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0" windowWidth="8400" windowHeight="228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G7" i="1" l="1"/>
  <c r="G3" i="1"/>
  <c r="G6" i="1"/>
  <c r="G2" i="1"/>
  <c r="F7" i="1"/>
  <c r="G4" i="1" s="1"/>
  <c r="D7" i="1"/>
  <c r="E7" i="1"/>
  <c r="G5" i="1" l="1"/>
  <c r="H3" i="1"/>
  <c r="E2" i="1"/>
  <c r="H2" i="1" s="1"/>
  <c r="E3" i="1"/>
  <c r="E4" i="1"/>
  <c r="H4" i="1" s="1"/>
  <c r="E5" i="1"/>
  <c r="H5" i="1" s="1"/>
  <c r="E6" i="1"/>
  <c r="H6" i="1" s="1"/>
  <c r="H8" i="1" l="1"/>
  <c r="H7" i="1" s="1"/>
</calcChain>
</file>

<file path=xl/sharedStrings.xml><?xml version="1.0" encoding="utf-8"?>
<sst xmlns="http://schemas.openxmlformats.org/spreadsheetml/2006/main" count="16" uniqueCount="16">
  <si>
    <t>AGE_GRP</t>
  </si>
  <si>
    <t>25-64</t>
  </si>
  <si>
    <t>75-84</t>
  </si>
  <si>
    <t>85+</t>
  </si>
  <si>
    <t>age specific rate</t>
  </si>
  <si>
    <t>total popn</t>
  </si>
  <si>
    <t>age adjusted rate</t>
  </si>
  <si>
    <t>cases - TOTAL</t>
  </si>
  <si>
    <t>0&lt;5</t>
  </si>
  <si>
    <t>5&lt;24</t>
  </si>
  <si>
    <t>YEAR</t>
  </si>
  <si>
    <t>Standard population (e.g. census population)</t>
  </si>
  <si>
    <t>crude rate (per 100,000)</t>
  </si>
  <si>
    <t>Population under surveillance/study population</t>
  </si>
  <si>
    <t>Adjusted Rate</t>
  </si>
  <si>
    <t>age distribution (weight)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</si>
</sst>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0" fillId="3" borderId="0" xfId="0" applyFill="1"/>
    <xf numFmtId="49" fontId="0" fillId="3" borderId="0" xfId="0" applyNumberFormat="1" applyFill="1"/>
    <xf numFmtId="0" fontId="0" fillId="4" borderId="0" xfId="0" applyFill="1"/>
    <xf numFmtId="0" fontId="1" fillId="3" borderId="1" xfId="0" applyFont="1" applyFill="1" applyBorder="1" applyAlignment="1">
      <alignment horizontal="center" vertical="center" textRotation="90" wrapText="1"/>
    </xf>
    <xf numFmtId="0" fontId="2" fillId="0" borderId="0" xfId="0" applyFont="1"/>
    <xf numFmtId="0" fontId="2" fillId="0" borderId="0" xfId="0" applyFont="1" applyAlignment="1">
      <alignment wrapText="1"/>
    </xf>
    <xf numFmtId="0" fontId="1" fillId="2" borderId="0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Sheet1!$H$1</c:f>
              <c:strCache>
                <c:ptCount val="1"/>
                <c:pt idx="0">
                  <c:v>Adjusted Rate</c:v>
                </c:pt>
              </c:strCache>
            </c:strRef>
          </c:tx>
          <c:invertIfNegative val="0"/>
          <c:cat>
            <c:strRef>
              <c:f>Sheet1!$B$2:$B$6</c:f>
              <c:strCache>
                <c:ptCount val="5"/>
                <c:pt idx="0">
                  <c:v>0&lt;5</c:v>
                </c:pt>
                <c:pt idx="1">
                  <c:v>5&lt;24</c:v>
                </c:pt>
                <c:pt idx="2">
                  <c:v>25-64</c:v>
                </c:pt>
                <c:pt idx="3">
                  <c:v>75-84</c:v>
                </c:pt>
                <c:pt idx="4">
                  <c:v>85+</c:v>
                </c:pt>
              </c:strCache>
            </c:strRef>
          </c:cat>
          <c:val>
            <c:numRef>
              <c:f>Sheet1!$H$2:$H$6</c:f>
              <c:numCache>
                <c:formatCode>General</c:formatCode>
                <c:ptCount val="5"/>
                <c:pt idx="0">
                  <c:v>3496.5517241379312</c:v>
                </c:pt>
                <c:pt idx="1">
                  <c:v>192.877706338005</c:v>
                </c:pt>
                <c:pt idx="2">
                  <c:v>1319.7105151128137</c:v>
                </c:pt>
                <c:pt idx="3">
                  <c:v>449.70973901799255</c:v>
                </c:pt>
                <c:pt idx="4">
                  <c:v>840.51724137931035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521536"/>
        <c:axId val="63523072"/>
      </c:barChart>
      <c:catAx>
        <c:axId val="63521536"/>
        <c:scaling>
          <c:orientation val="minMax"/>
        </c:scaling>
        <c:delete val="0"/>
        <c:axPos val="b"/>
        <c:majorTickMark val="out"/>
        <c:minorTickMark val="none"/>
        <c:tickLblPos val="nextTo"/>
        <c:crossAx val="63523072"/>
        <c:crosses val="autoZero"/>
        <c:auto val="1"/>
        <c:lblAlgn val="ctr"/>
        <c:lblOffset val="100"/>
        <c:noMultiLvlLbl val="0"/>
      </c:catAx>
      <c:valAx>
        <c:axId val="6352307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6352153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359019</xdr:colOff>
      <xdr:row>8</xdr:row>
      <xdr:rowOff>65942</xdr:rowOff>
    </xdr:from>
    <xdr:to>
      <xdr:col>8</xdr:col>
      <xdr:colOff>366346</xdr:colOff>
      <xdr:row>22</xdr:row>
      <xdr:rowOff>139212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zoomScale="130" zoomScaleNormal="130" workbookViewId="0">
      <selection activeCell="G2" sqref="G2"/>
    </sheetView>
  </sheetViews>
  <sheetFormatPr defaultRowHeight="15" x14ac:dyDescent="0.25"/>
  <cols>
    <col min="2" max="2" width="11.28515625" customWidth="1"/>
    <col min="3" max="3" width="13.140625" customWidth="1"/>
    <col min="4" max="4" width="11.140625" customWidth="1"/>
    <col min="5" max="6" width="14.7109375" customWidth="1"/>
    <col min="7" max="7" width="15.7109375" customWidth="1"/>
    <col min="8" max="8" width="13.7109375" customWidth="1"/>
    <col min="9" max="9" width="11.85546875" customWidth="1"/>
    <col min="10" max="10" width="9.140625" customWidth="1"/>
    <col min="11" max="11" width="17.5703125" customWidth="1"/>
    <col min="12" max="12" width="19.140625" customWidth="1"/>
  </cols>
  <sheetData>
    <row r="1" spans="1:9" ht="69" customHeight="1" x14ac:dyDescent="0.25">
      <c r="A1" s="6" t="s">
        <v>10</v>
      </c>
      <c r="B1" s="6" t="s">
        <v>0</v>
      </c>
      <c r="C1" s="6" t="s">
        <v>7</v>
      </c>
      <c r="D1" s="7" t="s">
        <v>13</v>
      </c>
      <c r="E1" s="7" t="s">
        <v>12</v>
      </c>
      <c r="F1" s="7" t="s">
        <v>11</v>
      </c>
      <c r="G1" s="7" t="s">
        <v>15</v>
      </c>
      <c r="H1" s="7" t="s">
        <v>14</v>
      </c>
      <c r="I1" s="6"/>
    </row>
    <row r="2" spans="1:9" s="2" customFormat="1" ht="15" customHeight="1" x14ac:dyDescent="0.25">
      <c r="A2" s="2">
        <v>1977</v>
      </c>
      <c r="B2" s="2" t="s">
        <v>8</v>
      </c>
      <c r="C2" s="2">
        <v>2574</v>
      </c>
      <c r="D2" s="2">
        <v>5500</v>
      </c>
      <c r="E2" s="2">
        <f t="shared" ref="E2:E6" si="0">C2/D2*100000</f>
        <v>46800</v>
      </c>
      <c r="F2" s="2">
        <v>26000</v>
      </c>
      <c r="G2" s="2">
        <f>F2/$F$7</f>
        <v>7.4712643678160925E-2</v>
      </c>
      <c r="H2" s="2">
        <f>G2*E2</f>
        <v>3496.5517241379312</v>
      </c>
      <c r="I2" s="5" t="s">
        <v>4</v>
      </c>
    </row>
    <row r="3" spans="1:9" s="2" customFormat="1" ht="13.5" customHeight="1" x14ac:dyDescent="0.25">
      <c r="B3" s="3" t="s">
        <v>9</v>
      </c>
      <c r="C3" s="2">
        <v>797</v>
      </c>
      <c r="D3" s="2">
        <v>89055</v>
      </c>
      <c r="E3" s="2">
        <f t="shared" si="0"/>
        <v>894.95255740834318</v>
      </c>
      <c r="F3" s="2">
        <v>75000</v>
      </c>
      <c r="G3" s="2">
        <f t="shared" ref="G3:G7" si="1">F3/$F$7</f>
        <v>0.21551724137931033</v>
      </c>
      <c r="H3" s="2">
        <f t="shared" ref="H3:H6" si="2">G3*E3</f>
        <v>192.877706338005</v>
      </c>
      <c r="I3" s="5"/>
    </row>
    <row r="4" spans="1:9" s="2" customFormat="1" x14ac:dyDescent="0.25">
      <c r="A4" s="2">
        <v>1977</v>
      </c>
      <c r="B4" s="2" t="s">
        <v>1</v>
      </c>
      <c r="C4" s="2">
        <v>124</v>
      </c>
      <c r="D4" s="2">
        <v>5400</v>
      </c>
      <c r="E4" s="2">
        <f t="shared" si="0"/>
        <v>2296.2962962962961</v>
      </c>
      <c r="F4" s="2">
        <v>200000</v>
      </c>
      <c r="G4" s="2">
        <f t="shared" si="1"/>
        <v>0.57471264367816088</v>
      </c>
      <c r="H4" s="2">
        <f t="shared" si="2"/>
        <v>1319.7105151128137</v>
      </c>
      <c r="I4" s="5"/>
    </row>
    <row r="5" spans="1:9" s="2" customFormat="1" x14ac:dyDescent="0.25">
      <c r="A5" s="2">
        <v>1977</v>
      </c>
      <c r="B5" s="2" t="s">
        <v>2</v>
      </c>
      <c r="C5" s="2">
        <v>376</v>
      </c>
      <c r="D5" s="2">
        <v>8409</v>
      </c>
      <c r="E5" s="2">
        <f t="shared" si="0"/>
        <v>4471.3996908074687</v>
      </c>
      <c r="F5" s="2">
        <v>35000</v>
      </c>
      <c r="G5" s="2">
        <f t="shared" si="1"/>
        <v>0.10057471264367816</v>
      </c>
      <c r="H5" s="2">
        <f t="shared" si="2"/>
        <v>449.70973901799255</v>
      </c>
      <c r="I5" s="5"/>
    </row>
    <row r="6" spans="1:9" s="2" customFormat="1" x14ac:dyDescent="0.25">
      <c r="A6" s="2">
        <v>1977</v>
      </c>
      <c r="B6" s="2" t="s">
        <v>3</v>
      </c>
      <c r="C6" s="2">
        <v>78</v>
      </c>
      <c r="D6" s="2">
        <v>320</v>
      </c>
      <c r="E6" s="2">
        <f t="shared" si="0"/>
        <v>24375</v>
      </c>
      <c r="F6" s="2">
        <v>12000</v>
      </c>
      <c r="G6" s="2">
        <f t="shared" si="1"/>
        <v>3.4482758620689655E-2</v>
      </c>
      <c r="H6" s="2">
        <f t="shared" si="2"/>
        <v>840.51724137931035</v>
      </c>
      <c r="I6" s="5"/>
    </row>
    <row r="7" spans="1:9" s="1" customFormat="1" x14ac:dyDescent="0.25">
      <c r="A7" s="1">
        <v>1977</v>
      </c>
      <c r="B7" s="1" t="s">
        <v>5</v>
      </c>
      <c r="C7" s="1">
        <v>5624</v>
      </c>
      <c r="D7" s="1">
        <f>SUM(D2:D6)</f>
        <v>108684</v>
      </c>
      <c r="E7" s="1">
        <f>C7/D7*100000</f>
        <v>5174.6347208420748</v>
      </c>
      <c r="F7" s="1">
        <f>SUM(F2:F6)</f>
        <v>348000</v>
      </c>
      <c r="G7" s="1">
        <f t="shared" si="1"/>
        <v>1</v>
      </c>
      <c r="H7" s="1">
        <f>SUM(H8:H12)</f>
        <v>6299.3669259860526</v>
      </c>
      <c r="I7" s="8"/>
    </row>
    <row r="8" spans="1:9" x14ac:dyDescent="0.25">
      <c r="G8" s="4" t="s">
        <v>6</v>
      </c>
      <c r="H8" s="4">
        <f>SUM(H2:H6)</f>
        <v>6299.3669259860526</v>
      </c>
      <c r="I8" s="4"/>
    </row>
  </sheetData>
  <mergeCells count="1">
    <mergeCell ref="I2:I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Exported Data, created by SPSS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M. McCarron</cp:lastModifiedBy>
  <dcterms:created xsi:type="dcterms:W3CDTF">2007-02-23T14:58:14Z</dcterms:created>
  <dcterms:modified xsi:type="dcterms:W3CDTF">2015-04-06T18:00:13Z</dcterms:modified>
</cp:coreProperties>
</file>