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bookViews>
    <workbookView xWindow="60" yWindow="0" windowWidth="15330" windowHeight="5025"/>
  </bookViews>
  <sheets>
    <sheet name="Project Timeline" sheetId="1" r:id="rId1"/>
    <sheet name="Project Data Sorted" sheetId="2" state="hidden" r:id="rId2"/>
  </sheets>
  <definedNames>
    <definedName name="_xlnm.Print_Area" localSheetId="0">'Project Timeline'!$A$1:$Q$17</definedName>
    <definedName name="Project_last_entry">'Project Data Sorted'!$C$5</definedName>
    <definedName name="Project_start_row">'Project Data Sorted'!$C$4</definedName>
    <definedName name="ProjectEnd">IFERROR(DATE(YEAR(VLOOKUP(1,SortedTimeline[],2,FALSE)),12,31),DATE(YEAR(TODAY()),12,31))</definedName>
  </definedNames>
  <calcPr calcId="125725"/>
</workbook>
</file>

<file path=xl/calcChain.xml><?xml version="1.0" encoding="utf-8"?>
<calcChain xmlns="http://schemas.openxmlformats.org/spreadsheetml/2006/main">
  <c r="B23" i="1"/>
  <c r="B28" l="1"/>
  <c r="B27"/>
  <c r="B25"/>
  <c r="B26" s="1"/>
  <c r="B24"/>
  <c r="B22"/>
  <c r="B21"/>
  <c r="E31" l="1"/>
  <c r="E28"/>
  <c r="E27"/>
  <c r="E26"/>
  <c r="E25"/>
  <c r="E24"/>
  <c r="E23"/>
  <c r="E22"/>
  <c r="E21"/>
  <c r="E29" l="1"/>
  <c r="E30"/>
  <c r="E20"/>
  <c r="C4" i="2" l="1"/>
  <c r="C5" l="1"/>
  <c r="J5" l="1"/>
  <c r="H5" s="1"/>
  <c r="I5" l="1"/>
  <c r="G5"/>
  <c r="M5"/>
  <c r="J6"/>
  <c r="M6" l="1"/>
  <c r="J7"/>
  <c r="H6"/>
  <c r="I6"/>
  <c r="G6"/>
  <c r="M7" l="1"/>
  <c r="J8"/>
  <c r="H7"/>
  <c r="I7"/>
  <c r="G7"/>
  <c r="M8" l="1"/>
  <c r="J9"/>
  <c r="I8"/>
  <c r="G8"/>
  <c r="H8"/>
  <c r="M9" l="1"/>
  <c r="J10"/>
  <c r="G9"/>
  <c r="H9"/>
  <c r="I9"/>
  <c r="M10" l="1"/>
  <c r="J11"/>
  <c r="H10"/>
  <c r="I10"/>
  <c r="G10"/>
  <c r="M11" l="1"/>
  <c r="J12"/>
  <c r="H11"/>
  <c r="I11"/>
  <c r="G11"/>
  <c r="M12" l="1"/>
  <c r="J13"/>
  <c r="I12"/>
  <c r="G12"/>
  <c r="H12"/>
  <c r="M13" l="1"/>
  <c r="J14"/>
  <c r="G13"/>
  <c r="H13"/>
  <c r="I13"/>
  <c r="M14" l="1"/>
  <c r="J15"/>
  <c r="H14"/>
  <c r="I14"/>
  <c r="G14"/>
  <c r="M15" l="1"/>
  <c r="J16"/>
  <c r="H15"/>
  <c r="I15"/>
  <c r="G15"/>
  <c r="M16" l="1"/>
  <c r="J17"/>
  <c r="I16"/>
  <c r="G16"/>
  <c r="H16"/>
  <c r="M17" l="1"/>
  <c r="J18"/>
  <c r="G17"/>
  <c r="H17"/>
  <c r="I17"/>
  <c r="M18" l="1"/>
  <c r="J19"/>
  <c r="H18"/>
  <c r="I18"/>
  <c r="G18"/>
  <c r="M19" l="1"/>
  <c r="J20"/>
  <c r="H19"/>
  <c r="G19"/>
  <c r="I19"/>
  <c r="M20" l="1"/>
  <c r="J21"/>
  <c r="I20"/>
  <c r="G20"/>
  <c r="H20"/>
  <c r="M21" l="1"/>
  <c r="J22"/>
  <c r="G21"/>
  <c r="H21"/>
  <c r="I21"/>
  <c r="M22" l="1"/>
  <c r="J23"/>
  <c r="H22"/>
  <c r="I22"/>
  <c r="G22"/>
  <c r="M23" l="1"/>
  <c r="J24"/>
  <c r="H23"/>
  <c r="I23"/>
  <c r="G23"/>
  <c r="M24" l="1"/>
  <c r="J25"/>
  <c r="I24"/>
  <c r="G24"/>
  <c r="H24"/>
  <c r="M25" l="1"/>
  <c r="J26"/>
  <c r="G25"/>
  <c r="H25"/>
  <c r="I25"/>
  <c r="J27" l="1"/>
  <c r="M26"/>
  <c r="H26"/>
  <c r="I26"/>
  <c r="G26"/>
  <c r="M27" l="1"/>
  <c r="J28"/>
  <c r="H27"/>
  <c r="I27"/>
  <c r="G27"/>
  <c r="J29" l="1"/>
  <c r="M28"/>
  <c r="I28"/>
  <c r="G28"/>
  <c r="H28"/>
  <c r="M29" l="1"/>
  <c r="J30"/>
  <c r="I29"/>
  <c r="H29"/>
  <c r="G29"/>
  <c r="M30" l="1"/>
  <c r="J31"/>
  <c r="H30"/>
  <c r="I30"/>
  <c r="G30"/>
  <c r="M31" l="1"/>
  <c r="J32"/>
  <c r="H31"/>
  <c r="I31"/>
  <c r="G31"/>
  <c r="M32" l="1"/>
  <c r="J33"/>
  <c r="I32"/>
  <c r="G32"/>
  <c r="H32"/>
  <c r="M33" l="1"/>
  <c r="J34"/>
  <c r="G33"/>
  <c r="H33"/>
  <c r="I33"/>
  <c r="M34" l="1"/>
  <c r="J35"/>
  <c r="H34"/>
  <c r="G34"/>
  <c r="I34"/>
  <c r="M35" l="1"/>
  <c r="J36"/>
  <c r="H35"/>
  <c r="I35"/>
  <c r="G35"/>
  <c r="M36" l="1"/>
  <c r="J37"/>
  <c r="I36"/>
  <c r="G36"/>
  <c r="H36"/>
  <c r="M37" l="1"/>
  <c r="J38"/>
  <c r="G37"/>
  <c r="H37"/>
  <c r="I37"/>
  <c r="M38" l="1"/>
  <c r="J39"/>
  <c r="H38"/>
  <c r="I38"/>
  <c r="G38"/>
  <c r="I39" l="1"/>
  <c r="G39"/>
  <c r="J40"/>
  <c r="M39"/>
  <c r="H39"/>
  <c r="H40" l="1"/>
  <c r="I40"/>
  <c r="M40"/>
  <c r="G40"/>
  <c r="J41"/>
  <c r="G41" l="1"/>
  <c r="J42"/>
  <c r="M41"/>
  <c r="H41"/>
  <c r="I41"/>
  <c r="G42" l="1"/>
  <c r="J43"/>
  <c r="M42"/>
  <c r="H42"/>
  <c r="I42"/>
  <c r="G43" l="1"/>
  <c r="J44"/>
  <c r="M43"/>
  <c r="H43"/>
  <c r="I43"/>
  <c r="G44" l="1"/>
  <c r="J45"/>
  <c r="M44"/>
  <c r="H44"/>
  <c r="I44"/>
  <c r="G45" l="1"/>
  <c r="J46"/>
  <c r="M45"/>
  <c r="H45"/>
  <c r="I45"/>
  <c r="G46" l="1"/>
  <c r="J47"/>
  <c r="M46"/>
  <c r="H46"/>
  <c r="I46"/>
  <c r="G47" l="1"/>
  <c r="J48"/>
  <c r="M47"/>
  <c r="H47"/>
  <c r="I47"/>
  <c r="G48" l="1"/>
  <c r="J49"/>
  <c r="M48"/>
  <c r="H48"/>
  <c r="I48"/>
  <c r="G49" l="1"/>
  <c r="J50"/>
  <c r="M49"/>
  <c r="H49"/>
  <c r="I49"/>
  <c r="G50" l="1"/>
  <c r="J51"/>
  <c r="M50"/>
  <c r="H50"/>
  <c r="I50"/>
  <c r="G51" l="1"/>
  <c r="J52"/>
  <c r="M51"/>
  <c r="H51"/>
  <c r="I51"/>
  <c r="G52" l="1"/>
  <c r="J53"/>
  <c r="M52"/>
  <c r="H52"/>
  <c r="I52"/>
  <c r="I53" l="1"/>
  <c r="G53"/>
  <c r="J54"/>
  <c r="M53"/>
  <c r="H53"/>
  <c r="I54" l="1"/>
  <c r="G54"/>
  <c r="J55"/>
  <c r="M54"/>
  <c r="H54"/>
  <c r="G55" l="1"/>
  <c r="J56"/>
  <c r="M55"/>
  <c r="I55"/>
  <c r="H55"/>
  <c r="I56" l="1"/>
  <c r="G56"/>
  <c r="J57"/>
  <c r="M56"/>
  <c r="H56"/>
  <c r="G57" l="1"/>
  <c r="J58"/>
  <c r="M57"/>
  <c r="H57"/>
  <c r="I57"/>
  <c r="G58" l="1"/>
  <c r="J59"/>
  <c r="M58"/>
  <c r="H58"/>
  <c r="I58"/>
  <c r="I59" l="1"/>
  <c r="G59"/>
  <c r="J60"/>
  <c r="M59"/>
  <c r="H59"/>
  <c r="G60" l="1"/>
  <c r="J61"/>
  <c r="M60"/>
  <c r="H60"/>
  <c r="I60"/>
  <c r="G61" l="1"/>
  <c r="J62"/>
  <c r="M61"/>
  <c r="H61"/>
  <c r="I61"/>
  <c r="G62" l="1"/>
  <c r="J63"/>
  <c r="M62"/>
  <c r="H62"/>
  <c r="I62"/>
  <c r="G63" l="1"/>
  <c r="J64"/>
  <c r="M63"/>
  <c r="I63"/>
  <c r="H63"/>
  <c r="G64" l="1"/>
  <c r="J65"/>
  <c r="M64"/>
  <c r="I64"/>
  <c r="H64"/>
  <c r="I65" l="1"/>
  <c r="G65"/>
  <c r="J66"/>
  <c r="M65"/>
  <c r="H65"/>
  <c r="G66" l="1"/>
  <c r="J67"/>
  <c r="M66"/>
  <c r="H66"/>
  <c r="I66"/>
  <c r="G67" l="1"/>
  <c r="J68"/>
  <c r="M67"/>
  <c r="I67"/>
  <c r="H67"/>
  <c r="I68" l="1"/>
  <c r="G68"/>
  <c r="J69"/>
  <c r="M68"/>
  <c r="H68"/>
  <c r="G69" l="1"/>
  <c r="J70"/>
  <c r="M69"/>
  <c r="H69"/>
  <c r="I69"/>
  <c r="M70" l="1"/>
  <c r="H70"/>
  <c r="I70"/>
  <c r="G70"/>
  <c r="J71"/>
  <c r="G71" l="1"/>
  <c r="J72"/>
  <c r="M71"/>
  <c r="H71"/>
  <c r="I71"/>
  <c r="G72" l="1"/>
  <c r="J73"/>
  <c r="M72"/>
  <c r="H72"/>
  <c r="I72"/>
  <c r="G73" l="1"/>
  <c r="J74"/>
  <c r="M73"/>
  <c r="H73"/>
  <c r="I73"/>
  <c r="G74" l="1"/>
  <c r="J75"/>
  <c r="M74"/>
  <c r="H74"/>
  <c r="I74"/>
  <c r="I75" l="1"/>
  <c r="G75"/>
  <c r="J76"/>
  <c r="M75"/>
  <c r="H75"/>
  <c r="G76" l="1"/>
  <c r="J77"/>
  <c r="M76"/>
  <c r="H76"/>
  <c r="I76"/>
  <c r="G77" l="1"/>
  <c r="J78"/>
  <c r="M77"/>
  <c r="H77"/>
  <c r="I77"/>
  <c r="G78" l="1"/>
  <c r="J79"/>
  <c r="M78"/>
  <c r="H78"/>
  <c r="I78"/>
  <c r="I79" l="1"/>
  <c r="G79"/>
  <c r="J80"/>
  <c r="M79"/>
  <c r="H79"/>
  <c r="G80" l="1"/>
  <c r="J81"/>
  <c r="M80"/>
  <c r="H80"/>
  <c r="I80"/>
  <c r="G81" l="1"/>
  <c r="J82"/>
  <c r="M81"/>
  <c r="I81"/>
  <c r="H81"/>
  <c r="G82" l="1"/>
  <c r="J83"/>
  <c r="M82"/>
  <c r="H82"/>
  <c r="I82"/>
  <c r="F81"/>
  <c r="H83" l="1"/>
  <c r="I83"/>
  <c r="G83"/>
  <c r="J84"/>
  <c r="M83"/>
  <c r="F82"/>
  <c r="H84" l="1"/>
  <c r="G84"/>
  <c r="J85"/>
  <c r="M84"/>
  <c r="I84"/>
  <c r="F83"/>
  <c r="M85" l="1"/>
  <c r="H85"/>
  <c r="I85"/>
  <c r="G85"/>
  <c r="J86"/>
  <c r="F84"/>
  <c r="F85" l="1"/>
  <c r="H86"/>
  <c r="G86"/>
  <c r="J87"/>
  <c r="M86"/>
  <c r="I86"/>
  <c r="G87" l="1"/>
  <c r="F87" s="1"/>
  <c r="J88"/>
  <c r="M87"/>
  <c r="H87"/>
  <c r="I87"/>
  <c r="F86"/>
  <c r="J89" l="1"/>
  <c r="M88"/>
  <c r="H88"/>
  <c r="I88"/>
  <c r="G88"/>
  <c r="H89" l="1"/>
  <c r="I89"/>
  <c r="J90"/>
  <c r="M89"/>
  <c r="G89"/>
  <c r="F89" s="1"/>
  <c r="F88"/>
  <c r="G90" l="1"/>
  <c r="F90" s="1"/>
  <c r="J91"/>
  <c r="M90"/>
  <c r="I90"/>
  <c r="H90"/>
  <c r="I91" l="1"/>
  <c r="G91"/>
  <c r="F91" s="1"/>
  <c r="J92"/>
  <c r="M91"/>
  <c r="H91"/>
  <c r="G92" l="1"/>
  <c r="F92" s="1"/>
  <c r="J93"/>
  <c r="M92"/>
  <c r="I92"/>
  <c r="H92"/>
  <c r="H93" l="1"/>
  <c r="I93"/>
  <c r="G93"/>
  <c r="F93" s="1"/>
  <c r="J94"/>
  <c r="M93"/>
  <c r="M94" l="1"/>
  <c r="H94"/>
  <c r="I94"/>
  <c r="G94"/>
  <c r="F94" s="1"/>
  <c r="J95"/>
  <c r="M95" l="1"/>
  <c r="H95"/>
  <c r="I95"/>
  <c r="G95"/>
  <c r="F95" s="1"/>
  <c r="J96"/>
  <c r="M96" l="1"/>
  <c r="H96"/>
  <c r="I96"/>
  <c r="G96"/>
  <c r="F96" s="1"/>
  <c r="J97"/>
  <c r="M97" l="1"/>
  <c r="H97"/>
  <c r="I97"/>
  <c r="G97"/>
  <c r="F97" s="1"/>
  <c r="J98"/>
  <c r="M98" l="1"/>
  <c r="H98"/>
  <c r="I98"/>
  <c r="G98"/>
  <c r="F98" s="1"/>
  <c r="J99"/>
  <c r="M99" l="1"/>
  <c r="H99"/>
  <c r="I99"/>
  <c r="G99"/>
  <c r="F99" s="1"/>
  <c r="J100"/>
  <c r="H100" l="1"/>
  <c r="I100"/>
  <c r="G100"/>
  <c r="F100" s="1"/>
  <c r="J101"/>
  <c r="M100"/>
  <c r="M101" l="1"/>
  <c r="H101"/>
  <c r="I101"/>
  <c r="G101"/>
  <c r="F101" s="1"/>
  <c r="J102"/>
  <c r="H102" l="1"/>
  <c r="I102"/>
  <c r="G102"/>
  <c r="F102" s="1"/>
  <c r="J103"/>
  <c r="M102"/>
  <c r="H103" l="1"/>
  <c r="J104"/>
  <c r="G103"/>
  <c r="F103" s="1"/>
  <c r="M103"/>
  <c r="I103"/>
  <c r="G104" l="1"/>
  <c r="F104" s="1"/>
  <c r="J105"/>
  <c r="M104"/>
  <c r="H104"/>
  <c r="I104"/>
  <c r="G105" l="1"/>
  <c r="F105" s="1"/>
  <c r="J106"/>
  <c r="M105"/>
  <c r="H105"/>
  <c r="I105"/>
  <c r="I106" l="1"/>
  <c r="G106"/>
  <c r="F106" s="1"/>
  <c r="J107"/>
  <c r="M106"/>
  <c r="H106"/>
  <c r="I107" l="1"/>
  <c r="G107"/>
  <c r="F107" s="1"/>
  <c r="J108"/>
  <c r="H107"/>
  <c r="M107"/>
  <c r="H108" l="1"/>
  <c r="G108"/>
  <c r="F108" s="1"/>
  <c r="J109"/>
  <c r="I108"/>
  <c r="M108"/>
  <c r="G109" l="1"/>
  <c r="F109" s="1"/>
  <c r="J110"/>
  <c r="M109"/>
  <c r="H109"/>
  <c r="I109"/>
  <c r="M110" l="1"/>
  <c r="H110"/>
  <c r="G110"/>
  <c r="F110" s="1"/>
  <c r="J111"/>
  <c r="I110"/>
  <c r="J112" l="1"/>
  <c r="G111"/>
  <c r="F111" s="1"/>
  <c r="M111"/>
  <c r="H111"/>
  <c r="I111"/>
  <c r="G112" l="1"/>
  <c r="F112" s="1"/>
  <c r="M112"/>
  <c r="H112"/>
  <c r="J113"/>
  <c r="I112"/>
  <c r="J114" l="1"/>
  <c r="M113"/>
  <c r="H113"/>
  <c r="I113"/>
  <c r="G113"/>
  <c r="F113" s="1"/>
  <c r="I114" l="1"/>
  <c r="J115"/>
  <c r="G114"/>
  <c r="F114" s="1"/>
  <c r="M114"/>
  <c r="H114"/>
  <c r="G115" l="1"/>
  <c r="F115" s="1"/>
  <c r="J116"/>
  <c r="M115"/>
  <c r="I115"/>
  <c r="H115"/>
  <c r="G116" l="1"/>
  <c r="F116" s="1"/>
  <c r="J117"/>
  <c r="I116"/>
  <c r="M116"/>
  <c r="H116"/>
  <c r="H117" l="1"/>
  <c r="I117"/>
  <c r="G117"/>
  <c r="F117" s="1"/>
  <c r="J118"/>
  <c r="M117"/>
  <c r="H118" l="1"/>
  <c r="G118"/>
  <c r="F118" s="1"/>
  <c r="I118"/>
  <c r="J119"/>
  <c r="M118"/>
  <c r="M119" l="1"/>
  <c r="H119"/>
  <c r="I119"/>
  <c r="G119"/>
  <c r="F119" s="1"/>
  <c r="J120"/>
  <c r="J121" l="1"/>
  <c r="I120"/>
  <c r="G120"/>
  <c r="F120" s="1"/>
  <c r="M120"/>
  <c r="H120"/>
  <c r="I121" l="1"/>
  <c r="G121"/>
  <c r="F121" s="1"/>
  <c r="J122"/>
  <c r="M121"/>
  <c r="H121"/>
  <c r="M122" l="1"/>
  <c r="H122"/>
  <c r="I122"/>
  <c r="G122"/>
  <c r="F122" s="1"/>
  <c r="J123"/>
  <c r="I123" l="1"/>
  <c r="G123"/>
  <c r="F123" s="1"/>
  <c r="M123"/>
  <c r="H123"/>
  <c r="J124"/>
  <c r="H124" l="1"/>
  <c r="G124"/>
  <c r="F124" s="1"/>
  <c r="J125"/>
  <c r="M124"/>
  <c r="I124"/>
  <c r="G125" l="1"/>
  <c r="F125" s="1"/>
  <c r="J126"/>
  <c r="I125"/>
  <c r="M125"/>
  <c r="H125"/>
  <c r="I126" l="1"/>
  <c r="J127"/>
  <c r="M126"/>
  <c r="G126"/>
  <c r="F126" s="1"/>
  <c r="H126"/>
  <c r="G127" l="1"/>
  <c r="F127" s="1"/>
  <c r="J128"/>
  <c r="I127"/>
  <c r="M127"/>
  <c r="H127"/>
  <c r="M128" l="1"/>
  <c r="G128"/>
  <c r="F128" s="1"/>
  <c r="J129"/>
  <c r="H128"/>
  <c r="I128"/>
  <c r="I129" l="1"/>
  <c r="G129"/>
  <c r="F129" s="1"/>
  <c r="J130"/>
  <c r="M129"/>
  <c r="H129"/>
  <c r="I130" l="1"/>
  <c r="G130"/>
  <c r="F130" s="1"/>
  <c r="J131"/>
  <c r="M130"/>
  <c r="H130"/>
  <c r="I131" l="1"/>
  <c r="G131"/>
  <c r="F131" s="1"/>
  <c r="J132"/>
  <c r="M131"/>
  <c r="H131"/>
  <c r="I132" l="1"/>
  <c r="G132"/>
  <c r="F132" s="1"/>
  <c r="J133"/>
  <c r="M132"/>
  <c r="H132"/>
  <c r="I133" l="1"/>
  <c r="G133"/>
  <c r="F133" s="1"/>
  <c r="J134"/>
  <c r="M133"/>
  <c r="H133"/>
  <c r="I134" l="1"/>
  <c r="G134"/>
  <c r="F134" s="1"/>
  <c r="J135"/>
  <c r="M134"/>
  <c r="H134"/>
  <c r="G135" l="1"/>
  <c r="F135" s="1"/>
  <c r="J136"/>
  <c r="M135"/>
  <c r="H135"/>
  <c r="I135"/>
  <c r="I136" l="1"/>
  <c r="G136"/>
  <c r="F136" s="1"/>
  <c r="J137"/>
  <c r="M136"/>
  <c r="H136"/>
  <c r="M137" l="1"/>
  <c r="G137"/>
  <c r="F137" s="1"/>
  <c r="J138"/>
  <c r="H137"/>
  <c r="I137"/>
  <c r="G138" l="1"/>
  <c r="F138" s="1"/>
  <c r="J139"/>
  <c r="M138"/>
  <c r="I138"/>
  <c r="H138"/>
  <c r="G139" l="1"/>
  <c r="F139" s="1"/>
  <c r="J140"/>
  <c r="I139"/>
  <c r="M139"/>
  <c r="H139"/>
  <c r="G140" l="1"/>
  <c r="F140" s="1"/>
  <c r="J141"/>
  <c r="M140"/>
  <c r="H140"/>
  <c r="I140"/>
  <c r="I141" l="1"/>
  <c r="J142"/>
  <c r="M141"/>
  <c r="G141"/>
  <c r="F141" s="1"/>
  <c r="H141"/>
  <c r="G142" l="1"/>
  <c r="F142" s="1"/>
  <c r="M142"/>
  <c r="I142"/>
  <c r="J143"/>
  <c r="H142"/>
  <c r="G143" l="1"/>
  <c r="F143" s="1"/>
  <c r="M143"/>
  <c r="I143"/>
  <c r="J144"/>
  <c r="H143"/>
  <c r="G144" l="1"/>
  <c r="F144" s="1"/>
  <c r="J145"/>
  <c r="M144"/>
  <c r="H144"/>
  <c r="I144"/>
  <c r="G145" l="1"/>
  <c r="F145" s="1"/>
  <c r="M145"/>
  <c r="H145"/>
  <c r="I145"/>
  <c r="J146"/>
  <c r="M146" l="1"/>
  <c r="I146"/>
  <c r="J147"/>
  <c r="H146"/>
  <c r="G146"/>
  <c r="F146" s="1"/>
  <c r="G147" l="1"/>
  <c r="F147" s="1"/>
  <c r="J148"/>
  <c r="M147"/>
  <c r="I147"/>
  <c r="H147"/>
  <c r="I148" l="1"/>
  <c r="G148"/>
  <c r="F148" s="1"/>
  <c r="J149"/>
  <c r="M148"/>
  <c r="H148"/>
  <c r="I149" l="1"/>
  <c r="M149"/>
  <c r="G149"/>
  <c r="F149" s="1"/>
  <c r="J150"/>
  <c r="H149"/>
  <c r="G150" l="1"/>
  <c r="F150" s="1"/>
  <c r="J151"/>
  <c r="I150"/>
  <c r="M150"/>
  <c r="H150"/>
  <c r="G151" l="1"/>
  <c r="F151" s="1"/>
  <c r="J152"/>
  <c r="M151"/>
  <c r="I151"/>
  <c r="H151"/>
  <c r="G152" l="1"/>
  <c r="F152" s="1"/>
  <c r="J153"/>
  <c r="M152"/>
  <c r="H152"/>
  <c r="I152"/>
  <c r="G153" l="1"/>
  <c r="F153" s="1"/>
  <c r="M153"/>
  <c r="H153"/>
  <c r="I153"/>
  <c r="J154"/>
  <c r="I154" l="1"/>
  <c r="J155"/>
  <c r="G154"/>
  <c r="F154" s="1"/>
  <c r="H154"/>
  <c r="M154"/>
  <c r="I155" l="1"/>
  <c r="G155"/>
  <c r="F155" s="1"/>
  <c r="J156"/>
  <c r="M155"/>
  <c r="H155"/>
  <c r="J157" l="1"/>
  <c r="G156"/>
  <c r="F156" s="1"/>
  <c r="M156"/>
  <c r="I156"/>
  <c r="H156"/>
  <c r="I157" l="1"/>
  <c r="G157"/>
  <c r="F157" s="1"/>
  <c r="J158"/>
  <c r="M157"/>
  <c r="H157"/>
  <c r="G158" l="1"/>
  <c r="F158" s="1"/>
  <c r="J159"/>
  <c r="M158"/>
  <c r="H158"/>
  <c r="I158"/>
  <c r="G159" l="1"/>
  <c r="F159" s="1"/>
  <c r="J160"/>
  <c r="M159"/>
  <c r="H159"/>
  <c r="I159"/>
  <c r="G160" l="1"/>
  <c r="F160" s="1"/>
  <c r="J161"/>
  <c r="M160"/>
  <c r="I160"/>
  <c r="H160"/>
  <c r="G161" l="1"/>
  <c r="F161" s="1"/>
  <c r="J162"/>
  <c r="I161"/>
  <c r="M161"/>
  <c r="H161"/>
  <c r="G162" l="1"/>
  <c r="F162" s="1"/>
  <c r="J163"/>
  <c r="I162"/>
  <c r="M162"/>
  <c r="H162"/>
  <c r="J164" l="1"/>
  <c r="M163"/>
  <c r="I163"/>
  <c r="H163"/>
  <c r="G163"/>
  <c r="F163" s="1"/>
  <c r="I164" l="1"/>
  <c r="G164"/>
  <c r="F164" s="1"/>
  <c r="M164"/>
  <c r="J165"/>
  <c r="H164"/>
  <c r="G165" l="1"/>
  <c r="F165" s="1"/>
  <c r="M165"/>
  <c r="H165"/>
  <c r="I165"/>
  <c r="J166"/>
  <c r="J167" l="1"/>
  <c r="M166"/>
  <c r="H166"/>
  <c r="I166"/>
  <c r="G166"/>
  <c r="F166" s="1"/>
  <c r="G167" l="1"/>
  <c r="F167" s="1"/>
  <c r="M167"/>
  <c r="H167"/>
  <c r="I167"/>
  <c r="J168"/>
  <c r="G168" l="1"/>
  <c r="F168" s="1"/>
  <c r="M168"/>
  <c r="H168"/>
  <c r="I168"/>
  <c r="J169"/>
  <c r="G169" l="1"/>
  <c r="F169" s="1"/>
  <c r="M169"/>
  <c r="H169"/>
  <c r="I169"/>
  <c r="J170"/>
  <c r="G170" l="1"/>
  <c r="F170" s="1"/>
  <c r="J171"/>
  <c r="I170"/>
  <c r="M170"/>
  <c r="H170"/>
  <c r="J172" l="1"/>
  <c r="M171"/>
  <c r="H171"/>
  <c r="I171"/>
  <c r="G171"/>
  <c r="F171" s="1"/>
  <c r="I172" l="1"/>
  <c r="J173"/>
  <c r="G172"/>
  <c r="F172" s="1"/>
  <c r="M172"/>
  <c r="H172"/>
  <c r="G173" l="1"/>
  <c r="F173" s="1"/>
  <c r="J174"/>
  <c r="I173"/>
  <c r="M173"/>
  <c r="H173"/>
  <c r="G174" l="1"/>
  <c r="F174" s="1"/>
  <c r="J175"/>
  <c r="H174"/>
  <c r="M174"/>
  <c r="I174"/>
  <c r="G175" l="1"/>
  <c r="F175" s="1"/>
  <c r="J176"/>
  <c r="H175"/>
  <c r="M175"/>
  <c r="I175"/>
  <c r="G176" l="1"/>
  <c r="F176" s="1"/>
  <c r="J177"/>
  <c r="H176"/>
  <c r="I176"/>
  <c r="M176"/>
  <c r="G177" l="1"/>
  <c r="F177" s="1"/>
  <c r="J178"/>
  <c r="H177"/>
  <c r="I177"/>
  <c r="M177"/>
  <c r="G178" l="1"/>
  <c r="F178" s="1"/>
  <c r="J179"/>
  <c r="H178"/>
  <c r="I178"/>
  <c r="M178"/>
  <c r="G179" l="1"/>
  <c r="F179" s="1"/>
  <c r="J180"/>
  <c r="I179"/>
  <c r="M179"/>
  <c r="H179"/>
  <c r="I180" l="1"/>
  <c r="G180"/>
  <c r="F180" s="1"/>
  <c r="J181"/>
  <c r="H180"/>
  <c r="M180"/>
  <c r="G181" l="1"/>
  <c r="F181" s="1"/>
  <c r="J182"/>
  <c r="I181"/>
  <c r="M181"/>
  <c r="H181"/>
  <c r="G182" l="1"/>
  <c r="F182" s="1"/>
  <c r="J183"/>
  <c r="I182"/>
  <c r="M182"/>
  <c r="H182"/>
  <c r="J184" l="1"/>
  <c r="M183"/>
  <c r="H183"/>
  <c r="I183"/>
  <c r="G183"/>
  <c r="F183" s="1"/>
  <c r="G184" l="1"/>
  <c r="F184" s="1"/>
  <c r="J185"/>
  <c r="M184"/>
  <c r="H184"/>
  <c r="I184"/>
  <c r="I185" l="1"/>
  <c r="H185"/>
  <c r="G185"/>
  <c r="F185" s="1"/>
  <c r="J186"/>
  <c r="M185"/>
  <c r="I186" l="1"/>
  <c r="G186"/>
  <c r="F186" s="1"/>
  <c r="J187"/>
  <c r="M186"/>
  <c r="H186"/>
  <c r="G187" l="1"/>
  <c r="F187" s="1"/>
  <c r="J188"/>
  <c r="I187"/>
  <c r="M187"/>
  <c r="H187"/>
  <c r="I188" l="1"/>
  <c r="G188"/>
  <c r="F188" s="1"/>
  <c r="J189"/>
  <c r="H188"/>
  <c r="M188"/>
  <c r="I189" l="1"/>
  <c r="G189"/>
  <c r="F189" s="1"/>
  <c r="J190"/>
  <c r="M189"/>
  <c r="H189"/>
  <c r="I190" l="1"/>
  <c r="G190"/>
  <c r="F190" s="1"/>
  <c r="J191"/>
  <c r="M190"/>
  <c r="H190"/>
  <c r="I191" l="1"/>
  <c r="G191"/>
  <c r="F191" s="1"/>
  <c r="J192"/>
  <c r="M191"/>
  <c r="H191"/>
  <c r="I192" l="1"/>
  <c r="J193"/>
  <c r="M192"/>
  <c r="H192"/>
  <c r="G192"/>
  <c r="F192" s="1"/>
  <c r="I193" l="1"/>
  <c r="G193"/>
  <c r="F193" s="1"/>
  <c r="J194"/>
  <c r="M193"/>
  <c r="H193"/>
  <c r="I194" l="1"/>
  <c r="G194"/>
  <c r="F194" s="1"/>
  <c r="J195"/>
  <c r="M194"/>
  <c r="H194"/>
  <c r="I195" l="1"/>
  <c r="G195"/>
  <c r="F195" s="1"/>
  <c r="M195"/>
  <c r="H195"/>
  <c r="J196"/>
  <c r="I196" l="1"/>
  <c r="G196"/>
  <c r="F196" s="1"/>
  <c r="J197"/>
  <c r="M196"/>
  <c r="H196"/>
  <c r="G197" l="1"/>
  <c r="F197" s="1"/>
  <c r="J198"/>
  <c r="I197"/>
  <c r="M197"/>
  <c r="H197"/>
  <c r="I198" l="1"/>
  <c r="G198"/>
  <c r="F198" s="1"/>
  <c r="J199"/>
  <c r="M198"/>
  <c r="H198"/>
  <c r="I199" l="1"/>
  <c r="J200"/>
  <c r="M199"/>
  <c r="H199"/>
  <c r="G199"/>
  <c r="F199" s="1"/>
  <c r="I200" l="1"/>
  <c r="G200"/>
  <c r="F200" s="1"/>
  <c r="J201"/>
  <c r="M200"/>
  <c r="H200"/>
  <c r="G201" l="1"/>
  <c r="F201" s="1"/>
  <c r="J202"/>
  <c r="M201"/>
  <c r="H201"/>
  <c r="I201"/>
  <c r="I202" l="1"/>
  <c r="H202"/>
  <c r="G202"/>
  <c r="F202" s="1"/>
  <c r="J203"/>
  <c r="M202"/>
  <c r="G203" l="1"/>
  <c r="F203" s="1"/>
  <c r="J204"/>
  <c r="I203"/>
  <c r="M203"/>
  <c r="H203"/>
  <c r="I204" l="1"/>
  <c r="G204"/>
  <c r="F204" s="1"/>
  <c r="J205"/>
  <c r="M204"/>
  <c r="H204"/>
  <c r="J206" l="1"/>
  <c r="M205"/>
  <c r="H205"/>
  <c r="I205"/>
  <c r="G205"/>
  <c r="F205" s="1"/>
  <c r="I206" l="1"/>
  <c r="H206"/>
  <c r="G206"/>
  <c r="F206" s="1"/>
  <c r="J207"/>
  <c r="M206"/>
  <c r="I207" l="1"/>
  <c r="G207"/>
  <c r="F207" s="1"/>
  <c r="J208"/>
  <c r="H207"/>
  <c r="M207"/>
  <c r="J209" l="1"/>
  <c r="M208"/>
  <c r="H208"/>
  <c r="I208"/>
  <c r="G208"/>
  <c r="F208" s="1"/>
  <c r="G209" l="1"/>
  <c r="F209" s="1"/>
  <c r="J210"/>
  <c r="H209"/>
  <c r="M209"/>
  <c r="I209"/>
  <c r="G210" l="1"/>
  <c r="F210" s="1"/>
  <c r="J211"/>
  <c r="I210"/>
  <c r="M210"/>
  <c r="H210"/>
  <c r="I211" l="1"/>
  <c r="G211"/>
  <c r="F211" s="1"/>
  <c r="J212"/>
  <c r="H211"/>
  <c r="M211"/>
  <c r="I212" l="1"/>
  <c r="G212"/>
  <c r="F212" s="1"/>
  <c r="M212"/>
  <c r="H212"/>
  <c r="J213"/>
  <c r="I213" l="1"/>
  <c r="G213"/>
  <c r="F213" s="1"/>
  <c r="J214"/>
  <c r="M213"/>
  <c r="H213"/>
  <c r="I214" l="1"/>
  <c r="G214"/>
  <c r="F214" s="1"/>
  <c r="J215"/>
  <c r="M214"/>
  <c r="H214"/>
  <c r="I215" l="1"/>
  <c r="G215"/>
  <c r="F215" s="1"/>
  <c r="J216"/>
  <c r="H215"/>
  <c r="M215"/>
  <c r="G216" l="1"/>
  <c r="F216" s="1"/>
  <c r="J217"/>
  <c r="H216"/>
  <c r="I216"/>
  <c r="M216"/>
  <c r="I217" l="1"/>
  <c r="G217"/>
  <c r="F217" s="1"/>
  <c r="J218"/>
  <c r="M217"/>
  <c r="H217"/>
  <c r="G218" l="1"/>
  <c r="F218" s="1"/>
  <c r="J219"/>
  <c r="M218"/>
  <c r="H218"/>
  <c r="I218"/>
  <c r="G219" l="1"/>
  <c r="F219" s="1"/>
  <c r="J220"/>
  <c r="H219"/>
  <c r="I219"/>
  <c r="M219"/>
  <c r="I220" l="1"/>
  <c r="G220"/>
  <c r="F220" s="1"/>
  <c r="J221"/>
  <c r="H220"/>
  <c r="M220"/>
  <c r="I221" l="1"/>
  <c r="H221"/>
  <c r="G221"/>
  <c r="F221" s="1"/>
  <c r="J222"/>
  <c r="M221"/>
  <c r="J223" l="1"/>
  <c r="G222"/>
  <c r="F222" s="1"/>
  <c r="M222"/>
  <c r="H222"/>
  <c r="I222"/>
  <c r="I223" l="1"/>
  <c r="J224"/>
  <c r="G223"/>
  <c r="F223" s="1"/>
  <c r="H223"/>
  <c r="M223"/>
  <c r="I224" l="1"/>
  <c r="H224"/>
  <c r="G224"/>
  <c r="F224" s="1"/>
  <c r="J225"/>
  <c r="M224"/>
  <c r="I225" l="1"/>
  <c r="M225"/>
  <c r="G225"/>
  <c r="F225" s="1"/>
  <c r="J226"/>
  <c r="H225"/>
  <c r="I226" l="1"/>
  <c r="G226"/>
  <c r="F226" s="1"/>
  <c r="J227"/>
  <c r="M226"/>
  <c r="H226"/>
  <c r="I227" l="1"/>
  <c r="G227"/>
  <c r="F227" s="1"/>
  <c r="J228"/>
  <c r="M227"/>
  <c r="H227"/>
  <c r="I228" l="1"/>
  <c r="M228"/>
  <c r="G228"/>
  <c r="F228" s="1"/>
  <c r="J229"/>
  <c r="H228"/>
  <c r="I229" l="1"/>
  <c r="M229"/>
  <c r="G229"/>
  <c r="F229" s="1"/>
  <c r="J230"/>
  <c r="H229"/>
  <c r="I230" l="1"/>
  <c r="M230"/>
  <c r="G230"/>
  <c r="F230" s="1"/>
  <c r="J231"/>
  <c r="H230"/>
  <c r="I231" l="1"/>
  <c r="M231"/>
  <c r="H231"/>
  <c r="G231"/>
  <c r="F231" s="1"/>
  <c r="J232"/>
  <c r="I232" l="1"/>
  <c r="G232"/>
  <c r="F232" s="1"/>
  <c r="J233"/>
  <c r="M232"/>
  <c r="H232"/>
  <c r="I233" l="1"/>
  <c r="M233"/>
  <c r="G233"/>
  <c r="F233" s="1"/>
  <c r="J234"/>
  <c r="H233"/>
  <c r="I234" l="1"/>
  <c r="H234"/>
  <c r="G234"/>
  <c r="F234" s="1"/>
  <c r="J235"/>
  <c r="M234"/>
  <c r="I235" l="1"/>
  <c r="M235"/>
  <c r="G235"/>
  <c r="F235" s="1"/>
  <c r="J236"/>
  <c r="H235"/>
  <c r="G236" l="1"/>
  <c r="F236" s="1"/>
  <c r="J237"/>
  <c r="M236"/>
  <c r="H236"/>
  <c r="I236"/>
  <c r="I237" l="1"/>
  <c r="M237"/>
  <c r="G237"/>
  <c r="F237" s="1"/>
  <c r="J238"/>
  <c r="H237"/>
  <c r="G238" l="1"/>
  <c r="F238" s="1"/>
  <c r="J239"/>
  <c r="M238"/>
  <c r="H238"/>
  <c r="I238"/>
  <c r="I239" l="1"/>
  <c r="M239"/>
  <c r="H239"/>
  <c r="G239"/>
  <c r="F239" s="1"/>
  <c r="J240"/>
  <c r="I240" l="1"/>
  <c r="H240"/>
  <c r="G240"/>
  <c r="F240" s="1"/>
  <c r="J241"/>
  <c r="M240"/>
  <c r="I241" l="1"/>
  <c r="G241"/>
  <c r="F241" s="1"/>
  <c r="J242"/>
  <c r="M241"/>
  <c r="H241"/>
  <c r="I242" l="1"/>
  <c r="H242"/>
  <c r="G242"/>
  <c r="F242" s="1"/>
  <c r="J243"/>
  <c r="M242"/>
  <c r="I243" l="1"/>
  <c r="H243"/>
  <c r="G243"/>
  <c r="F243" s="1"/>
  <c r="J244"/>
  <c r="M243"/>
  <c r="I244" l="1"/>
  <c r="H244"/>
  <c r="G244"/>
  <c r="F244" s="1"/>
  <c r="J245"/>
  <c r="M244"/>
  <c r="I245" l="1"/>
  <c r="G245"/>
  <c r="F245" s="1"/>
  <c r="J246"/>
  <c r="M245"/>
  <c r="H245"/>
  <c r="I246" l="1"/>
  <c r="H246"/>
  <c r="G246"/>
  <c r="F246" s="1"/>
  <c r="J247"/>
  <c r="M246"/>
  <c r="I247" l="1"/>
  <c r="H247"/>
  <c r="G247"/>
  <c r="F247" s="1"/>
  <c r="J248"/>
  <c r="M247"/>
  <c r="G248" l="1"/>
  <c r="F248" s="1"/>
  <c r="J249"/>
  <c r="M248"/>
  <c r="H248"/>
  <c r="I248"/>
  <c r="I249" l="1"/>
  <c r="G249"/>
  <c r="F249" s="1"/>
  <c r="J250"/>
  <c r="M249"/>
  <c r="H249"/>
  <c r="I250" l="1"/>
  <c r="J251"/>
  <c r="M250"/>
  <c r="H250"/>
  <c r="G250"/>
  <c r="F250" s="1"/>
  <c r="I251" l="1"/>
  <c r="H251"/>
  <c r="G251"/>
  <c r="F251" s="1"/>
  <c r="J252"/>
  <c r="M251"/>
  <c r="I252" l="1"/>
  <c r="M252"/>
  <c r="H252"/>
  <c r="G252"/>
  <c r="F252" s="1"/>
  <c r="J253"/>
  <c r="I253" l="1"/>
  <c r="G253"/>
  <c r="F253" s="1"/>
  <c r="J254"/>
  <c r="M253"/>
  <c r="H253"/>
  <c r="I254" l="1"/>
  <c r="H254"/>
  <c r="G254"/>
  <c r="F254" s="1"/>
  <c r="J255"/>
  <c r="M254"/>
  <c r="I255" l="1"/>
  <c r="H255"/>
  <c r="G255"/>
  <c r="F255" s="1"/>
  <c r="J256"/>
  <c r="M255"/>
  <c r="I256" l="1"/>
  <c r="G256"/>
  <c r="F256" s="1"/>
  <c r="J257"/>
  <c r="M256"/>
  <c r="H256"/>
  <c r="I257" l="1"/>
  <c r="M257"/>
  <c r="G257"/>
  <c r="F257" s="1"/>
  <c r="J258"/>
  <c r="H257"/>
  <c r="I258" l="1"/>
  <c r="M258"/>
  <c r="G258"/>
  <c r="F258" s="1"/>
  <c r="J259"/>
  <c r="H258"/>
  <c r="I259" l="1"/>
  <c r="M259"/>
  <c r="G259"/>
  <c r="F259" s="1"/>
  <c r="J260"/>
  <c r="H259"/>
  <c r="I260" l="1"/>
  <c r="H260"/>
  <c r="G260"/>
  <c r="F260" s="1"/>
  <c r="J261"/>
  <c r="M260"/>
  <c r="I261" l="1"/>
  <c r="G261"/>
  <c r="F261" s="1"/>
  <c r="J262"/>
  <c r="M261"/>
  <c r="H261"/>
  <c r="I262" l="1"/>
  <c r="M262"/>
  <c r="H262"/>
  <c r="G262"/>
  <c r="F262" s="1"/>
  <c r="J263"/>
  <c r="I263" l="1"/>
  <c r="H263"/>
  <c r="G263"/>
  <c r="F263" s="1"/>
  <c r="J264"/>
  <c r="M263"/>
  <c r="I264" l="1"/>
  <c r="H264"/>
  <c r="G264"/>
  <c r="F264" s="1"/>
  <c r="J265"/>
  <c r="M264"/>
  <c r="I265" l="1"/>
  <c r="M265"/>
  <c r="G265"/>
  <c r="F265" s="1"/>
  <c r="J266"/>
  <c r="H265"/>
  <c r="I266" l="1"/>
  <c r="H266"/>
  <c r="G266"/>
  <c r="F266" s="1"/>
  <c r="J267"/>
  <c r="M266"/>
  <c r="I267" l="1"/>
  <c r="M267"/>
  <c r="G267"/>
  <c r="F267" s="1"/>
  <c r="J268"/>
  <c r="H267"/>
  <c r="G268" l="1"/>
  <c r="F268" s="1"/>
  <c r="J269"/>
  <c r="M268"/>
  <c r="H268"/>
  <c r="I268"/>
  <c r="I269" l="1"/>
  <c r="G269"/>
  <c r="F269" s="1"/>
  <c r="J270"/>
  <c r="M269"/>
  <c r="H269"/>
  <c r="I270" l="1"/>
  <c r="G270"/>
  <c r="F270" s="1"/>
  <c r="J271"/>
  <c r="M270"/>
  <c r="H270"/>
  <c r="G271" l="1"/>
  <c r="F271" s="1"/>
  <c r="J272"/>
  <c r="M271"/>
  <c r="H271"/>
  <c r="I271"/>
  <c r="I272" l="1"/>
  <c r="M272"/>
  <c r="G272"/>
  <c r="F272" s="1"/>
  <c r="J273"/>
  <c r="H272"/>
  <c r="I273" l="1"/>
  <c r="G273"/>
  <c r="F273" s="1"/>
  <c r="J274"/>
  <c r="M273"/>
  <c r="H273"/>
  <c r="I274" l="1"/>
  <c r="M274"/>
  <c r="G274"/>
  <c r="F274" s="1"/>
  <c r="J275"/>
  <c r="H274"/>
  <c r="I275" l="1"/>
  <c r="G275"/>
  <c r="F275" s="1"/>
  <c r="J276"/>
  <c r="M275"/>
  <c r="H275"/>
  <c r="I276" l="1"/>
  <c r="M276"/>
  <c r="G276"/>
  <c r="F276" s="1"/>
  <c r="J277"/>
  <c r="H276"/>
  <c r="I277" l="1"/>
  <c r="M277"/>
  <c r="H277"/>
  <c r="G277"/>
  <c r="F277" s="1"/>
  <c r="J278"/>
  <c r="I278" l="1"/>
  <c r="M278"/>
  <c r="G278"/>
  <c r="F278" s="1"/>
  <c r="J279"/>
  <c r="H278"/>
  <c r="I279" l="1"/>
  <c r="M279"/>
  <c r="H279"/>
  <c r="G279"/>
  <c r="F279" s="1"/>
  <c r="J280"/>
  <c r="I280" l="1"/>
  <c r="M280"/>
  <c r="G280"/>
  <c r="F280" s="1"/>
  <c r="J281"/>
  <c r="H280"/>
  <c r="I281" l="1"/>
  <c r="M281"/>
  <c r="H281"/>
  <c r="G281"/>
  <c r="F281" s="1"/>
  <c r="J282"/>
  <c r="I282" l="1"/>
  <c r="M282"/>
  <c r="H282"/>
  <c r="G282"/>
  <c r="F282" s="1"/>
  <c r="J283"/>
  <c r="I283" l="1"/>
  <c r="G283"/>
  <c r="F283" s="1"/>
  <c r="J284"/>
  <c r="M283"/>
  <c r="H283"/>
  <c r="I284" l="1"/>
  <c r="G284"/>
  <c r="F284" s="1"/>
  <c r="J285"/>
  <c r="M284"/>
  <c r="H284"/>
  <c r="I285" l="1"/>
  <c r="J286"/>
  <c r="M285"/>
  <c r="G285"/>
  <c r="F285" s="1"/>
  <c r="H285"/>
  <c r="I286" l="1"/>
  <c r="M286"/>
  <c r="H286"/>
  <c r="G286"/>
  <c r="F286" s="1"/>
  <c r="J287"/>
  <c r="G287" l="1"/>
  <c r="F287" s="1"/>
  <c r="J288"/>
  <c r="M287"/>
  <c r="H287"/>
  <c r="I287"/>
  <c r="I288" l="1"/>
  <c r="G288"/>
  <c r="F288" s="1"/>
  <c r="M288"/>
  <c r="H288"/>
  <c r="J289"/>
  <c r="I289" l="1"/>
  <c r="G289"/>
  <c r="F289" s="1"/>
  <c r="J290"/>
  <c r="M289"/>
  <c r="H289"/>
  <c r="I290" l="1"/>
  <c r="M290"/>
  <c r="H290"/>
  <c r="G290"/>
  <c r="F290" s="1"/>
  <c r="J291"/>
  <c r="G291" l="1"/>
  <c r="F291" s="1"/>
  <c r="J292"/>
  <c r="M291"/>
  <c r="H291"/>
  <c r="I291"/>
  <c r="G292" l="1"/>
  <c r="F292" s="1"/>
  <c r="J293"/>
  <c r="M292"/>
  <c r="H292"/>
  <c r="I292"/>
  <c r="I293" l="1"/>
  <c r="M293"/>
  <c r="H293"/>
  <c r="G293"/>
  <c r="F293" s="1"/>
  <c r="J294"/>
  <c r="G294" l="1"/>
  <c r="F294" s="1"/>
  <c r="J295"/>
  <c r="M294"/>
  <c r="H294"/>
  <c r="I294"/>
  <c r="I295" l="1"/>
  <c r="G295"/>
  <c r="F295" s="1"/>
  <c r="J296"/>
  <c r="M295"/>
  <c r="H295"/>
  <c r="G296" l="1"/>
  <c r="F296" s="1"/>
  <c r="M296"/>
  <c r="H296"/>
  <c r="I296"/>
  <c r="J297"/>
  <c r="I297" l="1"/>
  <c r="G297"/>
  <c r="F297" s="1"/>
  <c r="J298"/>
  <c r="M297"/>
  <c r="H297"/>
  <c r="I298" l="1"/>
  <c r="G298"/>
  <c r="F298" s="1"/>
  <c r="J299"/>
  <c r="M298"/>
  <c r="H298"/>
  <c r="I299" l="1"/>
  <c r="G299"/>
  <c r="F299" s="1"/>
  <c r="H299"/>
  <c r="J300"/>
  <c r="M299"/>
  <c r="G300" l="1"/>
  <c r="F300" s="1"/>
  <c r="J301"/>
  <c r="M300"/>
  <c r="H300"/>
  <c r="I300"/>
  <c r="G301" l="1"/>
  <c r="F301" s="1"/>
  <c r="J302"/>
  <c r="M301"/>
  <c r="H301"/>
  <c r="I301"/>
  <c r="I302" l="1"/>
  <c r="G302"/>
  <c r="F302" s="1"/>
  <c r="J303"/>
  <c r="M302"/>
  <c r="H302"/>
  <c r="I303" l="1"/>
  <c r="G303"/>
  <c r="F303" s="1"/>
  <c r="J304"/>
  <c r="M303"/>
  <c r="H303"/>
  <c r="I304" l="1"/>
  <c r="G304"/>
  <c r="F304" s="1"/>
  <c r="J305"/>
  <c r="M304"/>
  <c r="H304"/>
  <c r="I305" l="1"/>
  <c r="M305"/>
  <c r="G305"/>
  <c r="F305" s="1"/>
  <c r="J306"/>
  <c r="H305"/>
  <c r="I306" l="1"/>
  <c r="G306"/>
  <c r="F306" s="1"/>
  <c r="J307"/>
  <c r="M306"/>
  <c r="H306"/>
  <c r="G307" l="1"/>
  <c r="F307" s="1"/>
  <c r="J308"/>
  <c r="M307"/>
  <c r="H307"/>
  <c r="I307"/>
  <c r="I308" l="1"/>
  <c r="G308"/>
  <c r="F308" s="1"/>
  <c r="J309"/>
  <c r="M308"/>
  <c r="H308"/>
  <c r="G309" l="1"/>
  <c r="F309" s="1"/>
  <c r="J310"/>
  <c r="M309"/>
  <c r="H309"/>
  <c r="I309"/>
  <c r="I310" l="1"/>
  <c r="G310"/>
  <c r="F310" s="1"/>
  <c r="J311"/>
  <c r="M310"/>
  <c r="H310"/>
  <c r="G311" l="1"/>
  <c r="F311" s="1"/>
  <c r="J312"/>
  <c r="M311"/>
  <c r="H311"/>
  <c r="I311"/>
  <c r="G312" l="1"/>
  <c r="F312" s="1"/>
  <c r="J313"/>
  <c r="M312"/>
  <c r="H312"/>
  <c r="I312"/>
  <c r="G313" l="1"/>
  <c r="F313" s="1"/>
  <c r="J314"/>
  <c r="H313"/>
  <c r="I313"/>
  <c r="M313"/>
  <c r="G314" l="1"/>
  <c r="F314" s="1"/>
  <c r="J315"/>
  <c r="M314"/>
  <c r="H314"/>
  <c r="I314"/>
  <c r="G315" l="1"/>
  <c r="J316"/>
  <c r="M315"/>
  <c r="I315"/>
  <c r="H315"/>
  <c r="G316" l="1"/>
  <c r="J317"/>
  <c r="M316"/>
  <c r="H316"/>
  <c r="I316"/>
  <c r="F315"/>
  <c r="I317" l="1"/>
  <c r="G317"/>
  <c r="J318"/>
  <c r="M317"/>
  <c r="H317"/>
  <c r="F316"/>
  <c r="I318" l="1"/>
  <c r="J319"/>
  <c r="G318"/>
  <c r="M318"/>
  <c r="H318"/>
  <c r="F317"/>
  <c r="F318" l="1"/>
  <c r="G319"/>
  <c r="J320"/>
  <c r="M319"/>
  <c r="H319"/>
  <c r="I319"/>
  <c r="F319" l="1"/>
  <c r="G320"/>
  <c r="F320" s="1"/>
  <c r="J321"/>
  <c r="H320"/>
  <c r="I320"/>
  <c r="M320"/>
  <c r="I321" l="1"/>
  <c r="G321"/>
  <c r="J322"/>
  <c r="M321"/>
  <c r="H321"/>
  <c r="G322" l="1"/>
  <c r="J323"/>
  <c r="H322"/>
  <c r="M322"/>
  <c r="I322"/>
  <c r="F321"/>
  <c r="I323" l="1"/>
  <c r="G323"/>
  <c r="J324"/>
  <c r="M323"/>
  <c r="H323"/>
  <c r="F322"/>
  <c r="I324" l="1"/>
  <c r="G324"/>
  <c r="F324" s="1"/>
  <c r="H324"/>
  <c r="J325"/>
  <c r="M324"/>
  <c r="F323"/>
  <c r="I325" l="1"/>
  <c r="G325"/>
  <c r="F325" s="1"/>
  <c r="J326"/>
  <c r="H325"/>
  <c r="M325"/>
  <c r="G326" l="1"/>
  <c r="F326" s="1"/>
  <c r="J327"/>
  <c r="M326"/>
  <c r="H326"/>
  <c r="I326"/>
  <c r="G327" l="1"/>
  <c r="F327" s="1"/>
  <c r="J328"/>
  <c r="M327"/>
  <c r="H327"/>
  <c r="I327"/>
  <c r="G328" l="1"/>
  <c r="F328" s="1"/>
  <c r="J329"/>
  <c r="H328"/>
  <c r="I328"/>
  <c r="M328"/>
  <c r="J330" l="1"/>
  <c r="M329"/>
  <c r="H329"/>
  <c r="I329"/>
  <c r="G329"/>
  <c r="F329" s="1"/>
  <c r="G330" l="1"/>
  <c r="F330" s="1"/>
  <c r="M330"/>
  <c r="I330"/>
  <c r="J331"/>
  <c r="H330"/>
  <c r="G331" l="1"/>
  <c r="F331" s="1"/>
  <c r="J332"/>
  <c r="M331"/>
  <c r="H331"/>
  <c r="I331"/>
  <c r="G332" l="1"/>
  <c r="F332" s="1"/>
  <c r="M332"/>
  <c r="I332"/>
  <c r="J333"/>
  <c r="H332"/>
  <c r="G333" l="1"/>
  <c r="F333" s="1"/>
  <c r="M333"/>
  <c r="H333"/>
  <c r="I333"/>
  <c r="J334"/>
  <c r="M334" l="1"/>
  <c r="G334"/>
  <c r="F334" s="1"/>
  <c r="H334"/>
  <c r="I334"/>
  <c r="J335"/>
  <c r="G335" l="1"/>
  <c r="F335" s="1"/>
  <c r="J336"/>
  <c r="M335"/>
  <c r="H335"/>
  <c r="I335"/>
  <c r="G336" l="1"/>
  <c r="F336" s="1"/>
  <c r="J337"/>
  <c r="M336"/>
  <c r="H336"/>
  <c r="I336"/>
  <c r="I337" l="1"/>
  <c r="J338"/>
  <c r="M337"/>
  <c r="G337"/>
  <c r="F337" s="1"/>
  <c r="H337"/>
  <c r="G338" l="1"/>
  <c r="F338" s="1"/>
  <c r="M338"/>
  <c r="I338"/>
  <c r="J339"/>
  <c r="H338"/>
  <c r="G339" l="1"/>
  <c r="F339" s="1"/>
  <c r="M339"/>
  <c r="H339"/>
  <c r="I339"/>
  <c r="J340"/>
  <c r="G340" l="1"/>
  <c r="F340" s="1"/>
  <c r="J341"/>
  <c r="M340"/>
  <c r="H340"/>
  <c r="I340"/>
  <c r="G341" l="1"/>
  <c r="F341" s="1"/>
  <c r="M341"/>
  <c r="I341"/>
  <c r="J342"/>
  <c r="H341"/>
  <c r="G342" l="1"/>
  <c r="F342" s="1"/>
  <c r="J343"/>
  <c r="M342"/>
  <c r="H342"/>
  <c r="I342"/>
  <c r="I343" l="1"/>
  <c r="J344"/>
  <c r="M343"/>
  <c r="G343"/>
  <c r="F343" s="1"/>
  <c r="H343"/>
  <c r="G344" l="1"/>
  <c r="F344" s="1"/>
  <c r="J345"/>
  <c r="M344"/>
  <c r="H344"/>
  <c r="I344"/>
  <c r="I345" l="1"/>
  <c r="J346"/>
  <c r="M345"/>
  <c r="G345"/>
  <c r="F345" s="1"/>
  <c r="H345"/>
  <c r="G346" l="1"/>
  <c r="F346" s="1"/>
  <c r="J347"/>
  <c r="M346"/>
  <c r="H346"/>
  <c r="I346"/>
  <c r="G347" l="1"/>
  <c r="F347" s="1"/>
  <c r="J348"/>
  <c r="H347"/>
  <c r="I347"/>
  <c r="M347"/>
  <c r="G348" l="1"/>
  <c r="F348" s="1"/>
  <c r="J349"/>
  <c r="M348"/>
  <c r="I348"/>
  <c r="H348"/>
  <c r="G349" l="1"/>
  <c r="H349"/>
  <c r="M349"/>
  <c r="I349"/>
  <c r="F349" l="1"/>
  <c r="F46"/>
  <c r="F47"/>
  <c r="F48"/>
  <c r="F49"/>
  <c r="F50"/>
  <c r="F51"/>
  <c r="F52"/>
  <c r="F53"/>
  <c r="F57"/>
  <c r="F55"/>
  <c r="F54"/>
  <c r="F58"/>
  <c r="F56"/>
  <c r="F60"/>
  <c r="F61"/>
  <c r="F63"/>
  <c r="F59"/>
  <c r="F62"/>
  <c r="F64"/>
  <c r="F65"/>
  <c r="F66"/>
  <c r="F68"/>
  <c r="F67"/>
  <c r="F70"/>
  <c r="F69"/>
  <c r="F72"/>
  <c r="F71"/>
  <c r="F73"/>
  <c r="F74"/>
  <c r="F75"/>
  <c r="F77"/>
  <c r="F76"/>
  <c r="F80"/>
  <c r="F79"/>
  <c r="F78"/>
  <c r="F7"/>
  <c r="F41"/>
  <c r="F14"/>
  <c r="F44"/>
  <c r="F16"/>
  <c r="F21"/>
  <c r="F45"/>
  <c r="F40"/>
  <c r="F32"/>
  <c r="F42"/>
  <c r="F36"/>
  <c r="F25"/>
  <c r="F17"/>
  <c r="F22"/>
  <c r="F24"/>
  <c r="F23"/>
  <c r="F20"/>
  <c r="F28"/>
  <c r="F18"/>
  <c r="F38"/>
  <c r="F35"/>
  <c r="F37"/>
  <c r="F12"/>
  <c r="F43"/>
  <c r="F19"/>
  <c r="F10"/>
  <c r="F9"/>
  <c r="F6"/>
  <c r="F30"/>
  <c r="F34"/>
  <c r="F39"/>
  <c r="F29"/>
  <c r="F26"/>
  <c r="F33"/>
  <c r="F13"/>
  <c r="F31"/>
  <c r="F8"/>
  <c r="F27"/>
  <c r="F15"/>
  <c r="F5"/>
  <c r="F11"/>
  <c r="E31" l="1"/>
  <c r="E43"/>
  <c r="E25"/>
  <c r="E78"/>
  <c r="E71"/>
  <c r="E64"/>
  <c r="E61"/>
  <c r="E52"/>
  <c r="E48"/>
  <c r="E15"/>
  <c r="E13"/>
  <c r="E39"/>
  <c r="E9"/>
  <c r="E12"/>
  <c r="E18"/>
  <c r="E24"/>
  <c r="E36"/>
  <c r="E45"/>
  <c r="E14"/>
  <c r="E79"/>
  <c r="E75"/>
  <c r="E72"/>
  <c r="E68"/>
  <c r="E62"/>
  <c r="E60"/>
  <c r="E55"/>
  <c r="E51"/>
  <c r="E47"/>
  <c r="E83"/>
  <c r="E87"/>
  <c r="E91"/>
  <c r="E95"/>
  <c r="E99"/>
  <c r="E103"/>
  <c r="E107"/>
  <c r="E111"/>
  <c r="E115"/>
  <c r="E119"/>
  <c r="E123"/>
  <c r="E127"/>
  <c r="E131"/>
  <c r="E135"/>
  <c r="E139"/>
  <c r="E143"/>
  <c r="E147"/>
  <c r="E151"/>
  <c r="E155"/>
  <c r="E159"/>
  <c r="E163"/>
  <c r="E167"/>
  <c r="E171"/>
  <c r="E175"/>
  <c r="E179"/>
  <c r="E183"/>
  <c r="E187"/>
  <c r="E191"/>
  <c r="E195"/>
  <c r="E199"/>
  <c r="E203"/>
  <c r="E207"/>
  <c r="E211"/>
  <c r="E215"/>
  <c r="E219"/>
  <c r="E223"/>
  <c r="E227"/>
  <c r="E231"/>
  <c r="E235"/>
  <c r="E239"/>
  <c r="E243"/>
  <c r="E247"/>
  <c r="E251"/>
  <c r="E255"/>
  <c r="E259"/>
  <c r="E263"/>
  <c r="E267"/>
  <c r="E271"/>
  <c r="E275"/>
  <c r="E279"/>
  <c r="E283"/>
  <c r="E287"/>
  <c r="E291"/>
  <c r="E295"/>
  <c r="E299"/>
  <c r="E303"/>
  <c r="E307"/>
  <c r="E311"/>
  <c r="E84"/>
  <c r="E88"/>
  <c r="E92"/>
  <c r="E96"/>
  <c r="E100"/>
  <c r="E104"/>
  <c r="E108"/>
  <c r="E112"/>
  <c r="E116"/>
  <c r="E120"/>
  <c r="E124"/>
  <c r="E128"/>
  <c r="E132"/>
  <c r="E136"/>
  <c r="E140"/>
  <c r="E144"/>
  <c r="E148"/>
  <c r="E152"/>
  <c r="E156"/>
  <c r="E160"/>
  <c r="E164"/>
  <c r="E168"/>
  <c r="E172"/>
  <c r="E176"/>
  <c r="E180"/>
  <c r="E184"/>
  <c r="E188"/>
  <c r="E192"/>
  <c r="E196"/>
  <c r="E200"/>
  <c r="E204"/>
  <c r="E208"/>
  <c r="E212"/>
  <c r="E216"/>
  <c r="E220"/>
  <c r="E224"/>
  <c r="E228"/>
  <c r="E232"/>
  <c r="E236"/>
  <c r="E240"/>
  <c r="E244"/>
  <c r="E248"/>
  <c r="E252"/>
  <c r="E256"/>
  <c r="E260"/>
  <c r="E264"/>
  <c r="E268"/>
  <c r="E272"/>
  <c r="E276"/>
  <c r="E280"/>
  <c r="E284"/>
  <c r="E288"/>
  <c r="E292"/>
  <c r="E296"/>
  <c r="E300"/>
  <c r="E304"/>
  <c r="E308"/>
  <c r="E312"/>
  <c r="E81"/>
  <c r="E85"/>
  <c r="E89"/>
  <c r="E93"/>
  <c r="E97"/>
  <c r="E101"/>
  <c r="E105"/>
  <c r="E109"/>
  <c r="E113"/>
  <c r="E117"/>
  <c r="E121"/>
  <c r="E125"/>
  <c r="E129"/>
  <c r="E133"/>
  <c r="E137"/>
  <c r="E141"/>
  <c r="E145"/>
  <c r="E149"/>
  <c r="E153"/>
  <c r="E157"/>
  <c r="E161"/>
  <c r="E165"/>
  <c r="E169"/>
  <c r="E173"/>
  <c r="E177"/>
  <c r="E181"/>
  <c r="E185"/>
  <c r="E189"/>
  <c r="E193"/>
  <c r="E197"/>
  <c r="E201"/>
  <c r="E205"/>
  <c r="E209"/>
  <c r="E213"/>
  <c r="E217"/>
  <c r="E221"/>
  <c r="E225"/>
  <c r="E229"/>
  <c r="E233"/>
  <c r="E237"/>
  <c r="E241"/>
  <c r="E245"/>
  <c r="E249"/>
  <c r="E253"/>
  <c r="E257"/>
  <c r="E261"/>
  <c r="E265"/>
  <c r="E269"/>
  <c r="E273"/>
  <c r="E277"/>
  <c r="E281"/>
  <c r="E285"/>
  <c r="E289"/>
  <c r="E293"/>
  <c r="E297"/>
  <c r="E301"/>
  <c r="E305"/>
  <c r="E309"/>
  <c r="E313"/>
  <c r="E82"/>
  <c r="E86"/>
  <c r="E90"/>
  <c r="E94"/>
  <c r="E98"/>
  <c r="E102"/>
  <c r="E106"/>
  <c r="E110"/>
  <c r="E114"/>
  <c r="E118"/>
  <c r="E122"/>
  <c r="E126"/>
  <c r="E130"/>
  <c r="E134"/>
  <c r="E138"/>
  <c r="E142"/>
  <c r="E146"/>
  <c r="E150"/>
  <c r="E154"/>
  <c r="E158"/>
  <c r="E162"/>
  <c r="E166"/>
  <c r="E170"/>
  <c r="E174"/>
  <c r="E178"/>
  <c r="E182"/>
  <c r="E186"/>
  <c r="E190"/>
  <c r="E194"/>
  <c r="E198"/>
  <c r="E202"/>
  <c r="E206"/>
  <c r="E210"/>
  <c r="E214"/>
  <c r="E218"/>
  <c r="E222"/>
  <c r="E226"/>
  <c r="E230"/>
  <c r="E234"/>
  <c r="E238"/>
  <c r="E242"/>
  <c r="E246"/>
  <c r="E250"/>
  <c r="E254"/>
  <c r="E258"/>
  <c r="E262"/>
  <c r="E266"/>
  <c r="E270"/>
  <c r="E274"/>
  <c r="E278"/>
  <c r="E282"/>
  <c r="E286"/>
  <c r="E290"/>
  <c r="E294"/>
  <c r="E298"/>
  <c r="E302"/>
  <c r="E306"/>
  <c r="E310"/>
  <c r="E5"/>
  <c r="E314"/>
  <c r="E315"/>
  <c r="E316"/>
  <c r="E317"/>
  <c r="E318"/>
  <c r="E319"/>
  <c r="E320"/>
  <c r="E321"/>
  <c r="E322"/>
  <c r="E324"/>
  <c r="E323"/>
  <c r="E325"/>
  <c r="E326"/>
  <c r="E327"/>
  <c r="E328"/>
  <c r="E329"/>
  <c r="E330"/>
  <c r="E331"/>
  <c r="E332"/>
  <c r="E333"/>
  <c r="E334"/>
  <c r="E335"/>
  <c r="E336"/>
  <c r="E337"/>
  <c r="E338"/>
  <c r="E339"/>
  <c r="E340"/>
  <c r="E341"/>
  <c r="E342"/>
  <c r="E343"/>
  <c r="E344"/>
  <c r="E345"/>
  <c r="E346"/>
  <c r="E347"/>
  <c r="E348"/>
  <c r="E29"/>
  <c r="E23"/>
  <c r="E44"/>
  <c r="E77"/>
  <c r="E67"/>
  <c r="E54"/>
  <c r="E27"/>
  <c r="E33"/>
  <c r="E34"/>
  <c r="E10"/>
  <c r="E37"/>
  <c r="E28"/>
  <c r="E22"/>
  <c r="E42"/>
  <c r="E21"/>
  <c r="E41"/>
  <c r="E80"/>
  <c r="E74"/>
  <c r="E69"/>
  <c r="E66"/>
  <c r="E59"/>
  <c r="E56"/>
  <c r="E57"/>
  <c r="E50"/>
  <c r="E46"/>
  <c r="E6"/>
  <c r="E38"/>
  <c r="E40"/>
  <c r="E11"/>
  <c r="E8"/>
  <c r="E26"/>
  <c r="E30"/>
  <c r="E19"/>
  <c r="E35"/>
  <c r="E20"/>
  <c r="E17"/>
  <c r="E32"/>
  <c r="E16"/>
  <c r="E7"/>
  <c r="E76"/>
  <c r="E73"/>
  <c r="E70"/>
  <c r="E65"/>
  <c r="E63"/>
  <c r="E58"/>
  <c r="E53"/>
  <c r="E49"/>
  <c r="E349"/>
  <c r="P9" l="1"/>
  <c r="F24" i="1" s="1"/>
  <c r="P13" i="2"/>
  <c r="F28" i="1" s="1"/>
  <c r="P17" i="2"/>
  <c r="P21"/>
  <c r="P25"/>
  <c r="P29"/>
  <c r="P33"/>
  <c r="P37"/>
  <c r="P41"/>
  <c r="P45"/>
  <c r="P49"/>
  <c r="P53"/>
  <c r="P57"/>
  <c r="P61"/>
  <c r="P65"/>
  <c r="P69"/>
  <c r="P73"/>
  <c r="P77"/>
  <c r="P81"/>
  <c r="P85"/>
  <c r="P89"/>
  <c r="P93"/>
  <c r="P97"/>
  <c r="P101"/>
  <c r="P105"/>
  <c r="P109"/>
  <c r="P113"/>
  <c r="P117"/>
  <c r="P121"/>
  <c r="P125"/>
  <c r="P129"/>
  <c r="P133"/>
  <c r="P137"/>
  <c r="P141"/>
  <c r="P145"/>
  <c r="P149"/>
  <c r="P153"/>
  <c r="P157"/>
  <c r="P161"/>
  <c r="P165"/>
  <c r="P169"/>
  <c r="P173"/>
  <c r="P177"/>
  <c r="P181"/>
  <c r="P185"/>
  <c r="P189"/>
  <c r="P193"/>
  <c r="P197"/>
  <c r="P201"/>
  <c r="P205"/>
  <c r="P209"/>
  <c r="P213"/>
  <c r="P217"/>
  <c r="P221"/>
  <c r="P225"/>
  <c r="P229"/>
  <c r="P233"/>
  <c r="P237"/>
  <c r="P241"/>
  <c r="P245"/>
  <c r="P249"/>
  <c r="P253"/>
  <c r="P257"/>
  <c r="P261"/>
  <c r="P265"/>
  <c r="P269"/>
  <c r="P273"/>
  <c r="P277"/>
  <c r="P281"/>
  <c r="P285"/>
  <c r="P289"/>
  <c r="P293"/>
  <c r="P297"/>
  <c r="P301"/>
  <c r="P305"/>
  <c r="P309"/>
  <c r="P313"/>
  <c r="P317"/>
  <c r="P6"/>
  <c r="F21" i="1" s="1"/>
  <c r="P10" i="2"/>
  <c r="F25" i="1" s="1"/>
  <c r="P14" i="2"/>
  <c r="F29" i="1" s="1"/>
  <c r="P18" i="2"/>
  <c r="P22"/>
  <c r="P26"/>
  <c r="P30"/>
  <c r="P34"/>
  <c r="P38"/>
  <c r="P42"/>
  <c r="P46"/>
  <c r="P50"/>
  <c r="P54"/>
  <c r="P58"/>
  <c r="P62"/>
  <c r="P66"/>
  <c r="P70"/>
  <c r="P74"/>
  <c r="P78"/>
  <c r="P82"/>
  <c r="P86"/>
  <c r="P7"/>
  <c r="F22" i="1" s="1"/>
  <c r="P11" i="2"/>
  <c r="F26" i="1" s="1"/>
  <c r="P15" i="2"/>
  <c r="F30" i="1" s="1"/>
  <c r="P19" i="2"/>
  <c r="P23"/>
  <c r="P27"/>
  <c r="P31"/>
  <c r="P35"/>
  <c r="P39"/>
  <c r="P43"/>
  <c r="P47"/>
  <c r="P51"/>
  <c r="P55"/>
  <c r="P59"/>
  <c r="P63"/>
  <c r="P67"/>
  <c r="P71"/>
  <c r="P75"/>
  <c r="P79"/>
  <c r="P83"/>
  <c r="P87"/>
  <c r="P91"/>
  <c r="P95"/>
  <c r="P99"/>
  <c r="P103"/>
  <c r="P107"/>
  <c r="P111"/>
  <c r="P115"/>
  <c r="P119"/>
  <c r="P123"/>
  <c r="P127"/>
  <c r="P131"/>
  <c r="P135"/>
  <c r="P139"/>
  <c r="P143"/>
  <c r="P147"/>
  <c r="P151"/>
  <c r="P155"/>
  <c r="P159"/>
  <c r="P163"/>
  <c r="P167"/>
  <c r="P171"/>
  <c r="P175"/>
  <c r="P179"/>
  <c r="P183"/>
  <c r="P187"/>
  <c r="P191"/>
  <c r="P195"/>
  <c r="P199"/>
  <c r="P203"/>
  <c r="P207"/>
  <c r="P211"/>
  <c r="P215"/>
  <c r="P219"/>
  <c r="P223"/>
  <c r="P227"/>
  <c r="P231"/>
  <c r="P235"/>
  <c r="P239"/>
  <c r="P243"/>
  <c r="P247"/>
  <c r="P251"/>
  <c r="P255"/>
  <c r="P259"/>
  <c r="P263"/>
  <c r="P267"/>
  <c r="P271"/>
  <c r="P275"/>
  <c r="P279"/>
  <c r="P283"/>
  <c r="P287"/>
  <c r="P291"/>
  <c r="P295"/>
  <c r="P299"/>
  <c r="P303"/>
  <c r="P307"/>
  <c r="P311"/>
  <c r="P315"/>
  <c r="P8"/>
  <c r="F23" i="1" s="1"/>
  <c r="P12" i="2"/>
  <c r="F27" i="1" s="1"/>
  <c r="P16" i="2"/>
  <c r="F31" i="1" s="1"/>
  <c r="P20" i="2"/>
  <c r="P24"/>
  <c r="P28"/>
  <c r="P32"/>
  <c r="P36"/>
  <c r="P40"/>
  <c r="P44"/>
  <c r="P48"/>
  <c r="P52"/>
  <c r="P56"/>
  <c r="P60"/>
  <c r="P64"/>
  <c r="P68"/>
  <c r="P72"/>
  <c r="P76"/>
  <c r="P80"/>
  <c r="P84"/>
  <c r="P88"/>
  <c r="P92"/>
  <c r="P96"/>
  <c r="P100"/>
  <c r="P104"/>
  <c r="P108"/>
  <c r="P112"/>
  <c r="P116"/>
  <c r="P120"/>
  <c r="P124"/>
  <c r="P128"/>
  <c r="P132"/>
  <c r="P136"/>
  <c r="P140"/>
  <c r="P144"/>
  <c r="P148"/>
  <c r="P152"/>
  <c r="P156"/>
  <c r="P160"/>
  <c r="P164"/>
  <c r="P168"/>
  <c r="P172"/>
  <c r="P176"/>
  <c r="P180"/>
  <c r="P184"/>
  <c r="P188"/>
  <c r="P192"/>
  <c r="P196"/>
  <c r="P200"/>
  <c r="P204"/>
  <c r="P208"/>
  <c r="P212"/>
  <c r="P216"/>
  <c r="P220"/>
  <c r="P224"/>
  <c r="P228"/>
  <c r="P232"/>
  <c r="P236"/>
  <c r="P240"/>
  <c r="P244"/>
  <c r="P248"/>
  <c r="P252"/>
  <c r="P256"/>
  <c r="P260"/>
  <c r="P264"/>
  <c r="P268"/>
  <c r="P272"/>
  <c r="P276"/>
  <c r="P280"/>
  <c r="P284"/>
  <c r="P288"/>
  <c r="P292"/>
  <c r="P296"/>
  <c r="P300"/>
  <c r="P304"/>
  <c r="P308"/>
  <c r="P312"/>
  <c r="P316"/>
  <c r="P98"/>
  <c r="P114"/>
  <c r="P130"/>
  <c r="P146"/>
  <c r="P162"/>
  <c r="P178"/>
  <c r="P194"/>
  <c r="P210"/>
  <c r="P226"/>
  <c r="P242"/>
  <c r="P258"/>
  <c r="P274"/>
  <c r="P290"/>
  <c r="P306"/>
  <c r="O9"/>
  <c r="H24" i="1" s="1"/>
  <c r="O13" i="2"/>
  <c r="H28" i="1" s="1"/>
  <c r="O17" i="2"/>
  <c r="O21"/>
  <c r="O25"/>
  <c r="O29"/>
  <c r="O33"/>
  <c r="O37"/>
  <c r="O41"/>
  <c r="O45"/>
  <c r="O49"/>
  <c r="O53"/>
  <c r="O57"/>
  <c r="O61"/>
  <c r="O65"/>
  <c r="O69"/>
  <c r="O73"/>
  <c r="O77"/>
  <c r="O81"/>
  <c r="O85"/>
  <c r="O89"/>
  <c r="O93"/>
  <c r="O97"/>
  <c r="O101"/>
  <c r="O105"/>
  <c r="O109"/>
  <c r="O113"/>
  <c r="O117"/>
  <c r="O121"/>
  <c r="O125"/>
  <c r="O129"/>
  <c r="O133"/>
  <c r="O137"/>
  <c r="O141"/>
  <c r="O145"/>
  <c r="O149"/>
  <c r="O153"/>
  <c r="O157"/>
  <c r="O161"/>
  <c r="O165"/>
  <c r="O169"/>
  <c r="O173"/>
  <c r="O177"/>
  <c r="O181"/>
  <c r="O185"/>
  <c r="O189"/>
  <c r="P102"/>
  <c r="P118"/>
  <c r="P134"/>
  <c r="P150"/>
  <c r="P166"/>
  <c r="P182"/>
  <c r="P198"/>
  <c r="P214"/>
  <c r="P230"/>
  <c r="P246"/>
  <c r="P262"/>
  <c r="P278"/>
  <c r="P294"/>
  <c r="P310"/>
  <c r="O6"/>
  <c r="H21" i="1" s="1"/>
  <c r="O10" i="2"/>
  <c r="H25" i="1" s="1"/>
  <c r="O14" i="2"/>
  <c r="H29" i="1" s="1"/>
  <c r="O18" i="2"/>
  <c r="O22"/>
  <c r="O26"/>
  <c r="O30"/>
  <c r="O34"/>
  <c r="O38"/>
  <c r="O42"/>
  <c r="O46"/>
  <c r="O50"/>
  <c r="O54"/>
  <c r="O58"/>
  <c r="O62"/>
  <c r="O66"/>
  <c r="O70"/>
  <c r="O74"/>
  <c r="O78"/>
  <c r="O82"/>
  <c r="O86"/>
  <c r="O90"/>
  <c r="O94"/>
  <c r="O98"/>
  <c r="O102"/>
  <c r="O106"/>
  <c r="O110"/>
  <c r="O114"/>
  <c r="O118"/>
  <c r="O122"/>
  <c r="O126"/>
  <c r="O130"/>
  <c r="O134"/>
  <c r="O138"/>
  <c r="O142"/>
  <c r="O146"/>
  <c r="O150"/>
  <c r="O154"/>
  <c r="O158"/>
  <c r="O162"/>
  <c r="O166"/>
  <c r="O170"/>
  <c r="O174"/>
  <c r="O178"/>
  <c r="O182"/>
  <c r="O186"/>
  <c r="O190"/>
  <c r="P90"/>
  <c r="P106"/>
  <c r="P122"/>
  <c r="P138"/>
  <c r="P154"/>
  <c r="P170"/>
  <c r="P186"/>
  <c r="P202"/>
  <c r="P218"/>
  <c r="P234"/>
  <c r="P250"/>
  <c r="P266"/>
  <c r="P282"/>
  <c r="P298"/>
  <c r="P314"/>
  <c r="O7"/>
  <c r="H22" i="1" s="1"/>
  <c r="O11" i="2"/>
  <c r="H26" i="1" s="1"/>
  <c r="O15" i="2"/>
  <c r="H30" i="1" s="1"/>
  <c r="O19" i="2"/>
  <c r="O23"/>
  <c r="O27"/>
  <c r="O31"/>
  <c r="O35"/>
  <c r="O39"/>
  <c r="O43"/>
  <c r="O47"/>
  <c r="O51"/>
  <c r="O55"/>
  <c r="O59"/>
  <c r="O63"/>
  <c r="O67"/>
  <c r="O71"/>
  <c r="O75"/>
  <c r="O79"/>
  <c r="O83"/>
  <c r="O87"/>
  <c r="O91"/>
  <c r="O95"/>
  <c r="O99"/>
  <c r="O103"/>
  <c r="O107"/>
  <c r="O111"/>
  <c r="O115"/>
  <c r="O119"/>
  <c r="O123"/>
  <c r="O127"/>
  <c r="O131"/>
  <c r="O135"/>
  <c r="O139"/>
  <c r="O143"/>
  <c r="O147"/>
  <c r="O151"/>
  <c r="O155"/>
  <c r="O159"/>
  <c r="O163"/>
  <c r="O167"/>
  <c r="O171"/>
  <c r="O175"/>
  <c r="O179"/>
  <c r="O183"/>
  <c r="O187"/>
  <c r="O191"/>
  <c r="O195"/>
  <c r="O199"/>
  <c r="O203"/>
  <c r="O207"/>
  <c r="O211"/>
  <c r="O215"/>
  <c r="O219"/>
  <c r="O223"/>
  <c r="O227"/>
  <c r="O231"/>
  <c r="O235"/>
  <c r="O239"/>
  <c r="O243"/>
  <c r="O247"/>
  <c r="O251"/>
  <c r="O255"/>
  <c r="O259"/>
  <c r="O263"/>
  <c r="O267"/>
  <c r="O271"/>
  <c r="O275"/>
  <c r="P94"/>
  <c r="P110"/>
  <c r="P126"/>
  <c r="P142"/>
  <c r="P158"/>
  <c r="P174"/>
  <c r="P190"/>
  <c r="P206"/>
  <c r="P222"/>
  <c r="P238"/>
  <c r="P254"/>
  <c r="P270"/>
  <c r="P286"/>
  <c r="P302"/>
  <c r="O8"/>
  <c r="H23" i="1" s="1"/>
  <c r="O12" i="2"/>
  <c r="H27" i="1" s="1"/>
  <c r="O16" i="2"/>
  <c r="H31" i="1" s="1"/>
  <c r="O20" i="2"/>
  <c r="O24"/>
  <c r="O28"/>
  <c r="O32"/>
  <c r="O36"/>
  <c r="O40"/>
  <c r="O44"/>
  <c r="O48"/>
  <c r="O52"/>
  <c r="O56"/>
  <c r="O60"/>
  <c r="O64"/>
  <c r="O68"/>
  <c r="O72"/>
  <c r="O76"/>
  <c r="O80"/>
  <c r="O84"/>
  <c r="O88"/>
  <c r="O92"/>
  <c r="O96"/>
  <c r="O100"/>
  <c r="O104"/>
  <c r="O108"/>
  <c r="O112"/>
  <c r="O116"/>
  <c r="O120"/>
  <c r="O124"/>
  <c r="O128"/>
  <c r="O132"/>
  <c r="O136"/>
  <c r="O140"/>
  <c r="O144"/>
  <c r="O148"/>
  <c r="O152"/>
  <c r="O156"/>
  <c r="O160"/>
  <c r="O164"/>
  <c r="O168"/>
  <c r="O172"/>
  <c r="O176"/>
  <c r="O180"/>
  <c r="O184"/>
  <c r="O188"/>
  <c r="O192"/>
  <c r="O196"/>
  <c r="O200"/>
  <c r="O204"/>
  <c r="O208"/>
  <c r="O212"/>
  <c r="O216"/>
  <c r="O220"/>
  <c r="O224"/>
  <c r="O228"/>
  <c r="O232"/>
  <c r="O236"/>
  <c r="O240"/>
  <c r="O244"/>
  <c r="O248"/>
  <c r="O252"/>
  <c r="O256"/>
  <c r="O260"/>
  <c r="O264"/>
  <c r="O268"/>
  <c r="O272"/>
  <c r="O197"/>
  <c r="O205"/>
  <c r="O213"/>
  <c r="O221"/>
  <c r="O229"/>
  <c r="O237"/>
  <c r="O245"/>
  <c r="O253"/>
  <c r="O261"/>
  <c r="O269"/>
  <c r="O276"/>
  <c r="O280"/>
  <c r="O284"/>
  <c r="O288"/>
  <c r="O292"/>
  <c r="O296"/>
  <c r="O300"/>
  <c r="O304"/>
  <c r="O308"/>
  <c r="O312"/>
  <c r="O316"/>
  <c r="N8"/>
  <c r="G23" i="1" s="1"/>
  <c r="N12" i="2"/>
  <c r="G27" i="1" s="1"/>
  <c r="N16" i="2"/>
  <c r="N20"/>
  <c r="N24"/>
  <c r="N28"/>
  <c r="N32"/>
  <c r="N36"/>
  <c r="N40"/>
  <c r="N44"/>
  <c r="N48"/>
  <c r="N52"/>
  <c r="N56"/>
  <c r="N60"/>
  <c r="N64"/>
  <c r="N68"/>
  <c r="N72"/>
  <c r="N76"/>
  <c r="N80"/>
  <c r="N84"/>
  <c r="N88"/>
  <c r="N92"/>
  <c r="N96"/>
  <c r="N100"/>
  <c r="N104"/>
  <c r="N108"/>
  <c r="N112"/>
  <c r="N116"/>
  <c r="N120"/>
  <c r="N124"/>
  <c r="N128"/>
  <c r="N132"/>
  <c r="N136"/>
  <c r="N140"/>
  <c r="N144"/>
  <c r="N148"/>
  <c r="N152"/>
  <c r="N156"/>
  <c r="N160"/>
  <c r="N164"/>
  <c r="N168"/>
  <c r="N172"/>
  <c r="N176"/>
  <c r="N180"/>
  <c r="N184"/>
  <c r="N188"/>
  <c r="N192"/>
  <c r="N196"/>
  <c r="N200"/>
  <c r="N204"/>
  <c r="N208"/>
  <c r="N212"/>
  <c r="N216"/>
  <c r="N220"/>
  <c r="N224"/>
  <c r="N228"/>
  <c r="O198"/>
  <c r="O206"/>
  <c r="O214"/>
  <c r="O222"/>
  <c r="O230"/>
  <c r="O238"/>
  <c r="O246"/>
  <c r="O254"/>
  <c r="O262"/>
  <c r="O270"/>
  <c r="O277"/>
  <c r="O281"/>
  <c r="O285"/>
  <c r="O289"/>
  <c r="O293"/>
  <c r="O297"/>
  <c r="O301"/>
  <c r="O305"/>
  <c r="O309"/>
  <c r="O313"/>
  <c r="O317"/>
  <c r="N9"/>
  <c r="G24" i="1" s="1"/>
  <c r="N13" i="2"/>
  <c r="G28" i="1" s="1"/>
  <c r="N17" i="2"/>
  <c r="N21"/>
  <c r="N25"/>
  <c r="N29"/>
  <c r="N33"/>
  <c r="N37"/>
  <c r="N41"/>
  <c r="N45"/>
  <c r="N49"/>
  <c r="N53"/>
  <c r="N57"/>
  <c r="N61"/>
  <c r="N65"/>
  <c r="N69"/>
  <c r="N73"/>
  <c r="N77"/>
  <c r="N81"/>
  <c r="N85"/>
  <c r="N89"/>
  <c r="N93"/>
  <c r="N97"/>
  <c r="N101"/>
  <c r="N105"/>
  <c r="N109"/>
  <c r="N113"/>
  <c r="N117"/>
  <c r="N121"/>
  <c r="N125"/>
  <c r="N129"/>
  <c r="N133"/>
  <c r="N137"/>
  <c r="N141"/>
  <c r="N145"/>
  <c r="N149"/>
  <c r="N153"/>
  <c r="N157"/>
  <c r="N161"/>
  <c r="N165"/>
  <c r="N169"/>
  <c r="N173"/>
  <c r="N177"/>
  <c r="N181"/>
  <c r="N185"/>
  <c r="N189"/>
  <c r="N193"/>
  <c r="N197"/>
  <c r="N201"/>
  <c r="N205"/>
  <c r="N209"/>
  <c r="N213"/>
  <c r="N217"/>
  <c r="N221"/>
  <c r="N225"/>
  <c r="N229"/>
  <c r="N233"/>
  <c r="N237"/>
  <c r="N241"/>
  <c r="N245"/>
  <c r="N249"/>
  <c r="N253"/>
  <c r="O193"/>
  <c r="O201"/>
  <c r="O209"/>
  <c r="O217"/>
  <c r="O225"/>
  <c r="O233"/>
  <c r="O241"/>
  <c r="O249"/>
  <c r="O257"/>
  <c r="O265"/>
  <c r="O273"/>
  <c r="O278"/>
  <c r="O282"/>
  <c r="O286"/>
  <c r="O290"/>
  <c r="O294"/>
  <c r="O298"/>
  <c r="O302"/>
  <c r="O306"/>
  <c r="O310"/>
  <c r="O314"/>
  <c r="N6"/>
  <c r="G21" i="1" s="1"/>
  <c r="N10" i="2"/>
  <c r="G25" i="1" s="1"/>
  <c r="N14" i="2"/>
  <c r="G29" i="1" s="1"/>
  <c r="N18" i="2"/>
  <c r="N22"/>
  <c r="N26"/>
  <c r="N30"/>
  <c r="N34"/>
  <c r="N38"/>
  <c r="N42"/>
  <c r="N46"/>
  <c r="N50"/>
  <c r="N54"/>
  <c r="N58"/>
  <c r="N62"/>
  <c r="N66"/>
  <c r="N70"/>
  <c r="N74"/>
  <c r="N78"/>
  <c r="N82"/>
  <c r="N86"/>
  <c r="N90"/>
  <c r="N94"/>
  <c r="N98"/>
  <c r="N102"/>
  <c r="N106"/>
  <c r="N110"/>
  <c r="N114"/>
  <c r="N118"/>
  <c r="N122"/>
  <c r="N126"/>
  <c r="N130"/>
  <c r="N134"/>
  <c r="N138"/>
  <c r="N142"/>
  <c r="N146"/>
  <c r="N150"/>
  <c r="N154"/>
  <c r="N158"/>
  <c r="N162"/>
  <c r="N166"/>
  <c r="N170"/>
  <c r="N174"/>
  <c r="N178"/>
  <c r="N182"/>
  <c r="N186"/>
  <c r="N190"/>
  <c r="N194"/>
  <c r="N198"/>
  <c r="N202"/>
  <c r="N206"/>
  <c r="N210"/>
  <c r="N214"/>
  <c r="N218"/>
  <c r="N222"/>
  <c r="N226"/>
  <c r="O194"/>
  <c r="O202"/>
  <c r="O210"/>
  <c r="O218"/>
  <c r="O226"/>
  <c r="O234"/>
  <c r="O242"/>
  <c r="O250"/>
  <c r="O258"/>
  <c r="O266"/>
  <c r="O274"/>
  <c r="O279"/>
  <c r="O283"/>
  <c r="O287"/>
  <c r="O291"/>
  <c r="O295"/>
  <c r="O299"/>
  <c r="O303"/>
  <c r="O307"/>
  <c r="O311"/>
  <c r="O315"/>
  <c r="N7"/>
  <c r="G22" i="1" s="1"/>
  <c r="N11" i="2"/>
  <c r="G26" i="1" s="1"/>
  <c r="N15" i="2"/>
  <c r="G30" i="1" s="1"/>
  <c r="N19" i="2"/>
  <c r="N23"/>
  <c r="N27"/>
  <c r="N31"/>
  <c r="N35"/>
  <c r="N39"/>
  <c r="N43"/>
  <c r="N47"/>
  <c r="N51"/>
  <c r="N55"/>
  <c r="N59"/>
  <c r="N63"/>
  <c r="N67"/>
  <c r="N71"/>
  <c r="N75"/>
  <c r="N79"/>
  <c r="N83"/>
  <c r="N87"/>
  <c r="N91"/>
  <c r="N95"/>
  <c r="N99"/>
  <c r="N103"/>
  <c r="N107"/>
  <c r="N111"/>
  <c r="N115"/>
  <c r="N119"/>
  <c r="N123"/>
  <c r="N127"/>
  <c r="N131"/>
  <c r="N135"/>
  <c r="N139"/>
  <c r="N143"/>
  <c r="N147"/>
  <c r="N151"/>
  <c r="N155"/>
  <c r="N159"/>
  <c r="N163"/>
  <c r="N167"/>
  <c r="N171"/>
  <c r="N175"/>
  <c r="N179"/>
  <c r="N183"/>
  <c r="N187"/>
  <c r="N191"/>
  <c r="N195"/>
  <c r="N199"/>
  <c r="N203"/>
  <c r="N207"/>
  <c r="N211"/>
  <c r="N215"/>
  <c r="N219"/>
  <c r="N223"/>
  <c r="N227"/>
  <c r="N231"/>
  <c r="N235"/>
  <c r="N239"/>
  <c r="N243"/>
  <c r="N247"/>
  <c r="N251"/>
  <c r="N234"/>
  <c r="N242"/>
  <c r="N250"/>
  <c r="N256"/>
  <c r="N260"/>
  <c r="N264"/>
  <c r="N268"/>
  <c r="N272"/>
  <c r="N276"/>
  <c r="N280"/>
  <c r="N284"/>
  <c r="N288"/>
  <c r="N292"/>
  <c r="N296"/>
  <c r="N300"/>
  <c r="N304"/>
  <c r="N308"/>
  <c r="N312"/>
  <c r="N316"/>
  <c r="N236"/>
  <c r="N244"/>
  <c r="N252"/>
  <c r="N257"/>
  <c r="N261"/>
  <c r="N265"/>
  <c r="N269"/>
  <c r="N273"/>
  <c r="N277"/>
  <c r="N281"/>
  <c r="N285"/>
  <c r="N289"/>
  <c r="N293"/>
  <c r="N297"/>
  <c r="N301"/>
  <c r="N305"/>
  <c r="N309"/>
  <c r="N313"/>
  <c r="N317"/>
  <c r="P5"/>
  <c r="F20" i="1" s="1"/>
  <c r="N230" i="2"/>
  <c r="N238"/>
  <c r="N246"/>
  <c r="N254"/>
  <c r="N258"/>
  <c r="N262"/>
  <c r="N266"/>
  <c r="N270"/>
  <c r="N274"/>
  <c r="N278"/>
  <c r="N282"/>
  <c r="N286"/>
  <c r="N290"/>
  <c r="N294"/>
  <c r="N298"/>
  <c r="N302"/>
  <c r="N306"/>
  <c r="N310"/>
  <c r="N314"/>
  <c r="N5"/>
  <c r="G20" i="1" s="1"/>
  <c r="O5" i="2"/>
  <c r="H20" i="1" s="1"/>
  <c r="N315" i="2"/>
  <c r="N232"/>
  <c r="N240"/>
  <c r="N248"/>
  <c r="N255"/>
  <c r="N259"/>
  <c r="N263"/>
  <c r="N267"/>
  <c r="N271"/>
  <c r="N275"/>
  <c r="N279"/>
  <c r="N283"/>
  <c r="N287"/>
  <c r="N291"/>
  <c r="N295"/>
  <c r="N299"/>
  <c r="N303"/>
  <c r="N307"/>
  <c r="N311"/>
  <c r="P318"/>
  <c r="O318"/>
  <c r="N318"/>
  <c r="N319"/>
  <c r="P319"/>
  <c r="O319"/>
  <c r="P320"/>
  <c r="O320"/>
  <c r="N320"/>
  <c r="N321"/>
  <c r="P321"/>
  <c r="O321"/>
  <c r="P322"/>
  <c r="O322"/>
  <c r="N322"/>
  <c r="P323"/>
  <c r="O323"/>
  <c r="N323"/>
  <c r="P324"/>
  <c r="O324"/>
  <c r="N324"/>
  <c r="P325"/>
  <c r="O325"/>
  <c r="N325"/>
  <c r="P326"/>
  <c r="O326"/>
  <c r="N326"/>
  <c r="P327"/>
  <c r="O327"/>
  <c r="N327"/>
  <c r="P328"/>
  <c r="O328"/>
  <c r="N328"/>
  <c r="P329"/>
  <c r="O329"/>
  <c r="N329"/>
  <c r="P330"/>
  <c r="O330"/>
  <c r="N330"/>
  <c r="P331"/>
  <c r="O331"/>
  <c r="N331"/>
  <c r="N332"/>
  <c r="P332"/>
  <c r="O332"/>
  <c r="P333"/>
  <c r="O333"/>
  <c r="N333"/>
  <c r="P334"/>
  <c r="O334"/>
  <c r="N334"/>
  <c r="P335"/>
  <c r="O335"/>
  <c r="N335"/>
  <c r="P336"/>
  <c r="O336"/>
  <c r="N336"/>
  <c r="P337"/>
  <c r="O337"/>
  <c r="N337"/>
  <c r="O338"/>
  <c r="N338"/>
  <c r="P338"/>
  <c r="P339"/>
  <c r="N339"/>
  <c r="O339"/>
  <c r="P340"/>
  <c r="O340"/>
  <c r="N340"/>
  <c r="P341"/>
  <c r="O341"/>
  <c r="N341"/>
  <c r="P342"/>
  <c r="O342"/>
  <c r="N342"/>
  <c r="P343"/>
  <c r="O343"/>
  <c r="N343"/>
  <c r="P344"/>
  <c r="O344"/>
  <c r="N344"/>
  <c r="P345"/>
  <c r="O345"/>
  <c r="N345"/>
  <c r="P346"/>
  <c r="O346"/>
  <c r="N346"/>
  <c r="P347"/>
  <c r="O347"/>
  <c r="N347"/>
  <c r="P348"/>
  <c r="O348"/>
  <c r="N348"/>
  <c r="N349"/>
  <c r="P349"/>
  <c r="O349"/>
  <c r="G31" i="1" l="1"/>
</calcChain>
</file>

<file path=xl/sharedStrings.xml><?xml version="1.0" encoding="utf-8"?>
<sst xmlns="http://schemas.openxmlformats.org/spreadsheetml/2006/main" count="37" uniqueCount="31">
  <si>
    <t>TIMELINE</t>
  </si>
  <si>
    <t>DATE</t>
  </si>
  <si>
    <t>MILESTONE</t>
  </si>
  <si>
    <t>POSITION</t>
  </si>
  <si>
    <t>PROJECT DETAILS</t>
  </si>
  <si>
    <t>Sort the dates to populate the timeline in chronological order</t>
  </si>
  <si>
    <t>start row</t>
  </si>
  <si>
    <t>last entry</t>
  </si>
  <si>
    <t>RANK</t>
  </si>
  <si>
    <t>TIE BREAK</t>
  </si>
  <si>
    <t>NUM</t>
  </si>
  <si>
    <t>RANK Sorted</t>
  </si>
  <si>
    <t>data analysis</t>
  </si>
  <si>
    <t>Position Adjusted</t>
  </si>
  <si>
    <t>Date adjusted</t>
  </si>
  <si>
    <t>Milestone adjusted</t>
  </si>
  <si>
    <t>BASELINE</t>
  </si>
  <si>
    <t>Actual data to chart, which is fed into the Project Timeline worksheet via hidden columns F-H.</t>
  </si>
  <si>
    <t>Milestone 9</t>
  </si>
  <si>
    <t>Milestone 10</t>
  </si>
  <si>
    <t>Project End</t>
  </si>
  <si>
    <t>CSTE ICD-10-CM Drug Poisoning Indicators Workgroup: Programming Sub-workgroup</t>
  </si>
  <si>
    <t>Kick Off Meeting</t>
  </si>
  <si>
    <t>Code Logic</t>
  </si>
  <si>
    <t>Code Functions</t>
  </si>
  <si>
    <t>Run Program on Validation Data</t>
  </si>
  <si>
    <t>Jurisdictions Test Run Code</t>
  </si>
  <si>
    <t xml:space="preserve">Complete Working Code </t>
  </si>
  <si>
    <t>Provide Moc Up Result to Excel Team</t>
  </si>
  <si>
    <t xml:space="preserve">All Juridictions Have Results in  Excel </t>
  </si>
  <si>
    <t>Feedback from Programming Group</t>
  </si>
</sst>
</file>

<file path=xl/styles.xml><?xml version="1.0" encoding="utf-8"?>
<styleSheet xmlns="http://schemas.openxmlformats.org/spreadsheetml/2006/main">
  <fonts count="6">
    <font>
      <sz val="11"/>
      <color theme="1" tint="0.499984740745262"/>
      <name val="Arial"/>
      <family val="2"/>
      <scheme val="minor"/>
    </font>
    <font>
      <b/>
      <sz val="11"/>
      <color theme="3"/>
      <name val="Arial"/>
      <family val="2"/>
      <scheme val="minor"/>
    </font>
    <font>
      <b/>
      <sz val="20"/>
      <color theme="0"/>
      <name val="Arial"/>
      <family val="2"/>
      <scheme val="minor"/>
    </font>
    <font>
      <b/>
      <sz val="10"/>
      <color theme="5"/>
      <name val="Arial Black"/>
      <family val="2"/>
      <scheme val="major"/>
    </font>
    <font>
      <sz val="11"/>
      <color theme="5"/>
      <name val="Arial Black"/>
      <family val="2"/>
      <scheme val="major"/>
    </font>
    <font>
      <sz val="11"/>
      <color theme="5"/>
      <name val="Arial"/>
      <family val="2"/>
      <scheme val="minor"/>
    </font>
  </fonts>
  <fills count="5">
    <fill>
      <patternFill patternType="none"/>
    </fill>
    <fill>
      <patternFill patternType="gray125"/>
    </fill>
    <fill>
      <patternFill patternType="solid">
        <fgColor theme="3"/>
        <bgColor indexed="64"/>
      </patternFill>
    </fill>
    <fill>
      <patternFill patternType="solid">
        <fgColor theme="3" tint="9.9948118533890809E-2"/>
        <bgColor indexed="64"/>
      </patternFill>
    </fill>
    <fill>
      <patternFill patternType="solid">
        <fgColor theme="0"/>
        <bgColor indexed="64"/>
      </patternFill>
    </fill>
  </fills>
  <borders count="5">
    <border>
      <left/>
      <right/>
      <top/>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right/>
      <top/>
      <bottom style="medium">
        <color theme="1" tint="0.499984740745262"/>
      </bottom>
      <diagonal/>
    </border>
  </borders>
  <cellStyleXfs count="5">
    <xf numFmtId="0" fontId="0" fillId="3" borderId="0">
      <alignment vertical="center"/>
    </xf>
    <xf numFmtId="0" fontId="2" fillId="2" borderId="0" applyNumberFormat="0" applyBorder="0" applyAlignment="0" applyProtection="0"/>
    <xf numFmtId="0" fontId="4" fillId="2" borderId="0" applyNumberFormat="0" applyBorder="0" applyAlignment="0" applyProtection="0"/>
    <xf numFmtId="0" fontId="5" fillId="2" borderId="0" applyNumberFormat="0" applyBorder="0" applyAlignment="0" applyProtection="0"/>
    <xf numFmtId="0" fontId="1" fillId="0" borderId="0" applyNumberFormat="0" applyFill="0" applyBorder="0" applyAlignment="0" applyProtection="0"/>
  </cellStyleXfs>
  <cellXfs count="24">
    <xf numFmtId="0" fontId="0" fillId="3" borderId="0" xfId="0">
      <alignment vertical="center"/>
    </xf>
    <xf numFmtId="14" fontId="0" fillId="3" borderId="0" xfId="0" applyNumberFormat="1">
      <alignment vertical="center"/>
    </xf>
    <xf numFmtId="0" fontId="0" fillId="3" borderId="0" xfId="0" applyAlignment="1">
      <alignment horizontal="center"/>
    </xf>
    <xf numFmtId="0" fontId="0" fillId="3" borderId="0" xfId="0" applyAlignment="1">
      <alignment horizontal="left"/>
    </xf>
    <xf numFmtId="0" fontId="0" fillId="3" borderId="0" xfId="0" applyNumberFormat="1">
      <alignment vertical="center"/>
    </xf>
    <xf numFmtId="0" fontId="0" fillId="3" borderId="0" xfId="0" applyAlignment="1">
      <alignment horizontal="left" vertical="center" indent="2"/>
    </xf>
    <xf numFmtId="0" fontId="0" fillId="3" borderId="0" xfId="0" applyAlignment="1">
      <alignment horizontal="center" vertical="center"/>
    </xf>
    <xf numFmtId="0" fontId="0" fillId="3" borderId="0" xfId="0" applyNumberFormat="1" applyAlignment="1">
      <alignment horizontal="center" vertical="center"/>
    </xf>
    <xf numFmtId="0" fontId="0" fillId="2" borderId="0" xfId="0" applyFill="1">
      <alignment vertical="center"/>
    </xf>
    <xf numFmtId="0" fontId="0" fillId="2" borderId="2" xfId="0" applyFill="1" applyBorder="1">
      <alignment vertical="center"/>
    </xf>
    <xf numFmtId="0" fontId="0" fillId="2" borderId="3" xfId="0" applyFill="1" applyBorder="1">
      <alignment vertical="center"/>
    </xf>
    <xf numFmtId="0" fontId="2" fillId="2" borderId="0" xfId="1" applyAlignment="1">
      <alignment vertical="center"/>
    </xf>
    <xf numFmtId="14" fontId="0" fillId="3" borderId="0" xfId="0" applyNumberFormat="1" applyAlignment="1">
      <alignment horizontal="left" vertical="center" indent="2"/>
    </xf>
    <xf numFmtId="0" fontId="0" fillId="4" borderId="0" xfId="0" applyFill="1">
      <alignment vertical="center"/>
    </xf>
    <xf numFmtId="0" fontId="4" fillId="4" borderId="0" xfId="2" applyFill="1" applyAlignment="1">
      <alignment vertical="center"/>
    </xf>
    <xf numFmtId="0" fontId="5" fillId="4" borderId="0" xfId="3" applyFill="1" applyAlignment="1">
      <alignment vertical="center"/>
    </xf>
    <xf numFmtId="0" fontId="0" fillId="4" borderId="0" xfId="0" applyFill="1" applyAlignment="1">
      <alignment horizontal="left" vertical="center"/>
    </xf>
    <xf numFmtId="14" fontId="0" fillId="4" borderId="0" xfId="0" applyNumberFormat="1" applyFill="1" applyAlignment="1">
      <alignment horizontal="left" vertical="center"/>
    </xf>
    <xf numFmtId="0" fontId="3" fillId="4" borderId="4" xfId="3" applyFont="1" applyFill="1" applyBorder="1" applyAlignment="1">
      <alignment vertical="center"/>
    </xf>
    <xf numFmtId="0" fontId="0" fillId="4" borderId="0" xfId="0" applyNumberFormat="1" applyFill="1">
      <alignment vertical="center"/>
    </xf>
    <xf numFmtId="14" fontId="0" fillId="4" borderId="0" xfId="0" applyNumberFormat="1" applyFill="1">
      <alignment vertical="center"/>
    </xf>
    <xf numFmtId="0" fontId="5" fillId="2" borderId="0" xfId="3" applyAlignment="1">
      <alignment vertical="center"/>
    </xf>
    <xf numFmtId="0" fontId="4" fillId="2" borderId="0" xfId="2" applyAlignment="1"/>
    <xf numFmtId="0" fontId="5" fillId="2" borderId="1" xfId="3" applyBorder="1" applyAlignment="1">
      <alignment horizontal="left" vertical="center" indent="1"/>
    </xf>
  </cellXfs>
  <cellStyles count="5">
    <cellStyle name="Heading 1" xfId="2" builtinId="16" customBuiltin="1"/>
    <cellStyle name="Heading 2" xfId="3" builtinId="17" customBuiltin="1"/>
    <cellStyle name="Heading 3" xfId="4" builtinId="18" customBuiltin="1"/>
    <cellStyle name="Normal" xfId="0" builtinId="0" customBuiltin="1"/>
    <cellStyle name="Title" xfId="1" builtinId="15" customBuiltin="1"/>
  </cellStyles>
  <dxfs count="25">
    <dxf>
      <numFmt numFmtId="0" formatCode="General"/>
      <fill>
        <patternFill patternType="solid">
          <fgColor indexed="64"/>
          <bgColor theme="0"/>
        </patternFill>
      </fill>
    </dxf>
    <dxf>
      <numFmt numFmtId="0" formatCode="General"/>
      <fill>
        <patternFill patternType="solid">
          <fgColor indexed="64"/>
          <bgColor theme="0"/>
        </patternFill>
      </fill>
    </dxf>
    <dxf>
      <numFmt numFmtId="19" formatCode="m/d/yyyy"/>
      <fill>
        <patternFill patternType="solid">
          <fgColor indexed="64"/>
          <bgColor theme="0"/>
        </patternFill>
      </fill>
      <alignment horizontal="left" vertical="center" textRotation="0" wrapText="0" indent="0" relativeIndent="255" justifyLastLine="0" shrinkToFit="0" readingOrder="0"/>
    </dxf>
    <dxf>
      <numFmt numFmtId="0" formatCode="General"/>
      <fill>
        <patternFill patternType="solid">
          <fgColor indexed="64"/>
          <bgColor theme="0"/>
        </patternFill>
      </fill>
      <alignment horizontal="left" vertical="center" textRotation="0" wrapText="0" indent="0" relativeIndent="255" justifyLastLine="0" shrinkToFit="0" readingOrder="0"/>
    </dxf>
    <dxf>
      <border outline="0">
        <top style="thick">
          <color theme="3"/>
        </top>
      </border>
    </dxf>
    <dxf>
      <fill>
        <patternFill patternType="solid">
          <fgColor indexed="64"/>
          <bgColor theme="0"/>
        </patternFill>
      </fill>
    </dxf>
    <dxf>
      <border outline="0">
        <bottom style="medium">
          <color theme="1" tint="0.499984740745262"/>
        </bottom>
      </border>
    </dxf>
    <dxf>
      <font>
        <b/>
        <i val="0"/>
        <strike val="0"/>
        <condense val="0"/>
        <extend val="0"/>
        <outline val="0"/>
        <shadow val="0"/>
        <u val="none"/>
        <vertAlign val="baseline"/>
        <sz val="10"/>
        <color theme="5"/>
        <name val="Arial Black"/>
        <scheme val="major"/>
      </font>
      <fill>
        <patternFill patternType="solid">
          <fgColor indexed="64"/>
          <bgColor theme="0"/>
        </patternFill>
      </fill>
      <alignment horizontal="general" vertical="center" textRotation="0" wrapText="0" indent="0" relativeIndent="255" justifyLastLine="0" shrinkToFit="0" readingOrder="0"/>
    </dxf>
    <dxf>
      <numFmt numFmtId="0" formatCode="General"/>
      <fill>
        <patternFill patternType="solid">
          <fgColor indexed="64"/>
          <bgColor theme="0"/>
        </patternFill>
      </fill>
    </dxf>
    <dxf>
      <numFmt numFmtId="0" formatCode="General"/>
      <fill>
        <patternFill patternType="solid">
          <fgColor indexed="64"/>
          <bgColor theme="0"/>
        </patternFill>
      </fill>
      <alignment horizontal="right" vertical="center" textRotation="0" wrapText="0" indent="0" relativeIndent="255" justifyLastLine="0" shrinkToFit="0" readingOrder="0"/>
    </dxf>
    <dxf>
      <numFmt numFmtId="0" formatCode="General"/>
      <fill>
        <patternFill patternType="solid">
          <fgColor indexed="64"/>
          <bgColor theme="0"/>
        </patternFill>
      </fill>
    </dxf>
    <dxf>
      <numFmt numFmtId="19" formatCode="m/d/yyyy"/>
      <fill>
        <patternFill patternType="solid">
          <fgColor indexed="64"/>
          <bgColor theme="0"/>
        </patternFill>
      </fill>
      <alignment horizontal="left" vertical="center" textRotation="0" wrapText="0" indent="0" relativeIndent="255" justifyLastLine="0" shrinkToFit="0" readingOrder="0"/>
    </dxf>
    <dxf>
      <numFmt numFmtId="0" formatCode="General"/>
      <fill>
        <patternFill patternType="solid">
          <fgColor indexed="64"/>
          <bgColor theme="0"/>
        </patternFill>
      </fill>
      <alignment horizontal="left" vertical="center" textRotation="0" wrapText="0" indent="0" relativeIndent="255" justifyLastLine="0" shrinkToFit="0" readingOrder="0"/>
    </dxf>
    <dxf>
      <numFmt numFmtId="0" formatCode="General"/>
      <fill>
        <patternFill patternType="solid">
          <fgColor indexed="64"/>
          <bgColor theme="0"/>
        </patternFill>
      </fill>
      <alignment horizontal="left" vertical="center" textRotation="0" wrapText="0" indent="0" relativeIndent="255" justifyLastLine="0" shrinkToFit="0" readingOrder="0"/>
    </dxf>
    <dxf>
      <fill>
        <patternFill patternType="solid">
          <fgColor indexed="64"/>
          <bgColor theme="0"/>
        </patternFill>
      </fill>
    </dxf>
    <dxf>
      <fill>
        <patternFill patternType="solid">
          <fgColor indexed="64"/>
          <bgColor theme="0"/>
        </patternFill>
      </fill>
      <alignment horizontal="general" vertical="center" textRotation="0" wrapText="0" indent="0" relativeIndent="255" justifyLastLine="0" shrinkToFit="0" readingOrder="0"/>
    </dxf>
    <dxf>
      <numFmt numFmtId="0" formatCode="General"/>
    </dxf>
    <dxf>
      <numFmt numFmtId="19" formatCode="m/d/yyyy"/>
    </dxf>
    <dxf>
      <numFmt numFmtId="0" formatCode="General"/>
    </dxf>
    <dxf>
      <alignment horizontal="center" vertical="center" textRotation="0" wrapText="0" indent="0" relativeIndent="255" justifyLastLine="0" shrinkToFit="0" readingOrder="0"/>
    </dxf>
    <dxf>
      <numFmt numFmtId="0" formatCode="General"/>
      <alignment horizontal="center" vertical="center" textRotation="0" wrapText="0" indent="0" relativeIndent="255" justifyLastLine="0" shrinkToFit="0" readingOrder="0"/>
    </dxf>
    <dxf>
      <alignment horizontal="left" vertical="center" textRotation="0" wrapText="0" indent="2" relativeIndent="255" justifyLastLine="0" shrinkToFit="0" readingOrder="0"/>
    </dxf>
    <dxf>
      <numFmt numFmtId="19" formatCode="m/d/yyyy"/>
      <alignment horizontal="left" vertical="center" textRotation="0" wrapText="0" indent="2" relativeIndent="255" justifyLastLine="0" shrinkToFit="0" readingOrder="0"/>
    </dxf>
    <dxf>
      <font>
        <b/>
        <i val="0"/>
        <color theme="5"/>
      </font>
      <border>
        <bottom style="medium">
          <color theme="1" tint="0.499984740745262"/>
        </bottom>
      </border>
    </dxf>
    <dxf>
      <fill>
        <patternFill>
          <bgColor theme="2"/>
        </patternFill>
      </fill>
      <border>
        <left style="thick">
          <color theme="3"/>
        </left>
        <right style="thick">
          <color theme="3"/>
        </right>
        <top style="thick">
          <color theme="3"/>
        </top>
        <bottom style="thick">
          <color theme="3"/>
        </bottom>
        <horizontal style="thin">
          <color theme="2" tint="-9.9948118533890809E-2"/>
        </horizontal>
      </border>
    </dxf>
  </dxfs>
  <tableStyles count="1" defaultTableStyle="Project Timeline" defaultPivotStyle="PivotStyleLight16">
    <tableStyle name="Project Timeline" pivot="0" count="2">
      <tableStyleElement type="wholeTable" dxfId="24"/>
      <tableStyleElement type="headerRow" dxfId="2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autoTitleDeleted val="1"/>
    <c:plotArea>
      <c:layout>
        <c:manualLayout>
          <c:layoutTarget val="inner"/>
          <c:xMode val="edge"/>
          <c:yMode val="edge"/>
          <c:x val="6.4399339658514423E-2"/>
          <c:y val="3.9426523297491037E-2"/>
          <c:w val="0.87774435881027268"/>
          <c:h val="0.92114695340501795"/>
        </c:manualLayout>
      </c:layout>
      <c:barChart>
        <c:barDir val="col"/>
        <c:grouping val="clustered"/>
        <c:ser>
          <c:idx val="1"/>
          <c:order val="1"/>
          <c:tx>
            <c:strRef>
              <c:f>'Project Timeline'!$D$19</c:f>
              <c:strCache>
                <c:ptCount val="1"/>
                <c:pt idx="0">
                  <c:v>POSITION</c:v>
                </c:pt>
              </c:strCache>
            </c:strRef>
          </c:tx>
          <c:spPr>
            <a:noFill/>
          </c:spPr>
          <c:dLbls>
            <c:dLbl>
              <c:idx val="0"/>
              <c:layout>
                <c:manualLayout>
                  <c:x val="-1.2346319353737752E-17"/>
                  <c:y val="-4.1068820671032307E-18"/>
                </c:manualLayout>
              </c:layout>
              <c:dLblPos val="outEnd"/>
              <c:showCatName val="1"/>
              <c:extLst xmlns:c16r2="http://schemas.microsoft.com/office/drawing/2015/06/chart">
                <c:ext xmlns:c16="http://schemas.microsoft.com/office/drawing/2014/chart" uri="{C3380CC4-5D6E-409C-BE32-E72D297353CC}">
                  <c16:uniqueId val="{00000000-3A69-40B7-A009-DF9FF6AD85CC}"/>
                </c:ext>
                <c:ext xmlns:c15="http://schemas.microsoft.com/office/drawing/2012/chart" uri="{CE6537A1-D6FC-4f65-9D91-7224C49458BB}">
                  <c15:layout>
                    <c:manualLayout>
                      <c:w val="0.11206097854822998"/>
                      <c:h val="4.7831682330031315E-2"/>
                    </c:manualLayout>
                  </c15:layout>
                </c:ext>
              </c:extLst>
            </c:dLbl>
            <c:dLbl>
              <c:idx val="1"/>
              <c:layout>
                <c:manualLayout>
                  <c:x val="-2.1949012184422685E-17"/>
                  <c:y val="-4.1068820671032307E-18"/>
                </c:manualLayout>
              </c:layout>
              <c:dLblPos val="outEnd"/>
              <c:showCatName val="1"/>
              <c:extLst xmlns:c16r2="http://schemas.microsoft.com/office/drawing/2015/06/chart">
                <c:ext xmlns:c16="http://schemas.microsoft.com/office/drawing/2014/chart" uri="{C3380CC4-5D6E-409C-BE32-E72D297353CC}">
                  <c16:uniqueId val="{00000001-3A69-40B7-A009-DF9FF6AD85CC}"/>
                </c:ext>
                <c:ext xmlns:c15="http://schemas.microsoft.com/office/drawing/2012/chart" uri="{CE6537A1-D6FC-4f65-9D91-7224C49458BB}">
                  <c15:layout>
                    <c:manualLayout>
                      <c:w val="0.11206097854822998"/>
                      <c:h val="4.7831682330031315E-2"/>
                    </c:manualLayout>
                  </c15:layout>
                </c:ext>
              </c:extLst>
            </c:dLbl>
            <c:dLbl>
              <c:idx val="2"/>
              <c:layout>
                <c:manualLayout>
                  <c:x val="-2.1949012184422685E-17"/>
                  <c:y val="4.1068820671032307E-18"/>
                </c:manualLayout>
              </c:layout>
              <c:dLblPos val="outEnd"/>
              <c:showCatName val="1"/>
              <c:extLst xmlns:c16r2="http://schemas.microsoft.com/office/drawing/2015/06/chart">
                <c:ext xmlns:c16="http://schemas.microsoft.com/office/drawing/2014/chart" uri="{C3380CC4-5D6E-409C-BE32-E72D297353CC}">
                  <c16:uniqueId val="{00000002-3A69-40B7-A009-DF9FF6AD85CC}"/>
                </c:ext>
                <c:ext xmlns:c15="http://schemas.microsoft.com/office/drawing/2012/chart" uri="{CE6537A1-D6FC-4f65-9D91-7224C49458BB}">
                  <c15:layout>
                    <c:manualLayout>
                      <c:w val="0.11206097854822998"/>
                      <c:h val="4.7831682330031315E-2"/>
                    </c:manualLayout>
                  </c15:layout>
                </c:ext>
              </c:extLst>
            </c:dLbl>
            <c:dLbl>
              <c:idx val="3"/>
              <c:layout>
                <c:manualLayout>
                  <c:x val="-1.0974506092211338E-17"/>
                  <c:y val="-4.1068820671032307E-18"/>
                </c:manualLayout>
              </c:layout>
              <c:dLblPos val="outEnd"/>
              <c:showCatName val="1"/>
              <c:extLst xmlns:c16r2="http://schemas.microsoft.com/office/drawing/2015/06/chart">
                <c:ext xmlns:c16="http://schemas.microsoft.com/office/drawing/2014/chart" uri="{C3380CC4-5D6E-409C-BE32-E72D297353CC}">
                  <c16:uniqueId val="{00000003-3A69-40B7-A009-DF9FF6AD85CC}"/>
                </c:ext>
                <c:ext xmlns:c15="http://schemas.microsoft.com/office/drawing/2012/chart" uri="{CE6537A1-D6FC-4f65-9D91-7224C49458BB}">
                  <c15:layout>
                    <c:manualLayout>
                      <c:w val="0.11206097854822998"/>
                      <c:h val="4.7831682330031315E-2"/>
                    </c:manualLayout>
                  </c15:layout>
                </c:ext>
              </c:extLst>
            </c:dLbl>
            <c:dLbl>
              <c:idx val="4"/>
              <c:layout>
                <c:manualLayout>
                  <c:x val="-1.0974506092211338E-17"/>
                  <c:y val="4.1068820671032307E-18"/>
                </c:manualLayout>
              </c:layout>
              <c:dLblPos val="outEnd"/>
              <c:showCatName val="1"/>
              <c:extLst xmlns:c16r2="http://schemas.microsoft.com/office/drawing/2015/06/chart">
                <c:ext xmlns:c16="http://schemas.microsoft.com/office/drawing/2014/chart" uri="{C3380CC4-5D6E-409C-BE32-E72D297353CC}">
                  <c16:uniqueId val="{00000004-3A69-40B7-A009-DF9FF6AD85CC}"/>
                </c:ext>
                <c:ext xmlns:c15="http://schemas.microsoft.com/office/drawing/2012/chart" uri="{CE6537A1-D6FC-4f65-9D91-7224C49458BB}">
                  <c15:layout>
                    <c:manualLayout>
                      <c:w val="0.11206097854822998"/>
                      <c:h val="4.7831682330031315E-2"/>
                    </c:manualLayout>
                  </c15:layout>
                </c:ext>
              </c:extLst>
            </c:dLbl>
            <c:dLbl>
              <c:idx val="5"/>
              <c:layout>
                <c:manualLayout>
                  <c:x val="-1.0974506092211338E-17"/>
                  <c:y val="-4.1068820671032307E-18"/>
                </c:manualLayout>
              </c:layout>
              <c:dLblPos val="outEnd"/>
              <c:showCatName val="1"/>
              <c:extLst xmlns:c16r2="http://schemas.microsoft.com/office/drawing/2015/06/chart">
                <c:ext xmlns:c16="http://schemas.microsoft.com/office/drawing/2014/chart" uri="{C3380CC4-5D6E-409C-BE32-E72D297353CC}">
                  <c16:uniqueId val="{00000005-3A69-40B7-A009-DF9FF6AD85CC}"/>
                </c:ext>
                <c:ext xmlns:c15="http://schemas.microsoft.com/office/drawing/2012/chart" uri="{CE6537A1-D6FC-4f65-9D91-7224C49458BB}">
                  <c15:layout>
                    <c:manualLayout>
                      <c:w val="0.11206097854822998"/>
                      <c:h val="4.7831682330031315E-2"/>
                    </c:manualLayout>
                  </c15:layout>
                </c:ext>
              </c:extLst>
            </c:dLbl>
            <c:dLbl>
              <c:idx val="6"/>
              <c:layout>
                <c:manualLayout>
                  <c:x val="-1.0974506092211338E-17"/>
                  <c:y val="4.1068820671032307E-18"/>
                </c:manualLayout>
              </c:layout>
              <c:dLblPos val="outEnd"/>
              <c:showCatName val="1"/>
              <c:extLst xmlns:c16r2="http://schemas.microsoft.com/office/drawing/2015/06/chart">
                <c:ext xmlns:c16="http://schemas.microsoft.com/office/drawing/2014/chart" uri="{C3380CC4-5D6E-409C-BE32-E72D297353CC}">
                  <c16:uniqueId val="{00000006-3A69-40B7-A009-DF9FF6AD85CC}"/>
                </c:ext>
                <c:ext xmlns:c15="http://schemas.microsoft.com/office/drawing/2012/chart" uri="{CE6537A1-D6FC-4f65-9D91-7224C49458BB}">
                  <c15:layout>
                    <c:manualLayout>
                      <c:w val="0.11206097854822998"/>
                      <c:h val="4.7831682330031315E-2"/>
                    </c:manualLayout>
                  </c15:layout>
                </c:ext>
              </c:extLst>
            </c:dLbl>
            <c:dLbl>
              <c:idx val="7"/>
              <c:layout>
                <c:manualLayout>
                  <c:x val="-1.0974506092211338E-17"/>
                  <c:y val="-4.1068820671032307E-18"/>
                </c:manualLayout>
              </c:layout>
              <c:dLblPos val="outEnd"/>
              <c:showCatName val="1"/>
              <c:extLst xmlns:c16r2="http://schemas.microsoft.com/office/drawing/2015/06/chart">
                <c:ext xmlns:c16="http://schemas.microsoft.com/office/drawing/2014/chart" uri="{C3380CC4-5D6E-409C-BE32-E72D297353CC}">
                  <c16:uniqueId val="{00000007-3A69-40B7-A009-DF9FF6AD85CC}"/>
                </c:ext>
                <c:ext xmlns:c15="http://schemas.microsoft.com/office/drawing/2012/chart" uri="{CE6537A1-D6FC-4f65-9D91-7224C49458BB}">
                  <c15:layout>
                    <c:manualLayout>
                      <c:w val="0.11206097854822998"/>
                      <c:h val="4.7831682330031315E-2"/>
                    </c:manualLayout>
                  </c15:layout>
                </c:ext>
              </c:extLst>
            </c:dLbl>
            <c:dLbl>
              <c:idx val="8"/>
              <c:layout>
                <c:manualLayout>
                  <c:x val="-1.0974506092211338E-17"/>
                  <c:y val="4.1068820671032307E-18"/>
                </c:manualLayout>
              </c:layout>
              <c:dLblPos val="outEnd"/>
              <c:showCatName val="1"/>
              <c:extLst xmlns:c16r2="http://schemas.microsoft.com/office/drawing/2015/06/chart">
                <c:ext xmlns:c16="http://schemas.microsoft.com/office/drawing/2014/chart" uri="{C3380CC4-5D6E-409C-BE32-E72D297353CC}">
                  <c16:uniqueId val="{00000008-3A69-40B7-A009-DF9FF6AD85CC}"/>
                </c:ext>
                <c:ext xmlns:c15="http://schemas.microsoft.com/office/drawing/2012/chart" uri="{CE6537A1-D6FC-4f65-9D91-7224C49458BB}">
                  <c15:layout>
                    <c:manualLayout>
                      <c:w val="0.11206097854822998"/>
                      <c:h val="4.7831682330031315E-2"/>
                    </c:manualLayout>
                  </c15:layout>
                </c:ext>
              </c:extLst>
            </c:dLbl>
            <c:dLbl>
              <c:idx val="9"/>
              <c:layout>
                <c:manualLayout>
                  <c:x val="-1.0974506092211338E-17"/>
                  <c:y val="-4.1068820671032307E-18"/>
                </c:manualLayout>
              </c:layout>
              <c:dLblPos val="outEnd"/>
              <c:showCatName val="1"/>
              <c:extLst xmlns:c16r2="http://schemas.microsoft.com/office/drawing/2015/06/chart">
                <c:ext xmlns:c16="http://schemas.microsoft.com/office/drawing/2014/chart" uri="{C3380CC4-5D6E-409C-BE32-E72D297353CC}">
                  <c16:uniqueId val="{00000009-3A69-40B7-A009-DF9FF6AD85CC}"/>
                </c:ext>
                <c:ext xmlns:c15="http://schemas.microsoft.com/office/drawing/2012/chart" uri="{CE6537A1-D6FC-4f65-9D91-7224C49458BB}">
                  <c15:layout>
                    <c:manualLayout>
                      <c:w val="0.11206097854822998"/>
                      <c:h val="4.7831682330031315E-2"/>
                    </c:manualLayout>
                  </c15:layout>
                </c:ext>
              </c:extLst>
            </c:dLbl>
            <c:dLbl>
              <c:idx val="10"/>
              <c:layout>
                <c:manualLayout>
                  <c:x val="-1.8656660356759264E-16"/>
                  <c:y val="4.1068820671032307E-18"/>
                </c:manualLayout>
              </c:layout>
              <c:dLblPos val="outEnd"/>
              <c:showCatName val="1"/>
              <c:extLst xmlns:c16r2="http://schemas.microsoft.com/office/drawing/2015/06/chart">
                <c:ext xmlns:c16="http://schemas.microsoft.com/office/drawing/2014/chart" uri="{C3380CC4-5D6E-409C-BE32-E72D297353CC}">
                  <c16:uniqueId val="{0000000A-3A69-40B7-A009-DF9FF6AD85CC}"/>
                </c:ext>
                <c:ext xmlns:c15="http://schemas.microsoft.com/office/drawing/2012/chart" uri="{CE6537A1-D6FC-4f65-9D91-7224C49458BB}">
                  <c15:layout>
                    <c:manualLayout>
                      <c:w val="0.11206097854822998"/>
                      <c:h val="4.7831682330031315E-2"/>
                    </c:manualLayout>
                  </c15:layout>
                </c:ext>
              </c:extLst>
            </c:dLbl>
            <c:dLbl>
              <c:idx val="11"/>
              <c:layout>
                <c:manualLayout>
                  <c:x val="-1.0974506092211338E-17"/>
                  <c:y val="-4.1068820671032307E-18"/>
                </c:manualLayout>
              </c:layout>
              <c:dLblPos val="outEnd"/>
              <c:showCatName val="1"/>
              <c:extLst xmlns:c16r2="http://schemas.microsoft.com/office/drawing/2015/06/chart">
                <c:ext xmlns:c16="http://schemas.microsoft.com/office/drawing/2014/chart" uri="{C3380CC4-5D6E-409C-BE32-E72D297353CC}">
                  <c16:uniqueId val="{0000000B-3A69-40B7-A009-DF9FF6AD85CC}"/>
                </c:ext>
                <c:ext xmlns:c15="http://schemas.microsoft.com/office/drawing/2012/chart" uri="{CE6537A1-D6FC-4f65-9D91-7224C49458BB}">
                  <c15:layout>
                    <c:manualLayout>
                      <c:w val="0.11206097854822998"/>
                      <c:h val="4.7831682330031315E-2"/>
                    </c:manualLayout>
                  </c15:layout>
                </c:ext>
              </c:extLst>
            </c:dLbl>
            <c:spPr>
              <a:solidFill>
                <a:schemeClr val="bg2"/>
              </a:solidFill>
              <a:ln>
                <a:noFill/>
              </a:ln>
              <a:effectLst/>
            </c:spPr>
            <c:txPr>
              <a:bodyPr vertOverflow="overflow" horzOverflow="overflow" wrap="square" lIns="38100" tIns="19050" rIns="38100" bIns="19050" anchor="ctr">
                <a:noAutofit/>
              </a:bodyPr>
              <a:lstStyle/>
              <a:p>
                <a:pPr>
                  <a:defRPr sz="1100" cap="all" spc="10" baseline="0">
                    <a:solidFill>
                      <a:schemeClr val="accent2"/>
                    </a:solidFill>
                  </a:defRPr>
                </a:pPr>
                <a:endParaRPr lang="en-US"/>
              </a:p>
            </c:txPr>
            <c:dLblPos val="outEnd"/>
            <c:showCatName val="1"/>
            <c:extLst xmlns:c16r2="http://schemas.microsoft.com/office/drawing/2015/06/chart">
              <c:ext xmlns:c15="http://schemas.microsoft.com/office/drawing/2012/chart" uri="{CE6537A1-D6FC-4f65-9D91-7224C49458BB}">
                <c15:spPr xmlns:c15="http://schemas.microsoft.com/office/drawing/2012/chart">
                  <a:prstGeom prst="rect">
                    <a:avLst/>
                  </a:prstGeom>
                </c15:spPr>
                <c15:showLeaderLines val="0"/>
              </c:ext>
            </c:extLst>
          </c:dLbls>
          <c:errBars>
            <c:errBarType val="minus"/>
            <c:errValType val="percentage"/>
            <c:val val="100"/>
            <c:spPr>
              <a:ln>
                <a:solidFill>
                  <a:schemeClr val="bg1">
                    <a:lumMod val="75000"/>
                  </a:schemeClr>
                </a:solidFill>
              </a:ln>
            </c:spPr>
          </c:errBars>
          <c:cat>
            <c:strRef>
              <c:f>'Project Timeline'!$H$20:$H$31</c:f>
              <c:strCache>
                <c:ptCount val="9"/>
                <c:pt idx="0">
                  <c:v>Kick Off Meeting</c:v>
                </c:pt>
                <c:pt idx="1">
                  <c:v>Code Logic</c:v>
                </c:pt>
                <c:pt idx="2">
                  <c:v>Code Functions</c:v>
                </c:pt>
                <c:pt idx="3">
                  <c:v>Feedback from Programming Group</c:v>
                </c:pt>
                <c:pt idx="4">
                  <c:v>Run Program on Validation Data</c:v>
                </c:pt>
                <c:pt idx="5">
                  <c:v>Jurisdictions Test Run Code</c:v>
                </c:pt>
                <c:pt idx="6">
                  <c:v>Provide Moc Up Result to Excel Team</c:v>
                </c:pt>
                <c:pt idx="7">
                  <c:v>Complete Working Code </c:v>
                </c:pt>
                <c:pt idx="8">
                  <c:v>All Juridictions Have Results in  Excel </c:v>
                </c:pt>
              </c:strCache>
            </c:strRef>
          </c:cat>
          <c:val>
            <c:numRef>
              <c:f>'Project Timeline'!$F$20:$F$31</c:f>
              <c:numCache>
                <c:formatCode>General</c:formatCode>
                <c:ptCount val="12"/>
                <c:pt idx="0">
                  <c:v>25</c:v>
                </c:pt>
                <c:pt idx="1">
                  <c:v>10</c:v>
                </c:pt>
                <c:pt idx="2">
                  <c:v>-10</c:v>
                </c:pt>
                <c:pt idx="3">
                  <c:v>15</c:v>
                </c:pt>
                <c:pt idx="4">
                  <c:v>-15</c:v>
                </c:pt>
                <c:pt idx="5">
                  <c:v>10</c:v>
                </c:pt>
                <c:pt idx="6">
                  <c:v>15</c:v>
                </c:pt>
                <c:pt idx="7">
                  <c:v>-15</c:v>
                </c:pt>
                <c:pt idx="8">
                  <c:v>-20</c:v>
                </c:pt>
                <c:pt idx="9">
                  <c:v>5</c:v>
                </c:pt>
                <c:pt idx="10">
                  <c:v>5</c:v>
                </c:pt>
                <c:pt idx="11">
                  <c:v>5</c:v>
                </c:pt>
              </c:numCache>
            </c:numRef>
          </c:val>
          <c:extLst xmlns:c16r2="http://schemas.microsoft.com/office/drawing/2015/06/chart">
            <c:ext xmlns:c16="http://schemas.microsoft.com/office/drawing/2014/chart" uri="{C3380CC4-5D6E-409C-BE32-E72D297353CC}">
              <c16:uniqueId val="{0000000C-3A69-40B7-A009-DF9FF6AD85CC}"/>
            </c:ext>
          </c:extLst>
        </c:ser>
        <c:axId val="171652992"/>
        <c:axId val="171651456"/>
      </c:barChart>
      <c:lineChart>
        <c:grouping val="standard"/>
        <c:ser>
          <c:idx val="0"/>
          <c:order val="0"/>
          <c:tx>
            <c:strRef>
              <c:f>'Project Timeline'!$B$19</c:f>
              <c:strCache>
                <c:ptCount val="1"/>
                <c:pt idx="0">
                  <c:v>DATE</c:v>
                </c:pt>
              </c:strCache>
            </c:strRef>
          </c:tx>
          <c:spPr>
            <a:ln>
              <a:noFill/>
            </a:ln>
          </c:spPr>
          <c:marker>
            <c:symbol val="circle"/>
            <c:size val="4"/>
            <c:spPr>
              <a:solidFill>
                <a:schemeClr val="accent1"/>
              </a:solidFill>
              <a:ln w="60325">
                <a:solidFill>
                  <a:schemeClr val="accent1"/>
                </a:solidFill>
              </a:ln>
            </c:spPr>
          </c:marker>
          <c:errBars>
            <c:errDir val="y"/>
            <c:errBarType val="both"/>
            <c:errValType val="percentage"/>
            <c:val val="5"/>
          </c:errBars>
          <c:cat>
            <c:numRef>
              <c:f>'Project Timeline'!$G$20:$G$31</c:f>
              <c:numCache>
                <c:formatCode>m/d/yyyy</c:formatCode>
                <c:ptCount val="12"/>
                <c:pt idx="0">
                  <c:v>42999</c:v>
                </c:pt>
                <c:pt idx="1">
                  <c:v>43009</c:v>
                </c:pt>
                <c:pt idx="2">
                  <c:v>43016</c:v>
                </c:pt>
                <c:pt idx="3">
                  <c:v>43028</c:v>
                </c:pt>
                <c:pt idx="4">
                  <c:v>43045</c:v>
                </c:pt>
                <c:pt idx="5">
                  <c:v>43059</c:v>
                </c:pt>
                <c:pt idx="6">
                  <c:v>43074</c:v>
                </c:pt>
                <c:pt idx="7">
                  <c:v>43074</c:v>
                </c:pt>
                <c:pt idx="8">
                  <c:v>43089</c:v>
                </c:pt>
                <c:pt idx="9">
                  <c:v>43100</c:v>
                </c:pt>
                <c:pt idx="10">
                  <c:v>43100</c:v>
                </c:pt>
                <c:pt idx="11">
                  <c:v>43100</c:v>
                </c:pt>
              </c:numCache>
            </c:numRef>
          </c:cat>
          <c:val>
            <c:numRef>
              <c:f>'Project Timeline'!$E$20:$E$31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xmlns:c16r2="http://schemas.microsoft.com/office/drawing/2015/06/chart">
            <c:ext xmlns:c16="http://schemas.microsoft.com/office/drawing/2014/chart" uri="{C3380CC4-5D6E-409C-BE32-E72D297353CC}">
              <c16:uniqueId val="{0000000D-3A69-40B7-A009-DF9FF6AD85CC}"/>
            </c:ext>
          </c:extLst>
        </c:ser>
        <c:marker val="1"/>
        <c:axId val="171639936"/>
        <c:axId val="171641472"/>
      </c:lineChart>
      <c:dateAx>
        <c:axId val="171639936"/>
        <c:scaling>
          <c:orientation val="minMax"/>
        </c:scaling>
        <c:axPos val="b"/>
        <c:numFmt formatCode="[$-409]d\ mmm;@" sourceLinked="0"/>
        <c:majorTickMark val="cross"/>
        <c:minorTickMark val="in"/>
        <c:tickLblPos val="nextTo"/>
        <c:spPr>
          <a:solidFill>
            <a:schemeClr val="bg2"/>
          </a:solidFill>
          <a:ln w="9525">
            <a:solidFill>
              <a:schemeClr val="bg1">
                <a:lumMod val="65000"/>
              </a:schemeClr>
            </a:solidFill>
            <a:prstDash val="solid"/>
          </a:ln>
        </c:spPr>
        <c:txPr>
          <a:bodyPr/>
          <a:lstStyle/>
          <a:p>
            <a:pPr>
              <a:defRPr sz="1100" b="1">
                <a:solidFill>
                  <a:schemeClr val="bg1">
                    <a:lumMod val="65000"/>
                  </a:schemeClr>
                </a:solidFill>
                <a:latin typeface="+mn-lt"/>
              </a:defRPr>
            </a:pPr>
            <a:endParaRPr lang="en-US"/>
          </a:p>
        </c:txPr>
        <c:crossAx val="171641472"/>
        <c:crosses val="autoZero"/>
        <c:auto val="1"/>
        <c:lblOffset val="100"/>
        <c:baseTimeUnit val="days"/>
        <c:majorUnit val="1"/>
        <c:majorTimeUnit val="months"/>
        <c:minorUnit val="7"/>
        <c:minorTimeUnit val="days"/>
      </c:dateAx>
      <c:valAx>
        <c:axId val="171641472"/>
        <c:scaling>
          <c:orientation val="minMax"/>
        </c:scaling>
        <c:delete val="1"/>
        <c:axPos val="l"/>
        <c:numFmt formatCode="General" sourceLinked="1"/>
        <c:tickLblPos val="none"/>
        <c:crossAx val="171639936"/>
        <c:crosses val="autoZero"/>
        <c:crossBetween val="midCat"/>
      </c:valAx>
      <c:valAx>
        <c:axId val="171651456"/>
        <c:scaling>
          <c:orientation val="minMax"/>
        </c:scaling>
        <c:delete val="1"/>
        <c:axPos val="r"/>
        <c:numFmt formatCode="General" sourceLinked="1"/>
        <c:tickLblPos val="none"/>
        <c:crossAx val="171652992"/>
        <c:crosses val="max"/>
        <c:crossBetween val="between"/>
      </c:valAx>
      <c:catAx>
        <c:axId val="171652992"/>
        <c:scaling>
          <c:orientation val="minMax"/>
        </c:scaling>
        <c:delete val="1"/>
        <c:axPos val="b"/>
        <c:numFmt formatCode="General" sourceLinked="1"/>
        <c:tickLblPos val="none"/>
        <c:crossAx val="171651456"/>
        <c:crosses val="autoZero"/>
        <c:auto val="1"/>
        <c:lblAlgn val="ctr"/>
        <c:lblOffset val="100"/>
      </c:catAx>
      <c:spPr>
        <a:noFill/>
      </c:spPr>
    </c:plotArea>
    <c:dispBlanksAs val="gap"/>
  </c:chart>
  <c:spPr>
    <a:solidFill>
      <a:schemeClr val="bg2"/>
    </a:solidFill>
    <a:ln>
      <a:noFill/>
    </a:ln>
  </c:spPr>
  <c:printSettings>
    <c:headerFooter/>
    <c:pageMargins b="0.75000000000000022" l="0.70000000000000018" r="0.70000000000000018" t="0.75000000000000022" header="0.3000000000000001" footer="0.3000000000000001"/>
    <c:pageSetup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14287</xdr:rowOff>
    </xdr:from>
    <xdr:to>
      <xdr:col>17</xdr:col>
      <xdr:colOff>15240</xdr:colOff>
      <xdr:row>16</xdr:row>
      <xdr:rowOff>90487</xdr:rowOff>
    </xdr:to>
    <xdr:graphicFrame macro="">
      <xdr:nvGraphicFramePr>
        <xdr:cNvPr id="11" name="Project Timeline" descr="Line chart that plots each project on the corresponding timefra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581024</xdr:colOff>
      <xdr:row>17</xdr:row>
      <xdr:rowOff>266699</xdr:rowOff>
    </xdr:from>
    <xdr:to>
      <xdr:col>14</xdr:col>
      <xdr:colOff>632078</xdr:colOff>
      <xdr:row>25</xdr:row>
      <xdr:rowOff>219455</xdr:rowOff>
    </xdr:to>
    <xdr:sp macro="" textlink="">
      <xdr:nvSpPr>
        <xdr:cNvPr id="3"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xdr:cNvSpPr txBox="1"/>
      </xdr:nvSpPr>
      <xdr:spPr>
        <a:xfrm>
          <a:off x="5762624" y="4657724"/>
          <a:ext cx="4823079" cy="2048256"/>
        </a:xfrm>
        <a:prstGeom prst="wedgeRectCallout">
          <a:avLst>
            <a:gd name="adj1" fmla="val -58703"/>
            <a:gd name="adj2" fmla="val -24361"/>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200" b="1" spc="30" baseline="0">
              <a:solidFill>
                <a:schemeClr val="accent1"/>
              </a:solidFill>
              <a:effectLst/>
              <a:latin typeface="+mn-lt"/>
              <a:ea typeface="+mn-ea"/>
              <a:cs typeface="+mn-cs"/>
            </a:rPr>
            <a:t>Project Timeline Tips</a:t>
          </a:r>
          <a:r>
            <a:rPr lang="en-US" sz="1200">
              <a:solidFill>
                <a:schemeClr val="accent1"/>
              </a:solidFill>
              <a:effectLst/>
              <a:latin typeface="+mn-lt"/>
              <a:ea typeface="+mn-ea"/>
              <a:cs typeface="+mn-cs"/>
            </a:rPr>
            <a:t>:</a:t>
          </a:r>
        </a:p>
        <a:p>
          <a:endParaRPr lang="en-US" sz="1000">
            <a:solidFill>
              <a:schemeClr val="tx1">
                <a:lumMod val="50000"/>
                <a:lumOff val="50000"/>
              </a:schemeClr>
            </a:solidFill>
            <a:effectLst/>
            <a:latin typeface="+mn-lt"/>
            <a:ea typeface="+mn-ea"/>
            <a:cs typeface="+mn-cs"/>
          </a:endParaRPr>
        </a:p>
        <a:p>
          <a:pPr marL="0" indent="0">
            <a:buClr>
              <a:schemeClr val="accent1"/>
            </a:buClr>
            <a:buFontTx/>
            <a:buNone/>
          </a:pPr>
          <a:r>
            <a:rPr lang="en-US" sz="1100" spc="20">
              <a:solidFill>
                <a:schemeClr val="tx1">
                  <a:lumMod val="50000"/>
                  <a:lumOff val="50000"/>
                </a:schemeClr>
              </a:solidFill>
              <a:effectLst/>
              <a:latin typeface="+mn-lt"/>
              <a:ea typeface="+mn-ea"/>
              <a:cs typeface="+mn-cs"/>
            </a:rPr>
            <a:t>The role of the Position values in the Project Details table is to prevent the Milestone labels from overlapping each other on the timeline. Use positive numbers to position labels above the timeline and negative numbers to position them below.</a:t>
          </a:r>
        </a:p>
        <a:p>
          <a:pPr marL="0" indent="0">
            <a:buClr>
              <a:schemeClr val="accent1"/>
            </a:buClr>
            <a:buFontTx/>
            <a:buNone/>
          </a:pPr>
          <a:endParaRPr lang="en-US" sz="1100" spc="20">
            <a:solidFill>
              <a:schemeClr val="tx1">
                <a:lumMod val="50000"/>
                <a:lumOff val="50000"/>
              </a:schemeClr>
            </a:solidFill>
            <a:effectLst/>
            <a:latin typeface="+mn-lt"/>
            <a:ea typeface="+mn-ea"/>
            <a:cs typeface="+mn-cs"/>
          </a:endParaRPr>
        </a:p>
        <a:p>
          <a:pPr marL="0" indent="0">
            <a:buClr>
              <a:schemeClr val="accent1"/>
            </a:buClr>
            <a:buFontTx/>
            <a:buNone/>
          </a:pPr>
          <a:r>
            <a:rPr lang="en-US" sz="1100" spc="20">
              <a:solidFill>
                <a:schemeClr val="tx1">
                  <a:lumMod val="50000"/>
                  <a:lumOff val="50000"/>
                </a:schemeClr>
              </a:solidFill>
              <a:effectLst/>
              <a:latin typeface="+mn-lt"/>
              <a:ea typeface="+mn-ea"/>
              <a:cs typeface="+mn-cs"/>
            </a:rPr>
            <a:t>To add additional Milestones,</a:t>
          </a:r>
          <a:r>
            <a:rPr lang="en-US" sz="1100" spc="20" baseline="0">
              <a:solidFill>
                <a:schemeClr val="tx1">
                  <a:lumMod val="50000"/>
                  <a:lumOff val="50000"/>
                </a:schemeClr>
              </a:solidFill>
              <a:effectLst/>
              <a:latin typeface="+mn-lt"/>
              <a:ea typeface="+mn-ea"/>
              <a:cs typeface="+mn-cs"/>
            </a:rPr>
            <a:t> either insert new rows within the table or start typing below the last table entry and the table will automatically expand to accommodate your newly added data</a:t>
          </a:r>
          <a:r>
            <a:rPr lang="en-US" sz="1100" spc="20" baseline="0">
              <a:solidFill>
                <a:schemeClr val="dk1"/>
              </a:solidFill>
              <a:effectLst/>
              <a:latin typeface="+mn-lt"/>
              <a:ea typeface="+mn-ea"/>
              <a:cs typeface="+mn-cs"/>
            </a:rPr>
            <a:t>. </a:t>
          </a:r>
        </a:p>
      </xdr:txBody>
    </xdr:sp>
    <xdr:clientData fPrintsWithSheet="0"/>
  </xdr:twoCellAnchor>
</xdr:wsDr>
</file>

<file path=xl/tables/table1.xml><?xml version="1.0" encoding="utf-8"?>
<table xmlns="http://schemas.openxmlformats.org/spreadsheetml/2006/main" id="1" name="ProjectDetails" displayName="ProjectDetails" ref="B19:H31" totalsRowShown="0">
  <tableColumns count="7">
    <tableColumn id="1" name="DATE" dataDxfId="22"/>
    <tableColumn id="2" name="MILESTONE" dataDxfId="21"/>
    <tableColumn id="4" name="POSITION" dataDxfId="20"/>
    <tableColumn id="5" name="BASELINE" dataDxfId="19">
      <calculatedColumnFormula>IF(ISBLANK(ProjectDetails[[#This Row],[DATE]]),"",0)</calculatedColumnFormula>
    </tableColumn>
    <tableColumn id="3" name="Position Adjusted" dataDxfId="18">
      <calculatedColumnFormula>IFERROR(IF('Project Data Sorted'!P5="",5,'Project Data Sorted'!P5),0)</calculatedColumnFormula>
    </tableColumn>
    <tableColumn id="6" name="Date adjusted" dataDxfId="17">
      <calculatedColumnFormula>IFERROR(IF('Project Data Sorted'!N5="",ProjectEnd,'Project Data Sorted'!N5),ProjectEnd)</calculatedColumnFormula>
    </tableColumn>
    <tableColumn id="7" name="Milestone adjusted" dataDxfId="16">
      <calculatedColumnFormula>IFERROR(IF('Project Data Sorted'!O5="","",'Project Data Sorted'!O5),"")</calculatedColumnFormula>
    </tableColumn>
  </tableColumns>
  <tableStyleInfo name="Project Timeline" showFirstColumn="0" showLastColumn="0" showRowStripes="1" showColumnStripes="0"/>
  <extLst>
    <ext xmlns:x14="http://schemas.microsoft.com/office/spreadsheetml/2009/9/main" uri="{504A1905-F514-4f6f-8877-14C23A59335A}">
      <x14:table altTextSummary="List of Dates, Milestones, and Chart Positions for project"/>
    </ext>
  </extLst>
</table>
</file>

<file path=xl/tables/table2.xml><?xml version="1.0" encoding="utf-8"?>
<table xmlns="http://schemas.openxmlformats.org/spreadsheetml/2006/main" id="2" name="ProjectTimelineData" displayName="ProjectTimelineData" ref="E4:J349" totalsRowShown="0" headerRowDxfId="15" dataDxfId="14" headerRowCellStyle="Heading 2">
  <autoFilter ref="E4:J349">
    <filterColumn colId="0" hiddenButton="1"/>
    <filterColumn colId="1" hiddenButton="1"/>
    <filterColumn colId="2" hiddenButton="1"/>
    <filterColumn colId="3" hiddenButton="1"/>
    <filterColumn colId="4" hiddenButton="1"/>
    <filterColumn colId="5" hiddenButton="1"/>
  </autoFilter>
  <tableColumns count="6">
    <tableColumn id="1" name="TIE BREAK" dataDxfId="13">
      <calculatedColumnFormula>IFERROR(RANK(F5,[RANK])+SUMPRODUCT(--(F5=[RANK]),--(J5&lt;[NUM])),"")</calculatedColumnFormula>
    </tableColumn>
    <tableColumn id="2" name="RANK" dataDxfId="12">
      <calculatedColumnFormula>IFERROR(RANK(ProjectTimelineData[[#This Row],[DATE]],[DATE],1),"")</calculatedColumnFormula>
    </tableColumn>
    <tableColumn id="3" name="DATE" dataDxfId="11">
      <calculatedColumnFormula>IFERROR(IF(AND(Project_last_entry-Project_start_row=0,ISBLANK(INDEX(ProjectDetails[],1,1))),"",IF(Project_last_entry-Project_start_row=0,INDEX(ProjectDetails[],1,1),INDEX(ProjectDetails[],Project_last_entry-Project_start_row-ProjectTimelineData[[#This Row],[NUM]]+1,1))),"")</calculatedColumnFormula>
    </tableColumn>
    <tableColumn id="4" name="MILESTONE" dataDxfId="10">
      <calculatedColumnFormula>IFERROR(IF(AND(Project_last_entry-Project_start_row=0,ISBLANK(INDEX(ProjectDetails[],1,2))),"",IF(Project_last_entry-Project_start_row=0,INDEX(ProjectDetails[],1,2),INDEX(ProjectDetails[],Project_last_entry-Project_start_row-ProjectTimelineData[[#This Row],[NUM]]+1,2))),"")</calculatedColumnFormula>
    </tableColumn>
    <tableColumn id="5" name="POSITION" dataDxfId="9">
      <calculatedColumnFormula>IFERROR(IF(AND(Project_last_entry-Project_start_row=0,ISBLANK(INDEX(ProjectDetails[],1,3))),"",IF(Project_last_entry-Project_start_row=0,INDEX(ProjectDetails[],1,3),INDEX(ProjectDetails[],Project_last_entry-Project_start_row-ProjectTimelineData[[#This Row],[NUM]]+1,3))),"")</calculatedColumnFormula>
    </tableColumn>
    <tableColumn id="6" name="NUM" dataDxfId="8">
      <calculatedColumnFormula>IFERROR(IF(Project_last_entry-Project_start_row=0,0,Project_last_entry-Project_start_row),0)</calculatedColumnFormula>
    </tableColumn>
  </tableColumns>
  <tableStyleInfo name="Project Timeline" showFirstColumn="0" showLastColumn="0" showRowStripes="1" showColumnStripes="0"/>
</table>
</file>

<file path=xl/tables/table3.xml><?xml version="1.0" encoding="utf-8"?>
<table xmlns="http://schemas.openxmlformats.org/spreadsheetml/2006/main" id="3" name="SortedTimeline" displayName="SortedTimeline" ref="M4:P349" totalsRowShown="0" headerRowDxfId="7" dataDxfId="5" headerRowBorderDxfId="6" tableBorderDxfId="4" headerRowCellStyle="Heading 2">
  <autoFilter ref="M4:P349">
    <filterColumn colId="0" hiddenButton="1"/>
    <filterColumn colId="1" hiddenButton="1"/>
    <filterColumn colId="2" hiddenButton="1"/>
    <filterColumn colId="3" hiddenButton="1"/>
  </autoFilter>
  <tableColumns count="4">
    <tableColumn id="2" name="RANK Sorted" dataDxfId="3">
      <calculatedColumnFormula>IFERROR(ProjectTimelineData[NUM]+1,"")</calculatedColumnFormula>
    </tableColumn>
    <tableColumn id="3" name="DATE" dataDxfId="2">
      <calculatedColumnFormula>IFERROR(VLOOKUP([RANK Sorted],ProjectTimelineData[],3,0),"")</calculatedColumnFormula>
    </tableColumn>
    <tableColumn id="4" name="MILESTONE" dataDxfId="1">
      <calculatedColumnFormula>IFERROR(VLOOKUP([RANK Sorted],ProjectTimelineData[],4,0),"")</calculatedColumnFormula>
    </tableColumn>
    <tableColumn id="5" name="POSITION" dataDxfId="0">
      <calculatedColumnFormula>IFERROR(VLOOKUP([RANK Sorted],ProjectTimelineData[],5,0),"")</calculatedColumnFormula>
    </tableColumn>
  </tableColumns>
  <tableStyleInfo name="Project Timeline" showFirstColumn="0" showLastColumn="0" showRowStripes="1" showColumnStripes="0"/>
</table>
</file>

<file path=xl/theme/theme1.xml><?xml version="1.0" encoding="utf-8"?>
<a:theme xmlns:a="http://schemas.openxmlformats.org/drawingml/2006/main" name="Office Theme">
  <a:themeElements>
    <a:clrScheme name="Project Timeline_1">
      <a:dk1>
        <a:sysClr val="windowText" lastClr="000000"/>
      </a:dk1>
      <a:lt1>
        <a:sysClr val="window" lastClr="FFFFFF"/>
      </a:lt1>
      <a:dk2>
        <a:srgbClr val="2A2C3B"/>
      </a:dk2>
      <a:lt2>
        <a:srgbClr val="FBFCF4"/>
      </a:lt2>
      <a:accent1>
        <a:srgbClr val="F65242"/>
      </a:accent1>
      <a:accent2>
        <a:srgbClr val="70B5CF"/>
      </a:accent2>
      <a:accent3>
        <a:srgbClr val="A78400"/>
      </a:accent3>
      <a:accent4>
        <a:srgbClr val="60B6AC"/>
      </a:accent4>
      <a:accent5>
        <a:srgbClr val="ED9535"/>
      </a:accent5>
      <a:accent6>
        <a:srgbClr val="AD7A99"/>
      </a:accent6>
      <a:hlink>
        <a:srgbClr val="70B5CF"/>
      </a:hlink>
      <a:folHlink>
        <a:srgbClr val="AD7A99"/>
      </a:folHlink>
    </a:clrScheme>
    <a:fontScheme name="Project Timeline">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1">
    <tabColor theme="3"/>
    <pageSetUpPr autoPageBreaks="0" fitToPage="1"/>
  </sheetPr>
  <dimension ref="A1:Q31"/>
  <sheetViews>
    <sheetView showGridLines="0" tabSelected="1" zoomScale="60" zoomScaleNormal="60" workbookViewId="0">
      <selection activeCell="I17" sqref="I17"/>
    </sheetView>
  </sheetViews>
  <sheetFormatPr defaultRowHeight="19.5" customHeight="1"/>
  <cols>
    <col min="1" max="1" width="3.625" customWidth="1"/>
    <col min="2" max="2" width="15.5" customWidth="1"/>
    <col min="3" max="3" width="35.625" customWidth="1"/>
    <col min="4" max="4" width="13.25" customWidth="1"/>
    <col min="5" max="5" width="12.5" hidden="1" customWidth="1"/>
    <col min="6" max="6" width="19.25" hidden="1" customWidth="1"/>
    <col min="7" max="7" width="17.25" hidden="1" customWidth="1"/>
    <col min="8" max="8" width="20.25" hidden="1" customWidth="1"/>
    <col min="9" max="9" width="12.5" customWidth="1"/>
    <col min="10" max="10" width="11.25" customWidth="1"/>
    <col min="11" max="11" width="10.625" customWidth="1"/>
    <col min="12" max="12" width="10.25" customWidth="1"/>
    <col min="13" max="13" width="9" customWidth="1"/>
  </cols>
  <sheetData>
    <row r="1" spans="1:17" ht="24.75" customHeight="1">
      <c r="A1" s="8"/>
      <c r="B1" s="22" t="s">
        <v>21</v>
      </c>
      <c r="C1" s="21"/>
      <c r="D1" s="21"/>
      <c r="E1" s="21"/>
      <c r="F1" s="21"/>
      <c r="G1" s="21"/>
      <c r="H1" s="21"/>
      <c r="I1" s="21"/>
      <c r="J1" s="21"/>
      <c r="K1" s="21"/>
      <c r="L1" s="21"/>
      <c r="M1" s="21"/>
      <c r="N1" s="21"/>
      <c r="O1" s="21"/>
      <c r="P1" s="21"/>
      <c r="Q1" s="21"/>
    </row>
    <row r="2" spans="1:17" ht="28.5" customHeight="1">
      <c r="A2" s="8"/>
      <c r="B2" s="11" t="s">
        <v>0</v>
      </c>
      <c r="C2" s="8"/>
      <c r="D2" s="8"/>
      <c r="E2" s="8"/>
      <c r="F2" s="8"/>
      <c r="G2" s="8"/>
      <c r="H2" s="8"/>
      <c r="I2" s="8"/>
      <c r="J2" s="8"/>
      <c r="K2" s="8"/>
      <c r="L2" s="8"/>
      <c r="M2" s="8"/>
      <c r="N2" s="11"/>
      <c r="O2" s="11"/>
      <c r="P2" s="11"/>
      <c r="Q2" s="11"/>
    </row>
    <row r="7" spans="1:17" ht="19.5" customHeight="1">
      <c r="E7" s="1"/>
    </row>
    <row r="8" spans="1:17" ht="19.5" customHeight="1">
      <c r="E8" s="1"/>
    </row>
    <row r="9" spans="1:17" ht="19.5" customHeight="1">
      <c r="E9" s="1"/>
    </row>
    <row r="10" spans="1:17" ht="19.5" customHeight="1">
      <c r="E10" s="1"/>
    </row>
    <row r="11" spans="1:17" ht="19.5" customHeight="1">
      <c r="E11" s="1"/>
    </row>
    <row r="12" spans="1:17" ht="19.5" customHeight="1">
      <c r="E12" s="1"/>
    </row>
    <row r="13" spans="1:17" ht="19.5" customHeight="1">
      <c r="E13" s="1"/>
      <c r="H13" s="2"/>
      <c r="J13" s="2"/>
      <c r="L13" s="2"/>
      <c r="M13" s="3"/>
    </row>
    <row r="14" spans="1:17" ht="19.5" customHeight="1">
      <c r="E14" s="1"/>
      <c r="H14" s="2"/>
      <c r="J14" s="2"/>
      <c r="L14" s="2"/>
      <c r="M14" s="3"/>
    </row>
    <row r="15" spans="1:17" ht="19.5" customHeight="1">
      <c r="E15" s="1"/>
      <c r="H15" s="2"/>
      <c r="J15" s="2"/>
      <c r="L15" s="2"/>
      <c r="M15" s="3"/>
    </row>
    <row r="16" spans="1:17" ht="19.5" customHeight="1">
      <c r="E16" s="1"/>
      <c r="H16" s="2"/>
      <c r="J16" s="2"/>
      <c r="L16" s="2"/>
      <c r="M16" s="3"/>
    </row>
    <row r="17" spans="2:13" ht="19.5" customHeight="1" thickBot="1">
      <c r="H17" s="2"/>
      <c r="J17" s="2"/>
      <c r="L17" s="2"/>
      <c r="M17" s="3"/>
    </row>
    <row r="18" spans="2:13" ht="24" customHeight="1" thickTop="1">
      <c r="B18" s="23" t="s">
        <v>4</v>
      </c>
      <c r="C18" s="9"/>
      <c r="D18" s="10"/>
      <c r="H18" s="2"/>
      <c r="J18" s="2"/>
      <c r="L18" s="2"/>
      <c r="M18" s="3"/>
    </row>
    <row r="19" spans="2:13" ht="24" customHeight="1">
      <c r="B19" s="5" t="s">
        <v>1</v>
      </c>
      <c r="C19" s="5" t="s">
        <v>2</v>
      </c>
      <c r="D19" s="6" t="s">
        <v>3</v>
      </c>
      <c r="E19" s="6" t="s">
        <v>16</v>
      </c>
      <c r="F19" t="s">
        <v>13</v>
      </c>
      <c r="G19" t="s">
        <v>14</v>
      </c>
      <c r="H19" t="s">
        <v>15</v>
      </c>
      <c r="I19" s="2"/>
      <c r="K19" s="2"/>
      <c r="L19" s="1"/>
      <c r="M19" s="2"/>
    </row>
    <row r="20" spans="2:13" ht="19.5" customHeight="1">
      <c r="B20" s="12">
        <v>42999</v>
      </c>
      <c r="C20" s="5" t="s">
        <v>22</v>
      </c>
      <c r="D20" s="6">
        <v>25</v>
      </c>
      <c r="E20" s="6">
        <f>IF(ISBLANK(ProjectDetails[[#This Row],[DATE]]),"",0)</f>
        <v>0</v>
      </c>
      <c r="F20">
        <f>IFERROR(IF('Project Data Sorted'!P5="",5,'Project Data Sorted'!P5),0)</f>
        <v>25</v>
      </c>
      <c r="G20" s="1">
        <f>IFERROR(IF('Project Data Sorted'!N5="",ProjectEnd,'Project Data Sorted'!N5),ProjectEnd)</f>
        <v>42999</v>
      </c>
      <c r="H20" s="4" t="str">
        <f>IFERROR(IF('Project Data Sorted'!O5="","",'Project Data Sorted'!O5),"")</f>
        <v>Kick Off Meeting</v>
      </c>
      <c r="I20" s="2"/>
      <c r="K20" s="2"/>
      <c r="M20" s="2"/>
    </row>
    <row r="21" spans="2:13" ht="19.5" customHeight="1">
      <c r="B21" s="12">
        <f>B20+10</f>
        <v>43009</v>
      </c>
      <c r="C21" s="5" t="s">
        <v>23</v>
      </c>
      <c r="D21" s="6">
        <v>10</v>
      </c>
      <c r="E21" s="6">
        <f>IF(ISBLANK(ProjectDetails[[#This Row],[DATE]]),"",0)</f>
        <v>0</v>
      </c>
      <c r="F21" s="4">
        <f>IFERROR(IF('Project Data Sorted'!P6="",5,'Project Data Sorted'!P6),0)</f>
        <v>10</v>
      </c>
      <c r="G21" s="1">
        <f>IFERROR(IF('Project Data Sorted'!N6="",ProjectEnd,'Project Data Sorted'!N6),ProjectEnd)</f>
        <v>43009</v>
      </c>
      <c r="H21" s="4" t="str">
        <f>IFERROR(IF('Project Data Sorted'!O6="","",'Project Data Sorted'!O6),"")</f>
        <v>Code Logic</v>
      </c>
    </row>
    <row r="22" spans="2:13" ht="19.5" customHeight="1">
      <c r="B22" s="12">
        <f>B21+7</f>
        <v>43016</v>
      </c>
      <c r="C22" s="5" t="s">
        <v>24</v>
      </c>
      <c r="D22" s="6">
        <v>-10</v>
      </c>
      <c r="E22" s="6">
        <f>IF(ISBLANK(ProjectDetails[[#This Row],[DATE]]),"",0)</f>
        <v>0</v>
      </c>
      <c r="F22" s="4">
        <f>IFERROR(IF('Project Data Sorted'!P7="",5,'Project Data Sorted'!P7),0)</f>
        <v>-10</v>
      </c>
      <c r="G22" s="1">
        <f>IFERROR(IF('Project Data Sorted'!N7="",ProjectEnd,'Project Data Sorted'!N7),ProjectEnd)</f>
        <v>43016</v>
      </c>
      <c r="H22" s="4" t="str">
        <f>IFERROR(IF('Project Data Sorted'!O7="","",'Project Data Sorted'!O7),"")</f>
        <v>Code Functions</v>
      </c>
    </row>
    <row r="23" spans="2:13" ht="19.5" customHeight="1">
      <c r="B23" s="12">
        <f>B22+12</f>
        <v>43028</v>
      </c>
      <c r="C23" s="5" t="s">
        <v>30</v>
      </c>
      <c r="D23" s="6">
        <v>15</v>
      </c>
      <c r="E23" s="6">
        <f>IF(ISBLANK(ProjectDetails[[#This Row],[DATE]]),"",0)</f>
        <v>0</v>
      </c>
      <c r="F23" s="4">
        <f>IFERROR(IF('Project Data Sorted'!P8="",5,'Project Data Sorted'!P8),0)</f>
        <v>15</v>
      </c>
      <c r="G23" s="1">
        <f>IFERROR(IF('Project Data Sorted'!N8="",ProjectEnd,'Project Data Sorted'!N8),ProjectEnd)</f>
        <v>43028</v>
      </c>
      <c r="H23" s="4" t="str">
        <f>IFERROR(IF('Project Data Sorted'!O8="","",'Project Data Sorted'!O8),"")</f>
        <v>Feedback from Programming Group</v>
      </c>
    </row>
    <row r="24" spans="2:13" ht="19.5" customHeight="1">
      <c r="B24" s="12">
        <f>B23+17</f>
        <v>43045</v>
      </c>
      <c r="C24" s="5" t="s">
        <v>25</v>
      </c>
      <c r="D24" s="6">
        <v>-15</v>
      </c>
      <c r="E24" s="6">
        <f>IF(ISBLANK(ProjectDetails[[#This Row],[DATE]]),"",0)</f>
        <v>0</v>
      </c>
      <c r="F24" s="4">
        <f>IFERROR(IF('Project Data Sorted'!P9="",5,'Project Data Sorted'!P9),0)</f>
        <v>-15</v>
      </c>
      <c r="G24" s="1">
        <f>IFERROR(IF('Project Data Sorted'!N9="",ProjectEnd,'Project Data Sorted'!N9),ProjectEnd)</f>
        <v>43045</v>
      </c>
      <c r="H24" s="4" t="str">
        <f>IFERROR(IF('Project Data Sorted'!O9="","",'Project Data Sorted'!O9),"")</f>
        <v>Run Program on Validation Data</v>
      </c>
    </row>
    <row r="25" spans="2:13" ht="19.5" customHeight="1">
      <c r="B25" s="12">
        <f>B24+14</f>
        <v>43059</v>
      </c>
      <c r="C25" s="5" t="s">
        <v>26</v>
      </c>
      <c r="D25" s="6">
        <v>10</v>
      </c>
      <c r="E25" s="6">
        <f>IF(ISBLANK(ProjectDetails[[#This Row],[DATE]]),"",0)</f>
        <v>0</v>
      </c>
      <c r="F25" s="4">
        <f>IFERROR(IF('Project Data Sorted'!P10="",5,'Project Data Sorted'!P10),0)</f>
        <v>10</v>
      </c>
      <c r="G25" s="1">
        <f>IFERROR(IF('Project Data Sorted'!N10="",ProjectEnd,'Project Data Sorted'!N10),ProjectEnd)</f>
        <v>43059</v>
      </c>
      <c r="H25" s="4" t="str">
        <f>IFERROR(IF('Project Data Sorted'!O10="","",'Project Data Sorted'!O10),"")</f>
        <v>Jurisdictions Test Run Code</v>
      </c>
    </row>
    <row r="26" spans="2:13" ht="19.5" customHeight="1">
      <c r="B26" s="12">
        <f>B25+15</f>
        <v>43074</v>
      </c>
      <c r="C26" s="5" t="s">
        <v>27</v>
      </c>
      <c r="D26" s="6">
        <v>-15</v>
      </c>
      <c r="E26" s="6">
        <f>IF(ISBLANK(ProjectDetails[[#This Row],[DATE]]),"",0)</f>
        <v>0</v>
      </c>
      <c r="F26" s="4">
        <f>IFERROR(IF('Project Data Sorted'!P11="",5,'Project Data Sorted'!P11),0)</f>
        <v>15</v>
      </c>
      <c r="G26" s="1">
        <f>IFERROR(IF('Project Data Sorted'!N11="",ProjectEnd,'Project Data Sorted'!N11),ProjectEnd)</f>
        <v>43074</v>
      </c>
      <c r="H26" s="4" t="str">
        <f>IFERROR(IF('Project Data Sorted'!O11="","",'Project Data Sorted'!O11),"")</f>
        <v>Provide Moc Up Result to Excel Team</v>
      </c>
    </row>
    <row r="27" spans="2:13" ht="19.5" customHeight="1">
      <c r="B27" s="12">
        <f>B26+0</f>
        <v>43074</v>
      </c>
      <c r="C27" s="5" t="s">
        <v>28</v>
      </c>
      <c r="D27" s="6">
        <v>15</v>
      </c>
      <c r="E27" s="6">
        <f>IF(ISBLANK(ProjectDetails[[#This Row],[DATE]]),"",0)</f>
        <v>0</v>
      </c>
      <c r="F27" s="4">
        <f>IFERROR(IF('Project Data Sorted'!P12="",5,'Project Data Sorted'!P12),0)</f>
        <v>-15</v>
      </c>
      <c r="G27" s="1">
        <f>IFERROR(IF('Project Data Sorted'!N12="",ProjectEnd,'Project Data Sorted'!N12),ProjectEnd)</f>
        <v>43074</v>
      </c>
      <c r="H27" s="4" t="str">
        <f>IFERROR(IF('Project Data Sorted'!O12="","",'Project Data Sorted'!O12),"")</f>
        <v xml:space="preserve">Complete Working Code </v>
      </c>
    </row>
    <row r="28" spans="2:13" ht="19.5" customHeight="1">
      <c r="B28" s="12">
        <f>B27+15</f>
        <v>43089</v>
      </c>
      <c r="C28" s="5" t="s">
        <v>29</v>
      </c>
      <c r="D28" s="6">
        <v>-20</v>
      </c>
      <c r="E28" s="6">
        <f>IF(ISBLANK(ProjectDetails[[#This Row],[DATE]]),"",0)</f>
        <v>0</v>
      </c>
      <c r="F28" s="4">
        <f>IFERROR(IF('Project Data Sorted'!P13="",5,'Project Data Sorted'!P13),0)</f>
        <v>-20</v>
      </c>
      <c r="G28" s="1">
        <f>IFERROR(IF('Project Data Sorted'!N13="",ProjectEnd,'Project Data Sorted'!N13),ProjectEnd)</f>
        <v>43089</v>
      </c>
      <c r="H28" s="4" t="str">
        <f>IFERROR(IF('Project Data Sorted'!O13="","",'Project Data Sorted'!O13),"")</f>
        <v xml:space="preserve">All Juridictions Have Results in  Excel </v>
      </c>
    </row>
    <row r="29" spans="2:13" ht="19.5" customHeight="1">
      <c r="B29" s="12"/>
      <c r="C29" s="5" t="s">
        <v>18</v>
      </c>
      <c r="D29" s="6">
        <v>20</v>
      </c>
      <c r="E29" s="6" t="str">
        <f>IF(ISBLANK(ProjectDetails[[#This Row],[DATE]]),"",0)</f>
        <v/>
      </c>
      <c r="F29" s="4">
        <f>IFERROR(IF('Project Data Sorted'!P14="",5,'Project Data Sorted'!P14),0)</f>
        <v>5</v>
      </c>
      <c r="G29" s="1">
        <f ca="1">IFERROR(IF('Project Data Sorted'!N14="",ProjectEnd,'Project Data Sorted'!N14),ProjectEnd)</f>
        <v>43100</v>
      </c>
      <c r="H29" s="4" t="str">
        <f>IFERROR(IF('Project Data Sorted'!O14="","",'Project Data Sorted'!O14),"")</f>
        <v/>
      </c>
    </row>
    <row r="30" spans="2:13" ht="19.5" customHeight="1">
      <c r="B30" s="12"/>
      <c r="C30" s="5" t="s">
        <v>19</v>
      </c>
      <c r="D30" s="7">
        <v>-15</v>
      </c>
      <c r="E30" s="6" t="str">
        <f>IF(ISBLANK(ProjectDetails[[#This Row],[DATE]]),"",0)</f>
        <v/>
      </c>
      <c r="F30" s="4">
        <f>IFERROR(IF('Project Data Sorted'!P15="",5,'Project Data Sorted'!P15),0)</f>
        <v>5</v>
      </c>
      <c r="G30" s="1">
        <f ca="1">IFERROR(IF('Project Data Sorted'!N15="",ProjectEnd,'Project Data Sorted'!N15),ProjectEnd)</f>
        <v>43100</v>
      </c>
      <c r="H30" s="4" t="str">
        <f>IFERROR(IF('Project Data Sorted'!O15="","",'Project Data Sorted'!O15),"")</f>
        <v/>
      </c>
    </row>
    <row r="31" spans="2:13" ht="19.5" customHeight="1">
      <c r="B31" s="12"/>
      <c r="C31" s="5" t="s">
        <v>20</v>
      </c>
      <c r="D31" s="7">
        <v>15</v>
      </c>
      <c r="E31" s="6" t="str">
        <f>IF(ISBLANK(ProjectDetails[[#This Row],[DATE]]),"",0)</f>
        <v/>
      </c>
      <c r="F31" s="4">
        <f>IFERROR(IF('Project Data Sorted'!P16="",5,'Project Data Sorted'!P16),0)</f>
        <v>5</v>
      </c>
      <c r="G31" s="1">
        <f ca="1">IFERROR(IF('Project Data Sorted'!N16="",ProjectEnd,'Project Data Sorted'!N16),ProjectEnd)</f>
        <v>43100</v>
      </c>
      <c r="H31" s="4" t="str">
        <f>IFERROR(IF('Project Data Sorted'!O16="","",'Project Data Sorted'!O16),"")</f>
        <v/>
      </c>
    </row>
  </sheetData>
  <pageMargins left="0.7" right="0.7" top="0.75" bottom="0.75" header="0.3" footer="0.3"/>
  <pageSetup scale="78"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sheetPr>
    <tabColor theme="7"/>
  </sheetPr>
  <dimension ref="A1:P349"/>
  <sheetViews>
    <sheetView topLeftCell="B1" workbookViewId="0">
      <selection activeCell="B1" sqref="B1"/>
    </sheetView>
  </sheetViews>
  <sheetFormatPr defaultRowHeight="14.25"/>
  <cols>
    <col min="1" max="1" width="9" style="13"/>
    <col min="2" max="2" width="10.25" style="13" customWidth="1"/>
    <col min="3" max="3" width="8.875" style="13" customWidth="1"/>
    <col min="4" max="4" width="2.5" style="13" customWidth="1"/>
    <col min="5" max="5" width="16.25" style="13" customWidth="1"/>
    <col min="6" max="6" width="12.5" style="13" customWidth="1"/>
    <col min="7" max="7" width="15.5" style="13" customWidth="1"/>
    <col min="8" max="8" width="22.25" style="13" customWidth="1"/>
    <col min="9" max="9" width="13.25" style="13" customWidth="1"/>
    <col min="10" max="12" width="9" style="13"/>
    <col min="13" max="13" width="16.375" style="13" customWidth="1"/>
    <col min="14" max="14" width="20.25" style="13" customWidth="1"/>
    <col min="15" max="15" width="22.25" style="13" customWidth="1"/>
    <col min="16" max="16" width="17.25" style="13" customWidth="1"/>
    <col min="17" max="17" width="16.25" style="13" customWidth="1"/>
    <col min="18" max="16384" width="9" style="13"/>
  </cols>
  <sheetData>
    <row r="1" spans="1:16" ht="18.75">
      <c r="A1" s="14" t="s">
        <v>5</v>
      </c>
    </row>
    <row r="3" spans="1:16">
      <c r="E3" s="13" t="s">
        <v>12</v>
      </c>
      <c r="M3" s="13" t="s">
        <v>17</v>
      </c>
    </row>
    <row r="4" spans="1:16" ht="15.75" thickBot="1">
      <c r="B4" s="13" t="s">
        <v>6</v>
      </c>
      <c r="C4" s="13">
        <f>ROW(ProjectDetails[[#Headers],[DATE]])+1</f>
        <v>20</v>
      </c>
      <c r="E4" s="15" t="s">
        <v>9</v>
      </c>
      <c r="F4" s="15" t="s">
        <v>8</v>
      </c>
      <c r="G4" s="15" t="s">
        <v>1</v>
      </c>
      <c r="H4" s="15" t="s">
        <v>2</v>
      </c>
      <c r="I4" s="15" t="s">
        <v>3</v>
      </c>
      <c r="J4" s="15" t="s">
        <v>10</v>
      </c>
      <c r="M4" s="18" t="s">
        <v>11</v>
      </c>
      <c r="N4" s="18" t="s">
        <v>1</v>
      </c>
      <c r="O4" s="18" t="s">
        <v>2</v>
      </c>
      <c r="P4" s="18" t="s">
        <v>3</v>
      </c>
    </row>
    <row r="5" spans="1:16">
      <c r="B5" s="13" t="s">
        <v>7</v>
      </c>
      <c r="C5" s="13">
        <f>IFERROR(MATCH(9.99E+307,ProjectDetails[DATE])+Project_start_row-1,Project_start_row)</f>
        <v>28</v>
      </c>
      <c r="E5" s="16">
        <f>IFERROR(RANK(F5,[RANK])+SUMPRODUCT(--(F5=[RANK]),--(J5&lt;[NUM])),"")</f>
        <v>9</v>
      </c>
      <c r="F5" s="16">
        <f>IFERROR(RANK(ProjectTimelineData[[#This Row],[DATE]],[DATE],1),"")</f>
        <v>1</v>
      </c>
      <c r="G5" s="17">
        <f>IFERROR(IF(AND(Project_last_entry-Project_start_row=0,ISBLANK(INDEX(ProjectDetails[],1,1))),"",IF(Project_last_entry-Project_start_row=0,INDEX(ProjectDetails[],1,1),INDEX(ProjectDetails[],Project_last_entry-Project_start_row-ProjectTimelineData[[#This Row],[NUM]]+1,1))),"")</f>
        <v>42999</v>
      </c>
      <c r="H5" s="19" t="str">
        <f>IFERROR(IF(AND(Project_last_entry-Project_start_row=0,ISBLANK(INDEX(ProjectDetails[],1,2))),"",IF(Project_last_entry-Project_start_row=0,INDEX(ProjectDetails[],1,2),INDEX(ProjectDetails[],Project_last_entry-Project_start_row-ProjectTimelineData[[#This Row],[NUM]]+1,2))),"")</f>
        <v>Kick Off Meeting</v>
      </c>
      <c r="I5" s="19">
        <f>IFERROR(IF(AND(Project_last_entry-Project_start_row=0,ISBLANK(INDEX(ProjectDetails[],1,3))),"",IF(Project_last_entry-Project_start_row=0,INDEX(ProjectDetails[],1,3),INDEX(ProjectDetails[],Project_last_entry-Project_start_row-ProjectTimelineData[[#This Row],[NUM]]+1,3))),"")</f>
        <v>25</v>
      </c>
      <c r="J5" s="13">
        <f>IFERROR(IF(AND(Project_last_entry-Project_start_row=0,ISBLANK(INDEX(ProjectDetails[],1,1))),"",IF(Project_last_entry-Project_start_row=0,0,Project_last_entry-Project_start_row)),"")</f>
        <v>8</v>
      </c>
      <c r="M5" s="16">
        <f>IFERROR(ProjectTimelineData[NUM]+1,"")</f>
        <v>9</v>
      </c>
      <c r="N5" s="17">
        <f>IFERROR(VLOOKUP([RANK Sorted],ProjectTimelineData[],3,0),"")</f>
        <v>42999</v>
      </c>
      <c r="O5" s="13" t="str">
        <f>IFERROR(VLOOKUP([RANK Sorted],ProjectTimelineData[],4,0),"")</f>
        <v>Kick Off Meeting</v>
      </c>
      <c r="P5" s="13">
        <f>IFERROR(VLOOKUP([RANK Sorted],ProjectTimelineData[],5,0),"")</f>
        <v>25</v>
      </c>
    </row>
    <row r="6" spans="1:16">
      <c r="E6" s="16">
        <f>IFERROR(RANK(F6,[RANK])+SUMPRODUCT(--(F6=[RANK]),--(J6&lt;[NUM])),"")</f>
        <v>8</v>
      </c>
      <c r="F6" s="16">
        <f>IFERROR(RANK(ProjectTimelineData[[#This Row],[DATE]],[DATE],1),"")</f>
        <v>2</v>
      </c>
      <c r="G6" s="17">
        <f>IFERROR(IF(ISBLANK(INDEX(ProjectDetails[],Project_last_entry-Project_start_row-ProjectTimelineData[[#This Row],[NUM]]+1,1)),"",INDEX(ProjectDetails[],Project_last_entry-Project_start_row-ProjectTimelineData[[#This Row],[NUM]]+1,1)),"")</f>
        <v>43009</v>
      </c>
      <c r="H6" s="19" t="str">
        <f>IFERROR(IF(ISBLANK(INDEX(ProjectDetails[],Project_last_entry-Project_start_row-ProjectTimelineData[[#This Row],[NUM]]+1,2)),"",INDEX(ProjectDetails[],Project_last_entry-Project_start_row-ProjectTimelineData[[#This Row],[NUM]]+1,2)),"")</f>
        <v>Code Logic</v>
      </c>
      <c r="I6" s="19">
        <f>IFERROR(IF(ISBLANK(INDEX(ProjectDetails[],Project_last_entry-Project_start_row-ProjectTimelineData[[#This Row],[NUM]]+1,3)),"",INDEX(ProjectDetails[],Project_last_entry-Project_start_row-ProjectTimelineData[[#This Row],[NUM]]+1,3)),"")</f>
        <v>10</v>
      </c>
      <c r="J6" s="13">
        <f>IFERROR(IF(ISBLANK(INDEX(ProjectDetails[],ROW(A1)+1,1)),"",IF($J5-1&lt;=-1,"",$J5-1)),"")</f>
        <v>7</v>
      </c>
      <c r="M6" s="16">
        <f>IFERROR(ProjectTimelineData[NUM]+1,"")</f>
        <v>8</v>
      </c>
      <c r="N6" s="17">
        <f>IFERROR(VLOOKUP([RANK Sorted],ProjectTimelineData[],3,0),"")</f>
        <v>43009</v>
      </c>
      <c r="O6" s="13" t="str">
        <f>IFERROR(VLOOKUP([RANK Sorted],ProjectTimelineData[],4,0),"")</f>
        <v>Code Logic</v>
      </c>
      <c r="P6" s="13">
        <f>IFERROR(VLOOKUP([RANK Sorted],ProjectTimelineData[],5,0),"")</f>
        <v>10</v>
      </c>
    </row>
    <row r="7" spans="1:16">
      <c r="E7" s="16">
        <f>IFERROR(RANK(F7,[RANK])+SUMPRODUCT(--(F7=[RANK]),--(J7&lt;[NUM])),"")</f>
        <v>7</v>
      </c>
      <c r="F7" s="16">
        <f>IFERROR(RANK(ProjectTimelineData[[#This Row],[DATE]],[DATE],1),"")</f>
        <v>3</v>
      </c>
      <c r="G7" s="17">
        <f>IFERROR(IF(ISBLANK(INDEX(ProjectDetails[],Project_last_entry-Project_start_row-ProjectTimelineData[[#This Row],[NUM]]+1,1)),"",INDEX(ProjectDetails[],Project_last_entry-Project_start_row-ProjectTimelineData[[#This Row],[NUM]]+1,1)),"")</f>
        <v>43016</v>
      </c>
      <c r="H7" s="19" t="str">
        <f>IFERROR(IF(ISBLANK(INDEX(ProjectDetails[],Project_last_entry-Project_start_row-ProjectTimelineData[[#This Row],[NUM]]+1,2)),"",INDEX(ProjectDetails[],Project_last_entry-Project_start_row-ProjectTimelineData[[#This Row],[NUM]]+1,2)),"")</f>
        <v>Code Functions</v>
      </c>
      <c r="I7" s="19">
        <f>IFERROR(IF(ISBLANK(INDEX(ProjectDetails[],Project_last_entry-Project_start_row-ProjectTimelineData[[#This Row],[NUM]]+1,3)),"",INDEX(ProjectDetails[],Project_last_entry-Project_start_row-ProjectTimelineData[[#This Row],[NUM]]+1,3)),"")</f>
        <v>-10</v>
      </c>
      <c r="J7" s="13">
        <f>IFERROR(IF(ISBLANK(INDEX(ProjectDetails[],ROW(A2)+1,1)),"",IF($J6-1&lt;=-1,"",$J6-1)),"")</f>
        <v>6</v>
      </c>
      <c r="M7" s="16">
        <f>IFERROR(ProjectTimelineData[NUM]+1,"")</f>
        <v>7</v>
      </c>
      <c r="N7" s="17">
        <f>IFERROR(VLOOKUP([RANK Sorted],ProjectTimelineData[],3,0),"")</f>
        <v>43016</v>
      </c>
      <c r="O7" s="13" t="str">
        <f>IFERROR(VLOOKUP([RANK Sorted],ProjectTimelineData[],4,0),"")</f>
        <v>Code Functions</v>
      </c>
      <c r="P7" s="13">
        <f>IFERROR(VLOOKUP([RANK Sorted],ProjectTimelineData[],5,0),"")</f>
        <v>-10</v>
      </c>
    </row>
    <row r="8" spans="1:16">
      <c r="E8" s="16">
        <f>IFERROR(RANK(F8,[RANK])+SUMPRODUCT(--(F8=[RANK]),--(J8&lt;[NUM])),"")</f>
        <v>6</v>
      </c>
      <c r="F8" s="16">
        <f>IFERROR(RANK(ProjectTimelineData[[#This Row],[DATE]],[DATE],1),"")</f>
        <v>4</v>
      </c>
      <c r="G8" s="17">
        <f>IFERROR(IF(ISBLANK(INDEX(ProjectDetails[],Project_last_entry-Project_start_row-ProjectTimelineData[[#This Row],[NUM]]+1,1)),"",INDEX(ProjectDetails[],Project_last_entry-Project_start_row-ProjectTimelineData[[#This Row],[NUM]]+1,1)),"")</f>
        <v>43028</v>
      </c>
      <c r="H8" s="19" t="str">
        <f>IFERROR(IF(ISBLANK(INDEX(ProjectDetails[],Project_last_entry-Project_start_row-ProjectTimelineData[[#This Row],[NUM]]+1,2)),"",INDEX(ProjectDetails[],Project_last_entry-Project_start_row-ProjectTimelineData[[#This Row],[NUM]]+1,2)),"")</f>
        <v>Feedback from Programming Group</v>
      </c>
      <c r="I8" s="19">
        <f>IFERROR(IF(ISBLANK(INDEX(ProjectDetails[],Project_last_entry-Project_start_row-ProjectTimelineData[[#This Row],[NUM]]+1,3)),"",INDEX(ProjectDetails[],Project_last_entry-Project_start_row-ProjectTimelineData[[#This Row],[NUM]]+1,3)),"")</f>
        <v>15</v>
      </c>
      <c r="J8" s="13">
        <f>IFERROR(IF(ISBLANK(INDEX(ProjectDetails[],ROW(A3)+1,1)),"",IF($J7-1&lt;=-1,"",$J7-1)),"")</f>
        <v>5</v>
      </c>
      <c r="M8" s="16">
        <f>IFERROR(ProjectTimelineData[NUM]+1,"")</f>
        <v>6</v>
      </c>
      <c r="N8" s="17">
        <f>IFERROR(VLOOKUP([RANK Sorted],ProjectTimelineData[],3,0),"")</f>
        <v>43028</v>
      </c>
      <c r="O8" s="13" t="str">
        <f>IFERROR(VLOOKUP([RANK Sorted],ProjectTimelineData[],4,0),"")</f>
        <v>Feedback from Programming Group</v>
      </c>
      <c r="P8" s="13">
        <f>IFERROR(VLOOKUP([RANK Sorted],ProjectTimelineData[],5,0),"")</f>
        <v>15</v>
      </c>
    </row>
    <row r="9" spans="1:16">
      <c r="E9" s="16">
        <f>IFERROR(RANK(F9,[RANK])+SUMPRODUCT(--(F9=[RANK]),--(J9&lt;[NUM])),"")</f>
        <v>5</v>
      </c>
      <c r="F9" s="16">
        <f>IFERROR(RANK(ProjectTimelineData[[#This Row],[DATE]],[DATE],1),"")</f>
        <v>5</v>
      </c>
      <c r="G9" s="17">
        <f>IFERROR(IF(ISBLANK(INDEX(ProjectDetails[],Project_last_entry-Project_start_row-ProjectTimelineData[[#This Row],[NUM]]+1,1)),"",INDEX(ProjectDetails[],Project_last_entry-Project_start_row-ProjectTimelineData[[#This Row],[NUM]]+1,1)),"")</f>
        <v>43045</v>
      </c>
      <c r="H9" s="19" t="str">
        <f>IFERROR(IF(ISBLANK(INDEX(ProjectDetails[],Project_last_entry-Project_start_row-ProjectTimelineData[[#This Row],[NUM]]+1,2)),"",INDEX(ProjectDetails[],Project_last_entry-Project_start_row-ProjectTimelineData[[#This Row],[NUM]]+1,2)),"")</f>
        <v>Run Program on Validation Data</v>
      </c>
      <c r="I9" s="19">
        <f>IFERROR(IF(ISBLANK(INDEX(ProjectDetails[],Project_last_entry-Project_start_row-ProjectTimelineData[[#This Row],[NUM]]+1,3)),"",INDEX(ProjectDetails[],Project_last_entry-Project_start_row-ProjectTimelineData[[#This Row],[NUM]]+1,3)),"")</f>
        <v>-15</v>
      </c>
      <c r="J9" s="13">
        <f>IFERROR(IF(ISBLANK(INDEX(ProjectDetails[],ROW(A4)+1,1)),"",IF($J8-1&lt;=-1,"",$J8-1)),"")</f>
        <v>4</v>
      </c>
      <c r="M9" s="16">
        <f>IFERROR(ProjectTimelineData[NUM]+1,"")</f>
        <v>5</v>
      </c>
      <c r="N9" s="17">
        <f>IFERROR(VLOOKUP([RANK Sorted],ProjectTimelineData[],3,0),"")</f>
        <v>43045</v>
      </c>
      <c r="O9" s="13" t="str">
        <f>IFERROR(VLOOKUP([RANK Sorted],ProjectTimelineData[],4,0),"")</f>
        <v>Run Program on Validation Data</v>
      </c>
      <c r="P9" s="13">
        <f>IFERROR(VLOOKUP([RANK Sorted],ProjectTimelineData[],5,0),"")</f>
        <v>-15</v>
      </c>
    </row>
    <row r="10" spans="1:16">
      <c r="E10" s="16">
        <f>IFERROR(RANK(F10,[RANK])+SUMPRODUCT(--(F10=[RANK]),--(J10&lt;[NUM])),"")</f>
        <v>4</v>
      </c>
      <c r="F10" s="16">
        <f>IFERROR(RANK(ProjectTimelineData[[#This Row],[DATE]],[DATE],1),"")</f>
        <v>6</v>
      </c>
      <c r="G10" s="17">
        <f>IFERROR(IF(ISBLANK(INDEX(ProjectDetails[],Project_last_entry-Project_start_row-ProjectTimelineData[[#This Row],[NUM]]+1,1)),"",INDEX(ProjectDetails[],Project_last_entry-Project_start_row-ProjectTimelineData[[#This Row],[NUM]]+1,1)),"")</f>
        <v>43059</v>
      </c>
      <c r="H10" s="19" t="str">
        <f>IFERROR(IF(ISBLANK(INDEX(ProjectDetails[],Project_last_entry-Project_start_row-ProjectTimelineData[[#This Row],[NUM]]+1,2)),"",INDEX(ProjectDetails[],Project_last_entry-Project_start_row-ProjectTimelineData[[#This Row],[NUM]]+1,2)),"")</f>
        <v>Jurisdictions Test Run Code</v>
      </c>
      <c r="I10" s="19">
        <f>IFERROR(IF(ISBLANK(INDEX(ProjectDetails[],Project_last_entry-Project_start_row-ProjectTimelineData[[#This Row],[NUM]]+1,3)),"",INDEX(ProjectDetails[],Project_last_entry-Project_start_row-ProjectTimelineData[[#This Row],[NUM]]+1,3)),"")</f>
        <v>10</v>
      </c>
      <c r="J10" s="13">
        <f>IFERROR(IF(ISBLANK(INDEX(ProjectDetails[],ROW(A5)+1,1)),"",IF($J9-1&lt;=-1,"",$J9-1)),"")</f>
        <v>3</v>
      </c>
      <c r="M10" s="16">
        <f>IFERROR(ProjectTimelineData[NUM]+1,"")</f>
        <v>4</v>
      </c>
      <c r="N10" s="17">
        <f>IFERROR(VLOOKUP([RANK Sorted],ProjectTimelineData[],3,0),"")</f>
        <v>43059</v>
      </c>
      <c r="O10" s="13" t="str">
        <f>IFERROR(VLOOKUP([RANK Sorted],ProjectTimelineData[],4,0),"")</f>
        <v>Jurisdictions Test Run Code</v>
      </c>
      <c r="P10" s="13">
        <f>IFERROR(VLOOKUP([RANK Sorted],ProjectTimelineData[],5,0),"")</f>
        <v>10</v>
      </c>
    </row>
    <row r="11" spans="1:16">
      <c r="E11" s="16">
        <f>IFERROR(RANK(F11,[RANK])+SUMPRODUCT(--(F11=[RANK]),--(J11&lt;[NUM])),"")</f>
        <v>2</v>
      </c>
      <c r="F11" s="16">
        <f>IFERROR(RANK(ProjectTimelineData[[#This Row],[DATE]],[DATE],1),"")</f>
        <v>7</v>
      </c>
      <c r="G11" s="17">
        <f>IFERROR(IF(ISBLANK(INDEX(ProjectDetails[],Project_last_entry-Project_start_row-ProjectTimelineData[[#This Row],[NUM]]+1,1)),"",INDEX(ProjectDetails[],Project_last_entry-Project_start_row-ProjectTimelineData[[#This Row],[NUM]]+1,1)),"")</f>
        <v>43074</v>
      </c>
      <c r="H11" s="19" t="str">
        <f>IFERROR(IF(ISBLANK(INDEX(ProjectDetails[],Project_last_entry-Project_start_row-ProjectTimelineData[[#This Row],[NUM]]+1,2)),"",INDEX(ProjectDetails[],Project_last_entry-Project_start_row-ProjectTimelineData[[#This Row],[NUM]]+1,2)),"")</f>
        <v xml:space="preserve">Complete Working Code </v>
      </c>
      <c r="I11" s="19">
        <f>IFERROR(IF(ISBLANK(INDEX(ProjectDetails[],Project_last_entry-Project_start_row-ProjectTimelineData[[#This Row],[NUM]]+1,3)),"",INDEX(ProjectDetails[],Project_last_entry-Project_start_row-ProjectTimelineData[[#This Row],[NUM]]+1,3)),"")</f>
        <v>-15</v>
      </c>
      <c r="J11" s="13">
        <f>IFERROR(IF(ISBLANK(INDEX(ProjectDetails[],ROW(A6)+1,1)),"",IF($J10-1&lt;=-1,"",$J10-1)),"")</f>
        <v>2</v>
      </c>
      <c r="M11" s="16">
        <f>IFERROR(ProjectTimelineData[NUM]+1,"")</f>
        <v>3</v>
      </c>
      <c r="N11" s="17">
        <f>IFERROR(VLOOKUP([RANK Sorted],ProjectTimelineData[],3,0),"")</f>
        <v>43074</v>
      </c>
      <c r="O11" s="13" t="str">
        <f>IFERROR(VLOOKUP([RANK Sorted],ProjectTimelineData[],4,0),"")</f>
        <v>Provide Moc Up Result to Excel Team</v>
      </c>
      <c r="P11" s="13">
        <f>IFERROR(VLOOKUP([RANK Sorted],ProjectTimelineData[],5,0),"")</f>
        <v>15</v>
      </c>
    </row>
    <row r="12" spans="1:16">
      <c r="E12" s="16">
        <f>IFERROR(RANK(F12,[RANK])+SUMPRODUCT(--(F12=[RANK]),--(J12&lt;[NUM])),"")</f>
        <v>3</v>
      </c>
      <c r="F12" s="16">
        <f>IFERROR(RANK(ProjectTimelineData[[#This Row],[DATE]],[DATE],1),"")</f>
        <v>7</v>
      </c>
      <c r="G12" s="17">
        <f>IFERROR(IF(ISBLANK(INDEX(ProjectDetails[],Project_last_entry-Project_start_row-ProjectTimelineData[[#This Row],[NUM]]+1,1)),"",INDEX(ProjectDetails[],Project_last_entry-Project_start_row-ProjectTimelineData[[#This Row],[NUM]]+1,1)),"")</f>
        <v>43074</v>
      </c>
      <c r="H12" s="19" t="str">
        <f>IFERROR(IF(ISBLANK(INDEX(ProjectDetails[],Project_last_entry-Project_start_row-ProjectTimelineData[[#This Row],[NUM]]+1,2)),"",INDEX(ProjectDetails[],Project_last_entry-Project_start_row-ProjectTimelineData[[#This Row],[NUM]]+1,2)),"")</f>
        <v>Provide Moc Up Result to Excel Team</v>
      </c>
      <c r="I12" s="19">
        <f>IFERROR(IF(ISBLANK(INDEX(ProjectDetails[],Project_last_entry-Project_start_row-ProjectTimelineData[[#This Row],[NUM]]+1,3)),"",INDEX(ProjectDetails[],Project_last_entry-Project_start_row-ProjectTimelineData[[#This Row],[NUM]]+1,3)),"")</f>
        <v>15</v>
      </c>
      <c r="J12" s="13">
        <f>IFERROR(IF(ISBLANK(INDEX(ProjectDetails[],ROW(A7)+1,1)),"",IF($J11-1&lt;=-1,"",$J11-1)),"")</f>
        <v>1</v>
      </c>
      <c r="M12" s="16">
        <f>IFERROR(ProjectTimelineData[NUM]+1,"")</f>
        <v>2</v>
      </c>
      <c r="N12" s="17">
        <f>IFERROR(VLOOKUP([RANK Sorted],ProjectTimelineData[],3,0),"")</f>
        <v>43074</v>
      </c>
      <c r="O12" s="13" t="str">
        <f>IFERROR(VLOOKUP([RANK Sorted],ProjectTimelineData[],4,0),"")</f>
        <v xml:space="preserve">Complete Working Code </v>
      </c>
      <c r="P12" s="13">
        <f>IFERROR(VLOOKUP([RANK Sorted],ProjectTimelineData[],5,0),"")</f>
        <v>-15</v>
      </c>
    </row>
    <row r="13" spans="1:16">
      <c r="E13" s="16">
        <f>IFERROR(RANK(F13,[RANK])+SUMPRODUCT(--(F13=[RANK]),--(J13&lt;[NUM])),"")</f>
        <v>1</v>
      </c>
      <c r="F13" s="16">
        <f>IFERROR(RANK(ProjectTimelineData[[#This Row],[DATE]],[DATE],1),"")</f>
        <v>9</v>
      </c>
      <c r="G13" s="17">
        <f>IFERROR(IF(ISBLANK(INDEX(ProjectDetails[],Project_last_entry-Project_start_row-ProjectTimelineData[[#This Row],[NUM]]+1,1)),"",INDEX(ProjectDetails[],Project_last_entry-Project_start_row-ProjectTimelineData[[#This Row],[NUM]]+1,1)),"")</f>
        <v>43089</v>
      </c>
      <c r="H13" s="19" t="str">
        <f>IFERROR(IF(ISBLANK(INDEX(ProjectDetails[],Project_last_entry-Project_start_row-ProjectTimelineData[[#This Row],[NUM]]+1,2)),"",INDEX(ProjectDetails[],Project_last_entry-Project_start_row-ProjectTimelineData[[#This Row],[NUM]]+1,2)),"")</f>
        <v xml:space="preserve">All Juridictions Have Results in  Excel </v>
      </c>
      <c r="I13" s="19">
        <f>IFERROR(IF(ISBLANK(INDEX(ProjectDetails[],Project_last_entry-Project_start_row-ProjectTimelineData[[#This Row],[NUM]]+1,3)),"",INDEX(ProjectDetails[],Project_last_entry-Project_start_row-ProjectTimelineData[[#This Row],[NUM]]+1,3)),"")</f>
        <v>-20</v>
      </c>
      <c r="J13" s="13">
        <f>IFERROR(IF(ISBLANK(INDEX(ProjectDetails[],ROW(A8)+1,1)),"",IF($J12-1&lt;=-1,"",$J12-1)),"")</f>
        <v>0</v>
      </c>
      <c r="M13" s="16">
        <f>IFERROR(ProjectTimelineData[NUM]+1,"")</f>
        <v>1</v>
      </c>
      <c r="N13" s="17">
        <f>IFERROR(VLOOKUP([RANK Sorted],ProjectTimelineData[],3,0),"")</f>
        <v>43089</v>
      </c>
      <c r="O13" s="13" t="str">
        <f>IFERROR(VLOOKUP([RANK Sorted],ProjectTimelineData[],4,0),"")</f>
        <v xml:space="preserve">All Juridictions Have Results in  Excel </v>
      </c>
      <c r="P13" s="13">
        <f>IFERROR(VLOOKUP([RANK Sorted],ProjectTimelineData[],5,0),"")</f>
        <v>-20</v>
      </c>
    </row>
    <row r="14" spans="1:16">
      <c r="E14" s="16" t="str">
        <f>IFERROR(RANK(F14,[RANK])+SUMPRODUCT(--(F14=[RANK]),--(J14&lt;[NUM])),"")</f>
        <v/>
      </c>
      <c r="F14" s="16" t="str">
        <f>IFERROR(RANK(ProjectTimelineData[[#This Row],[DATE]],[DATE],1),"")</f>
        <v/>
      </c>
      <c r="G14" s="17" t="str">
        <f>IFERROR(IF(ISBLANK(INDEX(ProjectDetails[],Project_last_entry-Project_start_row-ProjectTimelineData[[#This Row],[NUM]]+1,1)),"",INDEX(ProjectDetails[],Project_last_entry-Project_start_row-ProjectTimelineData[[#This Row],[NUM]]+1,1)),"")</f>
        <v/>
      </c>
      <c r="H14" s="19" t="str">
        <f>IFERROR(IF(ISBLANK(INDEX(ProjectDetails[],Project_last_entry-Project_start_row-ProjectTimelineData[[#This Row],[NUM]]+1,2)),"",INDEX(ProjectDetails[],Project_last_entry-Project_start_row-ProjectTimelineData[[#This Row],[NUM]]+1,2)),"")</f>
        <v/>
      </c>
      <c r="I14" s="19" t="str">
        <f>IFERROR(IF(ISBLANK(INDEX(ProjectDetails[],Project_last_entry-Project_start_row-ProjectTimelineData[[#This Row],[NUM]]+1,3)),"",INDEX(ProjectDetails[],Project_last_entry-Project_start_row-ProjectTimelineData[[#This Row],[NUM]]+1,3)),"")</f>
        <v/>
      </c>
      <c r="J14" s="13" t="str">
        <f>IFERROR(IF(ISBLANK(INDEX(ProjectDetails[],ROW(A9)+1,1)),"",IF($J13-1&lt;=-1,"",$J13-1)),"")</f>
        <v/>
      </c>
      <c r="M14" s="16" t="str">
        <f>IFERROR(ProjectTimelineData[NUM]+1,"")</f>
        <v/>
      </c>
      <c r="N14" s="17" t="str">
        <f>IFERROR(VLOOKUP([RANK Sorted],ProjectTimelineData[],3,0),"")</f>
        <v/>
      </c>
      <c r="O14" s="13" t="str">
        <f>IFERROR(VLOOKUP([RANK Sorted],ProjectTimelineData[],4,0),"")</f>
        <v/>
      </c>
      <c r="P14" s="13" t="str">
        <f>IFERROR(VLOOKUP([RANK Sorted],ProjectTimelineData[],5,0),"")</f>
        <v/>
      </c>
    </row>
    <row r="15" spans="1:16">
      <c r="E15" s="16" t="str">
        <f>IFERROR(RANK(F15,[RANK])+SUMPRODUCT(--(F15=[RANK]),--(J15&lt;[NUM])),"")</f>
        <v/>
      </c>
      <c r="F15" s="16" t="str">
        <f>IFERROR(RANK(ProjectTimelineData[[#This Row],[DATE]],[DATE],1),"")</f>
        <v/>
      </c>
      <c r="G15" s="17" t="str">
        <f>IFERROR(IF(ISBLANK(INDEX(ProjectDetails[],Project_last_entry-Project_start_row-ProjectTimelineData[[#This Row],[NUM]]+1,1)),"",INDEX(ProjectDetails[],Project_last_entry-Project_start_row-ProjectTimelineData[[#This Row],[NUM]]+1,1)),"")</f>
        <v/>
      </c>
      <c r="H15" s="19" t="str">
        <f>IFERROR(IF(ISBLANK(INDEX(ProjectDetails[],Project_last_entry-Project_start_row-ProjectTimelineData[[#This Row],[NUM]]+1,2)),"",INDEX(ProjectDetails[],Project_last_entry-Project_start_row-ProjectTimelineData[[#This Row],[NUM]]+1,2)),"")</f>
        <v/>
      </c>
      <c r="I15" s="19" t="str">
        <f>IFERROR(IF(ISBLANK(INDEX(ProjectDetails[],Project_last_entry-Project_start_row-ProjectTimelineData[[#This Row],[NUM]]+1,3)),"",INDEX(ProjectDetails[],Project_last_entry-Project_start_row-ProjectTimelineData[[#This Row],[NUM]]+1,3)),"")</f>
        <v/>
      </c>
      <c r="J15" s="13" t="str">
        <f>IFERROR(IF(ISBLANK(INDEX(ProjectDetails[],ROW(A10)+1,1)),"",IF($J14-1&lt;=-1,"",$J14-1)),"")</f>
        <v/>
      </c>
      <c r="M15" s="16" t="str">
        <f>IFERROR(ProjectTimelineData[NUM]+1,"")</f>
        <v/>
      </c>
      <c r="N15" s="17" t="str">
        <f>IFERROR(VLOOKUP([RANK Sorted],ProjectTimelineData[],3,0),"")</f>
        <v/>
      </c>
      <c r="O15" s="13" t="str">
        <f>IFERROR(VLOOKUP([RANK Sorted],ProjectTimelineData[],4,0),"")</f>
        <v/>
      </c>
      <c r="P15" s="13" t="str">
        <f>IFERROR(VLOOKUP([RANK Sorted],ProjectTimelineData[],5,0),"")</f>
        <v/>
      </c>
    </row>
    <row r="16" spans="1:16">
      <c r="E16" s="16" t="str">
        <f>IFERROR(RANK(F16,[RANK])+SUMPRODUCT(--(F16=[RANK]),--(J16&lt;[NUM])),"")</f>
        <v/>
      </c>
      <c r="F16" s="16" t="str">
        <f>IFERROR(RANK(ProjectTimelineData[[#This Row],[DATE]],[DATE],1),"")</f>
        <v/>
      </c>
      <c r="G16" s="17" t="str">
        <f>IFERROR(IF(ISBLANK(INDEX(ProjectDetails[],Project_last_entry-Project_start_row-ProjectTimelineData[[#This Row],[NUM]]+1,1)),"",INDEX(ProjectDetails[],Project_last_entry-Project_start_row-ProjectTimelineData[[#This Row],[NUM]]+1,1)),"")</f>
        <v/>
      </c>
      <c r="H16" s="19" t="str">
        <f>IFERROR(IF(ISBLANK(INDEX(ProjectDetails[],Project_last_entry-Project_start_row-ProjectTimelineData[[#This Row],[NUM]]+1,2)),"",INDEX(ProjectDetails[],Project_last_entry-Project_start_row-ProjectTimelineData[[#This Row],[NUM]]+1,2)),"")</f>
        <v/>
      </c>
      <c r="I16" s="19" t="str">
        <f>IFERROR(IF(ISBLANK(INDEX(ProjectDetails[],Project_last_entry-Project_start_row-ProjectTimelineData[[#This Row],[NUM]]+1,3)),"",INDEX(ProjectDetails[],Project_last_entry-Project_start_row-ProjectTimelineData[[#This Row],[NUM]]+1,3)),"")</f>
        <v/>
      </c>
      <c r="J16" s="13" t="str">
        <f>IFERROR(IF(ISBLANK(INDEX(ProjectDetails[],ROW(A11)+1,1)),"",IF($J15-1&lt;=-1,"",$J15-1)),"")</f>
        <v/>
      </c>
      <c r="M16" s="16" t="str">
        <f>IFERROR(ProjectTimelineData[NUM]+1,"")</f>
        <v/>
      </c>
      <c r="N16" s="17" t="str">
        <f>IFERROR(VLOOKUP([RANK Sorted],ProjectTimelineData[],3,0),"")</f>
        <v/>
      </c>
      <c r="O16" s="13" t="str">
        <f>IFERROR(VLOOKUP([RANK Sorted],ProjectTimelineData[],4,0),"")</f>
        <v/>
      </c>
      <c r="P16" s="13" t="str">
        <f>IFERROR(VLOOKUP([RANK Sorted],ProjectTimelineData[],5,0),"")</f>
        <v/>
      </c>
    </row>
    <row r="17" spans="2:16">
      <c r="B17" s="20"/>
      <c r="E17" s="16" t="str">
        <f>IFERROR(RANK(F17,[RANK])+SUMPRODUCT(--(F17=[RANK]),--(J17&lt;[NUM])),"")</f>
        <v/>
      </c>
      <c r="F17" s="16" t="str">
        <f>IFERROR(RANK(ProjectTimelineData[[#This Row],[DATE]],[DATE],1),"")</f>
        <v/>
      </c>
      <c r="G17" s="17" t="str">
        <f>IFERROR(IF(ISBLANK(INDEX(ProjectDetails[],Project_last_entry-Project_start_row-ProjectTimelineData[[#This Row],[NUM]]+1,1)),"",INDEX(ProjectDetails[],Project_last_entry-Project_start_row-ProjectTimelineData[[#This Row],[NUM]]+1,1)),"")</f>
        <v/>
      </c>
      <c r="H17" s="19" t="str">
        <f>IFERROR(IF(ISBLANK(INDEX(ProjectDetails[],Project_last_entry-Project_start_row-ProjectTimelineData[[#This Row],[NUM]]+1,2)),"",INDEX(ProjectDetails[],Project_last_entry-Project_start_row-ProjectTimelineData[[#This Row],[NUM]]+1,2)),"")</f>
        <v/>
      </c>
      <c r="I17" s="19" t="str">
        <f>IFERROR(IF(ISBLANK(INDEX(ProjectDetails[],Project_last_entry-Project_start_row-ProjectTimelineData[[#This Row],[NUM]]+1,3)),"",INDEX(ProjectDetails[],Project_last_entry-Project_start_row-ProjectTimelineData[[#This Row],[NUM]]+1,3)),"")</f>
        <v/>
      </c>
      <c r="J17" s="13" t="str">
        <f>IFERROR(IF(ISBLANK(INDEX(ProjectDetails[],ROW(A12)+1,1)),"",IF($J16-1&lt;=-1,"",$J16-1)),"")</f>
        <v/>
      </c>
      <c r="M17" s="16" t="str">
        <f>IFERROR(ProjectTimelineData[NUM]+1,"")</f>
        <v/>
      </c>
      <c r="N17" s="17" t="str">
        <f>IFERROR(VLOOKUP([RANK Sorted],ProjectTimelineData[],3,0),"")</f>
        <v/>
      </c>
      <c r="O17" s="13" t="str">
        <f>IFERROR(VLOOKUP([RANK Sorted],ProjectTimelineData[],4,0),"")</f>
        <v/>
      </c>
      <c r="P17" s="13" t="str">
        <f>IFERROR(VLOOKUP([RANK Sorted],ProjectTimelineData[],5,0),"")</f>
        <v/>
      </c>
    </row>
    <row r="18" spans="2:16">
      <c r="B18" s="20"/>
      <c r="E18" s="16" t="str">
        <f>IFERROR(RANK(F18,[RANK])+SUMPRODUCT(--(F18=[RANK]),--(J18&lt;[NUM])),"")</f>
        <v/>
      </c>
      <c r="F18" s="16" t="str">
        <f>IFERROR(RANK(ProjectTimelineData[[#This Row],[DATE]],[DATE],1),"")</f>
        <v/>
      </c>
      <c r="G18" s="17" t="str">
        <f>IFERROR(IF(ISBLANK(INDEX(ProjectDetails[],Project_last_entry-Project_start_row-ProjectTimelineData[[#This Row],[NUM]]+1,1)),"",INDEX(ProjectDetails[],Project_last_entry-Project_start_row-ProjectTimelineData[[#This Row],[NUM]]+1,1)),"")</f>
        <v/>
      </c>
      <c r="H18" s="19" t="str">
        <f>IFERROR(IF(ISBLANK(INDEX(ProjectDetails[],Project_last_entry-Project_start_row-ProjectTimelineData[[#This Row],[NUM]]+1,2)),"",INDEX(ProjectDetails[],Project_last_entry-Project_start_row-ProjectTimelineData[[#This Row],[NUM]]+1,2)),"")</f>
        <v/>
      </c>
      <c r="I18" s="19" t="str">
        <f>IFERROR(IF(ISBLANK(INDEX(ProjectDetails[],Project_last_entry-Project_start_row-ProjectTimelineData[[#This Row],[NUM]]+1,3)),"",INDEX(ProjectDetails[],Project_last_entry-Project_start_row-ProjectTimelineData[[#This Row],[NUM]]+1,3)),"")</f>
        <v/>
      </c>
      <c r="J18" s="13" t="str">
        <f>IFERROR(IF(ISBLANK(INDEX(ProjectDetails[],ROW(A13)+1,1)),"",IF($J17-1&lt;=-1,"",$J17-1)),"")</f>
        <v/>
      </c>
      <c r="M18" s="16" t="str">
        <f>IFERROR(ProjectTimelineData[NUM]+1,"")</f>
        <v/>
      </c>
      <c r="N18" s="17" t="str">
        <f>IFERROR(VLOOKUP([RANK Sorted],ProjectTimelineData[],3,0),"")</f>
        <v/>
      </c>
      <c r="O18" s="13" t="str">
        <f>IFERROR(VLOOKUP([RANK Sorted],ProjectTimelineData[],4,0),"")</f>
        <v/>
      </c>
      <c r="P18" s="13" t="str">
        <f>IFERROR(VLOOKUP([RANK Sorted],ProjectTimelineData[],5,0),"")</f>
        <v/>
      </c>
    </row>
    <row r="19" spans="2:16">
      <c r="E19" s="16" t="str">
        <f>IFERROR(RANK(F19,[RANK])+SUMPRODUCT(--(F19=[RANK]),--(J19&lt;[NUM])),"")</f>
        <v/>
      </c>
      <c r="F19" s="16" t="str">
        <f>IFERROR(RANK(ProjectTimelineData[[#This Row],[DATE]],[DATE],1),"")</f>
        <v/>
      </c>
      <c r="G19" s="17" t="str">
        <f>IFERROR(IF(ISBLANK(INDEX(ProjectDetails[],Project_last_entry-Project_start_row-ProjectTimelineData[[#This Row],[NUM]]+1,1)),"",INDEX(ProjectDetails[],Project_last_entry-Project_start_row-ProjectTimelineData[[#This Row],[NUM]]+1,1)),"")</f>
        <v/>
      </c>
      <c r="H19" s="19" t="str">
        <f>IFERROR(IF(ISBLANK(INDEX(ProjectDetails[],Project_last_entry-Project_start_row-ProjectTimelineData[[#This Row],[NUM]]+1,2)),"",INDEX(ProjectDetails[],Project_last_entry-Project_start_row-ProjectTimelineData[[#This Row],[NUM]]+1,2)),"")</f>
        <v/>
      </c>
      <c r="I19" s="19" t="str">
        <f>IFERROR(IF(ISBLANK(INDEX(ProjectDetails[],Project_last_entry-Project_start_row-ProjectTimelineData[[#This Row],[NUM]]+1,3)),"",INDEX(ProjectDetails[],Project_last_entry-Project_start_row-ProjectTimelineData[[#This Row],[NUM]]+1,3)),"")</f>
        <v/>
      </c>
      <c r="J19" s="13" t="str">
        <f>IFERROR(IF(ISBLANK(INDEX(ProjectDetails[],ROW(A14)+1,1)),"",IF($J18-1&lt;=-1,"",$J18-1)),"")</f>
        <v/>
      </c>
      <c r="M19" s="16" t="str">
        <f>IFERROR(ProjectTimelineData[NUM]+1,"")</f>
        <v/>
      </c>
      <c r="N19" s="17" t="str">
        <f>IFERROR(VLOOKUP([RANK Sorted],ProjectTimelineData[],3,0),"")</f>
        <v/>
      </c>
      <c r="O19" s="13" t="str">
        <f>IFERROR(VLOOKUP([RANK Sorted],ProjectTimelineData[],4,0),"")</f>
        <v/>
      </c>
      <c r="P19" s="13" t="str">
        <f>IFERROR(VLOOKUP([RANK Sorted],ProjectTimelineData[],5,0),"")</f>
        <v/>
      </c>
    </row>
    <row r="20" spans="2:16">
      <c r="E20" s="16" t="str">
        <f>IFERROR(RANK(F20,[RANK])+SUMPRODUCT(--(F20=[RANK]),--(J20&lt;[NUM])),"")</f>
        <v/>
      </c>
      <c r="F20" s="16" t="str">
        <f>IFERROR(RANK(ProjectTimelineData[[#This Row],[DATE]],[DATE],1),"")</f>
        <v/>
      </c>
      <c r="G20" s="17" t="str">
        <f>IFERROR(IF(ISBLANK(INDEX(ProjectDetails[],Project_last_entry-Project_start_row-ProjectTimelineData[[#This Row],[NUM]]+1,1)),"",INDEX(ProjectDetails[],Project_last_entry-Project_start_row-ProjectTimelineData[[#This Row],[NUM]]+1,1)),"")</f>
        <v/>
      </c>
      <c r="H20" s="19" t="str">
        <f>IFERROR(IF(ISBLANK(INDEX(ProjectDetails[],Project_last_entry-Project_start_row-ProjectTimelineData[[#This Row],[NUM]]+1,2)),"",INDEX(ProjectDetails[],Project_last_entry-Project_start_row-ProjectTimelineData[[#This Row],[NUM]]+1,2)),"")</f>
        <v/>
      </c>
      <c r="I20" s="19" t="str">
        <f>IFERROR(IF(ISBLANK(INDEX(ProjectDetails[],Project_last_entry-Project_start_row-ProjectTimelineData[[#This Row],[NUM]]+1,3)),"",INDEX(ProjectDetails[],Project_last_entry-Project_start_row-ProjectTimelineData[[#This Row],[NUM]]+1,3)),"")</f>
        <v/>
      </c>
      <c r="J20" s="13" t="str">
        <f>IFERROR(IF(ISBLANK(INDEX(ProjectDetails[],ROW(A15)+1,1)),"",IF($J19-1&lt;=-1,"",$J19-1)),"")</f>
        <v/>
      </c>
      <c r="M20" s="16" t="str">
        <f>IFERROR(ProjectTimelineData[NUM]+1,"")</f>
        <v/>
      </c>
      <c r="N20" s="17" t="str">
        <f>IFERROR(VLOOKUP([RANK Sorted],ProjectTimelineData[],3,0),"")</f>
        <v/>
      </c>
      <c r="O20" s="13" t="str">
        <f>IFERROR(VLOOKUP([RANK Sorted],ProjectTimelineData[],4,0),"")</f>
        <v/>
      </c>
      <c r="P20" s="13" t="str">
        <f>IFERROR(VLOOKUP([RANK Sorted],ProjectTimelineData[],5,0),"")</f>
        <v/>
      </c>
    </row>
    <row r="21" spans="2:16">
      <c r="E21" s="16" t="str">
        <f>IFERROR(RANK(F21,[RANK])+SUMPRODUCT(--(F21=[RANK]),--(J21&lt;[NUM])),"")</f>
        <v/>
      </c>
      <c r="F21" s="16" t="str">
        <f>IFERROR(RANK(ProjectTimelineData[[#This Row],[DATE]],[DATE],1),"")</f>
        <v/>
      </c>
      <c r="G21" s="17" t="str">
        <f>IFERROR(IF(ISBLANK(INDEX(ProjectDetails[],Project_last_entry-Project_start_row-ProjectTimelineData[[#This Row],[NUM]]+1,1)),"",INDEX(ProjectDetails[],Project_last_entry-Project_start_row-ProjectTimelineData[[#This Row],[NUM]]+1,1)),"")</f>
        <v/>
      </c>
      <c r="H21" s="19" t="str">
        <f>IFERROR(IF(ISBLANK(INDEX(ProjectDetails[],Project_last_entry-Project_start_row-ProjectTimelineData[[#This Row],[NUM]]+1,2)),"",INDEX(ProjectDetails[],Project_last_entry-Project_start_row-ProjectTimelineData[[#This Row],[NUM]]+1,2)),"")</f>
        <v/>
      </c>
      <c r="I21" s="19" t="str">
        <f>IFERROR(IF(ISBLANK(INDEX(ProjectDetails[],Project_last_entry-Project_start_row-ProjectTimelineData[[#This Row],[NUM]]+1,3)),"",INDEX(ProjectDetails[],Project_last_entry-Project_start_row-ProjectTimelineData[[#This Row],[NUM]]+1,3)),"")</f>
        <v/>
      </c>
      <c r="J21" s="13" t="str">
        <f>IFERROR(IF(ISBLANK(INDEX(ProjectDetails[],ROW(A16)+1,1)),"",IF($J20-1&lt;=-1,"",$J20-1)),"")</f>
        <v/>
      </c>
      <c r="M21" s="16" t="str">
        <f>IFERROR(ProjectTimelineData[NUM]+1,"")</f>
        <v/>
      </c>
      <c r="N21" s="17" t="str">
        <f>IFERROR(VLOOKUP([RANK Sorted],ProjectTimelineData[],3,0),"")</f>
        <v/>
      </c>
      <c r="O21" s="13" t="str">
        <f>IFERROR(VLOOKUP([RANK Sorted],ProjectTimelineData[],4,0),"")</f>
        <v/>
      </c>
      <c r="P21" s="13" t="str">
        <f>IFERROR(VLOOKUP([RANK Sorted],ProjectTimelineData[],5,0),"")</f>
        <v/>
      </c>
    </row>
    <row r="22" spans="2:16">
      <c r="E22" s="16" t="str">
        <f>IFERROR(RANK(F22,[RANK])+SUMPRODUCT(--(F22=[RANK]),--(J22&lt;[NUM])),"")</f>
        <v/>
      </c>
      <c r="F22" s="16" t="str">
        <f>IFERROR(RANK(ProjectTimelineData[[#This Row],[DATE]],[DATE],1),"")</f>
        <v/>
      </c>
      <c r="G22" s="17" t="str">
        <f>IFERROR(IF(ISBLANK(INDEX(ProjectDetails[],Project_last_entry-Project_start_row-ProjectTimelineData[[#This Row],[NUM]]+1,1)),"",INDEX(ProjectDetails[],Project_last_entry-Project_start_row-ProjectTimelineData[[#This Row],[NUM]]+1,1)),"")</f>
        <v/>
      </c>
      <c r="H22" s="19" t="str">
        <f>IFERROR(IF(ISBLANK(INDEX(ProjectDetails[],Project_last_entry-Project_start_row-ProjectTimelineData[[#This Row],[NUM]]+1,2)),"",INDEX(ProjectDetails[],Project_last_entry-Project_start_row-ProjectTimelineData[[#This Row],[NUM]]+1,2)),"")</f>
        <v/>
      </c>
      <c r="I22" s="19" t="str">
        <f>IFERROR(IF(ISBLANK(INDEX(ProjectDetails[],Project_last_entry-Project_start_row-ProjectTimelineData[[#This Row],[NUM]]+1,3)),"",INDEX(ProjectDetails[],Project_last_entry-Project_start_row-ProjectTimelineData[[#This Row],[NUM]]+1,3)),"")</f>
        <v/>
      </c>
      <c r="J22" s="13" t="str">
        <f>IFERROR(IF(ISBLANK(INDEX(ProjectDetails[],ROW(A17)+1,1)),"",IF($J21-1&lt;=-1,"",$J21-1)),"")</f>
        <v/>
      </c>
      <c r="M22" s="16" t="str">
        <f>IFERROR(ProjectTimelineData[NUM]+1,"")</f>
        <v/>
      </c>
      <c r="N22" s="17" t="str">
        <f>IFERROR(VLOOKUP([RANK Sorted],ProjectTimelineData[],3,0),"")</f>
        <v/>
      </c>
      <c r="O22" s="13" t="str">
        <f>IFERROR(VLOOKUP([RANK Sorted],ProjectTimelineData[],4,0),"")</f>
        <v/>
      </c>
      <c r="P22" s="13" t="str">
        <f>IFERROR(VLOOKUP([RANK Sorted],ProjectTimelineData[],5,0),"")</f>
        <v/>
      </c>
    </row>
    <row r="23" spans="2:16">
      <c r="E23" s="16" t="str">
        <f>IFERROR(RANK(F23,[RANK])+SUMPRODUCT(--(F23=[RANK]),--(J23&lt;[NUM])),"")</f>
        <v/>
      </c>
      <c r="F23" s="16" t="str">
        <f>IFERROR(RANK(ProjectTimelineData[[#This Row],[DATE]],[DATE],1),"")</f>
        <v/>
      </c>
      <c r="G23" s="17" t="str">
        <f>IFERROR(IF(ISBLANK(INDEX(ProjectDetails[],Project_last_entry-Project_start_row-ProjectTimelineData[[#This Row],[NUM]]+1,1)),"",INDEX(ProjectDetails[],Project_last_entry-Project_start_row-ProjectTimelineData[[#This Row],[NUM]]+1,1)),"")</f>
        <v/>
      </c>
      <c r="H23" s="19" t="str">
        <f>IFERROR(IF(ISBLANK(INDEX(ProjectDetails[],Project_last_entry-Project_start_row-ProjectTimelineData[[#This Row],[NUM]]+1,2)),"",INDEX(ProjectDetails[],Project_last_entry-Project_start_row-ProjectTimelineData[[#This Row],[NUM]]+1,2)),"")</f>
        <v/>
      </c>
      <c r="I23" s="19" t="str">
        <f>IFERROR(IF(ISBLANK(INDEX(ProjectDetails[],Project_last_entry-Project_start_row-ProjectTimelineData[[#This Row],[NUM]]+1,3)),"",INDEX(ProjectDetails[],Project_last_entry-Project_start_row-ProjectTimelineData[[#This Row],[NUM]]+1,3)),"")</f>
        <v/>
      </c>
      <c r="J23" s="13" t="str">
        <f>IFERROR(IF(ISBLANK(INDEX(ProjectDetails[],ROW(A18)+1,1)),"",IF($J22-1&lt;=-1,"",$J22-1)),"")</f>
        <v/>
      </c>
      <c r="M23" s="16" t="str">
        <f>IFERROR(ProjectTimelineData[NUM]+1,"")</f>
        <v/>
      </c>
      <c r="N23" s="17" t="str">
        <f>IFERROR(VLOOKUP([RANK Sorted],ProjectTimelineData[],3,0),"")</f>
        <v/>
      </c>
      <c r="O23" s="13" t="str">
        <f>IFERROR(VLOOKUP([RANK Sorted],ProjectTimelineData[],4,0),"")</f>
        <v/>
      </c>
      <c r="P23" s="13" t="str">
        <f>IFERROR(VLOOKUP([RANK Sorted],ProjectTimelineData[],5,0),"")</f>
        <v/>
      </c>
    </row>
    <row r="24" spans="2:16">
      <c r="E24" s="16" t="str">
        <f>IFERROR(RANK(F24,[RANK])+SUMPRODUCT(--(F24=[RANK]),--(J24&lt;[NUM])),"")</f>
        <v/>
      </c>
      <c r="F24" s="16" t="str">
        <f>IFERROR(RANK(ProjectTimelineData[[#This Row],[DATE]],[DATE],1),"")</f>
        <v/>
      </c>
      <c r="G24" s="17" t="str">
        <f>IFERROR(IF(ISBLANK(INDEX(ProjectDetails[],Project_last_entry-Project_start_row-ProjectTimelineData[[#This Row],[NUM]]+1,1)),"",INDEX(ProjectDetails[],Project_last_entry-Project_start_row-ProjectTimelineData[[#This Row],[NUM]]+1,1)),"")</f>
        <v/>
      </c>
      <c r="H24" s="19" t="str">
        <f>IFERROR(IF(ISBLANK(INDEX(ProjectDetails[],Project_last_entry-Project_start_row-ProjectTimelineData[[#This Row],[NUM]]+1,2)),"",INDEX(ProjectDetails[],Project_last_entry-Project_start_row-ProjectTimelineData[[#This Row],[NUM]]+1,2)),"")</f>
        <v/>
      </c>
      <c r="I24" s="19" t="str">
        <f>IFERROR(IF(ISBLANK(INDEX(ProjectDetails[],Project_last_entry-Project_start_row-ProjectTimelineData[[#This Row],[NUM]]+1,3)),"",INDEX(ProjectDetails[],Project_last_entry-Project_start_row-ProjectTimelineData[[#This Row],[NUM]]+1,3)),"")</f>
        <v/>
      </c>
      <c r="J24" s="13" t="str">
        <f>IFERROR(IF(ISBLANK(INDEX(ProjectDetails[],ROW(A19)+1,1)),"",IF($J23-1&lt;=-1,"",$J23-1)),"")</f>
        <v/>
      </c>
      <c r="M24" s="16" t="str">
        <f>IFERROR(ProjectTimelineData[NUM]+1,"")</f>
        <v/>
      </c>
      <c r="N24" s="17" t="str">
        <f>IFERROR(VLOOKUP([RANK Sorted],ProjectTimelineData[],3,0),"")</f>
        <v/>
      </c>
      <c r="O24" s="13" t="str">
        <f>IFERROR(VLOOKUP([RANK Sorted],ProjectTimelineData[],4,0),"")</f>
        <v/>
      </c>
      <c r="P24" s="13" t="str">
        <f>IFERROR(VLOOKUP([RANK Sorted],ProjectTimelineData[],5,0),"")</f>
        <v/>
      </c>
    </row>
    <row r="25" spans="2:16">
      <c r="E25" s="16" t="str">
        <f>IFERROR(RANK(F25,[RANK])+SUMPRODUCT(--(F25=[RANK]),--(J25&lt;[NUM])),"")</f>
        <v/>
      </c>
      <c r="F25" s="16" t="str">
        <f>IFERROR(RANK(ProjectTimelineData[[#This Row],[DATE]],[DATE],1),"")</f>
        <v/>
      </c>
      <c r="G25" s="17" t="str">
        <f>IFERROR(IF(ISBLANK(INDEX(ProjectDetails[],Project_last_entry-Project_start_row-ProjectTimelineData[[#This Row],[NUM]]+1,1)),"",INDEX(ProjectDetails[],Project_last_entry-Project_start_row-ProjectTimelineData[[#This Row],[NUM]]+1,1)),"")</f>
        <v/>
      </c>
      <c r="H25" s="19" t="str">
        <f>IFERROR(IF(ISBLANK(INDEX(ProjectDetails[],Project_last_entry-Project_start_row-ProjectTimelineData[[#This Row],[NUM]]+1,2)),"",INDEX(ProjectDetails[],Project_last_entry-Project_start_row-ProjectTimelineData[[#This Row],[NUM]]+1,2)),"")</f>
        <v/>
      </c>
      <c r="I25" s="19" t="str">
        <f>IFERROR(IF(ISBLANK(INDEX(ProjectDetails[],Project_last_entry-Project_start_row-ProjectTimelineData[[#This Row],[NUM]]+1,3)),"",INDEX(ProjectDetails[],Project_last_entry-Project_start_row-ProjectTimelineData[[#This Row],[NUM]]+1,3)),"")</f>
        <v/>
      </c>
      <c r="J25" s="13" t="str">
        <f>IFERROR(IF(ISBLANK(INDEX(ProjectDetails[],ROW(A20)+1,1)),"",IF($J24-1&lt;=-1,"",$J24-1)),"")</f>
        <v/>
      </c>
      <c r="M25" s="16" t="str">
        <f>IFERROR(ProjectTimelineData[NUM]+1,"")</f>
        <v/>
      </c>
      <c r="N25" s="17" t="str">
        <f>IFERROR(VLOOKUP([RANK Sorted],ProjectTimelineData[],3,0),"")</f>
        <v/>
      </c>
      <c r="O25" s="13" t="str">
        <f>IFERROR(VLOOKUP([RANK Sorted],ProjectTimelineData[],4,0),"")</f>
        <v/>
      </c>
      <c r="P25" s="13" t="str">
        <f>IFERROR(VLOOKUP([RANK Sorted],ProjectTimelineData[],5,0),"")</f>
        <v/>
      </c>
    </row>
    <row r="26" spans="2:16">
      <c r="E26" s="16" t="str">
        <f>IFERROR(RANK(F26,[RANK])+SUMPRODUCT(--(F26=[RANK]),--(J26&lt;[NUM])),"")</f>
        <v/>
      </c>
      <c r="F26" s="16" t="str">
        <f>IFERROR(RANK(ProjectTimelineData[[#This Row],[DATE]],[DATE],1),"")</f>
        <v/>
      </c>
      <c r="G26" s="17" t="str">
        <f>IFERROR(IF(ISBLANK(INDEX(ProjectDetails[],Project_last_entry-Project_start_row-ProjectTimelineData[[#This Row],[NUM]]+1,1)),"",INDEX(ProjectDetails[],Project_last_entry-Project_start_row-ProjectTimelineData[[#This Row],[NUM]]+1,1)),"")</f>
        <v/>
      </c>
      <c r="H26" s="19" t="str">
        <f>IFERROR(IF(ISBLANK(INDEX(ProjectDetails[],Project_last_entry-Project_start_row-ProjectTimelineData[[#This Row],[NUM]]+1,2)),"",INDEX(ProjectDetails[],Project_last_entry-Project_start_row-ProjectTimelineData[[#This Row],[NUM]]+1,2)),"")</f>
        <v/>
      </c>
      <c r="I26" s="19" t="str">
        <f>IFERROR(IF(ISBLANK(INDEX(ProjectDetails[],Project_last_entry-Project_start_row-ProjectTimelineData[[#This Row],[NUM]]+1,3)),"",INDEX(ProjectDetails[],Project_last_entry-Project_start_row-ProjectTimelineData[[#This Row],[NUM]]+1,3)),"")</f>
        <v/>
      </c>
      <c r="J26" s="13" t="str">
        <f>IFERROR(IF(ISBLANK(INDEX(ProjectDetails[],ROW(A21)+1,1)),"",IF($J25-1&lt;=-1,"",$J25-1)),"")</f>
        <v/>
      </c>
      <c r="M26" s="16" t="str">
        <f>IFERROR(ProjectTimelineData[NUM]+1,"")</f>
        <v/>
      </c>
      <c r="N26" s="17" t="str">
        <f>IFERROR(VLOOKUP([RANK Sorted],ProjectTimelineData[],3,0),"")</f>
        <v/>
      </c>
      <c r="O26" s="13" t="str">
        <f>IFERROR(VLOOKUP([RANK Sorted],ProjectTimelineData[],4,0),"")</f>
        <v/>
      </c>
      <c r="P26" s="13" t="str">
        <f>IFERROR(VLOOKUP([RANK Sorted],ProjectTimelineData[],5,0),"")</f>
        <v/>
      </c>
    </row>
    <row r="27" spans="2:16">
      <c r="E27" s="16" t="str">
        <f>IFERROR(RANK(F27,[RANK])+SUMPRODUCT(--(F27=[RANK]),--(J27&lt;[NUM])),"")</f>
        <v/>
      </c>
      <c r="F27" s="16" t="str">
        <f>IFERROR(RANK(ProjectTimelineData[[#This Row],[DATE]],[DATE],1),"")</f>
        <v/>
      </c>
      <c r="G27" s="17" t="str">
        <f>IFERROR(IF(ISBLANK(INDEX(ProjectDetails[],Project_last_entry-Project_start_row-ProjectTimelineData[[#This Row],[NUM]]+1,1)),"",INDEX(ProjectDetails[],Project_last_entry-Project_start_row-ProjectTimelineData[[#This Row],[NUM]]+1,1)),"")</f>
        <v/>
      </c>
      <c r="H27" s="19" t="str">
        <f>IFERROR(IF(ISBLANK(INDEX(ProjectDetails[],Project_last_entry-Project_start_row-ProjectTimelineData[[#This Row],[NUM]]+1,2)),"",INDEX(ProjectDetails[],Project_last_entry-Project_start_row-ProjectTimelineData[[#This Row],[NUM]]+1,2)),"")</f>
        <v/>
      </c>
      <c r="I27" s="19" t="str">
        <f>IFERROR(IF(ISBLANK(INDEX(ProjectDetails[],Project_last_entry-Project_start_row-ProjectTimelineData[[#This Row],[NUM]]+1,3)),"",INDEX(ProjectDetails[],Project_last_entry-Project_start_row-ProjectTimelineData[[#This Row],[NUM]]+1,3)),"")</f>
        <v/>
      </c>
      <c r="J27" s="13" t="str">
        <f>IFERROR(IF(ISBLANK(INDEX(ProjectDetails[],ROW(A22)+1,1)),"",IF($J26-1&lt;=-1,"",$J26-1)),"")</f>
        <v/>
      </c>
      <c r="M27" s="16" t="str">
        <f>IFERROR(ProjectTimelineData[NUM]+1,"")</f>
        <v/>
      </c>
      <c r="N27" s="17" t="str">
        <f>IFERROR(VLOOKUP([RANK Sorted],ProjectTimelineData[],3,0),"")</f>
        <v/>
      </c>
      <c r="O27" s="13" t="str">
        <f>IFERROR(VLOOKUP([RANK Sorted],ProjectTimelineData[],4,0),"")</f>
        <v/>
      </c>
      <c r="P27" s="13" t="str">
        <f>IFERROR(VLOOKUP([RANK Sorted],ProjectTimelineData[],5,0),"")</f>
        <v/>
      </c>
    </row>
    <row r="28" spans="2:16">
      <c r="E28" s="16" t="str">
        <f>IFERROR(RANK(F28,[RANK])+SUMPRODUCT(--(F28=[RANK]),--(J28&lt;[NUM])),"")</f>
        <v/>
      </c>
      <c r="F28" s="16" t="str">
        <f>IFERROR(RANK(ProjectTimelineData[[#This Row],[DATE]],[DATE],1),"")</f>
        <v/>
      </c>
      <c r="G28" s="17" t="str">
        <f>IFERROR(IF(ISBLANK(INDEX(ProjectDetails[],Project_last_entry-Project_start_row-ProjectTimelineData[[#This Row],[NUM]]+1,1)),"",INDEX(ProjectDetails[],Project_last_entry-Project_start_row-ProjectTimelineData[[#This Row],[NUM]]+1,1)),"")</f>
        <v/>
      </c>
      <c r="H28" s="19" t="str">
        <f>IFERROR(IF(ISBLANK(INDEX(ProjectDetails[],Project_last_entry-Project_start_row-ProjectTimelineData[[#This Row],[NUM]]+1,2)),"",INDEX(ProjectDetails[],Project_last_entry-Project_start_row-ProjectTimelineData[[#This Row],[NUM]]+1,2)),"")</f>
        <v/>
      </c>
      <c r="I28" s="19" t="str">
        <f>IFERROR(IF(ISBLANK(INDEX(ProjectDetails[],Project_last_entry-Project_start_row-ProjectTimelineData[[#This Row],[NUM]]+1,3)),"",INDEX(ProjectDetails[],Project_last_entry-Project_start_row-ProjectTimelineData[[#This Row],[NUM]]+1,3)),"")</f>
        <v/>
      </c>
      <c r="J28" s="13" t="str">
        <f>IFERROR(IF(ISBLANK(INDEX(ProjectDetails[],ROW(A23)+1,1)),"",IF($J27-1&lt;=-1,"",$J27-1)),"")</f>
        <v/>
      </c>
      <c r="M28" s="16" t="str">
        <f>IFERROR(ProjectTimelineData[NUM]+1,"")</f>
        <v/>
      </c>
      <c r="N28" s="17" t="str">
        <f>IFERROR(VLOOKUP([RANK Sorted],ProjectTimelineData[],3,0),"")</f>
        <v/>
      </c>
      <c r="O28" s="13" t="str">
        <f>IFERROR(VLOOKUP([RANK Sorted],ProjectTimelineData[],4,0),"")</f>
        <v/>
      </c>
      <c r="P28" s="13" t="str">
        <f>IFERROR(VLOOKUP([RANK Sorted],ProjectTimelineData[],5,0),"")</f>
        <v/>
      </c>
    </row>
    <row r="29" spans="2:16">
      <c r="E29" s="16" t="str">
        <f>IFERROR(RANK(F29,[RANK])+SUMPRODUCT(--(F29=[RANK]),--(J29&lt;[NUM])),"")</f>
        <v/>
      </c>
      <c r="F29" s="16" t="str">
        <f>IFERROR(RANK(ProjectTimelineData[[#This Row],[DATE]],[DATE],1),"")</f>
        <v/>
      </c>
      <c r="G29" s="17" t="str">
        <f>IFERROR(IF(ISBLANK(INDEX(ProjectDetails[],Project_last_entry-Project_start_row-ProjectTimelineData[[#This Row],[NUM]]+1,1)),"",INDEX(ProjectDetails[],Project_last_entry-Project_start_row-ProjectTimelineData[[#This Row],[NUM]]+1,1)),"")</f>
        <v/>
      </c>
      <c r="H29" s="19" t="str">
        <f>IFERROR(IF(ISBLANK(INDEX(ProjectDetails[],Project_last_entry-Project_start_row-ProjectTimelineData[[#This Row],[NUM]]+1,2)),"",INDEX(ProjectDetails[],Project_last_entry-Project_start_row-ProjectTimelineData[[#This Row],[NUM]]+1,2)),"")</f>
        <v/>
      </c>
      <c r="I29" s="19" t="str">
        <f>IFERROR(IF(ISBLANK(INDEX(ProjectDetails[],Project_last_entry-Project_start_row-ProjectTimelineData[[#This Row],[NUM]]+1,3)),"",INDEX(ProjectDetails[],Project_last_entry-Project_start_row-ProjectTimelineData[[#This Row],[NUM]]+1,3)),"")</f>
        <v/>
      </c>
      <c r="J29" s="13" t="str">
        <f>IFERROR(IF(ISBLANK(INDEX(ProjectDetails[],ROW(A24)+1,1)),"",IF($J28-1&lt;=-1,"",$J28-1)),"")</f>
        <v/>
      </c>
      <c r="M29" s="16" t="str">
        <f>IFERROR(ProjectTimelineData[NUM]+1,"")</f>
        <v/>
      </c>
      <c r="N29" s="17" t="str">
        <f>IFERROR(VLOOKUP([RANK Sorted],ProjectTimelineData[],3,0),"")</f>
        <v/>
      </c>
      <c r="O29" s="13" t="str">
        <f>IFERROR(VLOOKUP([RANK Sorted],ProjectTimelineData[],4,0),"")</f>
        <v/>
      </c>
      <c r="P29" s="13" t="str">
        <f>IFERROR(VLOOKUP([RANK Sorted],ProjectTimelineData[],5,0),"")</f>
        <v/>
      </c>
    </row>
    <row r="30" spans="2:16">
      <c r="E30" s="16" t="str">
        <f>IFERROR(RANK(F30,[RANK])+SUMPRODUCT(--(F30=[RANK]),--(J30&lt;[NUM])),"")</f>
        <v/>
      </c>
      <c r="F30" s="16" t="str">
        <f>IFERROR(RANK(ProjectTimelineData[[#This Row],[DATE]],[DATE],1),"")</f>
        <v/>
      </c>
      <c r="G30" s="17" t="str">
        <f>IFERROR(IF(ISBLANK(INDEX(ProjectDetails[],Project_last_entry-Project_start_row-ProjectTimelineData[[#This Row],[NUM]]+1,1)),"",INDEX(ProjectDetails[],Project_last_entry-Project_start_row-ProjectTimelineData[[#This Row],[NUM]]+1,1)),"")</f>
        <v/>
      </c>
      <c r="H30" s="19" t="str">
        <f>IFERROR(IF(ISBLANK(INDEX(ProjectDetails[],Project_last_entry-Project_start_row-ProjectTimelineData[[#This Row],[NUM]]+1,2)),"",INDEX(ProjectDetails[],Project_last_entry-Project_start_row-ProjectTimelineData[[#This Row],[NUM]]+1,2)),"")</f>
        <v/>
      </c>
      <c r="I30" s="19" t="str">
        <f>IFERROR(IF(ISBLANK(INDEX(ProjectDetails[],Project_last_entry-Project_start_row-ProjectTimelineData[[#This Row],[NUM]]+1,3)),"",INDEX(ProjectDetails[],Project_last_entry-Project_start_row-ProjectTimelineData[[#This Row],[NUM]]+1,3)),"")</f>
        <v/>
      </c>
      <c r="J30" s="13" t="str">
        <f>IFERROR(IF(ISBLANK(INDEX(ProjectDetails[],ROW(A25)+1,1)),"",IF($J29-1&lt;=-1,"",$J29-1)),"")</f>
        <v/>
      </c>
      <c r="M30" s="16" t="str">
        <f>IFERROR(ProjectTimelineData[NUM]+1,"")</f>
        <v/>
      </c>
      <c r="N30" s="17" t="str">
        <f>IFERROR(VLOOKUP([RANK Sorted],ProjectTimelineData[],3,0),"")</f>
        <v/>
      </c>
      <c r="O30" s="13" t="str">
        <f>IFERROR(VLOOKUP([RANK Sorted],ProjectTimelineData[],4,0),"")</f>
        <v/>
      </c>
      <c r="P30" s="13" t="str">
        <f>IFERROR(VLOOKUP([RANK Sorted],ProjectTimelineData[],5,0),"")</f>
        <v/>
      </c>
    </row>
    <row r="31" spans="2:16">
      <c r="E31" s="16" t="str">
        <f>IFERROR(RANK(F31,[RANK])+SUMPRODUCT(--(F31=[RANK]),--(J31&lt;[NUM])),"")</f>
        <v/>
      </c>
      <c r="F31" s="16" t="str">
        <f>IFERROR(RANK(ProjectTimelineData[[#This Row],[DATE]],[DATE],1),"")</f>
        <v/>
      </c>
      <c r="G31" s="17" t="str">
        <f>IFERROR(IF(ISBLANK(INDEX(ProjectDetails[],Project_last_entry-Project_start_row-ProjectTimelineData[[#This Row],[NUM]]+1,1)),"",INDEX(ProjectDetails[],Project_last_entry-Project_start_row-ProjectTimelineData[[#This Row],[NUM]]+1,1)),"")</f>
        <v/>
      </c>
      <c r="H31" s="19" t="str">
        <f>IFERROR(IF(ISBLANK(INDEX(ProjectDetails[],Project_last_entry-Project_start_row-ProjectTimelineData[[#This Row],[NUM]]+1,2)),"",INDEX(ProjectDetails[],Project_last_entry-Project_start_row-ProjectTimelineData[[#This Row],[NUM]]+1,2)),"")</f>
        <v/>
      </c>
      <c r="I31" s="19" t="str">
        <f>IFERROR(IF(ISBLANK(INDEX(ProjectDetails[],Project_last_entry-Project_start_row-ProjectTimelineData[[#This Row],[NUM]]+1,3)),"",INDEX(ProjectDetails[],Project_last_entry-Project_start_row-ProjectTimelineData[[#This Row],[NUM]]+1,3)),"")</f>
        <v/>
      </c>
      <c r="J31" s="13" t="str">
        <f>IFERROR(IF(ISBLANK(INDEX(ProjectDetails[],ROW(A26)+1,1)),"",IF($J30-1&lt;=-1,"",$J30-1)),"")</f>
        <v/>
      </c>
      <c r="M31" s="16" t="str">
        <f>IFERROR(ProjectTimelineData[NUM]+1,"")</f>
        <v/>
      </c>
      <c r="N31" s="17" t="str">
        <f>IFERROR(VLOOKUP([RANK Sorted],ProjectTimelineData[],3,0),"")</f>
        <v/>
      </c>
      <c r="O31" s="13" t="str">
        <f>IFERROR(VLOOKUP([RANK Sorted],ProjectTimelineData[],4,0),"")</f>
        <v/>
      </c>
      <c r="P31" s="13" t="str">
        <f>IFERROR(VLOOKUP([RANK Sorted],ProjectTimelineData[],5,0),"")</f>
        <v/>
      </c>
    </row>
    <row r="32" spans="2:16">
      <c r="E32" s="16" t="str">
        <f>IFERROR(RANK(F32,[RANK])+SUMPRODUCT(--(F32=[RANK]),--(J32&lt;[NUM])),"")</f>
        <v/>
      </c>
      <c r="F32" s="16" t="str">
        <f>IFERROR(RANK(ProjectTimelineData[[#This Row],[DATE]],[DATE],1),"")</f>
        <v/>
      </c>
      <c r="G32" s="17" t="str">
        <f>IFERROR(IF(ISBLANK(INDEX(ProjectDetails[],Project_last_entry-Project_start_row-ProjectTimelineData[[#This Row],[NUM]]+1,1)),"",INDEX(ProjectDetails[],Project_last_entry-Project_start_row-ProjectTimelineData[[#This Row],[NUM]]+1,1)),"")</f>
        <v/>
      </c>
      <c r="H32" s="19" t="str">
        <f>IFERROR(IF(ISBLANK(INDEX(ProjectDetails[],Project_last_entry-Project_start_row-ProjectTimelineData[[#This Row],[NUM]]+1,2)),"",INDEX(ProjectDetails[],Project_last_entry-Project_start_row-ProjectTimelineData[[#This Row],[NUM]]+1,2)),"")</f>
        <v/>
      </c>
      <c r="I32" s="19" t="str">
        <f>IFERROR(IF(ISBLANK(INDEX(ProjectDetails[],Project_last_entry-Project_start_row-ProjectTimelineData[[#This Row],[NUM]]+1,3)),"",INDEX(ProjectDetails[],Project_last_entry-Project_start_row-ProjectTimelineData[[#This Row],[NUM]]+1,3)),"")</f>
        <v/>
      </c>
      <c r="J32" s="13" t="str">
        <f>IFERROR(IF(ISBLANK(INDEX(ProjectDetails[],ROW(A27)+1,1)),"",IF($J31-1&lt;=-1,"",$J31-1)),"")</f>
        <v/>
      </c>
      <c r="M32" s="16" t="str">
        <f>IFERROR(ProjectTimelineData[NUM]+1,"")</f>
        <v/>
      </c>
      <c r="N32" s="17" t="str">
        <f>IFERROR(VLOOKUP([RANK Sorted],ProjectTimelineData[],3,0),"")</f>
        <v/>
      </c>
      <c r="O32" s="13" t="str">
        <f>IFERROR(VLOOKUP([RANK Sorted],ProjectTimelineData[],4,0),"")</f>
        <v/>
      </c>
      <c r="P32" s="13" t="str">
        <f>IFERROR(VLOOKUP([RANK Sorted],ProjectTimelineData[],5,0),"")</f>
        <v/>
      </c>
    </row>
    <row r="33" spans="5:16">
      <c r="E33" s="16" t="str">
        <f>IFERROR(RANK(F33,[RANK])+SUMPRODUCT(--(F33=[RANK]),--(J33&lt;[NUM])),"")</f>
        <v/>
      </c>
      <c r="F33" s="16" t="str">
        <f>IFERROR(RANK(ProjectTimelineData[[#This Row],[DATE]],[DATE],1),"")</f>
        <v/>
      </c>
      <c r="G33" s="17" t="str">
        <f>IFERROR(IF(ISBLANK(INDEX(ProjectDetails[],Project_last_entry-Project_start_row-ProjectTimelineData[[#This Row],[NUM]]+1,1)),"",INDEX(ProjectDetails[],Project_last_entry-Project_start_row-ProjectTimelineData[[#This Row],[NUM]]+1,1)),"")</f>
        <v/>
      </c>
      <c r="H33" s="19" t="str">
        <f>IFERROR(IF(ISBLANK(INDEX(ProjectDetails[],Project_last_entry-Project_start_row-ProjectTimelineData[[#This Row],[NUM]]+1,2)),"",INDEX(ProjectDetails[],Project_last_entry-Project_start_row-ProjectTimelineData[[#This Row],[NUM]]+1,2)),"")</f>
        <v/>
      </c>
      <c r="I33" s="19" t="str">
        <f>IFERROR(IF(ISBLANK(INDEX(ProjectDetails[],Project_last_entry-Project_start_row-ProjectTimelineData[[#This Row],[NUM]]+1,3)),"",INDEX(ProjectDetails[],Project_last_entry-Project_start_row-ProjectTimelineData[[#This Row],[NUM]]+1,3)),"")</f>
        <v/>
      </c>
      <c r="J33" s="13" t="str">
        <f>IFERROR(IF(ISBLANK(INDEX(ProjectDetails[],ROW(A28)+1,1)),"",IF($J32-1&lt;=-1,"",$J32-1)),"")</f>
        <v/>
      </c>
      <c r="M33" s="16" t="str">
        <f>IFERROR(ProjectTimelineData[NUM]+1,"")</f>
        <v/>
      </c>
      <c r="N33" s="17" t="str">
        <f>IFERROR(VLOOKUP([RANK Sorted],ProjectTimelineData[],3,0),"")</f>
        <v/>
      </c>
      <c r="O33" s="13" t="str">
        <f>IFERROR(VLOOKUP([RANK Sorted],ProjectTimelineData[],4,0),"")</f>
        <v/>
      </c>
      <c r="P33" s="13" t="str">
        <f>IFERROR(VLOOKUP([RANK Sorted],ProjectTimelineData[],5,0),"")</f>
        <v/>
      </c>
    </row>
    <row r="34" spans="5:16">
      <c r="E34" s="16" t="str">
        <f>IFERROR(RANK(F34,[RANK])+SUMPRODUCT(--(F34=[RANK]),--(J34&lt;[NUM])),"")</f>
        <v/>
      </c>
      <c r="F34" s="16" t="str">
        <f>IFERROR(RANK(ProjectTimelineData[[#This Row],[DATE]],[DATE],1),"")</f>
        <v/>
      </c>
      <c r="G34" s="17" t="str">
        <f>IFERROR(IF(ISBLANK(INDEX(ProjectDetails[],Project_last_entry-Project_start_row-ProjectTimelineData[[#This Row],[NUM]]+1,1)),"",INDEX(ProjectDetails[],Project_last_entry-Project_start_row-ProjectTimelineData[[#This Row],[NUM]]+1,1)),"")</f>
        <v/>
      </c>
      <c r="H34" s="19" t="str">
        <f>IFERROR(IF(ISBLANK(INDEX(ProjectDetails[],Project_last_entry-Project_start_row-ProjectTimelineData[[#This Row],[NUM]]+1,2)),"",INDEX(ProjectDetails[],Project_last_entry-Project_start_row-ProjectTimelineData[[#This Row],[NUM]]+1,2)),"")</f>
        <v/>
      </c>
      <c r="I34" s="19" t="str">
        <f>IFERROR(IF(ISBLANK(INDEX(ProjectDetails[],Project_last_entry-Project_start_row-ProjectTimelineData[[#This Row],[NUM]]+1,3)),"",INDEX(ProjectDetails[],Project_last_entry-Project_start_row-ProjectTimelineData[[#This Row],[NUM]]+1,3)),"")</f>
        <v/>
      </c>
      <c r="J34" s="13" t="str">
        <f>IFERROR(IF(ISBLANK(INDEX(ProjectDetails[],ROW(A29)+1,1)),"",IF($J33-1&lt;=-1,"",$J33-1)),"")</f>
        <v/>
      </c>
      <c r="M34" s="16" t="str">
        <f>IFERROR(ProjectTimelineData[NUM]+1,"")</f>
        <v/>
      </c>
      <c r="N34" s="17" t="str">
        <f>IFERROR(VLOOKUP([RANK Sorted],ProjectTimelineData[],3,0),"")</f>
        <v/>
      </c>
      <c r="O34" s="13" t="str">
        <f>IFERROR(VLOOKUP([RANK Sorted],ProjectTimelineData[],4,0),"")</f>
        <v/>
      </c>
      <c r="P34" s="13" t="str">
        <f>IFERROR(VLOOKUP([RANK Sorted],ProjectTimelineData[],5,0),"")</f>
        <v/>
      </c>
    </row>
    <row r="35" spans="5:16">
      <c r="E35" s="16" t="str">
        <f>IFERROR(RANK(F35,[RANK])+SUMPRODUCT(--(F35=[RANK]),--(J35&lt;[NUM])),"")</f>
        <v/>
      </c>
      <c r="F35" s="16" t="str">
        <f>IFERROR(RANK(ProjectTimelineData[[#This Row],[DATE]],[DATE],1),"")</f>
        <v/>
      </c>
      <c r="G35" s="17" t="str">
        <f>IFERROR(IF(ISBLANK(INDEX(ProjectDetails[],Project_last_entry-Project_start_row-ProjectTimelineData[[#This Row],[NUM]]+1,1)),"",INDEX(ProjectDetails[],Project_last_entry-Project_start_row-ProjectTimelineData[[#This Row],[NUM]]+1,1)),"")</f>
        <v/>
      </c>
      <c r="H35" s="19" t="str">
        <f>IFERROR(IF(ISBLANK(INDEX(ProjectDetails[],Project_last_entry-Project_start_row-ProjectTimelineData[[#This Row],[NUM]]+1,2)),"",INDEX(ProjectDetails[],Project_last_entry-Project_start_row-ProjectTimelineData[[#This Row],[NUM]]+1,2)),"")</f>
        <v/>
      </c>
      <c r="I35" s="19" t="str">
        <f>IFERROR(IF(ISBLANK(INDEX(ProjectDetails[],Project_last_entry-Project_start_row-ProjectTimelineData[[#This Row],[NUM]]+1,3)),"",INDEX(ProjectDetails[],Project_last_entry-Project_start_row-ProjectTimelineData[[#This Row],[NUM]]+1,3)),"")</f>
        <v/>
      </c>
      <c r="J35" s="13" t="str">
        <f>IFERROR(IF(ISBLANK(INDEX(ProjectDetails[],ROW(A30)+1,1)),"",IF($J34-1&lt;=-1,"",$J34-1)),"")</f>
        <v/>
      </c>
      <c r="M35" s="16" t="str">
        <f>IFERROR(ProjectTimelineData[NUM]+1,"")</f>
        <v/>
      </c>
      <c r="N35" s="17" t="str">
        <f>IFERROR(VLOOKUP([RANK Sorted],ProjectTimelineData[],3,0),"")</f>
        <v/>
      </c>
      <c r="O35" s="13" t="str">
        <f>IFERROR(VLOOKUP([RANK Sorted],ProjectTimelineData[],4,0),"")</f>
        <v/>
      </c>
      <c r="P35" s="13" t="str">
        <f>IFERROR(VLOOKUP([RANK Sorted],ProjectTimelineData[],5,0),"")</f>
        <v/>
      </c>
    </row>
    <row r="36" spans="5:16">
      <c r="E36" s="16" t="str">
        <f>IFERROR(RANK(F36,[RANK])+SUMPRODUCT(--(F36=[RANK]),--(J36&lt;[NUM])),"")</f>
        <v/>
      </c>
      <c r="F36" s="16" t="str">
        <f>IFERROR(RANK(ProjectTimelineData[[#This Row],[DATE]],[DATE],1),"")</f>
        <v/>
      </c>
      <c r="G36" s="17" t="str">
        <f>IFERROR(IF(ISBLANK(INDEX(ProjectDetails[],Project_last_entry-Project_start_row-ProjectTimelineData[[#This Row],[NUM]]+1,1)),"",INDEX(ProjectDetails[],Project_last_entry-Project_start_row-ProjectTimelineData[[#This Row],[NUM]]+1,1)),"")</f>
        <v/>
      </c>
      <c r="H36" s="19" t="str">
        <f>IFERROR(IF(ISBLANK(INDEX(ProjectDetails[],Project_last_entry-Project_start_row-ProjectTimelineData[[#This Row],[NUM]]+1,2)),"",INDEX(ProjectDetails[],Project_last_entry-Project_start_row-ProjectTimelineData[[#This Row],[NUM]]+1,2)),"")</f>
        <v/>
      </c>
      <c r="I36" s="19" t="str">
        <f>IFERROR(IF(ISBLANK(INDEX(ProjectDetails[],Project_last_entry-Project_start_row-ProjectTimelineData[[#This Row],[NUM]]+1,3)),"",INDEX(ProjectDetails[],Project_last_entry-Project_start_row-ProjectTimelineData[[#This Row],[NUM]]+1,3)),"")</f>
        <v/>
      </c>
      <c r="J36" s="13" t="str">
        <f>IFERROR(IF(ISBLANK(INDEX(ProjectDetails[],ROW(A31)+1,1)),"",IF($J35-1&lt;=-1,"",$J35-1)),"")</f>
        <v/>
      </c>
      <c r="M36" s="16" t="str">
        <f>IFERROR(ProjectTimelineData[NUM]+1,"")</f>
        <v/>
      </c>
      <c r="N36" s="17" t="str">
        <f>IFERROR(VLOOKUP([RANK Sorted],ProjectTimelineData[],3,0),"")</f>
        <v/>
      </c>
      <c r="O36" s="13" t="str">
        <f>IFERROR(VLOOKUP([RANK Sorted],ProjectTimelineData[],4,0),"")</f>
        <v/>
      </c>
      <c r="P36" s="13" t="str">
        <f>IFERROR(VLOOKUP([RANK Sorted],ProjectTimelineData[],5,0),"")</f>
        <v/>
      </c>
    </row>
    <row r="37" spans="5:16">
      <c r="E37" s="16" t="str">
        <f>IFERROR(RANK(F37,[RANK])+SUMPRODUCT(--(F37=[RANK]),--(J37&lt;[NUM])),"")</f>
        <v/>
      </c>
      <c r="F37" s="16" t="str">
        <f>IFERROR(RANK(ProjectTimelineData[[#This Row],[DATE]],[DATE],1),"")</f>
        <v/>
      </c>
      <c r="G37" s="17" t="str">
        <f>IFERROR(IF(ISBLANK(INDEX(ProjectDetails[],Project_last_entry-Project_start_row-ProjectTimelineData[[#This Row],[NUM]]+1,1)),"",INDEX(ProjectDetails[],Project_last_entry-Project_start_row-ProjectTimelineData[[#This Row],[NUM]]+1,1)),"")</f>
        <v/>
      </c>
      <c r="H37" s="19" t="str">
        <f>IFERROR(IF(ISBLANK(INDEX(ProjectDetails[],Project_last_entry-Project_start_row-ProjectTimelineData[[#This Row],[NUM]]+1,2)),"",INDEX(ProjectDetails[],Project_last_entry-Project_start_row-ProjectTimelineData[[#This Row],[NUM]]+1,2)),"")</f>
        <v/>
      </c>
      <c r="I37" s="19" t="str">
        <f>IFERROR(IF(ISBLANK(INDEX(ProjectDetails[],Project_last_entry-Project_start_row-ProjectTimelineData[[#This Row],[NUM]]+1,3)),"",INDEX(ProjectDetails[],Project_last_entry-Project_start_row-ProjectTimelineData[[#This Row],[NUM]]+1,3)),"")</f>
        <v/>
      </c>
      <c r="J37" s="13" t="str">
        <f>IFERROR(IF(ISBLANK(INDEX(ProjectDetails[],ROW(A32)+1,1)),"",IF($J36-1&lt;=-1,"",$J36-1)),"")</f>
        <v/>
      </c>
      <c r="M37" s="16" t="str">
        <f>IFERROR(ProjectTimelineData[NUM]+1,"")</f>
        <v/>
      </c>
      <c r="N37" s="17" t="str">
        <f>IFERROR(VLOOKUP([RANK Sorted],ProjectTimelineData[],3,0),"")</f>
        <v/>
      </c>
      <c r="O37" s="13" t="str">
        <f>IFERROR(VLOOKUP([RANK Sorted],ProjectTimelineData[],4,0),"")</f>
        <v/>
      </c>
      <c r="P37" s="13" t="str">
        <f>IFERROR(VLOOKUP([RANK Sorted],ProjectTimelineData[],5,0),"")</f>
        <v/>
      </c>
    </row>
    <row r="38" spans="5:16">
      <c r="E38" s="16" t="str">
        <f>IFERROR(RANK(F38,[RANK])+SUMPRODUCT(--(F38=[RANK]),--(J38&lt;[NUM])),"")</f>
        <v/>
      </c>
      <c r="F38" s="16" t="str">
        <f>IFERROR(RANK(ProjectTimelineData[[#This Row],[DATE]],[DATE],1),"")</f>
        <v/>
      </c>
      <c r="G38" s="17" t="str">
        <f>IFERROR(IF(ISBLANK(INDEX(ProjectDetails[],Project_last_entry-Project_start_row-ProjectTimelineData[[#This Row],[NUM]]+1,1)),"",INDEX(ProjectDetails[],Project_last_entry-Project_start_row-ProjectTimelineData[[#This Row],[NUM]]+1,1)),"")</f>
        <v/>
      </c>
      <c r="H38" s="19" t="str">
        <f>IFERROR(IF(ISBLANK(INDEX(ProjectDetails[],Project_last_entry-Project_start_row-ProjectTimelineData[[#This Row],[NUM]]+1,2)),"",INDEX(ProjectDetails[],Project_last_entry-Project_start_row-ProjectTimelineData[[#This Row],[NUM]]+1,2)),"")</f>
        <v/>
      </c>
      <c r="I38" s="19" t="str">
        <f>IFERROR(IF(ISBLANK(INDEX(ProjectDetails[],Project_last_entry-Project_start_row-ProjectTimelineData[[#This Row],[NUM]]+1,3)),"",INDEX(ProjectDetails[],Project_last_entry-Project_start_row-ProjectTimelineData[[#This Row],[NUM]]+1,3)),"")</f>
        <v/>
      </c>
      <c r="J38" s="13" t="str">
        <f>IFERROR(IF(ISBLANK(INDEX(ProjectDetails[],ROW(A33)+1,1)),"",IF($J37-1&lt;=-1,"",$J37-1)),"")</f>
        <v/>
      </c>
      <c r="M38" s="16" t="str">
        <f>IFERROR(ProjectTimelineData[NUM]+1,"")</f>
        <v/>
      </c>
      <c r="N38" s="17" t="str">
        <f>IFERROR(VLOOKUP([RANK Sorted],ProjectTimelineData[],3,0),"")</f>
        <v/>
      </c>
      <c r="O38" s="13" t="str">
        <f>IFERROR(VLOOKUP([RANK Sorted],ProjectTimelineData[],4,0),"")</f>
        <v/>
      </c>
      <c r="P38" s="13" t="str">
        <f>IFERROR(VLOOKUP([RANK Sorted],ProjectTimelineData[],5,0),"")</f>
        <v/>
      </c>
    </row>
    <row r="39" spans="5:16">
      <c r="E39" s="16" t="str">
        <f>IFERROR(RANK(F39,[RANK])+SUMPRODUCT(--(F39=[RANK]),--(J39&lt;[NUM])),"")</f>
        <v/>
      </c>
      <c r="F39" s="16" t="str">
        <f>IFERROR(RANK(ProjectTimelineData[[#This Row],[DATE]],[DATE],1),"")</f>
        <v/>
      </c>
      <c r="G39" s="17" t="str">
        <f>IFERROR(IF(ISBLANK(INDEX(ProjectDetails[],Project_last_entry-Project_start_row-ProjectTimelineData[[#This Row],[NUM]]+1,1)),"",INDEX(ProjectDetails[],Project_last_entry-Project_start_row-ProjectTimelineData[[#This Row],[NUM]]+1,1)),"")</f>
        <v/>
      </c>
      <c r="H39" s="19" t="str">
        <f>IFERROR(IF(ISBLANK(INDEX(ProjectDetails[],Project_last_entry-Project_start_row-ProjectTimelineData[[#This Row],[NUM]]+1,2)),"",INDEX(ProjectDetails[],Project_last_entry-Project_start_row-ProjectTimelineData[[#This Row],[NUM]]+1,2)),"")</f>
        <v/>
      </c>
      <c r="I39" s="19" t="str">
        <f>IFERROR(IF(ISBLANK(INDEX(ProjectDetails[],Project_last_entry-Project_start_row-ProjectTimelineData[[#This Row],[NUM]]+1,3)),"",INDEX(ProjectDetails[],Project_last_entry-Project_start_row-ProjectTimelineData[[#This Row],[NUM]]+1,3)),"")</f>
        <v/>
      </c>
      <c r="J39" s="13" t="str">
        <f>IFERROR(IF(ISBLANK(INDEX(ProjectDetails[],ROW(A34)+1,1)),"",IF($J38-1&lt;=-1,"",$J38-1)),"")</f>
        <v/>
      </c>
      <c r="M39" s="16" t="str">
        <f>IFERROR(ProjectTimelineData[NUM]+1,"")</f>
        <v/>
      </c>
      <c r="N39" s="17" t="str">
        <f>IFERROR(VLOOKUP([RANK Sorted],ProjectTimelineData[],3,0),"")</f>
        <v/>
      </c>
      <c r="O39" s="13" t="str">
        <f>IFERROR(VLOOKUP([RANK Sorted],ProjectTimelineData[],4,0),"")</f>
        <v/>
      </c>
      <c r="P39" s="13" t="str">
        <f>IFERROR(VLOOKUP([RANK Sorted],ProjectTimelineData[],5,0),"")</f>
        <v/>
      </c>
    </row>
    <row r="40" spans="5:16">
      <c r="E40" s="16" t="str">
        <f>IFERROR(RANK(F40,[RANK])+SUMPRODUCT(--(F40=[RANK]),--(J40&lt;[NUM])),"")</f>
        <v/>
      </c>
      <c r="F40" s="16" t="str">
        <f>IFERROR(RANK(ProjectTimelineData[[#This Row],[DATE]],[DATE],1),"")</f>
        <v/>
      </c>
      <c r="G40" s="17" t="str">
        <f>IFERROR(IF(ISBLANK(INDEX(ProjectDetails[],Project_last_entry-Project_start_row-ProjectTimelineData[[#This Row],[NUM]]+1,1)),"",INDEX(ProjectDetails[],Project_last_entry-Project_start_row-ProjectTimelineData[[#This Row],[NUM]]+1,1)),"")</f>
        <v/>
      </c>
      <c r="H40" s="19" t="str">
        <f>IFERROR(IF(ISBLANK(INDEX(ProjectDetails[],Project_last_entry-Project_start_row-ProjectTimelineData[[#This Row],[NUM]]+1,2)),"",INDEX(ProjectDetails[],Project_last_entry-Project_start_row-ProjectTimelineData[[#This Row],[NUM]]+1,2)),"")</f>
        <v/>
      </c>
      <c r="I40" s="19" t="str">
        <f>IFERROR(IF(ISBLANK(INDEX(ProjectDetails[],Project_last_entry-Project_start_row-ProjectTimelineData[[#This Row],[NUM]]+1,3)),"",INDEX(ProjectDetails[],Project_last_entry-Project_start_row-ProjectTimelineData[[#This Row],[NUM]]+1,3)),"")</f>
        <v/>
      </c>
      <c r="J40" s="13" t="str">
        <f>IFERROR(IF(ISBLANK(INDEX(ProjectDetails[],ROW(A35)+1,1)),"",IF($J39-1&lt;=-1,"",$J39-1)),"")</f>
        <v/>
      </c>
      <c r="M40" s="16" t="str">
        <f>IFERROR(ProjectTimelineData[NUM]+1,"")</f>
        <v/>
      </c>
      <c r="N40" s="17" t="str">
        <f>IFERROR(VLOOKUP([RANK Sorted],ProjectTimelineData[],3,0),"")</f>
        <v/>
      </c>
      <c r="O40" s="13" t="str">
        <f>IFERROR(VLOOKUP([RANK Sorted],ProjectTimelineData[],4,0),"")</f>
        <v/>
      </c>
      <c r="P40" s="13" t="str">
        <f>IFERROR(VLOOKUP([RANK Sorted],ProjectTimelineData[],5,0),"")</f>
        <v/>
      </c>
    </row>
    <row r="41" spans="5:16">
      <c r="E41" s="16" t="str">
        <f>IFERROR(RANK(F41,[RANK])+SUMPRODUCT(--(F41=[RANK]),--(J41&lt;[NUM])),"")</f>
        <v/>
      </c>
      <c r="F41" s="16" t="str">
        <f>IFERROR(RANK(ProjectTimelineData[[#This Row],[DATE]],[DATE],1),"")</f>
        <v/>
      </c>
      <c r="G41" s="17" t="str">
        <f>IFERROR(IF(ISBLANK(INDEX(ProjectDetails[],Project_last_entry-Project_start_row-ProjectTimelineData[[#This Row],[NUM]]+1,1)),"",INDEX(ProjectDetails[],Project_last_entry-Project_start_row-ProjectTimelineData[[#This Row],[NUM]]+1,1)),"")</f>
        <v/>
      </c>
      <c r="H41" s="19" t="str">
        <f>IFERROR(IF(ISBLANK(INDEX(ProjectDetails[],Project_last_entry-Project_start_row-ProjectTimelineData[[#This Row],[NUM]]+1,2)),"",INDEX(ProjectDetails[],Project_last_entry-Project_start_row-ProjectTimelineData[[#This Row],[NUM]]+1,2)),"")</f>
        <v/>
      </c>
      <c r="I41" s="19" t="str">
        <f>IFERROR(IF(ISBLANK(INDEX(ProjectDetails[],Project_last_entry-Project_start_row-ProjectTimelineData[[#This Row],[NUM]]+1,3)),"",INDEX(ProjectDetails[],Project_last_entry-Project_start_row-ProjectTimelineData[[#This Row],[NUM]]+1,3)),"")</f>
        <v/>
      </c>
      <c r="J41" s="13" t="str">
        <f>IFERROR(IF(ISBLANK(INDEX(ProjectDetails[],ROW(A36)+1,1)),"",IF($J40-1&lt;=-1,"",$J40-1)),"")</f>
        <v/>
      </c>
      <c r="M41" s="16" t="str">
        <f>IFERROR(ProjectTimelineData[NUM]+1,"")</f>
        <v/>
      </c>
      <c r="N41" s="17" t="str">
        <f>IFERROR(VLOOKUP([RANK Sorted],ProjectTimelineData[],3,0),"")</f>
        <v/>
      </c>
      <c r="O41" s="13" t="str">
        <f>IFERROR(VLOOKUP([RANK Sorted],ProjectTimelineData[],4,0),"")</f>
        <v/>
      </c>
      <c r="P41" s="13" t="str">
        <f>IFERROR(VLOOKUP([RANK Sorted],ProjectTimelineData[],5,0),"")</f>
        <v/>
      </c>
    </row>
    <row r="42" spans="5:16">
      <c r="E42" s="16" t="str">
        <f>IFERROR(RANK(F42,[RANK])+SUMPRODUCT(--(F42=[RANK]),--(J42&lt;[NUM])),"")</f>
        <v/>
      </c>
      <c r="F42" s="16" t="str">
        <f>IFERROR(RANK(ProjectTimelineData[[#This Row],[DATE]],[DATE],1),"")</f>
        <v/>
      </c>
      <c r="G42" s="17" t="str">
        <f>IFERROR(IF(ISBLANK(INDEX(ProjectDetails[],Project_last_entry-Project_start_row-ProjectTimelineData[[#This Row],[NUM]]+1,1)),"",INDEX(ProjectDetails[],Project_last_entry-Project_start_row-ProjectTimelineData[[#This Row],[NUM]]+1,1)),"")</f>
        <v/>
      </c>
      <c r="H42" s="19" t="str">
        <f>IFERROR(IF(ISBLANK(INDEX(ProjectDetails[],Project_last_entry-Project_start_row-ProjectTimelineData[[#This Row],[NUM]]+1,2)),"",INDEX(ProjectDetails[],Project_last_entry-Project_start_row-ProjectTimelineData[[#This Row],[NUM]]+1,2)),"")</f>
        <v/>
      </c>
      <c r="I42" s="19" t="str">
        <f>IFERROR(IF(ISBLANK(INDEX(ProjectDetails[],Project_last_entry-Project_start_row-ProjectTimelineData[[#This Row],[NUM]]+1,3)),"",INDEX(ProjectDetails[],Project_last_entry-Project_start_row-ProjectTimelineData[[#This Row],[NUM]]+1,3)),"")</f>
        <v/>
      </c>
      <c r="J42" s="13" t="str">
        <f>IFERROR(IF(ISBLANK(INDEX(ProjectDetails[],ROW(A37)+1,1)),"",IF($J41-1&lt;=-1,"",$J41-1)),"")</f>
        <v/>
      </c>
      <c r="M42" s="16" t="str">
        <f>IFERROR(ProjectTimelineData[NUM]+1,"")</f>
        <v/>
      </c>
      <c r="N42" s="17" t="str">
        <f>IFERROR(VLOOKUP([RANK Sorted],ProjectTimelineData[],3,0),"")</f>
        <v/>
      </c>
      <c r="O42" s="13" t="str">
        <f>IFERROR(VLOOKUP([RANK Sorted],ProjectTimelineData[],4,0),"")</f>
        <v/>
      </c>
      <c r="P42" s="13" t="str">
        <f>IFERROR(VLOOKUP([RANK Sorted],ProjectTimelineData[],5,0),"")</f>
        <v/>
      </c>
    </row>
    <row r="43" spans="5:16">
      <c r="E43" s="16" t="str">
        <f>IFERROR(RANK(F43,[RANK])+SUMPRODUCT(--(F43=[RANK]),--(J43&lt;[NUM])),"")</f>
        <v/>
      </c>
      <c r="F43" s="16" t="str">
        <f>IFERROR(RANK(ProjectTimelineData[[#This Row],[DATE]],[DATE],1),"")</f>
        <v/>
      </c>
      <c r="G43" s="17" t="str">
        <f>IFERROR(IF(ISBLANK(INDEX(ProjectDetails[],Project_last_entry-Project_start_row-ProjectTimelineData[[#This Row],[NUM]]+1,1)),"",INDEX(ProjectDetails[],Project_last_entry-Project_start_row-ProjectTimelineData[[#This Row],[NUM]]+1,1)),"")</f>
        <v/>
      </c>
      <c r="H43" s="19" t="str">
        <f>IFERROR(IF(ISBLANK(INDEX(ProjectDetails[],Project_last_entry-Project_start_row-ProjectTimelineData[[#This Row],[NUM]]+1,2)),"",INDEX(ProjectDetails[],Project_last_entry-Project_start_row-ProjectTimelineData[[#This Row],[NUM]]+1,2)),"")</f>
        <v/>
      </c>
      <c r="I43" s="19" t="str">
        <f>IFERROR(IF(ISBLANK(INDEX(ProjectDetails[],Project_last_entry-Project_start_row-ProjectTimelineData[[#This Row],[NUM]]+1,3)),"",INDEX(ProjectDetails[],Project_last_entry-Project_start_row-ProjectTimelineData[[#This Row],[NUM]]+1,3)),"")</f>
        <v/>
      </c>
      <c r="J43" s="13" t="str">
        <f>IFERROR(IF(ISBLANK(INDEX(ProjectDetails[],ROW(A38)+1,1)),"",IF($J42-1&lt;=-1,"",$J42-1)),"")</f>
        <v/>
      </c>
      <c r="M43" s="16" t="str">
        <f>IFERROR(ProjectTimelineData[NUM]+1,"")</f>
        <v/>
      </c>
      <c r="N43" s="17" t="str">
        <f>IFERROR(VLOOKUP([RANK Sorted],ProjectTimelineData[],3,0),"")</f>
        <v/>
      </c>
      <c r="O43" s="13" t="str">
        <f>IFERROR(VLOOKUP([RANK Sorted],ProjectTimelineData[],4,0),"")</f>
        <v/>
      </c>
      <c r="P43" s="13" t="str">
        <f>IFERROR(VLOOKUP([RANK Sorted],ProjectTimelineData[],5,0),"")</f>
        <v/>
      </c>
    </row>
    <row r="44" spans="5:16">
      <c r="E44" s="16" t="str">
        <f>IFERROR(RANK(F44,[RANK])+SUMPRODUCT(--(F44=[RANK]),--(J44&lt;[NUM])),"")</f>
        <v/>
      </c>
      <c r="F44" s="16" t="str">
        <f>IFERROR(RANK(ProjectTimelineData[[#This Row],[DATE]],[DATE],1),"")</f>
        <v/>
      </c>
      <c r="G44" s="17" t="str">
        <f>IFERROR(IF(ISBLANK(INDEX(ProjectDetails[],Project_last_entry-Project_start_row-ProjectTimelineData[[#This Row],[NUM]]+1,1)),"",INDEX(ProjectDetails[],Project_last_entry-Project_start_row-ProjectTimelineData[[#This Row],[NUM]]+1,1)),"")</f>
        <v/>
      </c>
      <c r="H44" s="19" t="str">
        <f>IFERROR(IF(ISBLANK(INDEX(ProjectDetails[],Project_last_entry-Project_start_row-ProjectTimelineData[[#This Row],[NUM]]+1,2)),"",INDEX(ProjectDetails[],Project_last_entry-Project_start_row-ProjectTimelineData[[#This Row],[NUM]]+1,2)),"")</f>
        <v/>
      </c>
      <c r="I44" s="19" t="str">
        <f>IFERROR(IF(ISBLANK(INDEX(ProjectDetails[],Project_last_entry-Project_start_row-ProjectTimelineData[[#This Row],[NUM]]+1,3)),"",INDEX(ProjectDetails[],Project_last_entry-Project_start_row-ProjectTimelineData[[#This Row],[NUM]]+1,3)),"")</f>
        <v/>
      </c>
      <c r="J44" s="13" t="str">
        <f>IFERROR(IF(ISBLANK(INDEX(ProjectDetails[],ROW(A39)+1,1)),"",IF($J43-1&lt;=-1,"",$J43-1)),"")</f>
        <v/>
      </c>
      <c r="M44" s="16" t="str">
        <f>IFERROR(ProjectTimelineData[NUM]+1,"")</f>
        <v/>
      </c>
      <c r="N44" s="17" t="str">
        <f>IFERROR(VLOOKUP([RANK Sorted],ProjectTimelineData[],3,0),"")</f>
        <v/>
      </c>
      <c r="O44" s="13" t="str">
        <f>IFERROR(VLOOKUP([RANK Sorted],ProjectTimelineData[],4,0),"")</f>
        <v/>
      </c>
      <c r="P44" s="13" t="str">
        <f>IFERROR(VLOOKUP([RANK Sorted],ProjectTimelineData[],5,0),"")</f>
        <v/>
      </c>
    </row>
    <row r="45" spans="5:16">
      <c r="E45" s="16" t="str">
        <f>IFERROR(RANK(F45,[RANK])+SUMPRODUCT(--(F45=[RANK]),--(J45&lt;[NUM])),"")</f>
        <v/>
      </c>
      <c r="F45" s="16" t="str">
        <f>IFERROR(RANK(ProjectTimelineData[[#This Row],[DATE]],[DATE],1),"")</f>
        <v/>
      </c>
      <c r="G45" s="17" t="str">
        <f>IFERROR(IF(ISBLANK(INDEX(ProjectDetails[],Project_last_entry-Project_start_row-ProjectTimelineData[[#This Row],[NUM]]+1,1)),"",INDEX(ProjectDetails[],Project_last_entry-Project_start_row-ProjectTimelineData[[#This Row],[NUM]]+1,1)),"")</f>
        <v/>
      </c>
      <c r="H45" s="19" t="str">
        <f>IFERROR(IF(ISBLANK(INDEX(ProjectDetails[],Project_last_entry-Project_start_row-ProjectTimelineData[[#This Row],[NUM]]+1,2)),"",INDEX(ProjectDetails[],Project_last_entry-Project_start_row-ProjectTimelineData[[#This Row],[NUM]]+1,2)),"")</f>
        <v/>
      </c>
      <c r="I45" s="19" t="str">
        <f>IFERROR(IF(ISBLANK(INDEX(ProjectDetails[],Project_last_entry-Project_start_row-ProjectTimelineData[[#This Row],[NUM]]+1,3)),"",INDEX(ProjectDetails[],Project_last_entry-Project_start_row-ProjectTimelineData[[#This Row],[NUM]]+1,3)),"")</f>
        <v/>
      </c>
      <c r="J45" s="13" t="str">
        <f>IFERROR(IF(ISBLANK(INDEX(ProjectDetails[],ROW(A40)+1,1)),"",IF($J44-1&lt;=-1,"",$J44-1)),"")</f>
        <v/>
      </c>
      <c r="M45" s="16" t="str">
        <f>IFERROR(ProjectTimelineData[NUM]+1,"")</f>
        <v/>
      </c>
      <c r="N45" s="17" t="str">
        <f>IFERROR(VLOOKUP([RANK Sorted],ProjectTimelineData[],3,0),"")</f>
        <v/>
      </c>
      <c r="O45" s="13" t="str">
        <f>IFERROR(VLOOKUP([RANK Sorted],ProjectTimelineData[],4,0),"")</f>
        <v/>
      </c>
      <c r="P45" s="13" t="str">
        <f>IFERROR(VLOOKUP([RANK Sorted],ProjectTimelineData[],5,0),"")</f>
        <v/>
      </c>
    </row>
    <row r="46" spans="5:16">
      <c r="E46" s="16" t="str">
        <f>IFERROR(RANK(F46,[RANK])+SUMPRODUCT(--(F46=[RANK]),--(J46&lt;[NUM])),"")</f>
        <v/>
      </c>
      <c r="F46" s="16" t="str">
        <f>IFERROR(RANK(ProjectTimelineData[[#This Row],[DATE]],[DATE],1),"")</f>
        <v/>
      </c>
      <c r="G46" s="17" t="str">
        <f>IFERROR(IF(ISBLANK(INDEX(ProjectDetails[],Project_last_entry-Project_start_row-ProjectTimelineData[[#This Row],[NUM]]+1,1)),"",INDEX(ProjectDetails[],Project_last_entry-Project_start_row-ProjectTimelineData[[#This Row],[NUM]]+1,1)),"")</f>
        <v/>
      </c>
      <c r="H46" s="19" t="str">
        <f>IFERROR(IF(ISBLANK(INDEX(ProjectDetails[],Project_last_entry-Project_start_row-ProjectTimelineData[[#This Row],[NUM]]+1,2)),"",INDEX(ProjectDetails[],Project_last_entry-Project_start_row-ProjectTimelineData[[#This Row],[NUM]]+1,2)),"")</f>
        <v/>
      </c>
      <c r="I46" s="19" t="str">
        <f>IFERROR(IF(ISBLANK(INDEX(ProjectDetails[],Project_last_entry-Project_start_row-ProjectTimelineData[[#This Row],[NUM]]+1,3)),"",INDEX(ProjectDetails[],Project_last_entry-Project_start_row-ProjectTimelineData[[#This Row],[NUM]]+1,3)),"")</f>
        <v/>
      </c>
      <c r="J46" s="13" t="str">
        <f>IFERROR(IF(ISBLANK(INDEX(ProjectDetails[],ROW(A41)+1,1)),"",IF($J45-1&lt;=-1,"",$J45-1)),"")</f>
        <v/>
      </c>
      <c r="M46" s="16" t="str">
        <f>IFERROR(ProjectTimelineData[NUM]+1,"")</f>
        <v/>
      </c>
      <c r="N46" s="17" t="str">
        <f>IFERROR(VLOOKUP([RANK Sorted],ProjectTimelineData[],3,0),"")</f>
        <v/>
      </c>
      <c r="O46" s="13" t="str">
        <f>IFERROR(VLOOKUP([RANK Sorted],ProjectTimelineData[],4,0),"")</f>
        <v/>
      </c>
      <c r="P46" s="13" t="str">
        <f>IFERROR(VLOOKUP([RANK Sorted],ProjectTimelineData[],5,0),"")</f>
        <v/>
      </c>
    </row>
    <row r="47" spans="5:16">
      <c r="E47" s="16" t="str">
        <f>IFERROR(RANK(F47,[RANK])+SUMPRODUCT(--(F47=[RANK]),--(J47&lt;[NUM])),"")</f>
        <v/>
      </c>
      <c r="F47" s="16" t="str">
        <f>IFERROR(RANK(ProjectTimelineData[[#This Row],[DATE]],[DATE],1),"")</f>
        <v/>
      </c>
      <c r="G47" s="17" t="str">
        <f>IFERROR(IF(ISBLANK(INDEX(ProjectDetails[],Project_last_entry-Project_start_row-ProjectTimelineData[[#This Row],[NUM]]+1,1)),"",INDEX(ProjectDetails[],Project_last_entry-Project_start_row-ProjectTimelineData[[#This Row],[NUM]]+1,1)),"")</f>
        <v/>
      </c>
      <c r="H47" s="19" t="str">
        <f>IFERROR(IF(ISBLANK(INDEX(ProjectDetails[],Project_last_entry-Project_start_row-ProjectTimelineData[[#This Row],[NUM]]+1,2)),"",INDEX(ProjectDetails[],Project_last_entry-Project_start_row-ProjectTimelineData[[#This Row],[NUM]]+1,2)),"")</f>
        <v/>
      </c>
      <c r="I47" s="19" t="str">
        <f>IFERROR(IF(ISBLANK(INDEX(ProjectDetails[],Project_last_entry-Project_start_row-ProjectTimelineData[[#This Row],[NUM]]+1,3)),"",INDEX(ProjectDetails[],Project_last_entry-Project_start_row-ProjectTimelineData[[#This Row],[NUM]]+1,3)),"")</f>
        <v/>
      </c>
      <c r="J47" s="13" t="str">
        <f>IFERROR(IF(ISBLANK(INDEX(ProjectDetails[],ROW(A42)+1,1)),"",IF($J46-1&lt;=-1,"",$J46-1)),"")</f>
        <v/>
      </c>
      <c r="M47" s="16" t="str">
        <f>IFERROR(ProjectTimelineData[NUM]+1,"")</f>
        <v/>
      </c>
      <c r="N47" s="17" t="str">
        <f>IFERROR(VLOOKUP([RANK Sorted],ProjectTimelineData[],3,0),"")</f>
        <v/>
      </c>
      <c r="O47" s="13" t="str">
        <f>IFERROR(VLOOKUP([RANK Sorted],ProjectTimelineData[],4,0),"")</f>
        <v/>
      </c>
      <c r="P47" s="13" t="str">
        <f>IFERROR(VLOOKUP([RANK Sorted],ProjectTimelineData[],5,0),"")</f>
        <v/>
      </c>
    </row>
    <row r="48" spans="5:16">
      <c r="E48" s="16" t="str">
        <f>IFERROR(RANK(F48,[RANK])+SUMPRODUCT(--(F48=[RANK]),--(J48&lt;[NUM])),"")</f>
        <v/>
      </c>
      <c r="F48" s="16" t="str">
        <f>IFERROR(RANK(ProjectTimelineData[[#This Row],[DATE]],[DATE],1),"")</f>
        <v/>
      </c>
      <c r="G48" s="17" t="str">
        <f>IFERROR(IF(ISBLANK(INDEX(ProjectDetails[],Project_last_entry-Project_start_row-ProjectTimelineData[[#This Row],[NUM]]+1,1)),"",INDEX(ProjectDetails[],Project_last_entry-Project_start_row-ProjectTimelineData[[#This Row],[NUM]]+1,1)),"")</f>
        <v/>
      </c>
      <c r="H48" s="19" t="str">
        <f>IFERROR(IF(ISBLANK(INDEX(ProjectDetails[],Project_last_entry-Project_start_row-ProjectTimelineData[[#This Row],[NUM]]+1,2)),"",INDEX(ProjectDetails[],Project_last_entry-Project_start_row-ProjectTimelineData[[#This Row],[NUM]]+1,2)),"")</f>
        <v/>
      </c>
      <c r="I48" s="19" t="str">
        <f>IFERROR(IF(ISBLANK(INDEX(ProjectDetails[],Project_last_entry-Project_start_row-ProjectTimelineData[[#This Row],[NUM]]+1,3)),"",INDEX(ProjectDetails[],Project_last_entry-Project_start_row-ProjectTimelineData[[#This Row],[NUM]]+1,3)),"")</f>
        <v/>
      </c>
      <c r="J48" s="13" t="str">
        <f>IFERROR(IF(ISBLANK(INDEX(ProjectDetails[],ROW(A43)+1,1)),"",IF($J47-1&lt;=-1,"",$J47-1)),"")</f>
        <v/>
      </c>
      <c r="M48" s="16" t="str">
        <f>IFERROR(ProjectTimelineData[NUM]+1,"")</f>
        <v/>
      </c>
      <c r="N48" s="17" t="str">
        <f>IFERROR(VLOOKUP([RANK Sorted],ProjectTimelineData[],3,0),"")</f>
        <v/>
      </c>
      <c r="O48" s="13" t="str">
        <f>IFERROR(VLOOKUP([RANK Sorted],ProjectTimelineData[],4,0),"")</f>
        <v/>
      </c>
      <c r="P48" s="13" t="str">
        <f>IFERROR(VLOOKUP([RANK Sorted],ProjectTimelineData[],5,0),"")</f>
        <v/>
      </c>
    </row>
    <row r="49" spans="5:16">
      <c r="E49" s="16" t="str">
        <f>IFERROR(RANK(F49,[RANK])+SUMPRODUCT(--(F49=[RANK]),--(J49&lt;[NUM])),"")</f>
        <v/>
      </c>
      <c r="F49" s="16" t="str">
        <f>IFERROR(RANK(ProjectTimelineData[[#This Row],[DATE]],[DATE],1),"")</f>
        <v/>
      </c>
      <c r="G49" s="17" t="str">
        <f>IFERROR(IF(ISBLANK(INDEX(ProjectDetails[],Project_last_entry-Project_start_row-ProjectTimelineData[[#This Row],[NUM]]+1,1)),"",INDEX(ProjectDetails[],Project_last_entry-Project_start_row-ProjectTimelineData[[#This Row],[NUM]]+1,1)),"")</f>
        <v/>
      </c>
      <c r="H49" s="19" t="str">
        <f>IFERROR(IF(ISBLANK(INDEX(ProjectDetails[],Project_last_entry-Project_start_row-ProjectTimelineData[[#This Row],[NUM]]+1,2)),"",INDEX(ProjectDetails[],Project_last_entry-Project_start_row-ProjectTimelineData[[#This Row],[NUM]]+1,2)),"")</f>
        <v/>
      </c>
      <c r="I49" s="19" t="str">
        <f>IFERROR(IF(ISBLANK(INDEX(ProjectDetails[],Project_last_entry-Project_start_row-ProjectTimelineData[[#This Row],[NUM]]+1,3)),"",INDEX(ProjectDetails[],Project_last_entry-Project_start_row-ProjectTimelineData[[#This Row],[NUM]]+1,3)),"")</f>
        <v/>
      </c>
      <c r="J49" s="13" t="str">
        <f>IFERROR(IF(ISBLANK(INDEX(ProjectDetails[],ROW(A44)+1,1)),"",IF($J48-1&lt;=-1,"",$J48-1)),"")</f>
        <v/>
      </c>
      <c r="M49" s="16" t="str">
        <f>IFERROR(ProjectTimelineData[NUM]+1,"")</f>
        <v/>
      </c>
      <c r="N49" s="17" t="str">
        <f>IFERROR(VLOOKUP([RANK Sorted],ProjectTimelineData[],3,0),"")</f>
        <v/>
      </c>
      <c r="O49" s="13" t="str">
        <f>IFERROR(VLOOKUP([RANK Sorted],ProjectTimelineData[],4,0),"")</f>
        <v/>
      </c>
      <c r="P49" s="13" t="str">
        <f>IFERROR(VLOOKUP([RANK Sorted],ProjectTimelineData[],5,0),"")</f>
        <v/>
      </c>
    </row>
    <row r="50" spans="5:16">
      <c r="E50" s="16" t="str">
        <f>IFERROR(RANK(F50,[RANK])+SUMPRODUCT(--(F50=[RANK]),--(J50&lt;[NUM])),"")</f>
        <v/>
      </c>
      <c r="F50" s="16" t="str">
        <f>IFERROR(RANK(ProjectTimelineData[[#This Row],[DATE]],[DATE],1),"")</f>
        <v/>
      </c>
      <c r="G50" s="17" t="str">
        <f>IFERROR(IF(ISBLANK(INDEX(ProjectDetails[],Project_last_entry-Project_start_row-ProjectTimelineData[[#This Row],[NUM]]+1,1)),"",INDEX(ProjectDetails[],Project_last_entry-Project_start_row-ProjectTimelineData[[#This Row],[NUM]]+1,1)),"")</f>
        <v/>
      </c>
      <c r="H50" s="19" t="str">
        <f>IFERROR(IF(ISBLANK(INDEX(ProjectDetails[],Project_last_entry-Project_start_row-ProjectTimelineData[[#This Row],[NUM]]+1,2)),"",INDEX(ProjectDetails[],Project_last_entry-Project_start_row-ProjectTimelineData[[#This Row],[NUM]]+1,2)),"")</f>
        <v/>
      </c>
      <c r="I50" s="19" t="str">
        <f>IFERROR(IF(ISBLANK(INDEX(ProjectDetails[],Project_last_entry-Project_start_row-ProjectTimelineData[[#This Row],[NUM]]+1,3)),"",INDEX(ProjectDetails[],Project_last_entry-Project_start_row-ProjectTimelineData[[#This Row],[NUM]]+1,3)),"")</f>
        <v/>
      </c>
      <c r="J50" s="13" t="str">
        <f>IFERROR(IF(ISBLANK(INDEX(ProjectDetails[],ROW(A45)+1,1)),"",IF($J49-1&lt;=-1,"",$J49-1)),"")</f>
        <v/>
      </c>
      <c r="M50" s="16" t="str">
        <f>IFERROR(ProjectTimelineData[NUM]+1,"")</f>
        <v/>
      </c>
      <c r="N50" s="17" t="str">
        <f>IFERROR(VLOOKUP([RANK Sorted],ProjectTimelineData[],3,0),"")</f>
        <v/>
      </c>
      <c r="O50" s="13" t="str">
        <f>IFERROR(VLOOKUP([RANK Sorted],ProjectTimelineData[],4,0),"")</f>
        <v/>
      </c>
      <c r="P50" s="13" t="str">
        <f>IFERROR(VLOOKUP([RANK Sorted],ProjectTimelineData[],5,0),"")</f>
        <v/>
      </c>
    </row>
    <row r="51" spans="5:16">
      <c r="E51" s="16" t="str">
        <f>IFERROR(RANK(F51,[RANK])+SUMPRODUCT(--(F51=[RANK]),--(J51&lt;[NUM])),"")</f>
        <v/>
      </c>
      <c r="F51" s="16" t="str">
        <f>IFERROR(RANK(ProjectTimelineData[[#This Row],[DATE]],[DATE],1),"")</f>
        <v/>
      </c>
      <c r="G51" s="17" t="str">
        <f>IFERROR(IF(ISBLANK(INDEX(ProjectDetails[],Project_last_entry-Project_start_row-ProjectTimelineData[[#This Row],[NUM]]+1,1)),"",INDEX(ProjectDetails[],Project_last_entry-Project_start_row-ProjectTimelineData[[#This Row],[NUM]]+1,1)),"")</f>
        <v/>
      </c>
      <c r="H51" s="19" t="str">
        <f>IFERROR(IF(ISBLANK(INDEX(ProjectDetails[],Project_last_entry-Project_start_row-ProjectTimelineData[[#This Row],[NUM]]+1,2)),"",INDEX(ProjectDetails[],Project_last_entry-Project_start_row-ProjectTimelineData[[#This Row],[NUM]]+1,2)),"")</f>
        <v/>
      </c>
      <c r="I51" s="19" t="str">
        <f>IFERROR(IF(ISBLANK(INDEX(ProjectDetails[],Project_last_entry-Project_start_row-ProjectTimelineData[[#This Row],[NUM]]+1,3)),"",INDEX(ProjectDetails[],Project_last_entry-Project_start_row-ProjectTimelineData[[#This Row],[NUM]]+1,3)),"")</f>
        <v/>
      </c>
      <c r="J51" s="13" t="str">
        <f>IFERROR(IF(ISBLANK(INDEX(ProjectDetails[],ROW(A46)+1,1)),"",IF($J50-1&lt;=-1,"",$J50-1)),"")</f>
        <v/>
      </c>
      <c r="M51" s="16" t="str">
        <f>IFERROR(ProjectTimelineData[NUM]+1,"")</f>
        <v/>
      </c>
      <c r="N51" s="17" t="str">
        <f>IFERROR(VLOOKUP([RANK Sorted],ProjectTimelineData[],3,0),"")</f>
        <v/>
      </c>
      <c r="O51" s="13" t="str">
        <f>IFERROR(VLOOKUP([RANK Sorted],ProjectTimelineData[],4,0),"")</f>
        <v/>
      </c>
      <c r="P51" s="13" t="str">
        <f>IFERROR(VLOOKUP([RANK Sorted],ProjectTimelineData[],5,0),"")</f>
        <v/>
      </c>
    </row>
    <row r="52" spans="5:16">
      <c r="E52" s="16" t="str">
        <f>IFERROR(RANK(F52,[RANK])+SUMPRODUCT(--(F52=[RANK]),--(J52&lt;[NUM])),"")</f>
        <v/>
      </c>
      <c r="F52" s="16" t="str">
        <f>IFERROR(RANK(ProjectTimelineData[[#This Row],[DATE]],[DATE],1),"")</f>
        <v/>
      </c>
      <c r="G52" s="17" t="str">
        <f>IFERROR(IF(ISBLANK(INDEX(ProjectDetails[],Project_last_entry-Project_start_row-ProjectTimelineData[[#This Row],[NUM]]+1,1)),"",INDEX(ProjectDetails[],Project_last_entry-Project_start_row-ProjectTimelineData[[#This Row],[NUM]]+1,1)),"")</f>
        <v/>
      </c>
      <c r="H52" s="19" t="str">
        <f>IFERROR(IF(ISBLANK(INDEX(ProjectDetails[],Project_last_entry-Project_start_row-ProjectTimelineData[[#This Row],[NUM]]+1,2)),"",INDEX(ProjectDetails[],Project_last_entry-Project_start_row-ProjectTimelineData[[#This Row],[NUM]]+1,2)),"")</f>
        <v/>
      </c>
      <c r="I52" s="19" t="str">
        <f>IFERROR(IF(ISBLANK(INDEX(ProjectDetails[],Project_last_entry-Project_start_row-ProjectTimelineData[[#This Row],[NUM]]+1,3)),"",INDEX(ProjectDetails[],Project_last_entry-Project_start_row-ProjectTimelineData[[#This Row],[NUM]]+1,3)),"")</f>
        <v/>
      </c>
      <c r="J52" s="13" t="str">
        <f>IFERROR(IF(ISBLANK(INDEX(ProjectDetails[],ROW(A47)+1,1)),"",IF($J51-1&lt;=-1,"",$J51-1)),"")</f>
        <v/>
      </c>
      <c r="M52" s="16" t="str">
        <f>IFERROR(ProjectTimelineData[NUM]+1,"")</f>
        <v/>
      </c>
      <c r="N52" s="17" t="str">
        <f>IFERROR(VLOOKUP([RANK Sorted],ProjectTimelineData[],3,0),"")</f>
        <v/>
      </c>
      <c r="O52" s="13" t="str">
        <f>IFERROR(VLOOKUP([RANK Sorted],ProjectTimelineData[],4,0),"")</f>
        <v/>
      </c>
      <c r="P52" s="13" t="str">
        <f>IFERROR(VLOOKUP([RANK Sorted],ProjectTimelineData[],5,0),"")</f>
        <v/>
      </c>
    </row>
    <row r="53" spans="5:16">
      <c r="E53" s="16" t="str">
        <f>IFERROR(RANK(F53,[RANK])+SUMPRODUCT(--(F53=[RANK]),--(J53&lt;[NUM])),"")</f>
        <v/>
      </c>
      <c r="F53" s="16" t="str">
        <f>IFERROR(RANK(ProjectTimelineData[[#This Row],[DATE]],[DATE],1),"")</f>
        <v/>
      </c>
      <c r="G53" s="17" t="str">
        <f>IFERROR(IF(ISBLANK(INDEX(ProjectDetails[],Project_last_entry-Project_start_row-ProjectTimelineData[[#This Row],[NUM]]+1,1)),"",INDEX(ProjectDetails[],Project_last_entry-Project_start_row-ProjectTimelineData[[#This Row],[NUM]]+1,1)),"")</f>
        <v/>
      </c>
      <c r="H53" s="19" t="str">
        <f>IFERROR(IF(ISBLANK(INDEX(ProjectDetails[],Project_last_entry-Project_start_row-ProjectTimelineData[[#This Row],[NUM]]+1,2)),"",INDEX(ProjectDetails[],Project_last_entry-Project_start_row-ProjectTimelineData[[#This Row],[NUM]]+1,2)),"")</f>
        <v/>
      </c>
      <c r="I53" s="19" t="str">
        <f>IFERROR(IF(ISBLANK(INDEX(ProjectDetails[],Project_last_entry-Project_start_row-ProjectTimelineData[[#This Row],[NUM]]+1,3)),"",INDEX(ProjectDetails[],Project_last_entry-Project_start_row-ProjectTimelineData[[#This Row],[NUM]]+1,3)),"")</f>
        <v/>
      </c>
      <c r="J53" s="13" t="str">
        <f>IFERROR(IF(ISBLANK(INDEX(ProjectDetails[],ROW(A48)+1,1)),"",IF($J52-1&lt;=-1,"",$J52-1)),"")</f>
        <v/>
      </c>
      <c r="M53" s="16" t="str">
        <f>IFERROR(ProjectTimelineData[NUM]+1,"")</f>
        <v/>
      </c>
      <c r="N53" s="17" t="str">
        <f>IFERROR(VLOOKUP([RANK Sorted],ProjectTimelineData[],3,0),"")</f>
        <v/>
      </c>
      <c r="O53" s="13" t="str">
        <f>IFERROR(VLOOKUP([RANK Sorted],ProjectTimelineData[],4,0),"")</f>
        <v/>
      </c>
      <c r="P53" s="13" t="str">
        <f>IFERROR(VLOOKUP([RANK Sorted],ProjectTimelineData[],5,0),"")</f>
        <v/>
      </c>
    </row>
    <row r="54" spans="5:16">
      <c r="E54" s="16" t="str">
        <f>IFERROR(RANK(F54,[RANK])+SUMPRODUCT(--(F54=[RANK]),--(J54&lt;[NUM])),"")</f>
        <v/>
      </c>
      <c r="F54" s="16" t="str">
        <f>IFERROR(RANK(ProjectTimelineData[[#This Row],[DATE]],[DATE],1),"")</f>
        <v/>
      </c>
      <c r="G54" s="17" t="str">
        <f>IFERROR(IF(ISBLANK(INDEX(ProjectDetails[],Project_last_entry-Project_start_row-ProjectTimelineData[[#This Row],[NUM]]+1,1)),"",INDEX(ProjectDetails[],Project_last_entry-Project_start_row-ProjectTimelineData[[#This Row],[NUM]]+1,1)),"")</f>
        <v/>
      </c>
      <c r="H54" s="19" t="str">
        <f>IFERROR(IF(ISBLANK(INDEX(ProjectDetails[],Project_last_entry-Project_start_row-ProjectTimelineData[[#This Row],[NUM]]+1,2)),"",INDEX(ProjectDetails[],Project_last_entry-Project_start_row-ProjectTimelineData[[#This Row],[NUM]]+1,2)),"")</f>
        <v/>
      </c>
      <c r="I54" s="19" t="str">
        <f>IFERROR(IF(ISBLANK(INDEX(ProjectDetails[],Project_last_entry-Project_start_row-ProjectTimelineData[[#This Row],[NUM]]+1,3)),"",INDEX(ProjectDetails[],Project_last_entry-Project_start_row-ProjectTimelineData[[#This Row],[NUM]]+1,3)),"")</f>
        <v/>
      </c>
      <c r="J54" s="13" t="str">
        <f>IFERROR(IF(ISBLANK(INDEX(ProjectDetails[],ROW(A49)+1,1)),"",IF($J53-1&lt;=-1,"",$J53-1)),"")</f>
        <v/>
      </c>
      <c r="M54" s="16" t="str">
        <f>IFERROR(ProjectTimelineData[NUM]+1,"")</f>
        <v/>
      </c>
      <c r="N54" s="17" t="str">
        <f>IFERROR(VLOOKUP([RANK Sorted],ProjectTimelineData[],3,0),"")</f>
        <v/>
      </c>
      <c r="O54" s="13" t="str">
        <f>IFERROR(VLOOKUP([RANK Sorted],ProjectTimelineData[],4,0),"")</f>
        <v/>
      </c>
      <c r="P54" s="13" t="str">
        <f>IFERROR(VLOOKUP([RANK Sorted],ProjectTimelineData[],5,0),"")</f>
        <v/>
      </c>
    </row>
    <row r="55" spans="5:16">
      <c r="E55" s="16" t="str">
        <f>IFERROR(RANK(F55,[RANK])+SUMPRODUCT(--(F55=[RANK]),--(J55&lt;[NUM])),"")</f>
        <v/>
      </c>
      <c r="F55" s="16" t="str">
        <f>IFERROR(RANK(ProjectTimelineData[[#This Row],[DATE]],[DATE],1),"")</f>
        <v/>
      </c>
      <c r="G55" s="17" t="str">
        <f>IFERROR(IF(ISBLANK(INDEX(ProjectDetails[],Project_last_entry-Project_start_row-ProjectTimelineData[[#This Row],[NUM]]+1,1)),"",INDEX(ProjectDetails[],Project_last_entry-Project_start_row-ProjectTimelineData[[#This Row],[NUM]]+1,1)),"")</f>
        <v/>
      </c>
      <c r="H55" s="19" t="str">
        <f>IFERROR(IF(ISBLANK(INDEX(ProjectDetails[],Project_last_entry-Project_start_row-ProjectTimelineData[[#This Row],[NUM]]+1,2)),"",INDEX(ProjectDetails[],Project_last_entry-Project_start_row-ProjectTimelineData[[#This Row],[NUM]]+1,2)),"")</f>
        <v/>
      </c>
      <c r="I55" s="19" t="str">
        <f>IFERROR(IF(ISBLANK(INDEX(ProjectDetails[],Project_last_entry-Project_start_row-ProjectTimelineData[[#This Row],[NUM]]+1,3)),"",INDEX(ProjectDetails[],Project_last_entry-Project_start_row-ProjectTimelineData[[#This Row],[NUM]]+1,3)),"")</f>
        <v/>
      </c>
      <c r="J55" s="13" t="str">
        <f>IFERROR(IF(ISBLANK(INDEX(ProjectDetails[],ROW(A50)+1,1)),"",IF($J54-1&lt;=-1,"",$J54-1)),"")</f>
        <v/>
      </c>
      <c r="M55" s="16" t="str">
        <f>IFERROR(ProjectTimelineData[NUM]+1,"")</f>
        <v/>
      </c>
      <c r="N55" s="17" t="str">
        <f>IFERROR(VLOOKUP([RANK Sorted],ProjectTimelineData[],3,0),"")</f>
        <v/>
      </c>
      <c r="O55" s="13" t="str">
        <f>IFERROR(VLOOKUP([RANK Sorted],ProjectTimelineData[],4,0),"")</f>
        <v/>
      </c>
      <c r="P55" s="13" t="str">
        <f>IFERROR(VLOOKUP([RANK Sorted],ProjectTimelineData[],5,0),"")</f>
        <v/>
      </c>
    </row>
    <row r="56" spans="5:16">
      <c r="E56" s="16" t="str">
        <f>IFERROR(RANK(F56,[RANK])+SUMPRODUCT(--(F56=[RANK]),--(J56&lt;[NUM])),"")</f>
        <v/>
      </c>
      <c r="F56" s="16" t="str">
        <f>IFERROR(RANK(ProjectTimelineData[[#This Row],[DATE]],[DATE],1),"")</f>
        <v/>
      </c>
      <c r="G56" s="17" t="str">
        <f>IFERROR(IF(ISBLANK(INDEX(ProjectDetails[],Project_last_entry-Project_start_row-ProjectTimelineData[[#This Row],[NUM]]+1,1)),"",INDEX(ProjectDetails[],Project_last_entry-Project_start_row-ProjectTimelineData[[#This Row],[NUM]]+1,1)),"")</f>
        <v/>
      </c>
      <c r="H56" s="19" t="str">
        <f>IFERROR(IF(ISBLANK(INDEX(ProjectDetails[],Project_last_entry-Project_start_row-ProjectTimelineData[[#This Row],[NUM]]+1,2)),"",INDEX(ProjectDetails[],Project_last_entry-Project_start_row-ProjectTimelineData[[#This Row],[NUM]]+1,2)),"")</f>
        <v/>
      </c>
      <c r="I56" s="19" t="str">
        <f>IFERROR(IF(ISBLANK(INDEX(ProjectDetails[],Project_last_entry-Project_start_row-ProjectTimelineData[[#This Row],[NUM]]+1,3)),"",INDEX(ProjectDetails[],Project_last_entry-Project_start_row-ProjectTimelineData[[#This Row],[NUM]]+1,3)),"")</f>
        <v/>
      </c>
      <c r="J56" s="13" t="str">
        <f>IFERROR(IF(ISBLANK(INDEX(ProjectDetails[],ROW(A51)+1,1)),"",IF($J55-1&lt;=-1,"",$J55-1)),"")</f>
        <v/>
      </c>
      <c r="M56" s="16" t="str">
        <f>IFERROR(ProjectTimelineData[NUM]+1,"")</f>
        <v/>
      </c>
      <c r="N56" s="17" t="str">
        <f>IFERROR(VLOOKUP([RANK Sorted],ProjectTimelineData[],3,0),"")</f>
        <v/>
      </c>
      <c r="O56" s="13" t="str">
        <f>IFERROR(VLOOKUP([RANK Sorted],ProjectTimelineData[],4,0),"")</f>
        <v/>
      </c>
      <c r="P56" s="13" t="str">
        <f>IFERROR(VLOOKUP([RANK Sorted],ProjectTimelineData[],5,0),"")</f>
        <v/>
      </c>
    </row>
    <row r="57" spans="5:16">
      <c r="E57" s="16" t="str">
        <f>IFERROR(RANK(F57,[RANK])+SUMPRODUCT(--(F57=[RANK]),--(J57&lt;[NUM])),"")</f>
        <v/>
      </c>
      <c r="F57" s="16" t="str">
        <f>IFERROR(RANK(ProjectTimelineData[[#This Row],[DATE]],[DATE],1),"")</f>
        <v/>
      </c>
      <c r="G57" s="17" t="str">
        <f>IFERROR(IF(ISBLANK(INDEX(ProjectDetails[],Project_last_entry-Project_start_row-ProjectTimelineData[[#This Row],[NUM]]+1,1)),"",INDEX(ProjectDetails[],Project_last_entry-Project_start_row-ProjectTimelineData[[#This Row],[NUM]]+1,1)),"")</f>
        <v/>
      </c>
      <c r="H57" s="19" t="str">
        <f>IFERROR(IF(ISBLANK(INDEX(ProjectDetails[],Project_last_entry-Project_start_row-ProjectTimelineData[[#This Row],[NUM]]+1,2)),"",INDEX(ProjectDetails[],Project_last_entry-Project_start_row-ProjectTimelineData[[#This Row],[NUM]]+1,2)),"")</f>
        <v/>
      </c>
      <c r="I57" s="19" t="str">
        <f>IFERROR(IF(ISBLANK(INDEX(ProjectDetails[],Project_last_entry-Project_start_row-ProjectTimelineData[[#This Row],[NUM]]+1,3)),"",INDEX(ProjectDetails[],Project_last_entry-Project_start_row-ProjectTimelineData[[#This Row],[NUM]]+1,3)),"")</f>
        <v/>
      </c>
      <c r="J57" s="13" t="str">
        <f>IFERROR(IF(ISBLANK(INDEX(ProjectDetails[],ROW(A52)+1,1)),"",IF($J56-1&lt;=-1,"",$J56-1)),"")</f>
        <v/>
      </c>
      <c r="M57" s="16" t="str">
        <f>IFERROR(ProjectTimelineData[NUM]+1,"")</f>
        <v/>
      </c>
      <c r="N57" s="17" t="str">
        <f>IFERROR(VLOOKUP([RANK Sorted],ProjectTimelineData[],3,0),"")</f>
        <v/>
      </c>
      <c r="O57" s="13" t="str">
        <f>IFERROR(VLOOKUP([RANK Sorted],ProjectTimelineData[],4,0),"")</f>
        <v/>
      </c>
      <c r="P57" s="13" t="str">
        <f>IFERROR(VLOOKUP([RANK Sorted],ProjectTimelineData[],5,0),"")</f>
        <v/>
      </c>
    </row>
    <row r="58" spans="5:16">
      <c r="E58" s="16" t="str">
        <f>IFERROR(RANK(F58,[RANK])+SUMPRODUCT(--(F58=[RANK]),--(J58&lt;[NUM])),"")</f>
        <v/>
      </c>
      <c r="F58" s="16" t="str">
        <f>IFERROR(RANK(ProjectTimelineData[[#This Row],[DATE]],[DATE],1),"")</f>
        <v/>
      </c>
      <c r="G58" s="17" t="str">
        <f>IFERROR(IF(ISBLANK(INDEX(ProjectDetails[],Project_last_entry-Project_start_row-ProjectTimelineData[[#This Row],[NUM]]+1,1)),"",INDEX(ProjectDetails[],Project_last_entry-Project_start_row-ProjectTimelineData[[#This Row],[NUM]]+1,1)),"")</f>
        <v/>
      </c>
      <c r="H58" s="19" t="str">
        <f>IFERROR(IF(ISBLANK(INDEX(ProjectDetails[],Project_last_entry-Project_start_row-ProjectTimelineData[[#This Row],[NUM]]+1,2)),"",INDEX(ProjectDetails[],Project_last_entry-Project_start_row-ProjectTimelineData[[#This Row],[NUM]]+1,2)),"")</f>
        <v/>
      </c>
      <c r="I58" s="19" t="str">
        <f>IFERROR(IF(ISBLANK(INDEX(ProjectDetails[],Project_last_entry-Project_start_row-ProjectTimelineData[[#This Row],[NUM]]+1,3)),"",INDEX(ProjectDetails[],Project_last_entry-Project_start_row-ProjectTimelineData[[#This Row],[NUM]]+1,3)),"")</f>
        <v/>
      </c>
      <c r="J58" s="13" t="str">
        <f>IFERROR(IF(ISBLANK(INDEX(ProjectDetails[],ROW(A53)+1,1)),"",IF($J57-1&lt;=-1,"",$J57-1)),"")</f>
        <v/>
      </c>
      <c r="M58" s="16" t="str">
        <f>IFERROR(ProjectTimelineData[NUM]+1,"")</f>
        <v/>
      </c>
      <c r="N58" s="17" t="str">
        <f>IFERROR(VLOOKUP([RANK Sorted],ProjectTimelineData[],3,0),"")</f>
        <v/>
      </c>
      <c r="O58" s="13" t="str">
        <f>IFERROR(VLOOKUP([RANK Sorted],ProjectTimelineData[],4,0),"")</f>
        <v/>
      </c>
      <c r="P58" s="13" t="str">
        <f>IFERROR(VLOOKUP([RANK Sorted],ProjectTimelineData[],5,0),"")</f>
        <v/>
      </c>
    </row>
    <row r="59" spans="5:16">
      <c r="E59" s="16" t="str">
        <f>IFERROR(RANK(F59,[RANK])+SUMPRODUCT(--(F59=[RANK]),--(J59&lt;[NUM])),"")</f>
        <v/>
      </c>
      <c r="F59" s="16" t="str">
        <f>IFERROR(RANK(ProjectTimelineData[[#This Row],[DATE]],[DATE],1),"")</f>
        <v/>
      </c>
      <c r="G59" s="17" t="str">
        <f>IFERROR(IF(ISBLANK(INDEX(ProjectDetails[],Project_last_entry-Project_start_row-ProjectTimelineData[[#This Row],[NUM]]+1,1)),"",INDEX(ProjectDetails[],Project_last_entry-Project_start_row-ProjectTimelineData[[#This Row],[NUM]]+1,1)),"")</f>
        <v/>
      </c>
      <c r="H59" s="19" t="str">
        <f>IFERROR(IF(ISBLANK(INDEX(ProjectDetails[],Project_last_entry-Project_start_row-ProjectTimelineData[[#This Row],[NUM]]+1,2)),"",INDEX(ProjectDetails[],Project_last_entry-Project_start_row-ProjectTimelineData[[#This Row],[NUM]]+1,2)),"")</f>
        <v/>
      </c>
      <c r="I59" s="19" t="str">
        <f>IFERROR(IF(ISBLANK(INDEX(ProjectDetails[],Project_last_entry-Project_start_row-ProjectTimelineData[[#This Row],[NUM]]+1,3)),"",INDEX(ProjectDetails[],Project_last_entry-Project_start_row-ProjectTimelineData[[#This Row],[NUM]]+1,3)),"")</f>
        <v/>
      </c>
      <c r="J59" s="13" t="str">
        <f>IFERROR(IF(ISBLANK(INDEX(ProjectDetails[],ROW(A54)+1,1)),"",IF($J58-1&lt;=-1,"",$J58-1)),"")</f>
        <v/>
      </c>
      <c r="M59" s="16" t="str">
        <f>IFERROR(ProjectTimelineData[NUM]+1,"")</f>
        <v/>
      </c>
      <c r="N59" s="17" t="str">
        <f>IFERROR(VLOOKUP([RANK Sorted],ProjectTimelineData[],3,0),"")</f>
        <v/>
      </c>
      <c r="O59" s="13" t="str">
        <f>IFERROR(VLOOKUP([RANK Sorted],ProjectTimelineData[],4,0),"")</f>
        <v/>
      </c>
      <c r="P59" s="13" t="str">
        <f>IFERROR(VLOOKUP([RANK Sorted],ProjectTimelineData[],5,0),"")</f>
        <v/>
      </c>
    </row>
    <row r="60" spans="5:16">
      <c r="E60" s="16" t="str">
        <f>IFERROR(RANK(F60,[RANK])+SUMPRODUCT(--(F60=[RANK]),--(J60&lt;[NUM])),"")</f>
        <v/>
      </c>
      <c r="F60" s="16" t="str">
        <f>IFERROR(RANK(ProjectTimelineData[[#This Row],[DATE]],[DATE],1),"")</f>
        <v/>
      </c>
      <c r="G60" s="17" t="str">
        <f>IFERROR(IF(ISBLANK(INDEX(ProjectDetails[],Project_last_entry-Project_start_row-ProjectTimelineData[[#This Row],[NUM]]+1,1)),"",INDEX(ProjectDetails[],Project_last_entry-Project_start_row-ProjectTimelineData[[#This Row],[NUM]]+1,1)),"")</f>
        <v/>
      </c>
      <c r="H60" s="19" t="str">
        <f>IFERROR(IF(ISBLANK(INDEX(ProjectDetails[],Project_last_entry-Project_start_row-ProjectTimelineData[[#This Row],[NUM]]+1,2)),"",INDEX(ProjectDetails[],Project_last_entry-Project_start_row-ProjectTimelineData[[#This Row],[NUM]]+1,2)),"")</f>
        <v/>
      </c>
      <c r="I60" s="19" t="str">
        <f>IFERROR(IF(ISBLANK(INDEX(ProjectDetails[],Project_last_entry-Project_start_row-ProjectTimelineData[[#This Row],[NUM]]+1,3)),"",INDEX(ProjectDetails[],Project_last_entry-Project_start_row-ProjectTimelineData[[#This Row],[NUM]]+1,3)),"")</f>
        <v/>
      </c>
      <c r="J60" s="13" t="str">
        <f>IFERROR(IF(ISBLANK(INDEX(ProjectDetails[],ROW(A55)+1,1)),"",IF($J59-1&lt;=-1,"",$J59-1)),"")</f>
        <v/>
      </c>
      <c r="M60" s="16" t="str">
        <f>IFERROR(ProjectTimelineData[NUM]+1,"")</f>
        <v/>
      </c>
      <c r="N60" s="17" t="str">
        <f>IFERROR(VLOOKUP([RANK Sorted],ProjectTimelineData[],3,0),"")</f>
        <v/>
      </c>
      <c r="O60" s="13" t="str">
        <f>IFERROR(VLOOKUP([RANK Sorted],ProjectTimelineData[],4,0),"")</f>
        <v/>
      </c>
      <c r="P60" s="13" t="str">
        <f>IFERROR(VLOOKUP([RANK Sorted],ProjectTimelineData[],5,0),"")</f>
        <v/>
      </c>
    </row>
    <row r="61" spans="5:16">
      <c r="E61" s="16" t="str">
        <f>IFERROR(RANK(F61,[RANK])+SUMPRODUCT(--(F61=[RANK]),--(J61&lt;[NUM])),"")</f>
        <v/>
      </c>
      <c r="F61" s="16" t="str">
        <f>IFERROR(RANK(ProjectTimelineData[[#This Row],[DATE]],[DATE],1),"")</f>
        <v/>
      </c>
      <c r="G61" s="17" t="str">
        <f>IFERROR(IF(ISBLANK(INDEX(ProjectDetails[],Project_last_entry-Project_start_row-ProjectTimelineData[[#This Row],[NUM]]+1,1)),"",INDEX(ProjectDetails[],Project_last_entry-Project_start_row-ProjectTimelineData[[#This Row],[NUM]]+1,1)),"")</f>
        <v/>
      </c>
      <c r="H61" s="19" t="str">
        <f>IFERROR(IF(ISBLANK(INDEX(ProjectDetails[],Project_last_entry-Project_start_row-ProjectTimelineData[[#This Row],[NUM]]+1,2)),"",INDEX(ProjectDetails[],Project_last_entry-Project_start_row-ProjectTimelineData[[#This Row],[NUM]]+1,2)),"")</f>
        <v/>
      </c>
      <c r="I61" s="19" t="str">
        <f>IFERROR(IF(ISBLANK(INDEX(ProjectDetails[],Project_last_entry-Project_start_row-ProjectTimelineData[[#This Row],[NUM]]+1,3)),"",INDEX(ProjectDetails[],Project_last_entry-Project_start_row-ProjectTimelineData[[#This Row],[NUM]]+1,3)),"")</f>
        <v/>
      </c>
      <c r="J61" s="13" t="str">
        <f>IFERROR(IF(ISBLANK(INDEX(ProjectDetails[],ROW(A56)+1,1)),"",IF($J60-1&lt;=-1,"",$J60-1)),"")</f>
        <v/>
      </c>
      <c r="M61" s="16" t="str">
        <f>IFERROR(ProjectTimelineData[NUM]+1,"")</f>
        <v/>
      </c>
      <c r="N61" s="17" t="str">
        <f>IFERROR(VLOOKUP([RANK Sorted],ProjectTimelineData[],3,0),"")</f>
        <v/>
      </c>
      <c r="O61" s="13" t="str">
        <f>IFERROR(VLOOKUP([RANK Sorted],ProjectTimelineData[],4,0),"")</f>
        <v/>
      </c>
      <c r="P61" s="13" t="str">
        <f>IFERROR(VLOOKUP([RANK Sorted],ProjectTimelineData[],5,0),"")</f>
        <v/>
      </c>
    </row>
    <row r="62" spans="5:16">
      <c r="E62" s="16" t="str">
        <f>IFERROR(RANK(F62,[RANK])+SUMPRODUCT(--(F62=[RANK]),--(J62&lt;[NUM])),"")</f>
        <v/>
      </c>
      <c r="F62" s="16" t="str">
        <f>IFERROR(RANK(ProjectTimelineData[[#This Row],[DATE]],[DATE],1),"")</f>
        <v/>
      </c>
      <c r="G62" s="17" t="str">
        <f>IFERROR(IF(ISBLANK(INDEX(ProjectDetails[],Project_last_entry-Project_start_row-ProjectTimelineData[[#This Row],[NUM]]+1,1)),"",INDEX(ProjectDetails[],Project_last_entry-Project_start_row-ProjectTimelineData[[#This Row],[NUM]]+1,1)),"")</f>
        <v/>
      </c>
      <c r="H62" s="19" t="str">
        <f>IFERROR(IF(ISBLANK(INDEX(ProjectDetails[],Project_last_entry-Project_start_row-ProjectTimelineData[[#This Row],[NUM]]+1,2)),"",INDEX(ProjectDetails[],Project_last_entry-Project_start_row-ProjectTimelineData[[#This Row],[NUM]]+1,2)),"")</f>
        <v/>
      </c>
      <c r="I62" s="19" t="str">
        <f>IFERROR(IF(ISBLANK(INDEX(ProjectDetails[],Project_last_entry-Project_start_row-ProjectTimelineData[[#This Row],[NUM]]+1,3)),"",INDEX(ProjectDetails[],Project_last_entry-Project_start_row-ProjectTimelineData[[#This Row],[NUM]]+1,3)),"")</f>
        <v/>
      </c>
      <c r="J62" s="13" t="str">
        <f>IFERROR(IF(ISBLANK(INDEX(ProjectDetails[],ROW(A57)+1,1)),"",IF($J61-1&lt;=-1,"",$J61-1)),"")</f>
        <v/>
      </c>
      <c r="M62" s="16" t="str">
        <f>IFERROR(ProjectTimelineData[NUM]+1,"")</f>
        <v/>
      </c>
      <c r="N62" s="17" t="str">
        <f>IFERROR(VLOOKUP([RANK Sorted],ProjectTimelineData[],3,0),"")</f>
        <v/>
      </c>
      <c r="O62" s="13" t="str">
        <f>IFERROR(VLOOKUP([RANK Sorted],ProjectTimelineData[],4,0),"")</f>
        <v/>
      </c>
      <c r="P62" s="13" t="str">
        <f>IFERROR(VLOOKUP([RANK Sorted],ProjectTimelineData[],5,0),"")</f>
        <v/>
      </c>
    </row>
    <row r="63" spans="5:16">
      <c r="E63" s="16" t="str">
        <f>IFERROR(RANK(F63,[RANK])+SUMPRODUCT(--(F63=[RANK]),--(J63&lt;[NUM])),"")</f>
        <v/>
      </c>
      <c r="F63" s="16" t="str">
        <f>IFERROR(RANK(ProjectTimelineData[[#This Row],[DATE]],[DATE],1),"")</f>
        <v/>
      </c>
      <c r="G63" s="17" t="str">
        <f>IFERROR(IF(ISBLANK(INDEX(ProjectDetails[],Project_last_entry-Project_start_row-ProjectTimelineData[[#This Row],[NUM]]+1,1)),"",INDEX(ProjectDetails[],Project_last_entry-Project_start_row-ProjectTimelineData[[#This Row],[NUM]]+1,1)),"")</f>
        <v/>
      </c>
      <c r="H63" s="19" t="str">
        <f>IFERROR(IF(ISBLANK(INDEX(ProjectDetails[],Project_last_entry-Project_start_row-ProjectTimelineData[[#This Row],[NUM]]+1,2)),"",INDEX(ProjectDetails[],Project_last_entry-Project_start_row-ProjectTimelineData[[#This Row],[NUM]]+1,2)),"")</f>
        <v/>
      </c>
      <c r="I63" s="19" t="str">
        <f>IFERROR(IF(ISBLANK(INDEX(ProjectDetails[],Project_last_entry-Project_start_row-ProjectTimelineData[[#This Row],[NUM]]+1,3)),"",INDEX(ProjectDetails[],Project_last_entry-Project_start_row-ProjectTimelineData[[#This Row],[NUM]]+1,3)),"")</f>
        <v/>
      </c>
      <c r="J63" s="13" t="str">
        <f>IFERROR(IF(ISBLANK(INDEX(ProjectDetails[],ROW(A58)+1,1)),"",IF($J62-1&lt;=-1,"",$J62-1)),"")</f>
        <v/>
      </c>
      <c r="M63" s="16" t="str">
        <f>IFERROR(ProjectTimelineData[NUM]+1,"")</f>
        <v/>
      </c>
      <c r="N63" s="17" t="str">
        <f>IFERROR(VLOOKUP([RANK Sorted],ProjectTimelineData[],3,0),"")</f>
        <v/>
      </c>
      <c r="O63" s="13" t="str">
        <f>IFERROR(VLOOKUP([RANK Sorted],ProjectTimelineData[],4,0),"")</f>
        <v/>
      </c>
      <c r="P63" s="13" t="str">
        <f>IFERROR(VLOOKUP([RANK Sorted],ProjectTimelineData[],5,0),"")</f>
        <v/>
      </c>
    </row>
    <row r="64" spans="5:16">
      <c r="E64" s="16" t="str">
        <f>IFERROR(RANK(F64,[RANK])+SUMPRODUCT(--(F64=[RANK]),--(J64&lt;[NUM])),"")</f>
        <v/>
      </c>
      <c r="F64" s="16" t="str">
        <f>IFERROR(RANK(ProjectTimelineData[[#This Row],[DATE]],[DATE],1),"")</f>
        <v/>
      </c>
      <c r="G64" s="17" t="str">
        <f>IFERROR(IF(ISBLANK(INDEX(ProjectDetails[],Project_last_entry-Project_start_row-ProjectTimelineData[[#This Row],[NUM]]+1,1)),"",INDEX(ProjectDetails[],Project_last_entry-Project_start_row-ProjectTimelineData[[#This Row],[NUM]]+1,1)),"")</f>
        <v/>
      </c>
      <c r="H64" s="19" t="str">
        <f>IFERROR(IF(ISBLANK(INDEX(ProjectDetails[],Project_last_entry-Project_start_row-ProjectTimelineData[[#This Row],[NUM]]+1,2)),"",INDEX(ProjectDetails[],Project_last_entry-Project_start_row-ProjectTimelineData[[#This Row],[NUM]]+1,2)),"")</f>
        <v/>
      </c>
      <c r="I64" s="19" t="str">
        <f>IFERROR(IF(ISBLANK(INDEX(ProjectDetails[],Project_last_entry-Project_start_row-ProjectTimelineData[[#This Row],[NUM]]+1,3)),"",INDEX(ProjectDetails[],Project_last_entry-Project_start_row-ProjectTimelineData[[#This Row],[NUM]]+1,3)),"")</f>
        <v/>
      </c>
      <c r="J64" s="13" t="str">
        <f>IFERROR(IF(ISBLANK(INDEX(ProjectDetails[],ROW(A59)+1,1)),"",IF($J63-1&lt;=-1,"",$J63-1)),"")</f>
        <v/>
      </c>
      <c r="M64" s="16" t="str">
        <f>IFERROR(ProjectTimelineData[NUM]+1,"")</f>
        <v/>
      </c>
      <c r="N64" s="17" t="str">
        <f>IFERROR(VLOOKUP([RANK Sorted],ProjectTimelineData[],3,0),"")</f>
        <v/>
      </c>
      <c r="O64" s="13" t="str">
        <f>IFERROR(VLOOKUP([RANK Sorted],ProjectTimelineData[],4,0),"")</f>
        <v/>
      </c>
      <c r="P64" s="13" t="str">
        <f>IFERROR(VLOOKUP([RANK Sorted],ProjectTimelineData[],5,0),"")</f>
        <v/>
      </c>
    </row>
    <row r="65" spans="5:16">
      <c r="E65" s="16" t="str">
        <f>IFERROR(RANK(F65,[RANK])+SUMPRODUCT(--(F65=[RANK]),--(J65&lt;[NUM])),"")</f>
        <v/>
      </c>
      <c r="F65" s="16" t="str">
        <f>IFERROR(RANK(ProjectTimelineData[[#This Row],[DATE]],[DATE],1),"")</f>
        <v/>
      </c>
      <c r="G65" s="17" t="str">
        <f>IFERROR(IF(ISBLANK(INDEX(ProjectDetails[],Project_last_entry-Project_start_row-ProjectTimelineData[[#This Row],[NUM]]+1,1)),"",INDEX(ProjectDetails[],Project_last_entry-Project_start_row-ProjectTimelineData[[#This Row],[NUM]]+1,1)),"")</f>
        <v/>
      </c>
      <c r="H65" s="19" t="str">
        <f>IFERROR(IF(ISBLANK(INDEX(ProjectDetails[],Project_last_entry-Project_start_row-ProjectTimelineData[[#This Row],[NUM]]+1,2)),"",INDEX(ProjectDetails[],Project_last_entry-Project_start_row-ProjectTimelineData[[#This Row],[NUM]]+1,2)),"")</f>
        <v/>
      </c>
      <c r="I65" s="19" t="str">
        <f>IFERROR(IF(ISBLANK(INDEX(ProjectDetails[],Project_last_entry-Project_start_row-ProjectTimelineData[[#This Row],[NUM]]+1,3)),"",INDEX(ProjectDetails[],Project_last_entry-Project_start_row-ProjectTimelineData[[#This Row],[NUM]]+1,3)),"")</f>
        <v/>
      </c>
      <c r="J65" s="13" t="str">
        <f>IFERROR(IF(ISBLANK(INDEX(ProjectDetails[],ROW(A60)+1,1)),"",IF($J64-1&lt;=-1,"",$J64-1)),"")</f>
        <v/>
      </c>
      <c r="M65" s="16" t="str">
        <f>IFERROR(ProjectTimelineData[NUM]+1,"")</f>
        <v/>
      </c>
      <c r="N65" s="17" t="str">
        <f>IFERROR(VLOOKUP([RANK Sorted],ProjectTimelineData[],3,0),"")</f>
        <v/>
      </c>
      <c r="O65" s="13" t="str">
        <f>IFERROR(VLOOKUP([RANK Sorted],ProjectTimelineData[],4,0),"")</f>
        <v/>
      </c>
      <c r="P65" s="13" t="str">
        <f>IFERROR(VLOOKUP([RANK Sorted],ProjectTimelineData[],5,0),"")</f>
        <v/>
      </c>
    </row>
    <row r="66" spans="5:16">
      <c r="E66" s="16" t="str">
        <f>IFERROR(RANK(F66,[RANK])+SUMPRODUCT(--(F66=[RANK]),--(J66&lt;[NUM])),"")</f>
        <v/>
      </c>
      <c r="F66" s="16" t="str">
        <f>IFERROR(RANK(ProjectTimelineData[[#This Row],[DATE]],[DATE],1),"")</f>
        <v/>
      </c>
      <c r="G66" s="17" t="str">
        <f>IFERROR(IF(ISBLANK(INDEX(ProjectDetails[],Project_last_entry-Project_start_row-ProjectTimelineData[[#This Row],[NUM]]+1,1)),"",INDEX(ProjectDetails[],Project_last_entry-Project_start_row-ProjectTimelineData[[#This Row],[NUM]]+1,1)),"")</f>
        <v/>
      </c>
      <c r="H66" s="19" t="str">
        <f>IFERROR(IF(ISBLANK(INDEX(ProjectDetails[],Project_last_entry-Project_start_row-ProjectTimelineData[[#This Row],[NUM]]+1,2)),"",INDEX(ProjectDetails[],Project_last_entry-Project_start_row-ProjectTimelineData[[#This Row],[NUM]]+1,2)),"")</f>
        <v/>
      </c>
      <c r="I66" s="19" t="str">
        <f>IFERROR(IF(ISBLANK(INDEX(ProjectDetails[],Project_last_entry-Project_start_row-ProjectTimelineData[[#This Row],[NUM]]+1,3)),"",INDEX(ProjectDetails[],Project_last_entry-Project_start_row-ProjectTimelineData[[#This Row],[NUM]]+1,3)),"")</f>
        <v/>
      </c>
      <c r="J66" s="13" t="str">
        <f>IFERROR(IF(ISBLANK(INDEX(ProjectDetails[],ROW(A61)+1,1)),"",IF($J65-1&lt;=-1,"",$J65-1)),"")</f>
        <v/>
      </c>
      <c r="M66" s="16" t="str">
        <f>IFERROR(ProjectTimelineData[NUM]+1,"")</f>
        <v/>
      </c>
      <c r="N66" s="17" t="str">
        <f>IFERROR(VLOOKUP([RANK Sorted],ProjectTimelineData[],3,0),"")</f>
        <v/>
      </c>
      <c r="O66" s="13" t="str">
        <f>IFERROR(VLOOKUP([RANK Sorted],ProjectTimelineData[],4,0),"")</f>
        <v/>
      </c>
      <c r="P66" s="13" t="str">
        <f>IFERROR(VLOOKUP([RANK Sorted],ProjectTimelineData[],5,0),"")</f>
        <v/>
      </c>
    </row>
    <row r="67" spans="5:16">
      <c r="E67" s="16" t="str">
        <f>IFERROR(RANK(F67,[RANK])+SUMPRODUCT(--(F67=[RANK]),--(J67&lt;[NUM])),"")</f>
        <v/>
      </c>
      <c r="F67" s="16" t="str">
        <f>IFERROR(RANK(ProjectTimelineData[[#This Row],[DATE]],[DATE],1),"")</f>
        <v/>
      </c>
      <c r="G67" s="17" t="str">
        <f>IFERROR(IF(ISBLANK(INDEX(ProjectDetails[],Project_last_entry-Project_start_row-ProjectTimelineData[[#This Row],[NUM]]+1,1)),"",INDEX(ProjectDetails[],Project_last_entry-Project_start_row-ProjectTimelineData[[#This Row],[NUM]]+1,1)),"")</f>
        <v/>
      </c>
      <c r="H67" s="19" t="str">
        <f>IFERROR(IF(ISBLANK(INDEX(ProjectDetails[],Project_last_entry-Project_start_row-ProjectTimelineData[[#This Row],[NUM]]+1,2)),"",INDEX(ProjectDetails[],Project_last_entry-Project_start_row-ProjectTimelineData[[#This Row],[NUM]]+1,2)),"")</f>
        <v/>
      </c>
      <c r="I67" s="19" t="str">
        <f>IFERROR(IF(ISBLANK(INDEX(ProjectDetails[],Project_last_entry-Project_start_row-ProjectTimelineData[[#This Row],[NUM]]+1,3)),"",INDEX(ProjectDetails[],Project_last_entry-Project_start_row-ProjectTimelineData[[#This Row],[NUM]]+1,3)),"")</f>
        <v/>
      </c>
      <c r="J67" s="13" t="str">
        <f>IFERROR(IF(ISBLANK(INDEX(ProjectDetails[],ROW(A62)+1,1)),"",IF($J66-1&lt;=-1,"",$J66-1)),"")</f>
        <v/>
      </c>
      <c r="M67" s="16" t="str">
        <f>IFERROR(ProjectTimelineData[NUM]+1,"")</f>
        <v/>
      </c>
      <c r="N67" s="17" t="str">
        <f>IFERROR(VLOOKUP([RANK Sorted],ProjectTimelineData[],3,0),"")</f>
        <v/>
      </c>
      <c r="O67" s="13" t="str">
        <f>IFERROR(VLOOKUP([RANK Sorted],ProjectTimelineData[],4,0),"")</f>
        <v/>
      </c>
      <c r="P67" s="13" t="str">
        <f>IFERROR(VLOOKUP([RANK Sorted],ProjectTimelineData[],5,0),"")</f>
        <v/>
      </c>
    </row>
    <row r="68" spans="5:16">
      <c r="E68" s="16" t="str">
        <f>IFERROR(RANK(F68,[RANK])+SUMPRODUCT(--(F68=[RANK]),--(J68&lt;[NUM])),"")</f>
        <v/>
      </c>
      <c r="F68" s="16" t="str">
        <f>IFERROR(RANK(ProjectTimelineData[[#This Row],[DATE]],[DATE],1),"")</f>
        <v/>
      </c>
      <c r="G68" s="17" t="str">
        <f>IFERROR(IF(ISBLANK(INDEX(ProjectDetails[],Project_last_entry-Project_start_row-ProjectTimelineData[[#This Row],[NUM]]+1,1)),"",INDEX(ProjectDetails[],Project_last_entry-Project_start_row-ProjectTimelineData[[#This Row],[NUM]]+1,1)),"")</f>
        <v/>
      </c>
      <c r="H68" s="19" t="str">
        <f>IFERROR(IF(ISBLANK(INDEX(ProjectDetails[],Project_last_entry-Project_start_row-ProjectTimelineData[[#This Row],[NUM]]+1,2)),"",INDEX(ProjectDetails[],Project_last_entry-Project_start_row-ProjectTimelineData[[#This Row],[NUM]]+1,2)),"")</f>
        <v/>
      </c>
      <c r="I68" s="19" t="str">
        <f>IFERROR(IF(ISBLANK(INDEX(ProjectDetails[],Project_last_entry-Project_start_row-ProjectTimelineData[[#This Row],[NUM]]+1,3)),"",INDEX(ProjectDetails[],Project_last_entry-Project_start_row-ProjectTimelineData[[#This Row],[NUM]]+1,3)),"")</f>
        <v/>
      </c>
      <c r="J68" s="13" t="str">
        <f>IFERROR(IF(ISBLANK(INDEX(ProjectDetails[],ROW(A63)+1,1)),"",IF($J67-1&lt;=-1,"",$J67-1)),"")</f>
        <v/>
      </c>
      <c r="M68" s="16" t="str">
        <f>IFERROR(ProjectTimelineData[NUM]+1,"")</f>
        <v/>
      </c>
      <c r="N68" s="17" t="str">
        <f>IFERROR(VLOOKUP([RANK Sorted],ProjectTimelineData[],3,0),"")</f>
        <v/>
      </c>
      <c r="O68" s="13" t="str">
        <f>IFERROR(VLOOKUP([RANK Sorted],ProjectTimelineData[],4,0),"")</f>
        <v/>
      </c>
      <c r="P68" s="13" t="str">
        <f>IFERROR(VLOOKUP([RANK Sorted],ProjectTimelineData[],5,0),"")</f>
        <v/>
      </c>
    </row>
    <row r="69" spans="5:16">
      <c r="E69" s="16" t="str">
        <f>IFERROR(RANK(F69,[RANK])+SUMPRODUCT(--(F69=[RANK]),--(J69&lt;[NUM])),"")</f>
        <v/>
      </c>
      <c r="F69" s="16" t="str">
        <f>IFERROR(RANK(ProjectTimelineData[[#This Row],[DATE]],[DATE],1),"")</f>
        <v/>
      </c>
      <c r="G69" s="17" t="str">
        <f>IFERROR(IF(ISBLANK(INDEX(ProjectDetails[],Project_last_entry-Project_start_row-ProjectTimelineData[[#This Row],[NUM]]+1,1)),"",INDEX(ProjectDetails[],Project_last_entry-Project_start_row-ProjectTimelineData[[#This Row],[NUM]]+1,1)),"")</f>
        <v/>
      </c>
      <c r="H69" s="19" t="str">
        <f>IFERROR(IF(ISBLANK(INDEX(ProjectDetails[],Project_last_entry-Project_start_row-ProjectTimelineData[[#This Row],[NUM]]+1,2)),"",INDEX(ProjectDetails[],Project_last_entry-Project_start_row-ProjectTimelineData[[#This Row],[NUM]]+1,2)),"")</f>
        <v/>
      </c>
      <c r="I69" s="19" t="str">
        <f>IFERROR(IF(ISBLANK(INDEX(ProjectDetails[],Project_last_entry-Project_start_row-ProjectTimelineData[[#This Row],[NUM]]+1,3)),"",INDEX(ProjectDetails[],Project_last_entry-Project_start_row-ProjectTimelineData[[#This Row],[NUM]]+1,3)),"")</f>
        <v/>
      </c>
      <c r="J69" s="13" t="str">
        <f>IFERROR(IF(ISBLANK(INDEX(ProjectDetails[],ROW(A64)+1,1)),"",IF($J68-1&lt;=-1,"",$J68-1)),"")</f>
        <v/>
      </c>
      <c r="M69" s="16" t="str">
        <f>IFERROR(ProjectTimelineData[NUM]+1,"")</f>
        <v/>
      </c>
      <c r="N69" s="17" t="str">
        <f>IFERROR(VLOOKUP([RANK Sorted],ProjectTimelineData[],3,0),"")</f>
        <v/>
      </c>
      <c r="O69" s="13" t="str">
        <f>IFERROR(VLOOKUP([RANK Sorted],ProjectTimelineData[],4,0),"")</f>
        <v/>
      </c>
      <c r="P69" s="13" t="str">
        <f>IFERROR(VLOOKUP([RANK Sorted],ProjectTimelineData[],5,0),"")</f>
        <v/>
      </c>
    </row>
    <row r="70" spans="5:16">
      <c r="E70" s="16" t="str">
        <f>IFERROR(RANK(F70,[RANK])+SUMPRODUCT(--(F70=[RANK]),--(J70&lt;[NUM])),"")</f>
        <v/>
      </c>
      <c r="F70" s="16" t="str">
        <f>IFERROR(RANK(ProjectTimelineData[[#This Row],[DATE]],[DATE],1),"")</f>
        <v/>
      </c>
      <c r="G70" s="17" t="str">
        <f>IFERROR(IF(ISBLANK(INDEX(ProjectDetails[],Project_last_entry-Project_start_row-ProjectTimelineData[[#This Row],[NUM]]+1,1)),"",INDEX(ProjectDetails[],Project_last_entry-Project_start_row-ProjectTimelineData[[#This Row],[NUM]]+1,1)),"")</f>
        <v/>
      </c>
      <c r="H70" s="19" t="str">
        <f>IFERROR(IF(ISBLANK(INDEX(ProjectDetails[],Project_last_entry-Project_start_row-ProjectTimelineData[[#This Row],[NUM]]+1,2)),"",INDEX(ProjectDetails[],Project_last_entry-Project_start_row-ProjectTimelineData[[#This Row],[NUM]]+1,2)),"")</f>
        <v/>
      </c>
      <c r="I70" s="19" t="str">
        <f>IFERROR(IF(ISBLANK(INDEX(ProjectDetails[],Project_last_entry-Project_start_row-ProjectTimelineData[[#This Row],[NUM]]+1,3)),"",INDEX(ProjectDetails[],Project_last_entry-Project_start_row-ProjectTimelineData[[#This Row],[NUM]]+1,3)),"")</f>
        <v/>
      </c>
      <c r="J70" s="13" t="str">
        <f>IFERROR(IF(ISBLANK(INDEX(ProjectDetails[],ROW(A65)+1,1)),"",IF($J69-1&lt;=-1,"",$J69-1)),"")</f>
        <v/>
      </c>
      <c r="M70" s="16" t="str">
        <f>IFERROR(ProjectTimelineData[NUM]+1,"")</f>
        <v/>
      </c>
      <c r="N70" s="17" t="str">
        <f>IFERROR(VLOOKUP([RANK Sorted],ProjectTimelineData[],3,0),"")</f>
        <v/>
      </c>
      <c r="O70" s="13" t="str">
        <f>IFERROR(VLOOKUP([RANK Sorted],ProjectTimelineData[],4,0),"")</f>
        <v/>
      </c>
      <c r="P70" s="13" t="str">
        <f>IFERROR(VLOOKUP([RANK Sorted],ProjectTimelineData[],5,0),"")</f>
        <v/>
      </c>
    </row>
    <row r="71" spans="5:16">
      <c r="E71" s="16" t="str">
        <f>IFERROR(RANK(F71,[RANK])+SUMPRODUCT(--(F71=[RANK]),--(J71&lt;[NUM])),"")</f>
        <v/>
      </c>
      <c r="F71" s="16" t="str">
        <f>IFERROR(RANK(ProjectTimelineData[[#This Row],[DATE]],[DATE],1),"")</f>
        <v/>
      </c>
      <c r="G71" s="17" t="str">
        <f>IFERROR(IF(ISBLANK(INDEX(ProjectDetails[],Project_last_entry-Project_start_row-ProjectTimelineData[[#This Row],[NUM]]+1,1)),"",INDEX(ProjectDetails[],Project_last_entry-Project_start_row-ProjectTimelineData[[#This Row],[NUM]]+1,1)),"")</f>
        <v/>
      </c>
      <c r="H71" s="19" t="str">
        <f>IFERROR(IF(ISBLANK(INDEX(ProjectDetails[],Project_last_entry-Project_start_row-ProjectTimelineData[[#This Row],[NUM]]+1,2)),"",INDEX(ProjectDetails[],Project_last_entry-Project_start_row-ProjectTimelineData[[#This Row],[NUM]]+1,2)),"")</f>
        <v/>
      </c>
      <c r="I71" s="19" t="str">
        <f>IFERROR(IF(ISBLANK(INDEX(ProjectDetails[],Project_last_entry-Project_start_row-ProjectTimelineData[[#This Row],[NUM]]+1,3)),"",INDEX(ProjectDetails[],Project_last_entry-Project_start_row-ProjectTimelineData[[#This Row],[NUM]]+1,3)),"")</f>
        <v/>
      </c>
      <c r="J71" s="13" t="str">
        <f>IFERROR(IF(ISBLANK(INDEX(ProjectDetails[],ROW(A66)+1,1)),"",IF($J70-1&lt;=-1,"",$J70-1)),"")</f>
        <v/>
      </c>
      <c r="M71" s="16" t="str">
        <f>IFERROR(ProjectTimelineData[NUM]+1,"")</f>
        <v/>
      </c>
      <c r="N71" s="17" t="str">
        <f>IFERROR(VLOOKUP([RANK Sorted],ProjectTimelineData[],3,0),"")</f>
        <v/>
      </c>
      <c r="O71" s="13" t="str">
        <f>IFERROR(VLOOKUP([RANK Sorted],ProjectTimelineData[],4,0),"")</f>
        <v/>
      </c>
      <c r="P71" s="13" t="str">
        <f>IFERROR(VLOOKUP([RANK Sorted],ProjectTimelineData[],5,0),"")</f>
        <v/>
      </c>
    </row>
    <row r="72" spans="5:16">
      <c r="E72" s="16" t="str">
        <f>IFERROR(RANK(F72,[RANK])+SUMPRODUCT(--(F72=[RANK]),--(J72&lt;[NUM])),"")</f>
        <v/>
      </c>
      <c r="F72" s="16" t="str">
        <f>IFERROR(RANK(ProjectTimelineData[[#This Row],[DATE]],[DATE],1),"")</f>
        <v/>
      </c>
      <c r="G72" s="17" t="str">
        <f>IFERROR(IF(ISBLANK(INDEX(ProjectDetails[],Project_last_entry-Project_start_row-ProjectTimelineData[[#This Row],[NUM]]+1,1)),"",INDEX(ProjectDetails[],Project_last_entry-Project_start_row-ProjectTimelineData[[#This Row],[NUM]]+1,1)),"")</f>
        <v/>
      </c>
      <c r="H72" s="19" t="str">
        <f>IFERROR(IF(ISBLANK(INDEX(ProjectDetails[],Project_last_entry-Project_start_row-ProjectTimelineData[[#This Row],[NUM]]+1,2)),"",INDEX(ProjectDetails[],Project_last_entry-Project_start_row-ProjectTimelineData[[#This Row],[NUM]]+1,2)),"")</f>
        <v/>
      </c>
      <c r="I72" s="19" t="str">
        <f>IFERROR(IF(ISBLANK(INDEX(ProjectDetails[],Project_last_entry-Project_start_row-ProjectTimelineData[[#This Row],[NUM]]+1,3)),"",INDEX(ProjectDetails[],Project_last_entry-Project_start_row-ProjectTimelineData[[#This Row],[NUM]]+1,3)),"")</f>
        <v/>
      </c>
      <c r="J72" s="13" t="str">
        <f>IFERROR(IF(ISBLANK(INDEX(ProjectDetails[],ROW(A67)+1,1)),"",IF($J71-1&lt;=-1,"",$J71-1)),"")</f>
        <v/>
      </c>
      <c r="M72" s="16" t="str">
        <f>IFERROR(ProjectTimelineData[NUM]+1,"")</f>
        <v/>
      </c>
      <c r="N72" s="17" t="str">
        <f>IFERROR(VLOOKUP([RANK Sorted],ProjectTimelineData[],3,0),"")</f>
        <v/>
      </c>
      <c r="O72" s="13" t="str">
        <f>IFERROR(VLOOKUP([RANK Sorted],ProjectTimelineData[],4,0),"")</f>
        <v/>
      </c>
      <c r="P72" s="13" t="str">
        <f>IFERROR(VLOOKUP([RANK Sorted],ProjectTimelineData[],5,0),"")</f>
        <v/>
      </c>
    </row>
    <row r="73" spans="5:16">
      <c r="E73" s="16" t="str">
        <f>IFERROR(RANK(F73,[RANK])+SUMPRODUCT(--(F73=[RANK]),--(J73&lt;[NUM])),"")</f>
        <v/>
      </c>
      <c r="F73" s="16" t="str">
        <f>IFERROR(RANK(ProjectTimelineData[[#This Row],[DATE]],[DATE],1),"")</f>
        <v/>
      </c>
      <c r="G73" s="17" t="str">
        <f>IFERROR(IF(ISBLANK(INDEX(ProjectDetails[],Project_last_entry-Project_start_row-ProjectTimelineData[[#This Row],[NUM]]+1,1)),"",INDEX(ProjectDetails[],Project_last_entry-Project_start_row-ProjectTimelineData[[#This Row],[NUM]]+1,1)),"")</f>
        <v/>
      </c>
      <c r="H73" s="19" t="str">
        <f>IFERROR(IF(ISBLANK(INDEX(ProjectDetails[],Project_last_entry-Project_start_row-ProjectTimelineData[[#This Row],[NUM]]+1,2)),"",INDEX(ProjectDetails[],Project_last_entry-Project_start_row-ProjectTimelineData[[#This Row],[NUM]]+1,2)),"")</f>
        <v/>
      </c>
      <c r="I73" s="19" t="str">
        <f>IFERROR(IF(ISBLANK(INDEX(ProjectDetails[],Project_last_entry-Project_start_row-ProjectTimelineData[[#This Row],[NUM]]+1,3)),"",INDEX(ProjectDetails[],Project_last_entry-Project_start_row-ProjectTimelineData[[#This Row],[NUM]]+1,3)),"")</f>
        <v/>
      </c>
      <c r="J73" s="13" t="str">
        <f>IFERROR(IF(ISBLANK(INDEX(ProjectDetails[],ROW(A68)+1,1)),"",IF($J72-1&lt;=-1,"",$J72-1)),"")</f>
        <v/>
      </c>
      <c r="M73" s="16" t="str">
        <f>IFERROR(ProjectTimelineData[NUM]+1,"")</f>
        <v/>
      </c>
      <c r="N73" s="17" t="str">
        <f>IFERROR(VLOOKUP([RANK Sorted],ProjectTimelineData[],3,0),"")</f>
        <v/>
      </c>
      <c r="O73" s="13" t="str">
        <f>IFERROR(VLOOKUP([RANK Sorted],ProjectTimelineData[],4,0),"")</f>
        <v/>
      </c>
      <c r="P73" s="13" t="str">
        <f>IFERROR(VLOOKUP([RANK Sorted],ProjectTimelineData[],5,0),"")</f>
        <v/>
      </c>
    </row>
    <row r="74" spans="5:16">
      <c r="E74" s="16" t="str">
        <f>IFERROR(RANK(F74,[RANK])+SUMPRODUCT(--(F74=[RANK]),--(J74&lt;[NUM])),"")</f>
        <v/>
      </c>
      <c r="F74" s="16" t="str">
        <f>IFERROR(RANK(ProjectTimelineData[[#This Row],[DATE]],[DATE],1),"")</f>
        <v/>
      </c>
      <c r="G74" s="17" t="str">
        <f>IFERROR(IF(ISBLANK(INDEX(ProjectDetails[],Project_last_entry-Project_start_row-ProjectTimelineData[[#This Row],[NUM]]+1,1)),"",INDEX(ProjectDetails[],Project_last_entry-Project_start_row-ProjectTimelineData[[#This Row],[NUM]]+1,1)),"")</f>
        <v/>
      </c>
      <c r="H74" s="19" t="str">
        <f>IFERROR(IF(ISBLANK(INDEX(ProjectDetails[],Project_last_entry-Project_start_row-ProjectTimelineData[[#This Row],[NUM]]+1,2)),"",INDEX(ProjectDetails[],Project_last_entry-Project_start_row-ProjectTimelineData[[#This Row],[NUM]]+1,2)),"")</f>
        <v/>
      </c>
      <c r="I74" s="19" t="str">
        <f>IFERROR(IF(ISBLANK(INDEX(ProjectDetails[],Project_last_entry-Project_start_row-ProjectTimelineData[[#This Row],[NUM]]+1,3)),"",INDEX(ProjectDetails[],Project_last_entry-Project_start_row-ProjectTimelineData[[#This Row],[NUM]]+1,3)),"")</f>
        <v/>
      </c>
      <c r="J74" s="13" t="str">
        <f>IFERROR(IF(ISBLANK(INDEX(ProjectDetails[],ROW(A69)+1,1)),"",IF($J73-1&lt;=-1,"",$J73-1)),"")</f>
        <v/>
      </c>
      <c r="M74" s="16" t="str">
        <f>IFERROR(ProjectTimelineData[NUM]+1,"")</f>
        <v/>
      </c>
      <c r="N74" s="17" t="str">
        <f>IFERROR(VLOOKUP([RANK Sorted],ProjectTimelineData[],3,0),"")</f>
        <v/>
      </c>
      <c r="O74" s="13" t="str">
        <f>IFERROR(VLOOKUP([RANK Sorted],ProjectTimelineData[],4,0),"")</f>
        <v/>
      </c>
      <c r="P74" s="13" t="str">
        <f>IFERROR(VLOOKUP([RANK Sorted],ProjectTimelineData[],5,0),"")</f>
        <v/>
      </c>
    </row>
    <row r="75" spans="5:16">
      <c r="E75" s="16" t="str">
        <f>IFERROR(RANK(F75,[RANK])+SUMPRODUCT(--(F75=[RANK]),--(J75&lt;[NUM])),"")</f>
        <v/>
      </c>
      <c r="F75" s="16" t="str">
        <f>IFERROR(RANK(ProjectTimelineData[[#This Row],[DATE]],[DATE],1),"")</f>
        <v/>
      </c>
      <c r="G75" s="17" t="str">
        <f>IFERROR(IF(ISBLANK(INDEX(ProjectDetails[],Project_last_entry-Project_start_row-ProjectTimelineData[[#This Row],[NUM]]+1,1)),"",INDEX(ProjectDetails[],Project_last_entry-Project_start_row-ProjectTimelineData[[#This Row],[NUM]]+1,1)),"")</f>
        <v/>
      </c>
      <c r="H75" s="19" t="str">
        <f>IFERROR(IF(ISBLANK(INDEX(ProjectDetails[],Project_last_entry-Project_start_row-ProjectTimelineData[[#This Row],[NUM]]+1,2)),"",INDEX(ProjectDetails[],Project_last_entry-Project_start_row-ProjectTimelineData[[#This Row],[NUM]]+1,2)),"")</f>
        <v/>
      </c>
      <c r="I75" s="19" t="str">
        <f>IFERROR(IF(ISBLANK(INDEX(ProjectDetails[],Project_last_entry-Project_start_row-ProjectTimelineData[[#This Row],[NUM]]+1,3)),"",INDEX(ProjectDetails[],Project_last_entry-Project_start_row-ProjectTimelineData[[#This Row],[NUM]]+1,3)),"")</f>
        <v/>
      </c>
      <c r="J75" s="13" t="str">
        <f>IFERROR(IF(ISBLANK(INDEX(ProjectDetails[],ROW(A70)+1,1)),"",IF($J74-1&lt;=-1,"",$J74-1)),"")</f>
        <v/>
      </c>
      <c r="M75" s="16" t="str">
        <f>IFERROR(ProjectTimelineData[NUM]+1,"")</f>
        <v/>
      </c>
      <c r="N75" s="17" t="str">
        <f>IFERROR(VLOOKUP([RANK Sorted],ProjectTimelineData[],3,0),"")</f>
        <v/>
      </c>
      <c r="O75" s="13" t="str">
        <f>IFERROR(VLOOKUP([RANK Sorted],ProjectTimelineData[],4,0),"")</f>
        <v/>
      </c>
      <c r="P75" s="13" t="str">
        <f>IFERROR(VLOOKUP([RANK Sorted],ProjectTimelineData[],5,0),"")</f>
        <v/>
      </c>
    </row>
    <row r="76" spans="5:16">
      <c r="E76" s="16" t="str">
        <f>IFERROR(RANK(F76,[RANK])+SUMPRODUCT(--(F76=[RANK]),--(J76&lt;[NUM])),"")</f>
        <v/>
      </c>
      <c r="F76" s="16" t="str">
        <f>IFERROR(RANK(ProjectTimelineData[[#This Row],[DATE]],[DATE],1),"")</f>
        <v/>
      </c>
      <c r="G76" s="17" t="str">
        <f>IFERROR(IF(ISBLANK(INDEX(ProjectDetails[],Project_last_entry-Project_start_row-ProjectTimelineData[[#This Row],[NUM]]+1,1)),"",INDEX(ProjectDetails[],Project_last_entry-Project_start_row-ProjectTimelineData[[#This Row],[NUM]]+1,1)),"")</f>
        <v/>
      </c>
      <c r="H76" s="19" t="str">
        <f>IFERROR(IF(ISBLANK(INDEX(ProjectDetails[],Project_last_entry-Project_start_row-ProjectTimelineData[[#This Row],[NUM]]+1,2)),"",INDEX(ProjectDetails[],Project_last_entry-Project_start_row-ProjectTimelineData[[#This Row],[NUM]]+1,2)),"")</f>
        <v/>
      </c>
      <c r="I76" s="19" t="str">
        <f>IFERROR(IF(ISBLANK(INDEX(ProjectDetails[],Project_last_entry-Project_start_row-ProjectTimelineData[[#This Row],[NUM]]+1,3)),"",INDEX(ProjectDetails[],Project_last_entry-Project_start_row-ProjectTimelineData[[#This Row],[NUM]]+1,3)),"")</f>
        <v/>
      </c>
      <c r="J76" s="13" t="str">
        <f>IFERROR(IF(ISBLANK(INDEX(ProjectDetails[],ROW(A71)+1,1)),"",IF($J75-1&lt;=-1,"",$J75-1)),"")</f>
        <v/>
      </c>
      <c r="M76" s="16" t="str">
        <f>IFERROR(ProjectTimelineData[NUM]+1,"")</f>
        <v/>
      </c>
      <c r="N76" s="17" t="str">
        <f>IFERROR(VLOOKUP([RANK Sorted],ProjectTimelineData[],3,0),"")</f>
        <v/>
      </c>
      <c r="O76" s="13" t="str">
        <f>IFERROR(VLOOKUP([RANK Sorted],ProjectTimelineData[],4,0),"")</f>
        <v/>
      </c>
      <c r="P76" s="13" t="str">
        <f>IFERROR(VLOOKUP([RANK Sorted],ProjectTimelineData[],5,0),"")</f>
        <v/>
      </c>
    </row>
    <row r="77" spans="5:16">
      <c r="E77" s="16" t="str">
        <f>IFERROR(RANK(F77,[RANK])+SUMPRODUCT(--(F77=[RANK]),--(J77&lt;[NUM])),"")</f>
        <v/>
      </c>
      <c r="F77" s="16" t="str">
        <f>IFERROR(RANK(ProjectTimelineData[[#This Row],[DATE]],[DATE],1),"")</f>
        <v/>
      </c>
      <c r="G77" s="17" t="str">
        <f>IFERROR(IF(ISBLANK(INDEX(ProjectDetails[],Project_last_entry-Project_start_row-ProjectTimelineData[[#This Row],[NUM]]+1,1)),"",INDEX(ProjectDetails[],Project_last_entry-Project_start_row-ProjectTimelineData[[#This Row],[NUM]]+1,1)),"")</f>
        <v/>
      </c>
      <c r="H77" s="19" t="str">
        <f>IFERROR(IF(ISBLANK(INDEX(ProjectDetails[],Project_last_entry-Project_start_row-ProjectTimelineData[[#This Row],[NUM]]+1,2)),"",INDEX(ProjectDetails[],Project_last_entry-Project_start_row-ProjectTimelineData[[#This Row],[NUM]]+1,2)),"")</f>
        <v/>
      </c>
      <c r="I77" s="19" t="str">
        <f>IFERROR(IF(ISBLANK(INDEX(ProjectDetails[],Project_last_entry-Project_start_row-ProjectTimelineData[[#This Row],[NUM]]+1,3)),"",INDEX(ProjectDetails[],Project_last_entry-Project_start_row-ProjectTimelineData[[#This Row],[NUM]]+1,3)),"")</f>
        <v/>
      </c>
      <c r="J77" s="13" t="str">
        <f>IFERROR(IF(ISBLANK(INDEX(ProjectDetails[],ROW(A72)+1,1)),"",IF($J76-1&lt;=-1,"",$J76-1)),"")</f>
        <v/>
      </c>
      <c r="M77" s="16" t="str">
        <f>IFERROR(ProjectTimelineData[NUM]+1,"")</f>
        <v/>
      </c>
      <c r="N77" s="17" t="str">
        <f>IFERROR(VLOOKUP([RANK Sorted],ProjectTimelineData[],3,0),"")</f>
        <v/>
      </c>
      <c r="O77" s="13" t="str">
        <f>IFERROR(VLOOKUP([RANK Sorted],ProjectTimelineData[],4,0),"")</f>
        <v/>
      </c>
      <c r="P77" s="13" t="str">
        <f>IFERROR(VLOOKUP([RANK Sorted],ProjectTimelineData[],5,0),"")</f>
        <v/>
      </c>
    </row>
    <row r="78" spans="5:16">
      <c r="E78" s="16" t="str">
        <f>IFERROR(RANK(F78,[RANK])+SUMPRODUCT(--(F78=[RANK]),--(J78&lt;[NUM])),"")</f>
        <v/>
      </c>
      <c r="F78" s="16" t="str">
        <f>IFERROR(RANK(ProjectTimelineData[[#This Row],[DATE]],[DATE],1),"")</f>
        <v/>
      </c>
      <c r="G78" s="17" t="str">
        <f>IFERROR(IF(ISBLANK(INDEX(ProjectDetails[],Project_last_entry-Project_start_row-ProjectTimelineData[[#This Row],[NUM]]+1,1)),"",INDEX(ProjectDetails[],Project_last_entry-Project_start_row-ProjectTimelineData[[#This Row],[NUM]]+1,1)),"")</f>
        <v/>
      </c>
      <c r="H78" s="19" t="str">
        <f>IFERROR(IF(ISBLANK(INDEX(ProjectDetails[],Project_last_entry-Project_start_row-ProjectTimelineData[[#This Row],[NUM]]+1,2)),"",INDEX(ProjectDetails[],Project_last_entry-Project_start_row-ProjectTimelineData[[#This Row],[NUM]]+1,2)),"")</f>
        <v/>
      </c>
      <c r="I78" s="19" t="str">
        <f>IFERROR(IF(ISBLANK(INDEX(ProjectDetails[],Project_last_entry-Project_start_row-ProjectTimelineData[[#This Row],[NUM]]+1,3)),"",INDEX(ProjectDetails[],Project_last_entry-Project_start_row-ProjectTimelineData[[#This Row],[NUM]]+1,3)),"")</f>
        <v/>
      </c>
      <c r="J78" s="13" t="str">
        <f>IFERROR(IF(ISBLANK(INDEX(ProjectDetails[],ROW(A73)+1,1)),"",IF($J77-1&lt;=-1,"",$J77-1)),"")</f>
        <v/>
      </c>
      <c r="M78" s="16" t="str">
        <f>IFERROR(ProjectTimelineData[NUM]+1,"")</f>
        <v/>
      </c>
      <c r="N78" s="17" t="str">
        <f>IFERROR(VLOOKUP([RANK Sorted],ProjectTimelineData[],3,0),"")</f>
        <v/>
      </c>
      <c r="O78" s="13" t="str">
        <f>IFERROR(VLOOKUP([RANK Sorted],ProjectTimelineData[],4,0),"")</f>
        <v/>
      </c>
      <c r="P78" s="13" t="str">
        <f>IFERROR(VLOOKUP([RANK Sorted],ProjectTimelineData[],5,0),"")</f>
        <v/>
      </c>
    </row>
    <row r="79" spans="5:16">
      <c r="E79" s="16" t="str">
        <f>IFERROR(RANK(F79,[RANK])+SUMPRODUCT(--(F79=[RANK]),--(J79&lt;[NUM])),"")</f>
        <v/>
      </c>
      <c r="F79" s="16" t="str">
        <f>IFERROR(RANK(ProjectTimelineData[[#This Row],[DATE]],[DATE],1),"")</f>
        <v/>
      </c>
      <c r="G79" s="17" t="str">
        <f>IFERROR(IF(ISBLANK(INDEX(ProjectDetails[],Project_last_entry-Project_start_row-ProjectTimelineData[[#This Row],[NUM]]+1,1)),"",INDEX(ProjectDetails[],Project_last_entry-Project_start_row-ProjectTimelineData[[#This Row],[NUM]]+1,1)),"")</f>
        <v/>
      </c>
      <c r="H79" s="19" t="str">
        <f>IFERROR(IF(ISBLANK(INDEX(ProjectDetails[],Project_last_entry-Project_start_row-ProjectTimelineData[[#This Row],[NUM]]+1,2)),"",INDEX(ProjectDetails[],Project_last_entry-Project_start_row-ProjectTimelineData[[#This Row],[NUM]]+1,2)),"")</f>
        <v/>
      </c>
      <c r="I79" s="19" t="str">
        <f>IFERROR(IF(ISBLANK(INDEX(ProjectDetails[],Project_last_entry-Project_start_row-ProjectTimelineData[[#This Row],[NUM]]+1,3)),"",INDEX(ProjectDetails[],Project_last_entry-Project_start_row-ProjectTimelineData[[#This Row],[NUM]]+1,3)),"")</f>
        <v/>
      </c>
      <c r="J79" s="13" t="str">
        <f>IFERROR(IF(ISBLANK(INDEX(ProjectDetails[],ROW(A74)+1,1)),"",IF($J78-1&lt;=-1,"",$J78-1)),"")</f>
        <v/>
      </c>
      <c r="M79" s="16" t="str">
        <f>IFERROR(ProjectTimelineData[NUM]+1,"")</f>
        <v/>
      </c>
      <c r="N79" s="17" t="str">
        <f>IFERROR(VLOOKUP([RANK Sorted],ProjectTimelineData[],3,0),"")</f>
        <v/>
      </c>
      <c r="O79" s="13" t="str">
        <f>IFERROR(VLOOKUP([RANK Sorted],ProjectTimelineData[],4,0),"")</f>
        <v/>
      </c>
      <c r="P79" s="13" t="str">
        <f>IFERROR(VLOOKUP([RANK Sorted],ProjectTimelineData[],5,0),"")</f>
        <v/>
      </c>
    </row>
    <row r="80" spans="5:16">
      <c r="E80" s="16" t="str">
        <f>IFERROR(RANK(F80,[RANK])+SUMPRODUCT(--(F80=[RANK]),--(J80&lt;[NUM])),"")</f>
        <v/>
      </c>
      <c r="F80" s="16" t="str">
        <f>IFERROR(RANK(ProjectTimelineData[[#This Row],[DATE]],[DATE],1),"")</f>
        <v/>
      </c>
      <c r="G80" s="17" t="str">
        <f>IFERROR(IF(ISBLANK(INDEX(ProjectDetails[],Project_last_entry-Project_start_row-ProjectTimelineData[[#This Row],[NUM]]+1,1)),"",INDEX(ProjectDetails[],Project_last_entry-Project_start_row-ProjectTimelineData[[#This Row],[NUM]]+1,1)),"")</f>
        <v/>
      </c>
      <c r="H80" s="19" t="str">
        <f>IFERROR(IF(ISBLANK(INDEX(ProjectDetails[],Project_last_entry-Project_start_row-ProjectTimelineData[[#This Row],[NUM]]+1,2)),"",INDEX(ProjectDetails[],Project_last_entry-Project_start_row-ProjectTimelineData[[#This Row],[NUM]]+1,2)),"")</f>
        <v/>
      </c>
      <c r="I80" s="19" t="str">
        <f>IFERROR(IF(ISBLANK(INDEX(ProjectDetails[],Project_last_entry-Project_start_row-ProjectTimelineData[[#This Row],[NUM]]+1,3)),"",INDEX(ProjectDetails[],Project_last_entry-Project_start_row-ProjectTimelineData[[#This Row],[NUM]]+1,3)),"")</f>
        <v/>
      </c>
      <c r="J80" s="13" t="str">
        <f>IFERROR(IF(ISBLANK(INDEX(ProjectDetails[],ROW(A75)+1,1)),"",IF($J79-1&lt;=-1,"",$J79-1)),"")</f>
        <v/>
      </c>
      <c r="M80" s="16" t="str">
        <f>IFERROR(ProjectTimelineData[NUM]+1,"")</f>
        <v/>
      </c>
      <c r="N80" s="17" t="str">
        <f>IFERROR(VLOOKUP([RANK Sorted],ProjectTimelineData[],3,0),"")</f>
        <v/>
      </c>
      <c r="O80" s="13" t="str">
        <f>IFERROR(VLOOKUP([RANK Sorted],ProjectTimelineData[],4,0),"")</f>
        <v/>
      </c>
      <c r="P80" s="13" t="str">
        <f>IFERROR(VLOOKUP([RANK Sorted],ProjectTimelineData[],5,0),"")</f>
        <v/>
      </c>
    </row>
    <row r="81" spans="5:16">
      <c r="E81" s="16" t="str">
        <f>IFERROR(RANK(F81,[RANK])+SUMPRODUCT(--(F81=[RANK]),--(J81&lt;[NUM])),"")</f>
        <v/>
      </c>
      <c r="F81" s="16" t="str">
        <f>IFERROR(RANK(ProjectTimelineData[[#This Row],[DATE]],[DATE],1),"")</f>
        <v/>
      </c>
      <c r="G81" s="17" t="str">
        <f>IFERROR(IF(ISBLANK(INDEX(ProjectDetails[],Project_last_entry-Project_start_row-ProjectTimelineData[[#This Row],[NUM]]+1,1)),"",INDEX(ProjectDetails[],Project_last_entry-Project_start_row-ProjectTimelineData[[#This Row],[NUM]]+1,1)),"")</f>
        <v/>
      </c>
      <c r="H81" s="19" t="str">
        <f>IFERROR(IF(ISBLANK(INDEX(ProjectDetails[],Project_last_entry-Project_start_row-ProjectTimelineData[[#This Row],[NUM]]+1,2)),"",INDEX(ProjectDetails[],Project_last_entry-Project_start_row-ProjectTimelineData[[#This Row],[NUM]]+1,2)),"")</f>
        <v/>
      </c>
      <c r="I81" s="19" t="str">
        <f>IFERROR(IF(ISBLANK(INDEX(ProjectDetails[],Project_last_entry-Project_start_row-ProjectTimelineData[[#This Row],[NUM]]+1,3)),"",INDEX(ProjectDetails[],Project_last_entry-Project_start_row-ProjectTimelineData[[#This Row],[NUM]]+1,3)),"")</f>
        <v/>
      </c>
      <c r="J81" s="13" t="str">
        <f>IFERROR(IF(ISBLANK(INDEX(ProjectDetails[],ROW(A76)+1,1)),"",IF($J80-1&lt;=-1,"",$J80-1)),"")</f>
        <v/>
      </c>
      <c r="M81" s="16" t="str">
        <f>IFERROR(ProjectTimelineData[NUM]+1,"")</f>
        <v/>
      </c>
      <c r="N81" s="17" t="str">
        <f>IFERROR(VLOOKUP([RANK Sorted],ProjectTimelineData[],3,0),"")</f>
        <v/>
      </c>
      <c r="O81" s="13" t="str">
        <f>IFERROR(VLOOKUP([RANK Sorted],ProjectTimelineData[],4,0),"")</f>
        <v/>
      </c>
      <c r="P81" s="13" t="str">
        <f>IFERROR(VLOOKUP([RANK Sorted],ProjectTimelineData[],5,0),"")</f>
        <v/>
      </c>
    </row>
    <row r="82" spans="5:16">
      <c r="E82" s="16" t="str">
        <f>IFERROR(RANK(F82,[RANK])+SUMPRODUCT(--(F82=[RANK]),--(J82&lt;[NUM])),"")</f>
        <v/>
      </c>
      <c r="F82" s="16" t="str">
        <f>IFERROR(RANK(ProjectTimelineData[[#This Row],[DATE]],[DATE],1),"")</f>
        <v/>
      </c>
      <c r="G82" s="17" t="str">
        <f>IFERROR(IF(ISBLANK(INDEX(ProjectDetails[],Project_last_entry-Project_start_row-ProjectTimelineData[[#This Row],[NUM]]+1,1)),"",INDEX(ProjectDetails[],Project_last_entry-Project_start_row-ProjectTimelineData[[#This Row],[NUM]]+1,1)),"")</f>
        <v/>
      </c>
      <c r="H82" s="19" t="str">
        <f>IFERROR(IF(ISBLANK(INDEX(ProjectDetails[],Project_last_entry-Project_start_row-ProjectTimelineData[[#This Row],[NUM]]+1,2)),"",INDEX(ProjectDetails[],Project_last_entry-Project_start_row-ProjectTimelineData[[#This Row],[NUM]]+1,2)),"")</f>
        <v/>
      </c>
      <c r="I82" s="19" t="str">
        <f>IFERROR(IF(ISBLANK(INDEX(ProjectDetails[],Project_last_entry-Project_start_row-ProjectTimelineData[[#This Row],[NUM]]+1,3)),"",INDEX(ProjectDetails[],Project_last_entry-Project_start_row-ProjectTimelineData[[#This Row],[NUM]]+1,3)),"")</f>
        <v/>
      </c>
      <c r="J82" s="13" t="str">
        <f>IFERROR(IF(ISBLANK(INDEX(ProjectDetails[],ROW(A77)+1,1)),"",IF($J81-1&lt;=-1,"",$J81-1)),"")</f>
        <v/>
      </c>
      <c r="M82" s="16" t="str">
        <f>IFERROR(ProjectTimelineData[NUM]+1,"")</f>
        <v/>
      </c>
      <c r="N82" s="17" t="str">
        <f>IFERROR(VLOOKUP([RANK Sorted],ProjectTimelineData[],3,0),"")</f>
        <v/>
      </c>
      <c r="O82" s="13" t="str">
        <f>IFERROR(VLOOKUP([RANK Sorted],ProjectTimelineData[],4,0),"")</f>
        <v/>
      </c>
      <c r="P82" s="13" t="str">
        <f>IFERROR(VLOOKUP([RANK Sorted],ProjectTimelineData[],5,0),"")</f>
        <v/>
      </c>
    </row>
    <row r="83" spans="5:16">
      <c r="E83" s="16" t="str">
        <f>IFERROR(RANK(F83,[RANK])+SUMPRODUCT(--(F83=[RANK]),--(J83&lt;[NUM])),"")</f>
        <v/>
      </c>
      <c r="F83" s="16" t="str">
        <f>IFERROR(RANK(ProjectTimelineData[[#This Row],[DATE]],[DATE],1),"")</f>
        <v/>
      </c>
      <c r="G83" s="17" t="str">
        <f>IFERROR(IF(ISBLANK(INDEX(ProjectDetails[],Project_last_entry-Project_start_row-ProjectTimelineData[[#This Row],[NUM]]+1,1)),"",INDEX(ProjectDetails[],Project_last_entry-Project_start_row-ProjectTimelineData[[#This Row],[NUM]]+1,1)),"")</f>
        <v/>
      </c>
      <c r="H83" s="19" t="str">
        <f>IFERROR(IF(ISBLANK(INDEX(ProjectDetails[],Project_last_entry-Project_start_row-ProjectTimelineData[[#This Row],[NUM]]+1,2)),"",INDEX(ProjectDetails[],Project_last_entry-Project_start_row-ProjectTimelineData[[#This Row],[NUM]]+1,2)),"")</f>
        <v/>
      </c>
      <c r="I83" s="19" t="str">
        <f>IFERROR(IF(ISBLANK(INDEX(ProjectDetails[],Project_last_entry-Project_start_row-ProjectTimelineData[[#This Row],[NUM]]+1,3)),"",INDEX(ProjectDetails[],Project_last_entry-Project_start_row-ProjectTimelineData[[#This Row],[NUM]]+1,3)),"")</f>
        <v/>
      </c>
      <c r="J83" s="13" t="str">
        <f>IFERROR(IF(ISBLANK(INDEX(ProjectDetails[],ROW(A78)+1,1)),"",IF($J82-1&lt;=-1,"",$J82-1)),"")</f>
        <v/>
      </c>
      <c r="M83" s="16" t="str">
        <f>IFERROR(ProjectTimelineData[NUM]+1,"")</f>
        <v/>
      </c>
      <c r="N83" s="17" t="str">
        <f>IFERROR(VLOOKUP([RANK Sorted],ProjectTimelineData[],3,0),"")</f>
        <v/>
      </c>
      <c r="O83" s="13" t="str">
        <f>IFERROR(VLOOKUP([RANK Sorted],ProjectTimelineData[],4,0),"")</f>
        <v/>
      </c>
      <c r="P83" s="13" t="str">
        <f>IFERROR(VLOOKUP([RANK Sorted],ProjectTimelineData[],5,0),"")</f>
        <v/>
      </c>
    </row>
    <row r="84" spans="5:16">
      <c r="E84" s="16" t="str">
        <f>IFERROR(RANK(F84,[RANK])+SUMPRODUCT(--(F84=[RANK]),--(J84&lt;[NUM])),"")</f>
        <v/>
      </c>
      <c r="F84" s="16" t="str">
        <f>IFERROR(RANK(ProjectTimelineData[[#This Row],[DATE]],[DATE],1),"")</f>
        <v/>
      </c>
      <c r="G84" s="17" t="str">
        <f>IFERROR(IF(ISBLANK(INDEX(ProjectDetails[],Project_last_entry-Project_start_row-ProjectTimelineData[[#This Row],[NUM]]+1,1)),"",INDEX(ProjectDetails[],Project_last_entry-Project_start_row-ProjectTimelineData[[#This Row],[NUM]]+1,1)),"")</f>
        <v/>
      </c>
      <c r="H84" s="19" t="str">
        <f>IFERROR(IF(ISBLANK(INDEX(ProjectDetails[],Project_last_entry-Project_start_row-ProjectTimelineData[[#This Row],[NUM]]+1,2)),"",INDEX(ProjectDetails[],Project_last_entry-Project_start_row-ProjectTimelineData[[#This Row],[NUM]]+1,2)),"")</f>
        <v/>
      </c>
      <c r="I84" s="19" t="str">
        <f>IFERROR(IF(ISBLANK(INDEX(ProjectDetails[],Project_last_entry-Project_start_row-ProjectTimelineData[[#This Row],[NUM]]+1,3)),"",INDEX(ProjectDetails[],Project_last_entry-Project_start_row-ProjectTimelineData[[#This Row],[NUM]]+1,3)),"")</f>
        <v/>
      </c>
      <c r="J84" s="13" t="str">
        <f>IFERROR(IF(ISBLANK(INDEX(ProjectDetails[],ROW(A79)+1,1)),"",IF($J83-1&lt;=-1,"",$J83-1)),"")</f>
        <v/>
      </c>
      <c r="M84" s="16" t="str">
        <f>IFERROR(ProjectTimelineData[NUM]+1,"")</f>
        <v/>
      </c>
      <c r="N84" s="17" t="str">
        <f>IFERROR(VLOOKUP([RANK Sorted],ProjectTimelineData[],3,0),"")</f>
        <v/>
      </c>
      <c r="O84" s="13" t="str">
        <f>IFERROR(VLOOKUP([RANK Sorted],ProjectTimelineData[],4,0),"")</f>
        <v/>
      </c>
      <c r="P84" s="13" t="str">
        <f>IFERROR(VLOOKUP([RANK Sorted],ProjectTimelineData[],5,0),"")</f>
        <v/>
      </c>
    </row>
    <row r="85" spans="5:16">
      <c r="E85" s="16" t="str">
        <f>IFERROR(RANK(F85,[RANK])+SUMPRODUCT(--(F85=[RANK]),--(J85&lt;[NUM])),"")</f>
        <v/>
      </c>
      <c r="F85" s="16" t="str">
        <f>IFERROR(RANK(ProjectTimelineData[[#This Row],[DATE]],[DATE],1),"")</f>
        <v/>
      </c>
      <c r="G85" s="17" t="str">
        <f>IFERROR(IF(ISBLANK(INDEX(ProjectDetails[],Project_last_entry-Project_start_row-ProjectTimelineData[[#This Row],[NUM]]+1,1)),"",INDEX(ProjectDetails[],Project_last_entry-Project_start_row-ProjectTimelineData[[#This Row],[NUM]]+1,1)),"")</f>
        <v/>
      </c>
      <c r="H85" s="19" t="str">
        <f>IFERROR(IF(ISBLANK(INDEX(ProjectDetails[],Project_last_entry-Project_start_row-ProjectTimelineData[[#This Row],[NUM]]+1,2)),"",INDEX(ProjectDetails[],Project_last_entry-Project_start_row-ProjectTimelineData[[#This Row],[NUM]]+1,2)),"")</f>
        <v/>
      </c>
      <c r="I85" s="19" t="str">
        <f>IFERROR(IF(ISBLANK(INDEX(ProjectDetails[],Project_last_entry-Project_start_row-ProjectTimelineData[[#This Row],[NUM]]+1,3)),"",INDEX(ProjectDetails[],Project_last_entry-Project_start_row-ProjectTimelineData[[#This Row],[NUM]]+1,3)),"")</f>
        <v/>
      </c>
      <c r="J85" s="13" t="str">
        <f>IFERROR(IF(ISBLANK(INDEX(ProjectDetails[],ROW(A80)+1,1)),"",IF($J84-1&lt;=-1,"",$J84-1)),"")</f>
        <v/>
      </c>
      <c r="M85" s="16" t="str">
        <f>IFERROR(ProjectTimelineData[NUM]+1,"")</f>
        <v/>
      </c>
      <c r="N85" s="17" t="str">
        <f>IFERROR(VLOOKUP([RANK Sorted],ProjectTimelineData[],3,0),"")</f>
        <v/>
      </c>
      <c r="O85" s="13" t="str">
        <f>IFERROR(VLOOKUP([RANK Sorted],ProjectTimelineData[],4,0),"")</f>
        <v/>
      </c>
      <c r="P85" s="13" t="str">
        <f>IFERROR(VLOOKUP([RANK Sorted],ProjectTimelineData[],5,0),"")</f>
        <v/>
      </c>
    </row>
    <row r="86" spans="5:16">
      <c r="E86" s="16" t="str">
        <f>IFERROR(RANK(F86,[RANK])+SUMPRODUCT(--(F86=[RANK]),--(J86&lt;[NUM])),"")</f>
        <v/>
      </c>
      <c r="F86" s="16" t="str">
        <f>IFERROR(RANK(ProjectTimelineData[[#This Row],[DATE]],[DATE],1),"")</f>
        <v/>
      </c>
      <c r="G86" s="17" t="str">
        <f>IFERROR(IF(ISBLANK(INDEX(ProjectDetails[],Project_last_entry-Project_start_row-ProjectTimelineData[[#This Row],[NUM]]+1,1)),"",INDEX(ProjectDetails[],Project_last_entry-Project_start_row-ProjectTimelineData[[#This Row],[NUM]]+1,1)),"")</f>
        <v/>
      </c>
      <c r="H86" s="19" t="str">
        <f>IFERROR(IF(ISBLANK(INDEX(ProjectDetails[],Project_last_entry-Project_start_row-ProjectTimelineData[[#This Row],[NUM]]+1,2)),"",INDEX(ProjectDetails[],Project_last_entry-Project_start_row-ProjectTimelineData[[#This Row],[NUM]]+1,2)),"")</f>
        <v/>
      </c>
      <c r="I86" s="19" t="str">
        <f>IFERROR(IF(ISBLANK(INDEX(ProjectDetails[],Project_last_entry-Project_start_row-ProjectTimelineData[[#This Row],[NUM]]+1,3)),"",INDEX(ProjectDetails[],Project_last_entry-Project_start_row-ProjectTimelineData[[#This Row],[NUM]]+1,3)),"")</f>
        <v/>
      </c>
      <c r="J86" s="13" t="str">
        <f>IFERROR(IF(ISBLANK(INDEX(ProjectDetails[],ROW(A81)+1,1)),"",IF($J85-1&lt;=-1,"",$J85-1)),"")</f>
        <v/>
      </c>
      <c r="M86" s="16" t="str">
        <f>IFERROR(ProjectTimelineData[NUM]+1,"")</f>
        <v/>
      </c>
      <c r="N86" s="17" t="str">
        <f>IFERROR(VLOOKUP([RANK Sorted],ProjectTimelineData[],3,0),"")</f>
        <v/>
      </c>
      <c r="O86" s="13" t="str">
        <f>IFERROR(VLOOKUP([RANK Sorted],ProjectTimelineData[],4,0),"")</f>
        <v/>
      </c>
      <c r="P86" s="13" t="str">
        <f>IFERROR(VLOOKUP([RANK Sorted],ProjectTimelineData[],5,0),"")</f>
        <v/>
      </c>
    </row>
    <row r="87" spans="5:16">
      <c r="E87" s="16" t="str">
        <f>IFERROR(RANK(F87,[RANK])+SUMPRODUCT(--(F87=[RANK]),--(J87&lt;[NUM])),"")</f>
        <v/>
      </c>
      <c r="F87" s="16" t="str">
        <f>IFERROR(RANK(ProjectTimelineData[[#This Row],[DATE]],[DATE],1),"")</f>
        <v/>
      </c>
      <c r="G87" s="17" t="str">
        <f>IFERROR(IF(ISBLANK(INDEX(ProjectDetails[],Project_last_entry-Project_start_row-ProjectTimelineData[[#This Row],[NUM]]+1,1)),"",INDEX(ProjectDetails[],Project_last_entry-Project_start_row-ProjectTimelineData[[#This Row],[NUM]]+1,1)),"")</f>
        <v/>
      </c>
      <c r="H87" s="19" t="str">
        <f>IFERROR(IF(ISBLANK(INDEX(ProjectDetails[],Project_last_entry-Project_start_row-ProjectTimelineData[[#This Row],[NUM]]+1,2)),"",INDEX(ProjectDetails[],Project_last_entry-Project_start_row-ProjectTimelineData[[#This Row],[NUM]]+1,2)),"")</f>
        <v/>
      </c>
      <c r="I87" s="19" t="str">
        <f>IFERROR(IF(ISBLANK(INDEX(ProjectDetails[],Project_last_entry-Project_start_row-ProjectTimelineData[[#This Row],[NUM]]+1,3)),"",INDEX(ProjectDetails[],Project_last_entry-Project_start_row-ProjectTimelineData[[#This Row],[NUM]]+1,3)),"")</f>
        <v/>
      </c>
      <c r="J87" s="13" t="str">
        <f>IFERROR(IF(ISBLANK(INDEX(ProjectDetails[],ROW(A82)+1,1)),"",IF($J86-1&lt;=-1,"",$J86-1)),"")</f>
        <v/>
      </c>
      <c r="M87" s="16" t="str">
        <f>IFERROR(ProjectTimelineData[NUM]+1,"")</f>
        <v/>
      </c>
      <c r="N87" s="17" t="str">
        <f>IFERROR(VLOOKUP([RANK Sorted],ProjectTimelineData[],3,0),"")</f>
        <v/>
      </c>
      <c r="O87" s="13" t="str">
        <f>IFERROR(VLOOKUP([RANK Sorted],ProjectTimelineData[],4,0),"")</f>
        <v/>
      </c>
      <c r="P87" s="13" t="str">
        <f>IFERROR(VLOOKUP([RANK Sorted],ProjectTimelineData[],5,0),"")</f>
        <v/>
      </c>
    </row>
    <row r="88" spans="5:16">
      <c r="E88" s="16" t="str">
        <f>IFERROR(RANK(F88,[RANK])+SUMPRODUCT(--(F88=[RANK]),--(J88&lt;[NUM])),"")</f>
        <v/>
      </c>
      <c r="F88" s="16" t="str">
        <f>IFERROR(RANK(ProjectTimelineData[[#This Row],[DATE]],[DATE],1),"")</f>
        <v/>
      </c>
      <c r="G88" s="17" t="str">
        <f>IFERROR(IF(ISBLANK(INDEX(ProjectDetails[],Project_last_entry-Project_start_row-ProjectTimelineData[[#This Row],[NUM]]+1,1)),"",INDEX(ProjectDetails[],Project_last_entry-Project_start_row-ProjectTimelineData[[#This Row],[NUM]]+1,1)),"")</f>
        <v/>
      </c>
      <c r="H88" s="19" t="str">
        <f>IFERROR(IF(ISBLANK(INDEX(ProjectDetails[],Project_last_entry-Project_start_row-ProjectTimelineData[[#This Row],[NUM]]+1,2)),"",INDEX(ProjectDetails[],Project_last_entry-Project_start_row-ProjectTimelineData[[#This Row],[NUM]]+1,2)),"")</f>
        <v/>
      </c>
      <c r="I88" s="19" t="str">
        <f>IFERROR(IF(ISBLANK(INDEX(ProjectDetails[],Project_last_entry-Project_start_row-ProjectTimelineData[[#This Row],[NUM]]+1,3)),"",INDEX(ProjectDetails[],Project_last_entry-Project_start_row-ProjectTimelineData[[#This Row],[NUM]]+1,3)),"")</f>
        <v/>
      </c>
      <c r="J88" s="13" t="str">
        <f>IFERROR(IF(ISBLANK(INDEX(ProjectDetails[],ROW(A83)+1,1)),"",IF($J87-1&lt;=-1,"",$J87-1)),"")</f>
        <v/>
      </c>
      <c r="M88" s="16" t="str">
        <f>IFERROR(ProjectTimelineData[NUM]+1,"")</f>
        <v/>
      </c>
      <c r="N88" s="17" t="str">
        <f>IFERROR(VLOOKUP([RANK Sorted],ProjectTimelineData[],3,0),"")</f>
        <v/>
      </c>
      <c r="O88" s="13" t="str">
        <f>IFERROR(VLOOKUP([RANK Sorted],ProjectTimelineData[],4,0),"")</f>
        <v/>
      </c>
      <c r="P88" s="13" t="str">
        <f>IFERROR(VLOOKUP([RANK Sorted],ProjectTimelineData[],5,0),"")</f>
        <v/>
      </c>
    </row>
    <row r="89" spans="5:16">
      <c r="E89" s="16" t="str">
        <f>IFERROR(RANK(F89,[RANK])+SUMPRODUCT(--(F89=[RANK]),--(J89&lt;[NUM])),"")</f>
        <v/>
      </c>
      <c r="F89" s="16" t="str">
        <f>IFERROR(RANK(ProjectTimelineData[[#This Row],[DATE]],[DATE],1),"")</f>
        <v/>
      </c>
      <c r="G89" s="17" t="str">
        <f>IFERROR(IF(ISBLANK(INDEX(ProjectDetails[],Project_last_entry-Project_start_row-ProjectTimelineData[[#This Row],[NUM]]+1,1)),"",INDEX(ProjectDetails[],Project_last_entry-Project_start_row-ProjectTimelineData[[#This Row],[NUM]]+1,1)),"")</f>
        <v/>
      </c>
      <c r="H89" s="19" t="str">
        <f>IFERROR(IF(ISBLANK(INDEX(ProjectDetails[],Project_last_entry-Project_start_row-ProjectTimelineData[[#This Row],[NUM]]+1,2)),"",INDEX(ProjectDetails[],Project_last_entry-Project_start_row-ProjectTimelineData[[#This Row],[NUM]]+1,2)),"")</f>
        <v/>
      </c>
      <c r="I89" s="19" t="str">
        <f>IFERROR(IF(ISBLANK(INDEX(ProjectDetails[],Project_last_entry-Project_start_row-ProjectTimelineData[[#This Row],[NUM]]+1,3)),"",INDEX(ProjectDetails[],Project_last_entry-Project_start_row-ProjectTimelineData[[#This Row],[NUM]]+1,3)),"")</f>
        <v/>
      </c>
      <c r="J89" s="13" t="str">
        <f>IFERROR(IF(ISBLANK(INDEX(ProjectDetails[],ROW(A84)+1,1)),"",IF($J88-1&lt;=-1,"",$J88-1)),"")</f>
        <v/>
      </c>
      <c r="M89" s="16" t="str">
        <f>IFERROR(ProjectTimelineData[NUM]+1,"")</f>
        <v/>
      </c>
      <c r="N89" s="17" t="str">
        <f>IFERROR(VLOOKUP([RANK Sorted],ProjectTimelineData[],3,0),"")</f>
        <v/>
      </c>
      <c r="O89" s="13" t="str">
        <f>IFERROR(VLOOKUP([RANK Sorted],ProjectTimelineData[],4,0),"")</f>
        <v/>
      </c>
      <c r="P89" s="13" t="str">
        <f>IFERROR(VLOOKUP([RANK Sorted],ProjectTimelineData[],5,0),"")</f>
        <v/>
      </c>
    </row>
    <row r="90" spans="5:16">
      <c r="E90" s="16" t="str">
        <f>IFERROR(RANK(F90,[RANK])+SUMPRODUCT(--(F90=[RANK]),--(J90&lt;[NUM])),"")</f>
        <v/>
      </c>
      <c r="F90" s="16" t="str">
        <f>IFERROR(RANK(ProjectTimelineData[[#This Row],[DATE]],[DATE],1),"")</f>
        <v/>
      </c>
      <c r="G90" s="17" t="str">
        <f>IFERROR(IF(ISBLANK(INDEX(ProjectDetails[],Project_last_entry-Project_start_row-ProjectTimelineData[[#This Row],[NUM]]+1,1)),"",INDEX(ProjectDetails[],Project_last_entry-Project_start_row-ProjectTimelineData[[#This Row],[NUM]]+1,1)),"")</f>
        <v/>
      </c>
      <c r="H90" s="19" t="str">
        <f>IFERROR(IF(ISBLANK(INDEX(ProjectDetails[],Project_last_entry-Project_start_row-ProjectTimelineData[[#This Row],[NUM]]+1,2)),"",INDEX(ProjectDetails[],Project_last_entry-Project_start_row-ProjectTimelineData[[#This Row],[NUM]]+1,2)),"")</f>
        <v/>
      </c>
      <c r="I90" s="19" t="str">
        <f>IFERROR(IF(ISBLANK(INDEX(ProjectDetails[],Project_last_entry-Project_start_row-ProjectTimelineData[[#This Row],[NUM]]+1,3)),"",INDEX(ProjectDetails[],Project_last_entry-Project_start_row-ProjectTimelineData[[#This Row],[NUM]]+1,3)),"")</f>
        <v/>
      </c>
      <c r="J90" s="13" t="str">
        <f>IFERROR(IF(ISBLANK(INDEX(ProjectDetails[],ROW(A85)+1,1)),"",IF($J89-1&lt;=-1,"",$J89-1)),"")</f>
        <v/>
      </c>
      <c r="M90" s="16" t="str">
        <f>IFERROR(ProjectTimelineData[NUM]+1,"")</f>
        <v/>
      </c>
      <c r="N90" s="17" t="str">
        <f>IFERROR(VLOOKUP([RANK Sorted],ProjectTimelineData[],3,0),"")</f>
        <v/>
      </c>
      <c r="O90" s="13" t="str">
        <f>IFERROR(VLOOKUP([RANK Sorted],ProjectTimelineData[],4,0),"")</f>
        <v/>
      </c>
      <c r="P90" s="13" t="str">
        <f>IFERROR(VLOOKUP([RANK Sorted],ProjectTimelineData[],5,0),"")</f>
        <v/>
      </c>
    </row>
    <row r="91" spans="5:16">
      <c r="E91" s="16" t="str">
        <f>IFERROR(RANK(F91,[RANK])+SUMPRODUCT(--(F91=[RANK]),--(J91&lt;[NUM])),"")</f>
        <v/>
      </c>
      <c r="F91" s="16" t="str">
        <f>IFERROR(RANK(ProjectTimelineData[[#This Row],[DATE]],[DATE],1),"")</f>
        <v/>
      </c>
      <c r="G91" s="17" t="str">
        <f>IFERROR(IF(ISBLANK(INDEX(ProjectDetails[],Project_last_entry-Project_start_row-ProjectTimelineData[[#This Row],[NUM]]+1,1)),"",INDEX(ProjectDetails[],Project_last_entry-Project_start_row-ProjectTimelineData[[#This Row],[NUM]]+1,1)),"")</f>
        <v/>
      </c>
      <c r="H91" s="19" t="str">
        <f>IFERROR(IF(ISBLANK(INDEX(ProjectDetails[],Project_last_entry-Project_start_row-ProjectTimelineData[[#This Row],[NUM]]+1,2)),"",INDEX(ProjectDetails[],Project_last_entry-Project_start_row-ProjectTimelineData[[#This Row],[NUM]]+1,2)),"")</f>
        <v/>
      </c>
      <c r="I91" s="19" t="str">
        <f>IFERROR(IF(ISBLANK(INDEX(ProjectDetails[],Project_last_entry-Project_start_row-ProjectTimelineData[[#This Row],[NUM]]+1,3)),"",INDEX(ProjectDetails[],Project_last_entry-Project_start_row-ProjectTimelineData[[#This Row],[NUM]]+1,3)),"")</f>
        <v/>
      </c>
      <c r="J91" s="13" t="str">
        <f>IFERROR(IF(ISBLANK(INDEX(ProjectDetails[],ROW(A86)+1,1)),"",IF($J90-1&lt;=-1,"",$J90-1)),"")</f>
        <v/>
      </c>
      <c r="M91" s="16" t="str">
        <f>IFERROR(ProjectTimelineData[NUM]+1,"")</f>
        <v/>
      </c>
      <c r="N91" s="17" t="str">
        <f>IFERROR(VLOOKUP([RANK Sorted],ProjectTimelineData[],3,0),"")</f>
        <v/>
      </c>
      <c r="O91" s="13" t="str">
        <f>IFERROR(VLOOKUP([RANK Sorted],ProjectTimelineData[],4,0),"")</f>
        <v/>
      </c>
      <c r="P91" s="13" t="str">
        <f>IFERROR(VLOOKUP([RANK Sorted],ProjectTimelineData[],5,0),"")</f>
        <v/>
      </c>
    </row>
    <row r="92" spans="5:16">
      <c r="E92" s="16" t="str">
        <f>IFERROR(RANK(F92,[RANK])+SUMPRODUCT(--(F92=[RANK]),--(J92&lt;[NUM])),"")</f>
        <v/>
      </c>
      <c r="F92" s="16" t="str">
        <f>IFERROR(RANK(ProjectTimelineData[[#This Row],[DATE]],[DATE],1),"")</f>
        <v/>
      </c>
      <c r="G92" s="17" t="str">
        <f>IFERROR(IF(ISBLANK(INDEX(ProjectDetails[],Project_last_entry-Project_start_row-ProjectTimelineData[[#This Row],[NUM]]+1,1)),"",INDEX(ProjectDetails[],Project_last_entry-Project_start_row-ProjectTimelineData[[#This Row],[NUM]]+1,1)),"")</f>
        <v/>
      </c>
      <c r="H92" s="19" t="str">
        <f>IFERROR(IF(ISBLANK(INDEX(ProjectDetails[],Project_last_entry-Project_start_row-ProjectTimelineData[[#This Row],[NUM]]+1,2)),"",INDEX(ProjectDetails[],Project_last_entry-Project_start_row-ProjectTimelineData[[#This Row],[NUM]]+1,2)),"")</f>
        <v/>
      </c>
      <c r="I92" s="19" t="str">
        <f>IFERROR(IF(ISBLANK(INDEX(ProjectDetails[],Project_last_entry-Project_start_row-ProjectTimelineData[[#This Row],[NUM]]+1,3)),"",INDEX(ProjectDetails[],Project_last_entry-Project_start_row-ProjectTimelineData[[#This Row],[NUM]]+1,3)),"")</f>
        <v/>
      </c>
      <c r="J92" s="13" t="str">
        <f>IFERROR(IF(ISBLANK(INDEX(ProjectDetails[],ROW(A87)+1,1)),"",IF($J91-1&lt;=-1,"",$J91-1)),"")</f>
        <v/>
      </c>
      <c r="M92" s="16" t="str">
        <f>IFERROR(ProjectTimelineData[NUM]+1,"")</f>
        <v/>
      </c>
      <c r="N92" s="17" t="str">
        <f>IFERROR(VLOOKUP([RANK Sorted],ProjectTimelineData[],3,0),"")</f>
        <v/>
      </c>
      <c r="O92" s="13" t="str">
        <f>IFERROR(VLOOKUP([RANK Sorted],ProjectTimelineData[],4,0),"")</f>
        <v/>
      </c>
      <c r="P92" s="13" t="str">
        <f>IFERROR(VLOOKUP([RANK Sorted],ProjectTimelineData[],5,0),"")</f>
        <v/>
      </c>
    </row>
    <row r="93" spans="5:16">
      <c r="E93" s="16" t="str">
        <f>IFERROR(RANK(F93,[RANK])+SUMPRODUCT(--(F93=[RANK]),--(J93&lt;[NUM])),"")</f>
        <v/>
      </c>
      <c r="F93" s="16" t="str">
        <f>IFERROR(RANK(ProjectTimelineData[[#This Row],[DATE]],[DATE],1),"")</f>
        <v/>
      </c>
      <c r="G93" s="17" t="str">
        <f>IFERROR(IF(ISBLANK(INDEX(ProjectDetails[],Project_last_entry-Project_start_row-ProjectTimelineData[[#This Row],[NUM]]+1,1)),"",INDEX(ProjectDetails[],Project_last_entry-Project_start_row-ProjectTimelineData[[#This Row],[NUM]]+1,1)),"")</f>
        <v/>
      </c>
      <c r="H93" s="19" t="str">
        <f>IFERROR(IF(ISBLANK(INDEX(ProjectDetails[],Project_last_entry-Project_start_row-ProjectTimelineData[[#This Row],[NUM]]+1,2)),"",INDEX(ProjectDetails[],Project_last_entry-Project_start_row-ProjectTimelineData[[#This Row],[NUM]]+1,2)),"")</f>
        <v/>
      </c>
      <c r="I93" s="19" t="str">
        <f>IFERROR(IF(ISBLANK(INDEX(ProjectDetails[],Project_last_entry-Project_start_row-ProjectTimelineData[[#This Row],[NUM]]+1,3)),"",INDEX(ProjectDetails[],Project_last_entry-Project_start_row-ProjectTimelineData[[#This Row],[NUM]]+1,3)),"")</f>
        <v/>
      </c>
      <c r="J93" s="13" t="str">
        <f>IFERROR(IF(ISBLANK(INDEX(ProjectDetails[],ROW(A88)+1,1)),"",IF($J92-1&lt;=-1,"",$J92-1)),"")</f>
        <v/>
      </c>
      <c r="M93" s="16" t="str">
        <f>IFERROR(ProjectTimelineData[NUM]+1,"")</f>
        <v/>
      </c>
      <c r="N93" s="17" t="str">
        <f>IFERROR(VLOOKUP([RANK Sorted],ProjectTimelineData[],3,0),"")</f>
        <v/>
      </c>
      <c r="O93" s="13" t="str">
        <f>IFERROR(VLOOKUP([RANK Sorted],ProjectTimelineData[],4,0),"")</f>
        <v/>
      </c>
      <c r="P93" s="13" t="str">
        <f>IFERROR(VLOOKUP([RANK Sorted],ProjectTimelineData[],5,0),"")</f>
        <v/>
      </c>
    </row>
    <row r="94" spans="5:16">
      <c r="E94" s="16" t="str">
        <f>IFERROR(RANK(F94,[RANK])+SUMPRODUCT(--(F94=[RANK]),--(J94&lt;[NUM])),"")</f>
        <v/>
      </c>
      <c r="F94" s="16" t="str">
        <f>IFERROR(RANK(ProjectTimelineData[[#This Row],[DATE]],[DATE],1),"")</f>
        <v/>
      </c>
      <c r="G94" s="17" t="str">
        <f>IFERROR(IF(ISBLANK(INDEX(ProjectDetails[],Project_last_entry-Project_start_row-ProjectTimelineData[[#This Row],[NUM]]+1,1)),"",INDEX(ProjectDetails[],Project_last_entry-Project_start_row-ProjectTimelineData[[#This Row],[NUM]]+1,1)),"")</f>
        <v/>
      </c>
      <c r="H94" s="19" t="str">
        <f>IFERROR(IF(ISBLANK(INDEX(ProjectDetails[],Project_last_entry-Project_start_row-ProjectTimelineData[[#This Row],[NUM]]+1,2)),"",INDEX(ProjectDetails[],Project_last_entry-Project_start_row-ProjectTimelineData[[#This Row],[NUM]]+1,2)),"")</f>
        <v/>
      </c>
      <c r="I94" s="19" t="str">
        <f>IFERROR(IF(ISBLANK(INDEX(ProjectDetails[],Project_last_entry-Project_start_row-ProjectTimelineData[[#This Row],[NUM]]+1,3)),"",INDEX(ProjectDetails[],Project_last_entry-Project_start_row-ProjectTimelineData[[#This Row],[NUM]]+1,3)),"")</f>
        <v/>
      </c>
      <c r="J94" s="13" t="str">
        <f>IFERROR(IF(ISBLANK(INDEX(ProjectDetails[],ROW(A89)+1,1)),"",IF($J93-1&lt;=-1,"",$J93-1)),"")</f>
        <v/>
      </c>
      <c r="M94" s="16" t="str">
        <f>IFERROR(ProjectTimelineData[NUM]+1,"")</f>
        <v/>
      </c>
      <c r="N94" s="17" t="str">
        <f>IFERROR(VLOOKUP([RANK Sorted],ProjectTimelineData[],3,0),"")</f>
        <v/>
      </c>
      <c r="O94" s="13" t="str">
        <f>IFERROR(VLOOKUP([RANK Sorted],ProjectTimelineData[],4,0),"")</f>
        <v/>
      </c>
      <c r="P94" s="13" t="str">
        <f>IFERROR(VLOOKUP([RANK Sorted],ProjectTimelineData[],5,0),"")</f>
        <v/>
      </c>
    </row>
    <row r="95" spans="5:16">
      <c r="E95" s="16" t="str">
        <f>IFERROR(RANK(F95,[RANK])+SUMPRODUCT(--(F95=[RANK]),--(J95&lt;[NUM])),"")</f>
        <v/>
      </c>
      <c r="F95" s="16" t="str">
        <f>IFERROR(RANK(ProjectTimelineData[[#This Row],[DATE]],[DATE],1),"")</f>
        <v/>
      </c>
      <c r="G95" s="17" t="str">
        <f>IFERROR(IF(ISBLANK(INDEX(ProjectDetails[],Project_last_entry-Project_start_row-ProjectTimelineData[[#This Row],[NUM]]+1,1)),"",INDEX(ProjectDetails[],Project_last_entry-Project_start_row-ProjectTimelineData[[#This Row],[NUM]]+1,1)),"")</f>
        <v/>
      </c>
      <c r="H95" s="19" t="str">
        <f>IFERROR(IF(ISBLANK(INDEX(ProjectDetails[],Project_last_entry-Project_start_row-ProjectTimelineData[[#This Row],[NUM]]+1,2)),"",INDEX(ProjectDetails[],Project_last_entry-Project_start_row-ProjectTimelineData[[#This Row],[NUM]]+1,2)),"")</f>
        <v/>
      </c>
      <c r="I95" s="19" t="str">
        <f>IFERROR(IF(ISBLANK(INDEX(ProjectDetails[],Project_last_entry-Project_start_row-ProjectTimelineData[[#This Row],[NUM]]+1,3)),"",INDEX(ProjectDetails[],Project_last_entry-Project_start_row-ProjectTimelineData[[#This Row],[NUM]]+1,3)),"")</f>
        <v/>
      </c>
      <c r="J95" s="13" t="str">
        <f>IFERROR(IF(ISBLANK(INDEX(ProjectDetails[],ROW(A90)+1,1)),"",IF($J94-1&lt;=-1,"",$J94-1)),"")</f>
        <v/>
      </c>
      <c r="M95" s="16" t="str">
        <f>IFERROR(ProjectTimelineData[NUM]+1,"")</f>
        <v/>
      </c>
      <c r="N95" s="17" t="str">
        <f>IFERROR(VLOOKUP([RANK Sorted],ProjectTimelineData[],3,0),"")</f>
        <v/>
      </c>
      <c r="O95" s="13" t="str">
        <f>IFERROR(VLOOKUP([RANK Sorted],ProjectTimelineData[],4,0),"")</f>
        <v/>
      </c>
      <c r="P95" s="13" t="str">
        <f>IFERROR(VLOOKUP([RANK Sorted],ProjectTimelineData[],5,0),"")</f>
        <v/>
      </c>
    </row>
    <row r="96" spans="5:16">
      <c r="E96" s="16" t="str">
        <f>IFERROR(RANK(F96,[RANK])+SUMPRODUCT(--(F96=[RANK]),--(J96&lt;[NUM])),"")</f>
        <v/>
      </c>
      <c r="F96" s="16" t="str">
        <f>IFERROR(RANK(ProjectTimelineData[[#This Row],[DATE]],[DATE],1),"")</f>
        <v/>
      </c>
      <c r="G96" s="17" t="str">
        <f>IFERROR(IF(ISBLANK(INDEX(ProjectDetails[],Project_last_entry-Project_start_row-ProjectTimelineData[[#This Row],[NUM]]+1,1)),"",INDEX(ProjectDetails[],Project_last_entry-Project_start_row-ProjectTimelineData[[#This Row],[NUM]]+1,1)),"")</f>
        <v/>
      </c>
      <c r="H96" s="19" t="str">
        <f>IFERROR(IF(ISBLANK(INDEX(ProjectDetails[],Project_last_entry-Project_start_row-ProjectTimelineData[[#This Row],[NUM]]+1,2)),"",INDEX(ProjectDetails[],Project_last_entry-Project_start_row-ProjectTimelineData[[#This Row],[NUM]]+1,2)),"")</f>
        <v/>
      </c>
      <c r="I96" s="19" t="str">
        <f>IFERROR(IF(ISBLANK(INDEX(ProjectDetails[],Project_last_entry-Project_start_row-ProjectTimelineData[[#This Row],[NUM]]+1,3)),"",INDEX(ProjectDetails[],Project_last_entry-Project_start_row-ProjectTimelineData[[#This Row],[NUM]]+1,3)),"")</f>
        <v/>
      </c>
      <c r="J96" s="13" t="str">
        <f>IFERROR(IF(ISBLANK(INDEX(ProjectDetails[],ROW(A91)+1,1)),"",IF($J95-1&lt;=-1,"",$J95-1)),"")</f>
        <v/>
      </c>
      <c r="M96" s="16" t="str">
        <f>IFERROR(ProjectTimelineData[NUM]+1,"")</f>
        <v/>
      </c>
      <c r="N96" s="17" t="str">
        <f>IFERROR(VLOOKUP([RANK Sorted],ProjectTimelineData[],3,0),"")</f>
        <v/>
      </c>
      <c r="O96" s="13" t="str">
        <f>IFERROR(VLOOKUP([RANK Sorted],ProjectTimelineData[],4,0),"")</f>
        <v/>
      </c>
      <c r="P96" s="13" t="str">
        <f>IFERROR(VLOOKUP([RANK Sorted],ProjectTimelineData[],5,0),"")</f>
        <v/>
      </c>
    </row>
    <row r="97" spans="5:16">
      <c r="E97" s="16" t="str">
        <f>IFERROR(RANK(F97,[RANK])+SUMPRODUCT(--(F97=[RANK]),--(J97&lt;[NUM])),"")</f>
        <v/>
      </c>
      <c r="F97" s="16" t="str">
        <f>IFERROR(RANK(ProjectTimelineData[[#This Row],[DATE]],[DATE],1),"")</f>
        <v/>
      </c>
      <c r="G97" s="17" t="str">
        <f>IFERROR(IF(ISBLANK(INDEX(ProjectDetails[],Project_last_entry-Project_start_row-ProjectTimelineData[[#This Row],[NUM]]+1,1)),"",INDEX(ProjectDetails[],Project_last_entry-Project_start_row-ProjectTimelineData[[#This Row],[NUM]]+1,1)),"")</f>
        <v/>
      </c>
      <c r="H97" s="19" t="str">
        <f>IFERROR(IF(ISBLANK(INDEX(ProjectDetails[],Project_last_entry-Project_start_row-ProjectTimelineData[[#This Row],[NUM]]+1,2)),"",INDEX(ProjectDetails[],Project_last_entry-Project_start_row-ProjectTimelineData[[#This Row],[NUM]]+1,2)),"")</f>
        <v/>
      </c>
      <c r="I97" s="19" t="str">
        <f>IFERROR(IF(ISBLANK(INDEX(ProjectDetails[],Project_last_entry-Project_start_row-ProjectTimelineData[[#This Row],[NUM]]+1,3)),"",INDEX(ProjectDetails[],Project_last_entry-Project_start_row-ProjectTimelineData[[#This Row],[NUM]]+1,3)),"")</f>
        <v/>
      </c>
      <c r="J97" s="13" t="str">
        <f>IFERROR(IF(ISBLANK(INDEX(ProjectDetails[],ROW(A92)+1,1)),"",IF($J96-1&lt;=-1,"",$J96-1)),"")</f>
        <v/>
      </c>
      <c r="M97" s="16" t="str">
        <f>IFERROR(ProjectTimelineData[NUM]+1,"")</f>
        <v/>
      </c>
      <c r="N97" s="17" t="str">
        <f>IFERROR(VLOOKUP([RANK Sorted],ProjectTimelineData[],3,0),"")</f>
        <v/>
      </c>
      <c r="O97" s="13" t="str">
        <f>IFERROR(VLOOKUP([RANK Sorted],ProjectTimelineData[],4,0),"")</f>
        <v/>
      </c>
      <c r="P97" s="13" t="str">
        <f>IFERROR(VLOOKUP([RANK Sorted],ProjectTimelineData[],5,0),"")</f>
        <v/>
      </c>
    </row>
    <row r="98" spans="5:16">
      <c r="E98" s="16" t="str">
        <f>IFERROR(RANK(F98,[RANK])+SUMPRODUCT(--(F98=[RANK]),--(J98&lt;[NUM])),"")</f>
        <v/>
      </c>
      <c r="F98" s="16" t="str">
        <f>IFERROR(RANK(ProjectTimelineData[[#This Row],[DATE]],[DATE],1),"")</f>
        <v/>
      </c>
      <c r="G98" s="17" t="str">
        <f>IFERROR(IF(ISBLANK(INDEX(ProjectDetails[],Project_last_entry-Project_start_row-ProjectTimelineData[[#This Row],[NUM]]+1,1)),"",INDEX(ProjectDetails[],Project_last_entry-Project_start_row-ProjectTimelineData[[#This Row],[NUM]]+1,1)),"")</f>
        <v/>
      </c>
      <c r="H98" s="19" t="str">
        <f>IFERROR(IF(ISBLANK(INDEX(ProjectDetails[],Project_last_entry-Project_start_row-ProjectTimelineData[[#This Row],[NUM]]+1,2)),"",INDEX(ProjectDetails[],Project_last_entry-Project_start_row-ProjectTimelineData[[#This Row],[NUM]]+1,2)),"")</f>
        <v/>
      </c>
      <c r="I98" s="19" t="str">
        <f>IFERROR(IF(ISBLANK(INDEX(ProjectDetails[],Project_last_entry-Project_start_row-ProjectTimelineData[[#This Row],[NUM]]+1,3)),"",INDEX(ProjectDetails[],Project_last_entry-Project_start_row-ProjectTimelineData[[#This Row],[NUM]]+1,3)),"")</f>
        <v/>
      </c>
      <c r="J98" s="13" t="str">
        <f>IFERROR(IF(ISBLANK(INDEX(ProjectDetails[],ROW(A93)+1,1)),"",IF($J97-1&lt;=-1,"",$J97-1)),"")</f>
        <v/>
      </c>
      <c r="M98" s="16" t="str">
        <f>IFERROR(ProjectTimelineData[NUM]+1,"")</f>
        <v/>
      </c>
      <c r="N98" s="17" t="str">
        <f>IFERROR(VLOOKUP([RANK Sorted],ProjectTimelineData[],3,0),"")</f>
        <v/>
      </c>
      <c r="O98" s="13" t="str">
        <f>IFERROR(VLOOKUP([RANK Sorted],ProjectTimelineData[],4,0),"")</f>
        <v/>
      </c>
      <c r="P98" s="13" t="str">
        <f>IFERROR(VLOOKUP([RANK Sorted],ProjectTimelineData[],5,0),"")</f>
        <v/>
      </c>
    </row>
    <row r="99" spans="5:16">
      <c r="E99" s="16" t="str">
        <f>IFERROR(RANK(F99,[RANK])+SUMPRODUCT(--(F99=[RANK]),--(J99&lt;[NUM])),"")</f>
        <v/>
      </c>
      <c r="F99" s="16" t="str">
        <f>IFERROR(RANK(ProjectTimelineData[[#This Row],[DATE]],[DATE],1),"")</f>
        <v/>
      </c>
      <c r="G99" s="17" t="str">
        <f>IFERROR(IF(ISBLANK(INDEX(ProjectDetails[],Project_last_entry-Project_start_row-ProjectTimelineData[[#This Row],[NUM]]+1,1)),"",INDEX(ProjectDetails[],Project_last_entry-Project_start_row-ProjectTimelineData[[#This Row],[NUM]]+1,1)),"")</f>
        <v/>
      </c>
      <c r="H99" s="19" t="str">
        <f>IFERROR(IF(ISBLANK(INDEX(ProjectDetails[],Project_last_entry-Project_start_row-ProjectTimelineData[[#This Row],[NUM]]+1,2)),"",INDEX(ProjectDetails[],Project_last_entry-Project_start_row-ProjectTimelineData[[#This Row],[NUM]]+1,2)),"")</f>
        <v/>
      </c>
      <c r="I99" s="19" t="str">
        <f>IFERROR(IF(ISBLANK(INDEX(ProjectDetails[],Project_last_entry-Project_start_row-ProjectTimelineData[[#This Row],[NUM]]+1,3)),"",INDEX(ProjectDetails[],Project_last_entry-Project_start_row-ProjectTimelineData[[#This Row],[NUM]]+1,3)),"")</f>
        <v/>
      </c>
      <c r="J99" s="13" t="str">
        <f>IFERROR(IF(ISBLANK(INDEX(ProjectDetails[],ROW(A94)+1,1)),"",IF($J98-1&lt;=-1,"",$J98-1)),"")</f>
        <v/>
      </c>
      <c r="M99" s="16" t="str">
        <f>IFERROR(ProjectTimelineData[NUM]+1,"")</f>
        <v/>
      </c>
      <c r="N99" s="17" t="str">
        <f>IFERROR(VLOOKUP([RANK Sorted],ProjectTimelineData[],3,0),"")</f>
        <v/>
      </c>
      <c r="O99" s="13" t="str">
        <f>IFERROR(VLOOKUP([RANK Sorted],ProjectTimelineData[],4,0),"")</f>
        <v/>
      </c>
      <c r="P99" s="13" t="str">
        <f>IFERROR(VLOOKUP([RANK Sorted],ProjectTimelineData[],5,0),"")</f>
        <v/>
      </c>
    </row>
    <row r="100" spans="5:16">
      <c r="E100" s="16" t="str">
        <f>IFERROR(RANK(F100,[RANK])+SUMPRODUCT(--(F100=[RANK]),--(J100&lt;[NUM])),"")</f>
        <v/>
      </c>
      <c r="F100" s="16" t="str">
        <f>IFERROR(RANK(ProjectTimelineData[[#This Row],[DATE]],[DATE],1),"")</f>
        <v/>
      </c>
      <c r="G100" s="17" t="str">
        <f>IFERROR(IF(ISBLANK(INDEX(ProjectDetails[],Project_last_entry-Project_start_row-ProjectTimelineData[[#This Row],[NUM]]+1,1)),"",INDEX(ProjectDetails[],Project_last_entry-Project_start_row-ProjectTimelineData[[#This Row],[NUM]]+1,1)),"")</f>
        <v/>
      </c>
      <c r="H100" s="19" t="str">
        <f>IFERROR(IF(ISBLANK(INDEX(ProjectDetails[],Project_last_entry-Project_start_row-ProjectTimelineData[[#This Row],[NUM]]+1,2)),"",INDEX(ProjectDetails[],Project_last_entry-Project_start_row-ProjectTimelineData[[#This Row],[NUM]]+1,2)),"")</f>
        <v/>
      </c>
      <c r="I100" s="19" t="str">
        <f>IFERROR(IF(ISBLANK(INDEX(ProjectDetails[],Project_last_entry-Project_start_row-ProjectTimelineData[[#This Row],[NUM]]+1,3)),"",INDEX(ProjectDetails[],Project_last_entry-Project_start_row-ProjectTimelineData[[#This Row],[NUM]]+1,3)),"")</f>
        <v/>
      </c>
      <c r="J100" s="13" t="str">
        <f>IFERROR(IF(ISBLANK(INDEX(ProjectDetails[],ROW(A95)+1,1)),"",IF($J99-1&lt;=-1,"",$J99-1)),"")</f>
        <v/>
      </c>
      <c r="M100" s="16" t="str">
        <f>IFERROR(ProjectTimelineData[NUM]+1,"")</f>
        <v/>
      </c>
      <c r="N100" s="17" t="str">
        <f>IFERROR(VLOOKUP([RANK Sorted],ProjectTimelineData[],3,0),"")</f>
        <v/>
      </c>
      <c r="O100" s="13" t="str">
        <f>IFERROR(VLOOKUP([RANK Sorted],ProjectTimelineData[],4,0),"")</f>
        <v/>
      </c>
      <c r="P100" s="13" t="str">
        <f>IFERROR(VLOOKUP([RANK Sorted],ProjectTimelineData[],5,0),"")</f>
        <v/>
      </c>
    </row>
    <row r="101" spans="5:16">
      <c r="E101" s="16" t="str">
        <f>IFERROR(RANK(F101,[RANK])+SUMPRODUCT(--(F101=[RANK]),--(J101&lt;[NUM])),"")</f>
        <v/>
      </c>
      <c r="F101" s="16" t="str">
        <f>IFERROR(RANK(ProjectTimelineData[[#This Row],[DATE]],[DATE],1),"")</f>
        <v/>
      </c>
      <c r="G101" s="17" t="str">
        <f>IFERROR(IF(ISBLANK(INDEX(ProjectDetails[],Project_last_entry-Project_start_row-ProjectTimelineData[[#This Row],[NUM]]+1,1)),"",INDEX(ProjectDetails[],Project_last_entry-Project_start_row-ProjectTimelineData[[#This Row],[NUM]]+1,1)),"")</f>
        <v/>
      </c>
      <c r="H101" s="19" t="str">
        <f>IFERROR(IF(ISBLANK(INDEX(ProjectDetails[],Project_last_entry-Project_start_row-ProjectTimelineData[[#This Row],[NUM]]+1,2)),"",INDEX(ProjectDetails[],Project_last_entry-Project_start_row-ProjectTimelineData[[#This Row],[NUM]]+1,2)),"")</f>
        <v/>
      </c>
      <c r="I101" s="19" t="str">
        <f>IFERROR(IF(ISBLANK(INDEX(ProjectDetails[],Project_last_entry-Project_start_row-ProjectTimelineData[[#This Row],[NUM]]+1,3)),"",INDEX(ProjectDetails[],Project_last_entry-Project_start_row-ProjectTimelineData[[#This Row],[NUM]]+1,3)),"")</f>
        <v/>
      </c>
      <c r="J101" s="13" t="str">
        <f>IFERROR(IF(ISBLANK(INDEX(ProjectDetails[],ROW(A96)+1,1)),"",IF($J100-1&lt;=-1,"",$J100-1)),"")</f>
        <v/>
      </c>
      <c r="M101" s="16" t="str">
        <f>IFERROR(ProjectTimelineData[NUM]+1,"")</f>
        <v/>
      </c>
      <c r="N101" s="17" t="str">
        <f>IFERROR(VLOOKUP([RANK Sorted],ProjectTimelineData[],3,0),"")</f>
        <v/>
      </c>
      <c r="O101" s="13" t="str">
        <f>IFERROR(VLOOKUP([RANK Sorted],ProjectTimelineData[],4,0),"")</f>
        <v/>
      </c>
      <c r="P101" s="13" t="str">
        <f>IFERROR(VLOOKUP([RANK Sorted],ProjectTimelineData[],5,0),"")</f>
        <v/>
      </c>
    </row>
    <row r="102" spans="5:16">
      <c r="E102" s="16" t="str">
        <f>IFERROR(RANK(F102,[RANK])+SUMPRODUCT(--(F102=[RANK]),--(J102&lt;[NUM])),"")</f>
        <v/>
      </c>
      <c r="F102" s="16" t="str">
        <f>IFERROR(RANK(ProjectTimelineData[[#This Row],[DATE]],[DATE],1),"")</f>
        <v/>
      </c>
      <c r="G102" s="17" t="str">
        <f>IFERROR(IF(ISBLANK(INDEX(ProjectDetails[],Project_last_entry-Project_start_row-ProjectTimelineData[[#This Row],[NUM]]+1,1)),"",INDEX(ProjectDetails[],Project_last_entry-Project_start_row-ProjectTimelineData[[#This Row],[NUM]]+1,1)),"")</f>
        <v/>
      </c>
      <c r="H102" s="19" t="str">
        <f>IFERROR(IF(ISBLANK(INDEX(ProjectDetails[],Project_last_entry-Project_start_row-ProjectTimelineData[[#This Row],[NUM]]+1,2)),"",INDEX(ProjectDetails[],Project_last_entry-Project_start_row-ProjectTimelineData[[#This Row],[NUM]]+1,2)),"")</f>
        <v/>
      </c>
      <c r="I102" s="19" t="str">
        <f>IFERROR(IF(ISBLANK(INDEX(ProjectDetails[],Project_last_entry-Project_start_row-ProjectTimelineData[[#This Row],[NUM]]+1,3)),"",INDEX(ProjectDetails[],Project_last_entry-Project_start_row-ProjectTimelineData[[#This Row],[NUM]]+1,3)),"")</f>
        <v/>
      </c>
      <c r="J102" s="13" t="str">
        <f>IFERROR(IF(ISBLANK(INDEX(ProjectDetails[],ROW(A97)+1,1)),"",IF($J101-1&lt;=-1,"",$J101-1)),"")</f>
        <v/>
      </c>
      <c r="M102" s="16" t="str">
        <f>IFERROR(ProjectTimelineData[NUM]+1,"")</f>
        <v/>
      </c>
      <c r="N102" s="17" t="str">
        <f>IFERROR(VLOOKUP([RANK Sorted],ProjectTimelineData[],3,0),"")</f>
        <v/>
      </c>
      <c r="O102" s="13" t="str">
        <f>IFERROR(VLOOKUP([RANK Sorted],ProjectTimelineData[],4,0),"")</f>
        <v/>
      </c>
      <c r="P102" s="13" t="str">
        <f>IFERROR(VLOOKUP([RANK Sorted],ProjectTimelineData[],5,0),"")</f>
        <v/>
      </c>
    </row>
    <row r="103" spans="5:16">
      <c r="E103" s="16" t="str">
        <f>IFERROR(RANK(F103,[RANK])+SUMPRODUCT(--(F103=[RANK]),--(J103&lt;[NUM])),"")</f>
        <v/>
      </c>
      <c r="F103" s="16" t="str">
        <f>IFERROR(RANK(ProjectTimelineData[[#This Row],[DATE]],[DATE],1),"")</f>
        <v/>
      </c>
      <c r="G103" s="17" t="str">
        <f>IFERROR(IF(ISBLANK(INDEX(ProjectDetails[],Project_last_entry-Project_start_row-ProjectTimelineData[[#This Row],[NUM]]+1,1)),"",INDEX(ProjectDetails[],Project_last_entry-Project_start_row-ProjectTimelineData[[#This Row],[NUM]]+1,1)),"")</f>
        <v/>
      </c>
      <c r="H103" s="19" t="str">
        <f>IFERROR(IF(ISBLANK(INDEX(ProjectDetails[],Project_last_entry-Project_start_row-ProjectTimelineData[[#This Row],[NUM]]+1,2)),"",INDEX(ProjectDetails[],Project_last_entry-Project_start_row-ProjectTimelineData[[#This Row],[NUM]]+1,2)),"")</f>
        <v/>
      </c>
      <c r="I103" s="19" t="str">
        <f>IFERROR(IF(ISBLANK(INDEX(ProjectDetails[],Project_last_entry-Project_start_row-ProjectTimelineData[[#This Row],[NUM]]+1,3)),"",INDEX(ProjectDetails[],Project_last_entry-Project_start_row-ProjectTimelineData[[#This Row],[NUM]]+1,3)),"")</f>
        <v/>
      </c>
      <c r="J103" s="13" t="str">
        <f>IFERROR(IF(ISBLANK(INDEX(ProjectDetails[],ROW(A98)+1,1)),"",IF($J102-1&lt;=-1,"",$J102-1)),"")</f>
        <v/>
      </c>
      <c r="M103" s="16" t="str">
        <f>IFERROR(ProjectTimelineData[NUM]+1,"")</f>
        <v/>
      </c>
      <c r="N103" s="17" t="str">
        <f>IFERROR(VLOOKUP([RANK Sorted],ProjectTimelineData[],3,0),"")</f>
        <v/>
      </c>
      <c r="O103" s="13" t="str">
        <f>IFERROR(VLOOKUP([RANK Sorted],ProjectTimelineData[],4,0),"")</f>
        <v/>
      </c>
      <c r="P103" s="13" t="str">
        <f>IFERROR(VLOOKUP([RANK Sorted],ProjectTimelineData[],5,0),"")</f>
        <v/>
      </c>
    </row>
    <row r="104" spans="5:16">
      <c r="E104" s="16" t="str">
        <f>IFERROR(RANK(F104,[RANK])+SUMPRODUCT(--(F104=[RANK]),--(J104&lt;[NUM])),"")</f>
        <v/>
      </c>
      <c r="F104" s="16" t="str">
        <f>IFERROR(RANK(ProjectTimelineData[[#This Row],[DATE]],[DATE],1),"")</f>
        <v/>
      </c>
      <c r="G104" s="17" t="str">
        <f>IFERROR(IF(ISBLANK(INDEX(ProjectDetails[],Project_last_entry-Project_start_row-ProjectTimelineData[[#This Row],[NUM]]+1,1)),"",INDEX(ProjectDetails[],Project_last_entry-Project_start_row-ProjectTimelineData[[#This Row],[NUM]]+1,1)),"")</f>
        <v/>
      </c>
      <c r="H104" s="19" t="str">
        <f>IFERROR(IF(ISBLANK(INDEX(ProjectDetails[],Project_last_entry-Project_start_row-ProjectTimelineData[[#This Row],[NUM]]+1,2)),"",INDEX(ProjectDetails[],Project_last_entry-Project_start_row-ProjectTimelineData[[#This Row],[NUM]]+1,2)),"")</f>
        <v/>
      </c>
      <c r="I104" s="19" t="str">
        <f>IFERROR(IF(ISBLANK(INDEX(ProjectDetails[],Project_last_entry-Project_start_row-ProjectTimelineData[[#This Row],[NUM]]+1,3)),"",INDEX(ProjectDetails[],Project_last_entry-Project_start_row-ProjectTimelineData[[#This Row],[NUM]]+1,3)),"")</f>
        <v/>
      </c>
      <c r="J104" s="13" t="str">
        <f>IFERROR(IF(ISBLANK(INDEX(ProjectDetails[],ROW(A99)+1,1)),"",IF($J103-1&lt;=-1,"",$J103-1)),"")</f>
        <v/>
      </c>
      <c r="M104" s="16" t="str">
        <f>IFERROR(ProjectTimelineData[NUM]+1,"")</f>
        <v/>
      </c>
      <c r="N104" s="17" t="str">
        <f>IFERROR(VLOOKUP([RANK Sorted],ProjectTimelineData[],3,0),"")</f>
        <v/>
      </c>
      <c r="O104" s="13" t="str">
        <f>IFERROR(VLOOKUP([RANK Sorted],ProjectTimelineData[],4,0),"")</f>
        <v/>
      </c>
      <c r="P104" s="13" t="str">
        <f>IFERROR(VLOOKUP([RANK Sorted],ProjectTimelineData[],5,0),"")</f>
        <v/>
      </c>
    </row>
    <row r="105" spans="5:16">
      <c r="E105" s="16" t="str">
        <f>IFERROR(RANK(F105,[RANK])+SUMPRODUCT(--(F105=[RANK]),--(J105&lt;[NUM])),"")</f>
        <v/>
      </c>
      <c r="F105" s="16" t="str">
        <f>IFERROR(RANK(ProjectTimelineData[[#This Row],[DATE]],[DATE],1),"")</f>
        <v/>
      </c>
      <c r="G105" s="17" t="str">
        <f>IFERROR(IF(ISBLANK(INDEX(ProjectDetails[],Project_last_entry-Project_start_row-ProjectTimelineData[[#This Row],[NUM]]+1,1)),"",INDEX(ProjectDetails[],Project_last_entry-Project_start_row-ProjectTimelineData[[#This Row],[NUM]]+1,1)),"")</f>
        <v/>
      </c>
      <c r="H105" s="19" t="str">
        <f>IFERROR(IF(ISBLANK(INDEX(ProjectDetails[],Project_last_entry-Project_start_row-ProjectTimelineData[[#This Row],[NUM]]+1,2)),"",INDEX(ProjectDetails[],Project_last_entry-Project_start_row-ProjectTimelineData[[#This Row],[NUM]]+1,2)),"")</f>
        <v/>
      </c>
      <c r="I105" s="19" t="str">
        <f>IFERROR(IF(ISBLANK(INDEX(ProjectDetails[],Project_last_entry-Project_start_row-ProjectTimelineData[[#This Row],[NUM]]+1,3)),"",INDEX(ProjectDetails[],Project_last_entry-Project_start_row-ProjectTimelineData[[#This Row],[NUM]]+1,3)),"")</f>
        <v/>
      </c>
      <c r="J105" s="13" t="str">
        <f>IFERROR(IF(ISBLANK(INDEX(ProjectDetails[],ROW(A100)+1,1)),"",IF($J104-1&lt;=-1,"",$J104-1)),"")</f>
        <v/>
      </c>
      <c r="M105" s="16" t="str">
        <f>IFERROR(ProjectTimelineData[NUM]+1,"")</f>
        <v/>
      </c>
      <c r="N105" s="17" t="str">
        <f>IFERROR(VLOOKUP([RANK Sorted],ProjectTimelineData[],3,0),"")</f>
        <v/>
      </c>
      <c r="O105" s="13" t="str">
        <f>IFERROR(VLOOKUP([RANK Sorted],ProjectTimelineData[],4,0),"")</f>
        <v/>
      </c>
      <c r="P105" s="13" t="str">
        <f>IFERROR(VLOOKUP([RANK Sorted],ProjectTimelineData[],5,0),"")</f>
        <v/>
      </c>
    </row>
    <row r="106" spans="5:16">
      <c r="E106" s="16" t="str">
        <f>IFERROR(RANK(F106,[RANK])+SUMPRODUCT(--(F106=[RANK]),--(J106&lt;[NUM])),"")</f>
        <v/>
      </c>
      <c r="F106" s="16" t="str">
        <f>IFERROR(RANK(ProjectTimelineData[[#This Row],[DATE]],[DATE],1),"")</f>
        <v/>
      </c>
      <c r="G106" s="17" t="str">
        <f>IFERROR(IF(ISBLANK(INDEX(ProjectDetails[],Project_last_entry-Project_start_row-ProjectTimelineData[[#This Row],[NUM]]+1,1)),"",INDEX(ProjectDetails[],Project_last_entry-Project_start_row-ProjectTimelineData[[#This Row],[NUM]]+1,1)),"")</f>
        <v/>
      </c>
      <c r="H106" s="19" t="str">
        <f>IFERROR(IF(ISBLANK(INDEX(ProjectDetails[],Project_last_entry-Project_start_row-ProjectTimelineData[[#This Row],[NUM]]+1,2)),"",INDEX(ProjectDetails[],Project_last_entry-Project_start_row-ProjectTimelineData[[#This Row],[NUM]]+1,2)),"")</f>
        <v/>
      </c>
      <c r="I106" s="19" t="str">
        <f>IFERROR(IF(ISBLANK(INDEX(ProjectDetails[],Project_last_entry-Project_start_row-ProjectTimelineData[[#This Row],[NUM]]+1,3)),"",INDEX(ProjectDetails[],Project_last_entry-Project_start_row-ProjectTimelineData[[#This Row],[NUM]]+1,3)),"")</f>
        <v/>
      </c>
      <c r="J106" s="13" t="str">
        <f>IFERROR(IF(ISBLANK(INDEX(ProjectDetails[],ROW(A101)+1,1)),"",IF($J105-1&lt;=-1,"",$J105-1)),"")</f>
        <v/>
      </c>
      <c r="M106" s="16" t="str">
        <f>IFERROR(ProjectTimelineData[NUM]+1,"")</f>
        <v/>
      </c>
      <c r="N106" s="17" t="str">
        <f>IFERROR(VLOOKUP([RANK Sorted],ProjectTimelineData[],3,0),"")</f>
        <v/>
      </c>
      <c r="O106" s="13" t="str">
        <f>IFERROR(VLOOKUP([RANK Sorted],ProjectTimelineData[],4,0),"")</f>
        <v/>
      </c>
      <c r="P106" s="13" t="str">
        <f>IFERROR(VLOOKUP([RANK Sorted],ProjectTimelineData[],5,0),"")</f>
        <v/>
      </c>
    </row>
    <row r="107" spans="5:16">
      <c r="E107" s="16" t="str">
        <f>IFERROR(RANK(F107,[RANK])+SUMPRODUCT(--(F107=[RANK]),--(J107&lt;[NUM])),"")</f>
        <v/>
      </c>
      <c r="F107" s="16" t="str">
        <f>IFERROR(RANK(ProjectTimelineData[[#This Row],[DATE]],[DATE],1),"")</f>
        <v/>
      </c>
      <c r="G107" s="17" t="str">
        <f>IFERROR(IF(ISBLANK(INDEX(ProjectDetails[],Project_last_entry-Project_start_row-ProjectTimelineData[[#This Row],[NUM]]+1,1)),"",INDEX(ProjectDetails[],Project_last_entry-Project_start_row-ProjectTimelineData[[#This Row],[NUM]]+1,1)),"")</f>
        <v/>
      </c>
      <c r="H107" s="19" t="str">
        <f>IFERROR(IF(ISBLANK(INDEX(ProjectDetails[],Project_last_entry-Project_start_row-ProjectTimelineData[[#This Row],[NUM]]+1,2)),"",INDEX(ProjectDetails[],Project_last_entry-Project_start_row-ProjectTimelineData[[#This Row],[NUM]]+1,2)),"")</f>
        <v/>
      </c>
      <c r="I107" s="19" t="str">
        <f>IFERROR(IF(ISBLANK(INDEX(ProjectDetails[],Project_last_entry-Project_start_row-ProjectTimelineData[[#This Row],[NUM]]+1,3)),"",INDEX(ProjectDetails[],Project_last_entry-Project_start_row-ProjectTimelineData[[#This Row],[NUM]]+1,3)),"")</f>
        <v/>
      </c>
      <c r="J107" s="13" t="str">
        <f>IFERROR(IF(ISBLANK(INDEX(ProjectDetails[],ROW(A102)+1,1)),"",IF($J106-1&lt;=-1,"",$J106-1)),"")</f>
        <v/>
      </c>
      <c r="M107" s="16" t="str">
        <f>IFERROR(ProjectTimelineData[NUM]+1,"")</f>
        <v/>
      </c>
      <c r="N107" s="17" t="str">
        <f>IFERROR(VLOOKUP([RANK Sorted],ProjectTimelineData[],3,0),"")</f>
        <v/>
      </c>
      <c r="O107" s="13" t="str">
        <f>IFERROR(VLOOKUP([RANK Sorted],ProjectTimelineData[],4,0),"")</f>
        <v/>
      </c>
      <c r="P107" s="13" t="str">
        <f>IFERROR(VLOOKUP([RANK Sorted],ProjectTimelineData[],5,0),"")</f>
        <v/>
      </c>
    </row>
    <row r="108" spans="5:16">
      <c r="E108" s="16" t="str">
        <f>IFERROR(RANK(F108,[RANK])+SUMPRODUCT(--(F108=[RANK]),--(J108&lt;[NUM])),"")</f>
        <v/>
      </c>
      <c r="F108" s="16" t="str">
        <f>IFERROR(RANK(ProjectTimelineData[[#This Row],[DATE]],[DATE],1),"")</f>
        <v/>
      </c>
      <c r="G108" s="17" t="str">
        <f>IFERROR(IF(ISBLANK(INDEX(ProjectDetails[],Project_last_entry-Project_start_row-ProjectTimelineData[[#This Row],[NUM]]+1,1)),"",INDEX(ProjectDetails[],Project_last_entry-Project_start_row-ProjectTimelineData[[#This Row],[NUM]]+1,1)),"")</f>
        <v/>
      </c>
      <c r="H108" s="19" t="str">
        <f>IFERROR(IF(ISBLANK(INDEX(ProjectDetails[],Project_last_entry-Project_start_row-ProjectTimelineData[[#This Row],[NUM]]+1,2)),"",INDEX(ProjectDetails[],Project_last_entry-Project_start_row-ProjectTimelineData[[#This Row],[NUM]]+1,2)),"")</f>
        <v/>
      </c>
      <c r="I108" s="19" t="str">
        <f>IFERROR(IF(ISBLANK(INDEX(ProjectDetails[],Project_last_entry-Project_start_row-ProjectTimelineData[[#This Row],[NUM]]+1,3)),"",INDEX(ProjectDetails[],Project_last_entry-Project_start_row-ProjectTimelineData[[#This Row],[NUM]]+1,3)),"")</f>
        <v/>
      </c>
      <c r="J108" s="13" t="str">
        <f>IFERROR(IF(ISBLANK(INDEX(ProjectDetails[],ROW(A103)+1,1)),"",IF($J107-1&lt;=-1,"",$J107-1)),"")</f>
        <v/>
      </c>
      <c r="M108" s="16" t="str">
        <f>IFERROR(ProjectTimelineData[NUM]+1,"")</f>
        <v/>
      </c>
      <c r="N108" s="17" t="str">
        <f>IFERROR(VLOOKUP([RANK Sorted],ProjectTimelineData[],3,0),"")</f>
        <v/>
      </c>
      <c r="O108" s="13" t="str">
        <f>IFERROR(VLOOKUP([RANK Sorted],ProjectTimelineData[],4,0),"")</f>
        <v/>
      </c>
      <c r="P108" s="13" t="str">
        <f>IFERROR(VLOOKUP([RANK Sorted],ProjectTimelineData[],5,0),"")</f>
        <v/>
      </c>
    </row>
    <row r="109" spans="5:16">
      <c r="E109" s="16" t="str">
        <f>IFERROR(RANK(F109,[RANK])+SUMPRODUCT(--(F109=[RANK]),--(J109&lt;[NUM])),"")</f>
        <v/>
      </c>
      <c r="F109" s="16" t="str">
        <f>IFERROR(RANK(ProjectTimelineData[[#This Row],[DATE]],[DATE],1),"")</f>
        <v/>
      </c>
      <c r="G109" s="17" t="str">
        <f>IFERROR(IF(ISBLANK(INDEX(ProjectDetails[],Project_last_entry-Project_start_row-ProjectTimelineData[[#This Row],[NUM]]+1,1)),"",INDEX(ProjectDetails[],Project_last_entry-Project_start_row-ProjectTimelineData[[#This Row],[NUM]]+1,1)),"")</f>
        <v/>
      </c>
      <c r="H109" s="19" t="str">
        <f>IFERROR(IF(ISBLANK(INDEX(ProjectDetails[],Project_last_entry-Project_start_row-ProjectTimelineData[[#This Row],[NUM]]+1,2)),"",INDEX(ProjectDetails[],Project_last_entry-Project_start_row-ProjectTimelineData[[#This Row],[NUM]]+1,2)),"")</f>
        <v/>
      </c>
      <c r="I109" s="19" t="str">
        <f>IFERROR(IF(ISBLANK(INDEX(ProjectDetails[],Project_last_entry-Project_start_row-ProjectTimelineData[[#This Row],[NUM]]+1,3)),"",INDEX(ProjectDetails[],Project_last_entry-Project_start_row-ProjectTimelineData[[#This Row],[NUM]]+1,3)),"")</f>
        <v/>
      </c>
      <c r="J109" s="13" t="str">
        <f>IFERROR(IF(ISBLANK(INDEX(ProjectDetails[],ROW(A104)+1,1)),"",IF($J108-1&lt;=-1,"",$J108-1)),"")</f>
        <v/>
      </c>
      <c r="M109" s="16" t="str">
        <f>IFERROR(ProjectTimelineData[NUM]+1,"")</f>
        <v/>
      </c>
      <c r="N109" s="17" t="str">
        <f>IFERROR(VLOOKUP([RANK Sorted],ProjectTimelineData[],3,0),"")</f>
        <v/>
      </c>
      <c r="O109" s="13" t="str">
        <f>IFERROR(VLOOKUP([RANK Sorted],ProjectTimelineData[],4,0),"")</f>
        <v/>
      </c>
      <c r="P109" s="13" t="str">
        <f>IFERROR(VLOOKUP([RANK Sorted],ProjectTimelineData[],5,0),"")</f>
        <v/>
      </c>
    </row>
    <row r="110" spans="5:16">
      <c r="E110" s="16" t="str">
        <f>IFERROR(RANK(F110,[RANK])+SUMPRODUCT(--(F110=[RANK]),--(J110&lt;[NUM])),"")</f>
        <v/>
      </c>
      <c r="F110" s="16" t="str">
        <f>IFERROR(RANK(ProjectTimelineData[[#This Row],[DATE]],[DATE],1),"")</f>
        <v/>
      </c>
      <c r="G110" s="17" t="str">
        <f>IFERROR(IF(ISBLANK(INDEX(ProjectDetails[],Project_last_entry-Project_start_row-ProjectTimelineData[[#This Row],[NUM]]+1,1)),"",INDEX(ProjectDetails[],Project_last_entry-Project_start_row-ProjectTimelineData[[#This Row],[NUM]]+1,1)),"")</f>
        <v/>
      </c>
      <c r="H110" s="19" t="str">
        <f>IFERROR(IF(ISBLANK(INDEX(ProjectDetails[],Project_last_entry-Project_start_row-ProjectTimelineData[[#This Row],[NUM]]+1,2)),"",INDEX(ProjectDetails[],Project_last_entry-Project_start_row-ProjectTimelineData[[#This Row],[NUM]]+1,2)),"")</f>
        <v/>
      </c>
      <c r="I110" s="19" t="str">
        <f>IFERROR(IF(ISBLANK(INDEX(ProjectDetails[],Project_last_entry-Project_start_row-ProjectTimelineData[[#This Row],[NUM]]+1,3)),"",INDEX(ProjectDetails[],Project_last_entry-Project_start_row-ProjectTimelineData[[#This Row],[NUM]]+1,3)),"")</f>
        <v/>
      </c>
      <c r="J110" s="13" t="str">
        <f>IFERROR(IF(ISBLANK(INDEX(ProjectDetails[],ROW(A105)+1,1)),"",IF($J109-1&lt;=-1,"",$J109-1)),"")</f>
        <v/>
      </c>
      <c r="M110" s="16" t="str">
        <f>IFERROR(ProjectTimelineData[NUM]+1,"")</f>
        <v/>
      </c>
      <c r="N110" s="17" t="str">
        <f>IFERROR(VLOOKUP([RANK Sorted],ProjectTimelineData[],3,0),"")</f>
        <v/>
      </c>
      <c r="O110" s="13" t="str">
        <f>IFERROR(VLOOKUP([RANK Sorted],ProjectTimelineData[],4,0),"")</f>
        <v/>
      </c>
      <c r="P110" s="13" t="str">
        <f>IFERROR(VLOOKUP([RANK Sorted],ProjectTimelineData[],5,0),"")</f>
        <v/>
      </c>
    </row>
    <row r="111" spans="5:16">
      <c r="E111" s="16" t="str">
        <f>IFERROR(RANK(F111,[RANK])+SUMPRODUCT(--(F111=[RANK]),--(J111&lt;[NUM])),"")</f>
        <v/>
      </c>
      <c r="F111" s="16" t="str">
        <f>IFERROR(RANK(ProjectTimelineData[[#This Row],[DATE]],[DATE],1),"")</f>
        <v/>
      </c>
      <c r="G111" s="17" t="str">
        <f>IFERROR(IF(ISBLANK(INDEX(ProjectDetails[],Project_last_entry-Project_start_row-ProjectTimelineData[[#This Row],[NUM]]+1,1)),"",INDEX(ProjectDetails[],Project_last_entry-Project_start_row-ProjectTimelineData[[#This Row],[NUM]]+1,1)),"")</f>
        <v/>
      </c>
      <c r="H111" s="19" t="str">
        <f>IFERROR(IF(ISBLANK(INDEX(ProjectDetails[],Project_last_entry-Project_start_row-ProjectTimelineData[[#This Row],[NUM]]+1,2)),"",INDEX(ProjectDetails[],Project_last_entry-Project_start_row-ProjectTimelineData[[#This Row],[NUM]]+1,2)),"")</f>
        <v/>
      </c>
      <c r="I111" s="19" t="str">
        <f>IFERROR(IF(ISBLANK(INDEX(ProjectDetails[],Project_last_entry-Project_start_row-ProjectTimelineData[[#This Row],[NUM]]+1,3)),"",INDEX(ProjectDetails[],Project_last_entry-Project_start_row-ProjectTimelineData[[#This Row],[NUM]]+1,3)),"")</f>
        <v/>
      </c>
      <c r="J111" s="13" t="str">
        <f>IFERROR(IF(ISBLANK(INDEX(ProjectDetails[],ROW(A106)+1,1)),"",IF($J110-1&lt;=-1,"",$J110-1)),"")</f>
        <v/>
      </c>
      <c r="M111" s="16" t="str">
        <f>IFERROR(ProjectTimelineData[NUM]+1,"")</f>
        <v/>
      </c>
      <c r="N111" s="17" t="str">
        <f>IFERROR(VLOOKUP([RANK Sorted],ProjectTimelineData[],3,0),"")</f>
        <v/>
      </c>
      <c r="O111" s="13" t="str">
        <f>IFERROR(VLOOKUP([RANK Sorted],ProjectTimelineData[],4,0),"")</f>
        <v/>
      </c>
      <c r="P111" s="13" t="str">
        <f>IFERROR(VLOOKUP([RANK Sorted],ProjectTimelineData[],5,0),"")</f>
        <v/>
      </c>
    </row>
    <row r="112" spans="5:16">
      <c r="E112" s="16" t="str">
        <f>IFERROR(RANK(F112,[RANK])+SUMPRODUCT(--(F112=[RANK]),--(J112&lt;[NUM])),"")</f>
        <v/>
      </c>
      <c r="F112" s="16" t="str">
        <f>IFERROR(RANK(ProjectTimelineData[[#This Row],[DATE]],[DATE],1),"")</f>
        <v/>
      </c>
      <c r="G112" s="17" t="str">
        <f>IFERROR(IF(ISBLANK(INDEX(ProjectDetails[],Project_last_entry-Project_start_row-ProjectTimelineData[[#This Row],[NUM]]+1,1)),"",INDEX(ProjectDetails[],Project_last_entry-Project_start_row-ProjectTimelineData[[#This Row],[NUM]]+1,1)),"")</f>
        <v/>
      </c>
      <c r="H112" s="19" t="str">
        <f>IFERROR(IF(ISBLANK(INDEX(ProjectDetails[],Project_last_entry-Project_start_row-ProjectTimelineData[[#This Row],[NUM]]+1,2)),"",INDEX(ProjectDetails[],Project_last_entry-Project_start_row-ProjectTimelineData[[#This Row],[NUM]]+1,2)),"")</f>
        <v/>
      </c>
      <c r="I112" s="19" t="str">
        <f>IFERROR(IF(ISBLANK(INDEX(ProjectDetails[],Project_last_entry-Project_start_row-ProjectTimelineData[[#This Row],[NUM]]+1,3)),"",INDEX(ProjectDetails[],Project_last_entry-Project_start_row-ProjectTimelineData[[#This Row],[NUM]]+1,3)),"")</f>
        <v/>
      </c>
      <c r="J112" s="13" t="str">
        <f>IFERROR(IF(ISBLANK(INDEX(ProjectDetails[],ROW(A107)+1,1)),"",IF($J111-1&lt;=-1,"",$J111-1)),"")</f>
        <v/>
      </c>
      <c r="M112" s="16" t="str">
        <f>IFERROR(ProjectTimelineData[NUM]+1,"")</f>
        <v/>
      </c>
      <c r="N112" s="17" t="str">
        <f>IFERROR(VLOOKUP([RANK Sorted],ProjectTimelineData[],3,0),"")</f>
        <v/>
      </c>
      <c r="O112" s="13" t="str">
        <f>IFERROR(VLOOKUP([RANK Sorted],ProjectTimelineData[],4,0),"")</f>
        <v/>
      </c>
      <c r="P112" s="13" t="str">
        <f>IFERROR(VLOOKUP([RANK Sorted],ProjectTimelineData[],5,0),"")</f>
        <v/>
      </c>
    </row>
    <row r="113" spans="5:16">
      <c r="E113" s="16" t="str">
        <f>IFERROR(RANK(F113,[RANK])+SUMPRODUCT(--(F113=[RANK]),--(J113&lt;[NUM])),"")</f>
        <v/>
      </c>
      <c r="F113" s="16" t="str">
        <f>IFERROR(RANK(ProjectTimelineData[[#This Row],[DATE]],[DATE],1),"")</f>
        <v/>
      </c>
      <c r="G113" s="17" t="str">
        <f>IFERROR(IF(ISBLANK(INDEX(ProjectDetails[],Project_last_entry-Project_start_row-ProjectTimelineData[[#This Row],[NUM]]+1,1)),"",INDEX(ProjectDetails[],Project_last_entry-Project_start_row-ProjectTimelineData[[#This Row],[NUM]]+1,1)),"")</f>
        <v/>
      </c>
      <c r="H113" s="19" t="str">
        <f>IFERROR(IF(ISBLANK(INDEX(ProjectDetails[],Project_last_entry-Project_start_row-ProjectTimelineData[[#This Row],[NUM]]+1,2)),"",INDEX(ProjectDetails[],Project_last_entry-Project_start_row-ProjectTimelineData[[#This Row],[NUM]]+1,2)),"")</f>
        <v/>
      </c>
      <c r="I113" s="19" t="str">
        <f>IFERROR(IF(ISBLANK(INDEX(ProjectDetails[],Project_last_entry-Project_start_row-ProjectTimelineData[[#This Row],[NUM]]+1,3)),"",INDEX(ProjectDetails[],Project_last_entry-Project_start_row-ProjectTimelineData[[#This Row],[NUM]]+1,3)),"")</f>
        <v/>
      </c>
      <c r="J113" s="13" t="str">
        <f>IFERROR(IF(ISBLANK(INDEX(ProjectDetails[],ROW(A108)+1,1)),"",IF($J112-1&lt;=-1,"",$J112-1)),"")</f>
        <v/>
      </c>
      <c r="M113" s="16" t="str">
        <f>IFERROR(ProjectTimelineData[NUM]+1,"")</f>
        <v/>
      </c>
      <c r="N113" s="17" t="str">
        <f>IFERROR(VLOOKUP([RANK Sorted],ProjectTimelineData[],3,0),"")</f>
        <v/>
      </c>
      <c r="O113" s="13" t="str">
        <f>IFERROR(VLOOKUP([RANK Sorted],ProjectTimelineData[],4,0),"")</f>
        <v/>
      </c>
      <c r="P113" s="13" t="str">
        <f>IFERROR(VLOOKUP([RANK Sorted],ProjectTimelineData[],5,0),"")</f>
        <v/>
      </c>
    </row>
    <row r="114" spans="5:16">
      <c r="E114" s="16" t="str">
        <f>IFERROR(RANK(F114,[RANK])+SUMPRODUCT(--(F114=[RANK]),--(J114&lt;[NUM])),"")</f>
        <v/>
      </c>
      <c r="F114" s="16" t="str">
        <f>IFERROR(RANK(ProjectTimelineData[[#This Row],[DATE]],[DATE],1),"")</f>
        <v/>
      </c>
      <c r="G114" s="17" t="str">
        <f>IFERROR(IF(ISBLANK(INDEX(ProjectDetails[],Project_last_entry-Project_start_row-ProjectTimelineData[[#This Row],[NUM]]+1,1)),"",INDEX(ProjectDetails[],Project_last_entry-Project_start_row-ProjectTimelineData[[#This Row],[NUM]]+1,1)),"")</f>
        <v/>
      </c>
      <c r="H114" s="19" t="str">
        <f>IFERROR(IF(ISBLANK(INDEX(ProjectDetails[],Project_last_entry-Project_start_row-ProjectTimelineData[[#This Row],[NUM]]+1,2)),"",INDEX(ProjectDetails[],Project_last_entry-Project_start_row-ProjectTimelineData[[#This Row],[NUM]]+1,2)),"")</f>
        <v/>
      </c>
      <c r="I114" s="19" t="str">
        <f>IFERROR(IF(ISBLANK(INDEX(ProjectDetails[],Project_last_entry-Project_start_row-ProjectTimelineData[[#This Row],[NUM]]+1,3)),"",INDEX(ProjectDetails[],Project_last_entry-Project_start_row-ProjectTimelineData[[#This Row],[NUM]]+1,3)),"")</f>
        <v/>
      </c>
      <c r="J114" s="13" t="str">
        <f>IFERROR(IF(ISBLANK(INDEX(ProjectDetails[],ROW(A109)+1,1)),"",IF($J113-1&lt;=-1,"",$J113-1)),"")</f>
        <v/>
      </c>
      <c r="M114" s="16" t="str">
        <f>IFERROR(ProjectTimelineData[NUM]+1,"")</f>
        <v/>
      </c>
      <c r="N114" s="17" t="str">
        <f>IFERROR(VLOOKUP([RANK Sorted],ProjectTimelineData[],3,0),"")</f>
        <v/>
      </c>
      <c r="O114" s="13" t="str">
        <f>IFERROR(VLOOKUP([RANK Sorted],ProjectTimelineData[],4,0),"")</f>
        <v/>
      </c>
      <c r="P114" s="13" t="str">
        <f>IFERROR(VLOOKUP([RANK Sorted],ProjectTimelineData[],5,0),"")</f>
        <v/>
      </c>
    </row>
    <row r="115" spans="5:16">
      <c r="E115" s="16" t="str">
        <f>IFERROR(RANK(F115,[RANK])+SUMPRODUCT(--(F115=[RANK]),--(J115&lt;[NUM])),"")</f>
        <v/>
      </c>
      <c r="F115" s="16" t="str">
        <f>IFERROR(RANK(ProjectTimelineData[[#This Row],[DATE]],[DATE],1),"")</f>
        <v/>
      </c>
      <c r="G115" s="17" t="str">
        <f>IFERROR(IF(ISBLANK(INDEX(ProjectDetails[],Project_last_entry-Project_start_row-ProjectTimelineData[[#This Row],[NUM]]+1,1)),"",INDEX(ProjectDetails[],Project_last_entry-Project_start_row-ProjectTimelineData[[#This Row],[NUM]]+1,1)),"")</f>
        <v/>
      </c>
      <c r="H115" s="19" t="str">
        <f>IFERROR(IF(ISBLANK(INDEX(ProjectDetails[],Project_last_entry-Project_start_row-ProjectTimelineData[[#This Row],[NUM]]+1,2)),"",INDEX(ProjectDetails[],Project_last_entry-Project_start_row-ProjectTimelineData[[#This Row],[NUM]]+1,2)),"")</f>
        <v/>
      </c>
      <c r="I115" s="19" t="str">
        <f>IFERROR(IF(ISBLANK(INDEX(ProjectDetails[],Project_last_entry-Project_start_row-ProjectTimelineData[[#This Row],[NUM]]+1,3)),"",INDEX(ProjectDetails[],Project_last_entry-Project_start_row-ProjectTimelineData[[#This Row],[NUM]]+1,3)),"")</f>
        <v/>
      </c>
      <c r="J115" s="13" t="str">
        <f>IFERROR(IF(ISBLANK(INDEX(ProjectDetails[],ROW(A110)+1,1)),"",IF($J114-1&lt;=-1,"",$J114-1)),"")</f>
        <v/>
      </c>
      <c r="M115" s="16" t="str">
        <f>IFERROR(ProjectTimelineData[NUM]+1,"")</f>
        <v/>
      </c>
      <c r="N115" s="17" t="str">
        <f>IFERROR(VLOOKUP([RANK Sorted],ProjectTimelineData[],3,0),"")</f>
        <v/>
      </c>
      <c r="O115" s="13" t="str">
        <f>IFERROR(VLOOKUP([RANK Sorted],ProjectTimelineData[],4,0),"")</f>
        <v/>
      </c>
      <c r="P115" s="13" t="str">
        <f>IFERROR(VLOOKUP([RANK Sorted],ProjectTimelineData[],5,0),"")</f>
        <v/>
      </c>
    </row>
    <row r="116" spans="5:16">
      <c r="E116" s="16" t="str">
        <f>IFERROR(RANK(F116,[RANK])+SUMPRODUCT(--(F116=[RANK]),--(J116&lt;[NUM])),"")</f>
        <v/>
      </c>
      <c r="F116" s="16" t="str">
        <f>IFERROR(RANK(ProjectTimelineData[[#This Row],[DATE]],[DATE],1),"")</f>
        <v/>
      </c>
      <c r="G116" s="17" t="str">
        <f>IFERROR(IF(ISBLANK(INDEX(ProjectDetails[],Project_last_entry-Project_start_row-ProjectTimelineData[[#This Row],[NUM]]+1,1)),"",INDEX(ProjectDetails[],Project_last_entry-Project_start_row-ProjectTimelineData[[#This Row],[NUM]]+1,1)),"")</f>
        <v/>
      </c>
      <c r="H116" s="19" t="str">
        <f>IFERROR(IF(ISBLANK(INDEX(ProjectDetails[],Project_last_entry-Project_start_row-ProjectTimelineData[[#This Row],[NUM]]+1,2)),"",INDEX(ProjectDetails[],Project_last_entry-Project_start_row-ProjectTimelineData[[#This Row],[NUM]]+1,2)),"")</f>
        <v/>
      </c>
      <c r="I116" s="19" t="str">
        <f>IFERROR(IF(ISBLANK(INDEX(ProjectDetails[],Project_last_entry-Project_start_row-ProjectTimelineData[[#This Row],[NUM]]+1,3)),"",INDEX(ProjectDetails[],Project_last_entry-Project_start_row-ProjectTimelineData[[#This Row],[NUM]]+1,3)),"")</f>
        <v/>
      </c>
      <c r="J116" s="13" t="str">
        <f>IFERROR(IF(ISBLANK(INDEX(ProjectDetails[],ROW(A111)+1,1)),"",IF($J115-1&lt;=-1,"",$J115-1)),"")</f>
        <v/>
      </c>
      <c r="M116" s="16" t="str">
        <f>IFERROR(ProjectTimelineData[NUM]+1,"")</f>
        <v/>
      </c>
      <c r="N116" s="17" t="str">
        <f>IFERROR(VLOOKUP([RANK Sorted],ProjectTimelineData[],3,0),"")</f>
        <v/>
      </c>
      <c r="O116" s="13" t="str">
        <f>IFERROR(VLOOKUP([RANK Sorted],ProjectTimelineData[],4,0),"")</f>
        <v/>
      </c>
      <c r="P116" s="13" t="str">
        <f>IFERROR(VLOOKUP([RANK Sorted],ProjectTimelineData[],5,0),"")</f>
        <v/>
      </c>
    </row>
    <row r="117" spans="5:16">
      <c r="E117" s="16" t="str">
        <f>IFERROR(RANK(F117,[RANK])+SUMPRODUCT(--(F117=[RANK]),--(J117&lt;[NUM])),"")</f>
        <v/>
      </c>
      <c r="F117" s="16" t="str">
        <f>IFERROR(RANK(ProjectTimelineData[[#This Row],[DATE]],[DATE],1),"")</f>
        <v/>
      </c>
      <c r="G117" s="17" t="str">
        <f>IFERROR(IF(ISBLANK(INDEX(ProjectDetails[],Project_last_entry-Project_start_row-ProjectTimelineData[[#This Row],[NUM]]+1,1)),"",INDEX(ProjectDetails[],Project_last_entry-Project_start_row-ProjectTimelineData[[#This Row],[NUM]]+1,1)),"")</f>
        <v/>
      </c>
      <c r="H117" s="19" t="str">
        <f>IFERROR(IF(ISBLANK(INDEX(ProjectDetails[],Project_last_entry-Project_start_row-ProjectTimelineData[[#This Row],[NUM]]+1,2)),"",INDEX(ProjectDetails[],Project_last_entry-Project_start_row-ProjectTimelineData[[#This Row],[NUM]]+1,2)),"")</f>
        <v/>
      </c>
      <c r="I117" s="19" t="str">
        <f>IFERROR(IF(ISBLANK(INDEX(ProjectDetails[],Project_last_entry-Project_start_row-ProjectTimelineData[[#This Row],[NUM]]+1,3)),"",INDEX(ProjectDetails[],Project_last_entry-Project_start_row-ProjectTimelineData[[#This Row],[NUM]]+1,3)),"")</f>
        <v/>
      </c>
      <c r="J117" s="13" t="str">
        <f>IFERROR(IF(ISBLANK(INDEX(ProjectDetails[],ROW(A112)+1,1)),"",IF($J116-1&lt;=-1,"",$J116-1)),"")</f>
        <v/>
      </c>
      <c r="M117" s="16" t="str">
        <f>IFERROR(ProjectTimelineData[NUM]+1,"")</f>
        <v/>
      </c>
      <c r="N117" s="17" t="str">
        <f>IFERROR(VLOOKUP([RANK Sorted],ProjectTimelineData[],3,0),"")</f>
        <v/>
      </c>
      <c r="O117" s="13" t="str">
        <f>IFERROR(VLOOKUP([RANK Sorted],ProjectTimelineData[],4,0),"")</f>
        <v/>
      </c>
      <c r="P117" s="13" t="str">
        <f>IFERROR(VLOOKUP([RANK Sorted],ProjectTimelineData[],5,0),"")</f>
        <v/>
      </c>
    </row>
    <row r="118" spans="5:16">
      <c r="E118" s="16" t="str">
        <f>IFERROR(RANK(F118,[RANK])+SUMPRODUCT(--(F118=[RANK]),--(J118&lt;[NUM])),"")</f>
        <v/>
      </c>
      <c r="F118" s="16" t="str">
        <f>IFERROR(RANK(ProjectTimelineData[[#This Row],[DATE]],[DATE],1),"")</f>
        <v/>
      </c>
      <c r="G118" s="17" t="str">
        <f>IFERROR(IF(ISBLANK(INDEX(ProjectDetails[],Project_last_entry-Project_start_row-ProjectTimelineData[[#This Row],[NUM]]+1,1)),"",INDEX(ProjectDetails[],Project_last_entry-Project_start_row-ProjectTimelineData[[#This Row],[NUM]]+1,1)),"")</f>
        <v/>
      </c>
      <c r="H118" s="19" t="str">
        <f>IFERROR(IF(ISBLANK(INDEX(ProjectDetails[],Project_last_entry-Project_start_row-ProjectTimelineData[[#This Row],[NUM]]+1,2)),"",INDEX(ProjectDetails[],Project_last_entry-Project_start_row-ProjectTimelineData[[#This Row],[NUM]]+1,2)),"")</f>
        <v/>
      </c>
      <c r="I118" s="19" t="str">
        <f>IFERROR(IF(ISBLANK(INDEX(ProjectDetails[],Project_last_entry-Project_start_row-ProjectTimelineData[[#This Row],[NUM]]+1,3)),"",INDEX(ProjectDetails[],Project_last_entry-Project_start_row-ProjectTimelineData[[#This Row],[NUM]]+1,3)),"")</f>
        <v/>
      </c>
      <c r="J118" s="13" t="str">
        <f>IFERROR(IF(ISBLANK(INDEX(ProjectDetails[],ROW(A113)+1,1)),"",IF($J117-1&lt;=-1,"",$J117-1)),"")</f>
        <v/>
      </c>
      <c r="M118" s="16" t="str">
        <f>IFERROR(ProjectTimelineData[NUM]+1,"")</f>
        <v/>
      </c>
      <c r="N118" s="17" t="str">
        <f>IFERROR(VLOOKUP([RANK Sorted],ProjectTimelineData[],3,0),"")</f>
        <v/>
      </c>
      <c r="O118" s="13" t="str">
        <f>IFERROR(VLOOKUP([RANK Sorted],ProjectTimelineData[],4,0),"")</f>
        <v/>
      </c>
      <c r="P118" s="13" t="str">
        <f>IFERROR(VLOOKUP([RANK Sorted],ProjectTimelineData[],5,0),"")</f>
        <v/>
      </c>
    </row>
    <row r="119" spans="5:16">
      <c r="E119" s="16" t="str">
        <f>IFERROR(RANK(F119,[RANK])+SUMPRODUCT(--(F119=[RANK]),--(J119&lt;[NUM])),"")</f>
        <v/>
      </c>
      <c r="F119" s="16" t="str">
        <f>IFERROR(RANK(ProjectTimelineData[[#This Row],[DATE]],[DATE],1),"")</f>
        <v/>
      </c>
      <c r="G119" s="17" t="str">
        <f>IFERROR(IF(ISBLANK(INDEX(ProjectDetails[],Project_last_entry-Project_start_row-ProjectTimelineData[[#This Row],[NUM]]+1,1)),"",INDEX(ProjectDetails[],Project_last_entry-Project_start_row-ProjectTimelineData[[#This Row],[NUM]]+1,1)),"")</f>
        <v/>
      </c>
      <c r="H119" s="19" t="str">
        <f>IFERROR(IF(ISBLANK(INDEX(ProjectDetails[],Project_last_entry-Project_start_row-ProjectTimelineData[[#This Row],[NUM]]+1,2)),"",INDEX(ProjectDetails[],Project_last_entry-Project_start_row-ProjectTimelineData[[#This Row],[NUM]]+1,2)),"")</f>
        <v/>
      </c>
      <c r="I119" s="19" t="str">
        <f>IFERROR(IF(ISBLANK(INDEX(ProjectDetails[],Project_last_entry-Project_start_row-ProjectTimelineData[[#This Row],[NUM]]+1,3)),"",INDEX(ProjectDetails[],Project_last_entry-Project_start_row-ProjectTimelineData[[#This Row],[NUM]]+1,3)),"")</f>
        <v/>
      </c>
      <c r="J119" s="13" t="str">
        <f>IFERROR(IF(ISBLANK(INDEX(ProjectDetails[],ROW(A114)+1,1)),"",IF($J118-1&lt;=-1,"",$J118-1)),"")</f>
        <v/>
      </c>
      <c r="M119" s="16" t="str">
        <f>IFERROR(ProjectTimelineData[NUM]+1,"")</f>
        <v/>
      </c>
      <c r="N119" s="17" t="str">
        <f>IFERROR(VLOOKUP([RANK Sorted],ProjectTimelineData[],3,0),"")</f>
        <v/>
      </c>
      <c r="O119" s="13" t="str">
        <f>IFERROR(VLOOKUP([RANK Sorted],ProjectTimelineData[],4,0),"")</f>
        <v/>
      </c>
      <c r="P119" s="13" t="str">
        <f>IFERROR(VLOOKUP([RANK Sorted],ProjectTimelineData[],5,0),"")</f>
        <v/>
      </c>
    </row>
    <row r="120" spans="5:16">
      <c r="E120" s="16" t="str">
        <f>IFERROR(RANK(F120,[RANK])+SUMPRODUCT(--(F120=[RANK]),--(J120&lt;[NUM])),"")</f>
        <v/>
      </c>
      <c r="F120" s="16" t="str">
        <f>IFERROR(RANK(ProjectTimelineData[[#This Row],[DATE]],[DATE],1),"")</f>
        <v/>
      </c>
      <c r="G120" s="17" t="str">
        <f>IFERROR(IF(ISBLANK(INDEX(ProjectDetails[],Project_last_entry-Project_start_row-ProjectTimelineData[[#This Row],[NUM]]+1,1)),"",INDEX(ProjectDetails[],Project_last_entry-Project_start_row-ProjectTimelineData[[#This Row],[NUM]]+1,1)),"")</f>
        <v/>
      </c>
      <c r="H120" s="19" t="str">
        <f>IFERROR(IF(ISBLANK(INDEX(ProjectDetails[],Project_last_entry-Project_start_row-ProjectTimelineData[[#This Row],[NUM]]+1,2)),"",INDEX(ProjectDetails[],Project_last_entry-Project_start_row-ProjectTimelineData[[#This Row],[NUM]]+1,2)),"")</f>
        <v/>
      </c>
      <c r="I120" s="19" t="str">
        <f>IFERROR(IF(ISBLANK(INDEX(ProjectDetails[],Project_last_entry-Project_start_row-ProjectTimelineData[[#This Row],[NUM]]+1,3)),"",INDEX(ProjectDetails[],Project_last_entry-Project_start_row-ProjectTimelineData[[#This Row],[NUM]]+1,3)),"")</f>
        <v/>
      </c>
      <c r="J120" s="13" t="str">
        <f>IFERROR(IF(ISBLANK(INDEX(ProjectDetails[],ROW(A115)+1,1)),"",IF($J119-1&lt;=-1,"",$J119-1)),"")</f>
        <v/>
      </c>
      <c r="M120" s="16" t="str">
        <f>IFERROR(ProjectTimelineData[NUM]+1,"")</f>
        <v/>
      </c>
      <c r="N120" s="17" t="str">
        <f>IFERROR(VLOOKUP([RANK Sorted],ProjectTimelineData[],3,0),"")</f>
        <v/>
      </c>
      <c r="O120" s="13" t="str">
        <f>IFERROR(VLOOKUP([RANK Sorted],ProjectTimelineData[],4,0),"")</f>
        <v/>
      </c>
      <c r="P120" s="13" t="str">
        <f>IFERROR(VLOOKUP([RANK Sorted],ProjectTimelineData[],5,0),"")</f>
        <v/>
      </c>
    </row>
    <row r="121" spans="5:16">
      <c r="E121" s="16" t="str">
        <f>IFERROR(RANK(F121,[RANK])+SUMPRODUCT(--(F121=[RANK]),--(J121&lt;[NUM])),"")</f>
        <v/>
      </c>
      <c r="F121" s="16" t="str">
        <f>IFERROR(RANK(ProjectTimelineData[[#This Row],[DATE]],[DATE],1),"")</f>
        <v/>
      </c>
      <c r="G121" s="17" t="str">
        <f>IFERROR(IF(ISBLANK(INDEX(ProjectDetails[],Project_last_entry-Project_start_row-ProjectTimelineData[[#This Row],[NUM]]+1,1)),"",INDEX(ProjectDetails[],Project_last_entry-Project_start_row-ProjectTimelineData[[#This Row],[NUM]]+1,1)),"")</f>
        <v/>
      </c>
      <c r="H121" s="19" t="str">
        <f>IFERROR(IF(ISBLANK(INDEX(ProjectDetails[],Project_last_entry-Project_start_row-ProjectTimelineData[[#This Row],[NUM]]+1,2)),"",INDEX(ProjectDetails[],Project_last_entry-Project_start_row-ProjectTimelineData[[#This Row],[NUM]]+1,2)),"")</f>
        <v/>
      </c>
      <c r="I121" s="19" t="str">
        <f>IFERROR(IF(ISBLANK(INDEX(ProjectDetails[],Project_last_entry-Project_start_row-ProjectTimelineData[[#This Row],[NUM]]+1,3)),"",INDEX(ProjectDetails[],Project_last_entry-Project_start_row-ProjectTimelineData[[#This Row],[NUM]]+1,3)),"")</f>
        <v/>
      </c>
      <c r="J121" s="13" t="str">
        <f>IFERROR(IF(ISBLANK(INDEX(ProjectDetails[],ROW(A116)+1,1)),"",IF($J120-1&lt;=-1,"",$J120-1)),"")</f>
        <v/>
      </c>
      <c r="M121" s="16" t="str">
        <f>IFERROR(ProjectTimelineData[NUM]+1,"")</f>
        <v/>
      </c>
      <c r="N121" s="17" t="str">
        <f>IFERROR(VLOOKUP([RANK Sorted],ProjectTimelineData[],3,0),"")</f>
        <v/>
      </c>
      <c r="O121" s="13" t="str">
        <f>IFERROR(VLOOKUP([RANK Sorted],ProjectTimelineData[],4,0),"")</f>
        <v/>
      </c>
      <c r="P121" s="13" t="str">
        <f>IFERROR(VLOOKUP([RANK Sorted],ProjectTimelineData[],5,0),"")</f>
        <v/>
      </c>
    </row>
    <row r="122" spans="5:16">
      <c r="E122" s="16" t="str">
        <f>IFERROR(RANK(F122,[RANK])+SUMPRODUCT(--(F122=[RANK]),--(J122&lt;[NUM])),"")</f>
        <v/>
      </c>
      <c r="F122" s="16" t="str">
        <f>IFERROR(RANK(ProjectTimelineData[[#This Row],[DATE]],[DATE],1),"")</f>
        <v/>
      </c>
      <c r="G122" s="17" t="str">
        <f>IFERROR(IF(ISBLANK(INDEX(ProjectDetails[],Project_last_entry-Project_start_row-ProjectTimelineData[[#This Row],[NUM]]+1,1)),"",INDEX(ProjectDetails[],Project_last_entry-Project_start_row-ProjectTimelineData[[#This Row],[NUM]]+1,1)),"")</f>
        <v/>
      </c>
      <c r="H122" s="19" t="str">
        <f>IFERROR(IF(ISBLANK(INDEX(ProjectDetails[],Project_last_entry-Project_start_row-ProjectTimelineData[[#This Row],[NUM]]+1,2)),"",INDEX(ProjectDetails[],Project_last_entry-Project_start_row-ProjectTimelineData[[#This Row],[NUM]]+1,2)),"")</f>
        <v/>
      </c>
      <c r="I122" s="19" t="str">
        <f>IFERROR(IF(ISBLANK(INDEX(ProjectDetails[],Project_last_entry-Project_start_row-ProjectTimelineData[[#This Row],[NUM]]+1,3)),"",INDEX(ProjectDetails[],Project_last_entry-Project_start_row-ProjectTimelineData[[#This Row],[NUM]]+1,3)),"")</f>
        <v/>
      </c>
      <c r="J122" s="13" t="str">
        <f>IFERROR(IF(ISBLANK(INDEX(ProjectDetails[],ROW(A117)+1,1)),"",IF($J121-1&lt;=-1,"",$J121-1)),"")</f>
        <v/>
      </c>
      <c r="M122" s="16" t="str">
        <f>IFERROR(ProjectTimelineData[NUM]+1,"")</f>
        <v/>
      </c>
      <c r="N122" s="17" t="str">
        <f>IFERROR(VLOOKUP([RANK Sorted],ProjectTimelineData[],3,0),"")</f>
        <v/>
      </c>
      <c r="O122" s="13" t="str">
        <f>IFERROR(VLOOKUP([RANK Sorted],ProjectTimelineData[],4,0),"")</f>
        <v/>
      </c>
      <c r="P122" s="13" t="str">
        <f>IFERROR(VLOOKUP([RANK Sorted],ProjectTimelineData[],5,0),"")</f>
        <v/>
      </c>
    </row>
    <row r="123" spans="5:16">
      <c r="E123" s="16" t="str">
        <f>IFERROR(RANK(F123,[RANK])+SUMPRODUCT(--(F123=[RANK]),--(J123&lt;[NUM])),"")</f>
        <v/>
      </c>
      <c r="F123" s="16" t="str">
        <f>IFERROR(RANK(ProjectTimelineData[[#This Row],[DATE]],[DATE],1),"")</f>
        <v/>
      </c>
      <c r="G123" s="17" t="str">
        <f>IFERROR(IF(ISBLANK(INDEX(ProjectDetails[],Project_last_entry-Project_start_row-ProjectTimelineData[[#This Row],[NUM]]+1,1)),"",INDEX(ProjectDetails[],Project_last_entry-Project_start_row-ProjectTimelineData[[#This Row],[NUM]]+1,1)),"")</f>
        <v/>
      </c>
      <c r="H123" s="19" t="str">
        <f>IFERROR(IF(ISBLANK(INDEX(ProjectDetails[],Project_last_entry-Project_start_row-ProjectTimelineData[[#This Row],[NUM]]+1,2)),"",INDEX(ProjectDetails[],Project_last_entry-Project_start_row-ProjectTimelineData[[#This Row],[NUM]]+1,2)),"")</f>
        <v/>
      </c>
      <c r="I123" s="19" t="str">
        <f>IFERROR(IF(ISBLANK(INDEX(ProjectDetails[],Project_last_entry-Project_start_row-ProjectTimelineData[[#This Row],[NUM]]+1,3)),"",INDEX(ProjectDetails[],Project_last_entry-Project_start_row-ProjectTimelineData[[#This Row],[NUM]]+1,3)),"")</f>
        <v/>
      </c>
      <c r="J123" s="13" t="str">
        <f>IFERROR(IF(ISBLANK(INDEX(ProjectDetails[],ROW(A118)+1,1)),"",IF($J122-1&lt;=-1,"",$J122-1)),"")</f>
        <v/>
      </c>
      <c r="M123" s="16" t="str">
        <f>IFERROR(ProjectTimelineData[NUM]+1,"")</f>
        <v/>
      </c>
      <c r="N123" s="17" t="str">
        <f>IFERROR(VLOOKUP([RANK Sorted],ProjectTimelineData[],3,0),"")</f>
        <v/>
      </c>
      <c r="O123" s="13" t="str">
        <f>IFERROR(VLOOKUP([RANK Sorted],ProjectTimelineData[],4,0),"")</f>
        <v/>
      </c>
      <c r="P123" s="13" t="str">
        <f>IFERROR(VLOOKUP([RANK Sorted],ProjectTimelineData[],5,0),"")</f>
        <v/>
      </c>
    </row>
    <row r="124" spans="5:16">
      <c r="E124" s="16" t="str">
        <f>IFERROR(RANK(F124,[RANK])+SUMPRODUCT(--(F124=[RANK]),--(J124&lt;[NUM])),"")</f>
        <v/>
      </c>
      <c r="F124" s="16" t="str">
        <f>IFERROR(RANK(ProjectTimelineData[[#This Row],[DATE]],[DATE],1),"")</f>
        <v/>
      </c>
      <c r="G124" s="17" t="str">
        <f>IFERROR(IF(ISBLANK(INDEX(ProjectDetails[],Project_last_entry-Project_start_row-ProjectTimelineData[[#This Row],[NUM]]+1,1)),"",INDEX(ProjectDetails[],Project_last_entry-Project_start_row-ProjectTimelineData[[#This Row],[NUM]]+1,1)),"")</f>
        <v/>
      </c>
      <c r="H124" s="19" t="str">
        <f>IFERROR(IF(ISBLANK(INDEX(ProjectDetails[],Project_last_entry-Project_start_row-ProjectTimelineData[[#This Row],[NUM]]+1,2)),"",INDEX(ProjectDetails[],Project_last_entry-Project_start_row-ProjectTimelineData[[#This Row],[NUM]]+1,2)),"")</f>
        <v/>
      </c>
      <c r="I124" s="19" t="str">
        <f>IFERROR(IF(ISBLANK(INDEX(ProjectDetails[],Project_last_entry-Project_start_row-ProjectTimelineData[[#This Row],[NUM]]+1,3)),"",INDEX(ProjectDetails[],Project_last_entry-Project_start_row-ProjectTimelineData[[#This Row],[NUM]]+1,3)),"")</f>
        <v/>
      </c>
      <c r="J124" s="13" t="str">
        <f>IFERROR(IF(ISBLANK(INDEX(ProjectDetails[],ROW(A119)+1,1)),"",IF($J123-1&lt;=-1,"",$J123-1)),"")</f>
        <v/>
      </c>
      <c r="M124" s="16" t="str">
        <f>IFERROR(ProjectTimelineData[NUM]+1,"")</f>
        <v/>
      </c>
      <c r="N124" s="17" t="str">
        <f>IFERROR(VLOOKUP([RANK Sorted],ProjectTimelineData[],3,0),"")</f>
        <v/>
      </c>
      <c r="O124" s="13" t="str">
        <f>IFERROR(VLOOKUP([RANK Sorted],ProjectTimelineData[],4,0),"")</f>
        <v/>
      </c>
      <c r="P124" s="13" t="str">
        <f>IFERROR(VLOOKUP([RANK Sorted],ProjectTimelineData[],5,0),"")</f>
        <v/>
      </c>
    </row>
    <row r="125" spans="5:16">
      <c r="E125" s="16" t="str">
        <f>IFERROR(RANK(F125,[RANK])+SUMPRODUCT(--(F125=[RANK]),--(J125&lt;[NUM])),"")</f>
        <v/>
      </c>
      <c r="F125" s="16" t="str">
        <f>IFERROR(RANK(ProjectTimelineData[[#This Row],[DATE]],[DATE],1),"")</f>
        <v/>
      </c>
      <c r="G125" s="17" t="str">
        <f>IFERROR(IF(ISBLANK(INDEX(ProjectDetails[],Project_last_entry-Project_start_row-ProjectTimelineData[[#This Row],[NUM]]+1,1)),"",INDEX(ProjectDetails[],Project_last_entry-Project_start_row-ProjectTimelineData[[#This Row],[NUM]]+1,1)),"")</f>
        <v/>
      </c>
      <c r="H125" s="19" t="str">
        <f>IFERROR(IF(ISBLANK(INDEX(ProjectDetails[],Project_last_entry-Project_start_row-ProjectTimelineData[[#This Row],[NUM]]+1,2)),"",INDEX(ProjectDetails[],Project_last_entry-Project_start_row-ProjectTimelineData[[#This Row],[NUM]]+1,2)),"")</f>
        <v/>
      </c>
      <c r="I125" s="19" t="str">
        <f>IFERROR(IF(ISBLANK(INDEX(ProjectDetails[],Project_last_entry-Project_start_row-ProjectTimelineData[[#This Row],[NUM]]+1,3)),"",INDEX(ProjectDetails[],Project_last_entry-Project_start_row-ProjectTimelineData[[#This Row],[NUM]]+1,3)),"")</f>
        <v/>
      </c>
      <c r="J125" s="13" t="str">
        <f>IFERROR(IF(ISBLANK(INDEX(ProjectDetails[],ROW(A120)+1,1)),"",IF($J124-1&lt;=-1,"",$J124-1)),"")</f>
        <v/>
      </c>
      <c r="M125" s="16" t="str">
        <f>IFERROR(ProjectTimelineData[NUM]+1,"")</f>
        <v/>
      </c>
      <c r="N125" s="17" t="str">
        <f>IFERROR(VLOOKUP([RANK Sorted],ProjectTimelineData[],3,0),"")</f>
        <v/>
      </c>
      <c r="O125" s="13" t="str">
        <f>IFERROR(VLOOKUP([RANK Sorted],ProjectTimelineData[],4,0),"")</f>
        <v/>
      </c>
      <c r="P125" s="13" t="str">
        <f>IFERROR(VLOOKUP([RANK Sorted],ProjectTimelineData[],5,0),"")</f>
        <v/>
      </c>
    </row>
    <row r="126" spans="5:16">
      <c r="E126" s="16" t="str">
        <f>IFERROR(RANK(F126,[RANK])+SUMPRODUCT(--(F126=[RANK]),--(J126&lt;[NUM])),"")</f>
        <v/>
      </c>
      <c r="F126" s="16" t="str">
        <f>IFERROR(RANK(ProjectTimelineData[[#This Row],[DATE]],[DATE],1),"")</f>
        <v/>
      </c>
      <c r="G126" s="17" t="str">
        <f>IFERROR(IF(ISBLANK(INDEX(ProjectDetails[],Project_last_entry-Project_start_row-ProjectTimelineData[[#This Row],[NUM]]+1,1)),"",INDEX(ProjectDetails[],Project_last_entry-Project_start_row-ProjectTimelineData[[#This Row],[NUM]]+1,1)),"")</f>
        <v/>
      </c>
      <c r="H126" s="19" t="str">
        <f>IFERROR(IF(ISBLANK(INDEX(ProjectDetails[],Project_last_entry-Project_start_row-ProjectTimelineData[[#This Row],[NUM]]+1,2)),"",INDEX(ProjectDetails[],Project_last_entry-Project_start_row-ProjectTimelineData[[#This Row],[NUM]]+1,2)),"")</f>
        <v/>
      </c>
      <c r="I126" s="19" t="str">
        <f>IFERROR(IF(ISBLANK(INDEX(ProjectDetails[],Project_last_entry-Project_start_row-ProjectTimelineData[[#This Row],[NUM]]+1,3)),"",INDEX(ProjectDetails[],Project_last_entry-Project_start_row-ProjectTimelineData[[#This Row],[NUM]]+1,3)),"")</f>
        <v/>
      </c>
      <c r="J126" s="13" t="str">
        <f>IFERROR(IF(ISBLANK(INDEX(ProjectDetails[],ROW(A121)+1,1)),"",IF($J125-1&lt;=-1,"",$J125-1)),"")</f>
        <v/>
      </c>
      <c r="M126" s="16" t="str">
        <f>IFERROR(ProjectTimelineData[NUM]+1,"")</f>
        <v/>
      </c>
      <c r="N126" s="17" t="str">
        <f>IFERROR(VLOOKUP([RANK Sorted],ProjectTimelineData[],3,0),"")</f>
        <v/>
      </c>
      <c r="O126" s="13" t="str">
        <f>IFERROR(VLOOKUP([RANK Sorted],ProjectTimelineData[],4,0),"")</f>
        <v/>
      </c>
      <c r="P126" s="13" t="str">
        <f>IFERROR(VLOOKUP([RANK Sorted],ProjectTimelineData[],5,0),"")</f>
        <v/>
      </c>
    </row>
    <row r="127" spans="5:16">
      <c r="E127" s="16" t="str">
        <f>IFERROR(RANK(F127,[RANK])+SUMPRODUCT(--(F127=[RANK]),--(J127&lt;[NUM])),"")</f>
        <v/>
      </c>
      <c r="F127" s="16" t="str">
        <f>IFERROR(RANK(ProjectTimelineData[[#This Row],[DATE]],[DATE],1),"")</f>
        <v/>
      </c>
      <c r="G127" s="17" t="str">
        <f>IFERROR(IF(ISBLANK(INDEX(ProjectDetails[],Project_last_entry-Project_start_row-ProjectTimelineData[[#This Row],[NUM]]+1,1)),"",INDEX(ProjectDetails[],Project_last_entry-Project_start_row-ProjectTimelineData[[#This Row],[NUM]]+1,1)),"")</f>
        <v/>
      </c>
      <c r="H127" s="19" t="str">
        <f>IFERROR(IF(ISBLANK(INDEX(ProjectDetails[],Project_last_entry-Project_start_row-ProjectTimelineData[[#This Row],[NUM]]+1,2)),"",INDEX(ProjectDetails[],Project_last_entry-Project_start_row-ProjectTimelineData[[#This Row],[NUM]]+1,2)),"")</f>
        <v/>
      </c>
      <c r="I127" s="19" t="str">
        <f>IFERROR(IF(ISBLANK(INDEX(ProjectDetails[],Project_last_entry-Project_start_row-ProjectTimelineData[[#This Row],[NUM]]+1,3)),"",INDEX(ProjectDetails[],Project_last_entry-Project_start_row-ProjectTimelineData[[#This Row],[NUM]]+1,3)),"")</f>
        <v/>
      </c>
      <c r="J127" s="13" t="str">
        <f>IFERROR(IF(ISBLANK(INDEX(ProjectDetails[],ROW(A122)+1,1)),"",IF($J126-1&lt;=-1,"",$J126-1)),"")</f>
        <v/>
      </c>
      <c r="M127" s="16" t="str">
        <f>IFERROR(ProjectTimelineData[NUM]+1,"")</f>
        <v/>
      </c>
      <c r="N127" s="17" t="str">
        <f>IFERROR(VLOOKUP([RANK Sorted],ProjectTimelineData[],3,0),"")</f>
        <v/>
      </c>
      <c r="O127" s="13" t="str">
        <f>IFERROR(VLOOKUP([RANK Sorted],ProjectTimelineData[],4,0),"")</f>
        <v/>
      </c>
      <c r="P127" s="13" t="str">
        <f>IFERROR(VLOOKUP([RANK Sorted],ProjectTimelineData[],5,0),"")</f>
        <v/>
      </c>
    </row>
    <row r="128" spans="5:16">
      <c r="E128" s="16" t="str">
        <f>IFERROR(RANK(F128,[RANK])+SUMPRODUCT(--(F128=[RANK]),--(J128&lt;[NUM])),"")</f>
        <v/>
      </c>
      <c r="F128" s="16" t="str">
        <f>IFERROR(RANK(ProjectTimelineData[[#This Row],[DATE]],[DATE],1),"")</f>
        <v/>
      </c>
      <c r="G128" s="17" t="str">
        <f>IFERROR(IF(ISBLANK(INDEX(ProjectDetails[],Project_last_entry-Project_start_row-ProjectTimelineData[[#This Row],[NUM]]+1,1)),"",INDEX(ProjectDetails[],Project_last_entry-Project_start_row-ProjectTimelineData[[#This Row],[NUM]]+1,1)),"")</f>
        <v/>
      </c>
      <c r="H128" s="19" t="str">
        <f>IFERROR(IF(ISBLANK(INDEX(ProjectDetails[],Project_last_entry-Project_start_row-ProjectTimelineData[[#This Row],[NUM]]+1,2)),"",INDEX(ProjectDetails[],Project_last_entry-Project_start_row-ProjectTimelineData[[#This Row],[NUM]]+1,2)),"")</f>
        <v/>
      </c>
      <c r="I128" s="19" t="str">
        <f>IFERROR(IF(ISBLANK(INDEX(ProjectDetails[],Project_last_entry-Project_start_row-ProjectTimelineData[[#This Row],[NUM]]+1,3)),"",INDEX(ProjectDetails[],Project_last_entry-Project_start_row-ProjectTimelineData[[#This Row],[NUM]]+1,3)),"")</f>
        <v/>
      </c>
      <c r="J128" s="13" t="str">
        <f>IFERROR(IF(ISBLANK(INDEX(ProjectDetails[],ROW(A123)+1,1)),"",IF($J127-1&lt;=-1,"",$J127-1)),"")</f>
        <v/>
      </c>
      <c r="M128" s="16" t="str">
        <f>IFERROR(ProjectTimelineData[NUM]+1,"")</f>
        <v/>
      </c>
      <c r="N128" s="17" t="str">
        <f>IFERROR(VLOOKUP([RANK Sorted],ProjectTimelineData[],3,0),"")</f>
        <v/>
      </c>
      <c r="O128" s="13" t="str">
        <f>IFERROR(VLOOKUP([RANK Sorted],ProjectTimelineData[],4,0),"")</f>
        <v/>
      </c>
      <c r="P128" s="13" t="str">
        <f>IFERROR(VLOOKUP([RANK Sorted],ProjectTimelineData[],5,0),"")</f>
        <v/>
      </c>
    </row>
    <row r="129" spans="5:16">
      <c r="E129" s="16" t="str">
        <f>IFERROR(RANK(F129,[RANK])+SUMPRODUCT(--(F129=[RANK]),--(J129&lt;[NUM])),"")</f>
        <v/>
      </c>
      <c r="F129" s="16" t="str">
        <f>IFERROR(RANK(ProjectTimelineData[[#This Row],[DATE]],[DATE],1),"")</f>
        <v/>
      </c>
      <c r="G129" s="17" t="str">
        <f>IFERROR(IF(ISBLANK(INDEX(ProjectDetails[],Project_last_entry-Project_start_row-ProjectTimelineData[[#This Row],[NUM]]+1,1)),"",INDEX(ProjectDetails[],Project_last_entry-Project_start_row-ProjectTimelineData[[#This Row],[NUM]]+1,1)),"")</f>
        <v/>
      </c>
      <c r="H129" s="19" t="str">
        <f>IFERROR(IF(ISBLANK(INDEX(ProjectDetails[],Project_last_entry-Project_start_row-ProjectTimelineData[[#This Row],[NUM]]+1,2)),"",INDEX(ProjectDetails[],Project_last_entry-Project_start_row-ProjectTimelineData[[#This Row],[NUM]]+1,2)),"")</f>
        <v/>
      </c>
      <c r="I129" s="19" t="str">
        <f>IFERROR(IF(ISBLANK(INDEX(ProjectDetails[],Project_last_entry-Project_start_row-ProjectTimelineData[[#This Row],[NUM]]+1,3)),"",INDEX(ProjectDetails[],Project_last_entry-Project_start_row-ProjectTimelineData[[#This Row],[NUM]]+1,3)),"")</f>
        <v/>
      </c>
      <c r="J129" s="13" t="str">
        <f>IFERROR(IF(ISBLANK(INDEX(ProjectDetails[],ROW(A124)+1,1)),"",IF($J128-1&lt;=-1,"",$J128-1)),"")</f>
        <v/>
      </c>
      <c r="M129" s="16" t="str">
        <f>IFERROR(ProjectTimelineData[NUM]+1,"")</f>
        <v/>
      </c>
      <c r="N129" s="17" t="str">
        <f>IFERROR(VLOOKUP([RANK Sorted],ProjectTimelineData[],3,0),"")</f>
        <v/>
      </c>
      <c r="O129" s="13" t="str">
        <f>IFERROR(VLOOKUP([RANK Sorted],ProjectTimelineData[],4,0),"")</f>
        <v/>
      </c>
      <c r="P129" s="13" t="str">
        <f>IFERROR(VLOOKUP([RANK Sorted],ProjectTimelineData[],5,0),"")</f>
        <v/>
      </c>
    </row>
    <row r="130" spans="5:16">
      <c r="E130" s="16" t="str">
        <f>IFERROR(RANK(F130,[RANK])+SUMPRODUCT(--(F130=[RANK]),--(J130&lt;[NUM])),"")</f>
        <v/>
      </c>
      <c r="F130" s="16" t="str">
        <f>IFERROR(RANK(ProjectTimelineData[[#This Row],[DATE]],[DATE],1),"")</f>
        <v/>
      </c>
      <c r="G130" s="17" t="str">
        <f>IFERROR(IF(ISBLANK(INDEX(ProjectDetails[],Project_last_entry-Project_start_row-ProjectTimelineData[[#This Row],[NUM]]+1,1)),"",INDEX(ProjectDetails[],Project_last_entry-Project_start_row-ProjectTimelineData[[#This Row],[NUM]]+1,1)),"")</f>
        <v/>
      </c>
      <c r="H130" s="19" t="str">
        <f>IFERROR(IF(ISBLANK(INDEX(ProjectDetails[],Project_last_entry-Project_start_row-ProjectTimelineData[[#This Row],[NUM]]+1,2)),"",INDEX(ProjectDetails[],Project_last_entry-Project_start_row-ProjectTimelineData[[#This Row],[NUM]]+1,2)),"")</f>
        <v/>
      </c>
      <c r="I130" s="19" t="str">
        <f>IFERROR(IF(ISBLANK(INDEX(ProjectDetails[],Project_last_entry-Project_start_row-ProjectTimelineData[[#This Row],[NUM]]+1,3)),"",INDEX(ProjectDetails[],Project_last_entry-Project_start_row-ProjectTimelineData[[#This Row],[NUM]]+1,3)),"")</f>
        <v/>
      </c>
      <c r="J130" s="13" t="str">
        <f>IFERROR(IF(ISBLANK(INDEX(ProjectDetails[],ROW(A125)+1,1)),"",IF($J129-1&lt;=-1,"",$J129-1)),"")</f>
        <v/>
      </c>
      <c r="M130" s="16" t="str">
        <f>IFERROR(ProjectTimelineData[NUM]+1,"")</f>
        <v/>
      </c>
      <c r="N130" s="17" t="str">
        <f>IFERROR(VLOOKUP([RANK Sorted],ProjectTimelineData[],3,0),"")</f>
        <v/>
      </c>
      <c r="O130" s="13" t="str">
        <f>IFERROR(VLOOKUP([RANK Sorted],ProjectTimelineData[],4,0),"")</f>
        <v/>
      </c>
      <c r="P130" s="13" t="str">
        <f>IFERROR(VLOOKUP([RANK Sorted],ProjectTimelineData[],5,0),"")</f>
        <v/>
      </c>
    </row>
    <row r="131" spans="5:16">
      <c r="E131" s="16" t="str">
        <f>IFERROR(RANK(F131,[RANK])+SUMPRODUCT(--(F131=[RANK]),--(J131&lt;[NUM])),"")</f>
        <v/>
      </c>
      <c r="F131" s="16" t="str">
        <f>IFERROR(RANK(ProjectTimelineData[[#This Row],[DATE]],[DATE],1),"")</f>
        <v/>
      </c>
      <c r="G131" s="17" t="str">
        <f>IFERROR(IF(ISBLANK(INDEX(ProjectDetails[],Project_last_entry-Project_start_row-ProjectTimelineData[[#This Row],[NUM]]+1,1)),"",INDEX(ProjectDetails[],Project_last_entry-Project_start_row-ProjectTimelineData[[#This Row],[NUM]]+1,1)),"")</f>
        <v/>
      </c>
      <c r="H131" s="19" t="str">
        <f>IFERROR(IF(ISBLANK(INDEX(ProjectDetails[],Project_last_entry-Project_start_row-ProjectTimelineData[[#This Row],[NUM]]+1,2)),"",INDEX(ProjectDetails[],Project_last_entry-Project_start_row-ProjectTimelineData[[#This Row],[NUM]]+1,2)),"")</f>
        <v/>
      </c>
      <c r="I131" s="19" t="str">
        <f>IFERROR(IF(ISBLANK(INDEX(ProjectDetails[],Project_last_entry-Project_start_row-ProjectTimelineData[[#This Row],[NUM]]+1,3)),"",INDEX(ProjectDetails[],Project_last_entry-Project_start_row-ProjectTimelineData[[#This Row],[NUM]]+1,3)),"")</f>
        <v/>
      </c>
      <c r="J131" s="13" t="str">
        <f>IFERROR(IF(ISBLANK(INDEX(ProjectDetails[],ROW(A126)+1,1)),"",IF($J130-1&lt;=-1,"",$J130-1)),"")</f>
        <v/>
      </c>
      <c r="M131" s="16" t="str">
        <f>IFERROR(ProjectTimelineData[NUM]+1,"")</f>
        <v/>
      </c>
      <c r="N131" s="17" t="str">
        <f>IFERROR(VLOOKUP([RANK Sorted],ProjectTimelineData[],3,0),"")</f>
        <v/>
      </c>
      <c r="O131" s="13" t="str">
        <f>IFERROR(VLOOKUP([RANK Sorted],ProjectTimelineData[],4,0),"")</f>
        <v/>
      </c>
      <c r="P131" s="13" t="str">
        <f>IFERROR(VLOOKUP([RANK Sorted],ProjectTimelineData[],5,0),"")</f>
        <v/>
      </c>
    </row>
    <row r="132" spans="5:16">
      <c r="E132" s="16" t="str">
        <f>IFERROR(RANK(F132,[RANK])+SUMPRODUCT(--(F132=[RANK]),--(J132&lt;[NUM])),"")</f>
        <v/>
      </c>
      <c r="F132" s="16" t="str">
        <f>IFERROR(RANK(ProjectTimelineData[[#This Row],[DATE]],[DATE],1),"")</f>
        <v/>
      </c>
      <c r="G132" s="17" t="str">
        <f>IFERROR(IF(ISBLANK(INDEX(ProjectDetails[],Project_last_entry-Project_start_row-ProjectTimelineData[[#This Row],[NUM]]+1,1)),"",INDEX(ProjectDetails[],Project_last_entry-Project_start_row-ProjectTimelineData[[#This Row],[NUM]]+1,1)),"")</f>
        <v/>
      </c>
      <c r="H132" s="19" t="str">
        <f>IFERROR(IF(ISBLANK(INDEX(ProjectDetails[],Project_last_entry-Project_start_row-ProjectTimelineData[[#This Row],[NUM]]+1,2)),"",INDEX(ProjectDetails[],Project_last_entry-Project_start_row-ProjectTimelineData[[#This Row],[NUM]]+1,2)),"")</f>
        <v/>
      </c>
      <c r="I132" s="19" t="str">
        <f>IFERROR(IF(ISBLANK(INDEX(ProjectDetails[],Project_last_entry-Project_start_row-ProjectTimelineData[[#This Row],[NUM]]+1,3)),"",INDEX(ProjectDetails[],Project_last_entry-Project_start_row-ProjectTimelineData[[#This Row],[NUM]]+1,3)),"")</f>
        <v/>
      </c>
      <c r="J132" s="13" t="str">
        <f>IFERROR(IF(ISBLANK(INDEX(ProjectDetails[],ROW(A127)+1,1)),"",IF($J131-1&lt;=-1,"",$J131-1)),"")</f>
        <v/>
      </c>
      <c r="M132" s="16" t="str">
        <f>IFERROR(ProjectTimelineData[NUM]+1,"")</f>
        <v/>
      </c>
      <c r="N132" s="17" t="str">
        <f>IFERROR(VLOOKUP([RANK Sorted],ProjectTimelineData[],3,0),"")</f>
        <v/>
      </c>
      <c r="O132" s="13" t="str">
        <f>IFERROR(VLOOKUP([RANK Sorted],ProjectTimelineData[],4,0),"")</f>
        <v/>
      </c>
      <c r="P132" s="13" t="str">
        <f>IFERROR(VLOOKUP([RANK Sorted],ProjectTimelineData[],5,0),"")</f>
        <v/>
      </c>
    </row>
    <row r="133" spans="5:16">
      <c r="E133" s="16" t="str">
        <f>IFERROR(RANK(F133,[RANK])+SUMPRODUCT(--(F133=[RANK]),--(J133&lt;[NUM])),"")</f>
        <v/>
      </c>
      <c r="F133" s="16" t="str">
        <f>IFERROR(RANK(ProjectTimelineData[[#This Row],[DATE]],[DATE],1),"")</f>
        <v/>
      </c>
      <c r="G133" s="17" t="str">
        <f>IFERROR(IF(ISBLANK(INDEX(ProjectDetails[],Project_last_entry-Project_start_row-ProjectTimelineData[[#This Row],[NUM]]+1,1)),"",INDEX(ProjectDetails[],Project_last_entry-Project_start_row-ProjectTimelineData[[#This Row],[NUM]]+1,1)),"")</f>
        <v/>
      </c>
      <c r="H133" s="19" t="str">
        <f>IFERROR(IF(ISBLANK(INDEX(ProjectDetails[],Project_last_entry-Project_start_row-ProjectTimelineData[[#This Row],[NUM]]+1,2)),"",INDEX(ProjectDetails[],Project_last_entry-Project_start_row-ProjectTimelineData[[#This Row],[NUM]]+1,2)),"")</f>
        <v/>
      </c>
      <c r="I133" s="19" t="str">
        <f>IFERROR(IF(ISBLANK(INDEX(ProjectDetails[],Project_last_entry-Project_start_row-ProjectTimelineData[[#This Row],[NUM]]+1,3)),"",INDEX(ProjectDetails[],Project_last_entry-Project_start_row-ProjectTimelineData[[#This Row],[NUM]]+1,3)),"")</f>
        <v/>
      </c>
      <c r="J133" s="13" t="str">
        <f>IFERROR(IF(ISBLANK(INDEX(ProjectDetails[],ROW(A128)+1,1)),"",IF($J132-1&lt;=-1,"",$J132-1)),"")</f>
        <v/>
      </c>
      <c r="M133" s="16" t="str">
        <f>IFERROR(ProjectTimelineData[NUM]+1,"")</f>
        <v/>
      </c>
      <c r="N133" s="17" t="str">
        <f>IFERROR(VLOOKUP([RANK Sorted],ProjectTimelineData[],3,0),"")</f>
        <v/>
      </c>
      <c r="O133" s="13" t="str">
        <f>IFERROR(VLOOKUP([RANK Sorted],ProjectTimelineData[],4,0),"")</f>
        <v/>
      </c>
      <c r="P133" s="13" t="str">
        <f>IFERROR(VLOOKUP([RANK Sorted],ProjectTimelineData[],5,0),"")</f>
        <v/>
      </c>
    </row>
    <row r="134" spans="5:16">
      <c r="E134" s="16" t="str">
        <f>IFERROR(RANK(F134,[RANK])+SUMPRODUCT(--(F134=[RANK]),--(J134&lt;[NUM])),"")</f>
        <v/>
      </c>
      <c r="F134" s="16" t="str">
        <f>IFERROR(RANK(ProjectTimelineData[[#This Row],[DATE]],[DATE],1),"")</f>
        <v/>
      </c>
      <c r="G134" s="17" t="str">
        <f>IFERROR(IF(ISBLANK(INDEX(ProjectDetails[],Project_last_entry-Project_start_row-ProjectTimelineData[[#This Row],[NUM]]+1,1)),"",INDEX(ProjectDetails[],Project_last_entry-Project_start_row-ProjectTimelineData[[#This Row],[NUM]]+1,1)),"")</f>
        <v/>
      </c>
      <c r="H134" s="19" t="str">
        <f>IFERROR(IF(ISBLANK(INDEX(ProjectDetails[],Project_last_entry-Project_start_row-ProjectTimelineData[[#This Row],[NUM]]+1,2)),"",INDEX(ProjectDetails[],Project_last_entry-Project_start_row-ProjectTimelineData[[#This Row],[NUM]]+1,2)),"")</f>
        <v/>
      </c>
      <c r="I134" s="19" t="str">
        <f>IFERROR(IF(ISBLANK(INDEX(ProjectDetails[],Project_last_entry-Project_start_row-ProjectTimelineData[[#This Row],[NUM]]+1,3)),"",INDEX(ProjectDetails[],Project_last_entry-Project_start_row-ProjectTimelineData[[#This Row],[NUM]]+1,3)),"")</f>
        <v/>
      </c>
      <c r="J134" s="13" t="str">
        <f>IFERROR(IF(ISBLANK(INDEX(ProjectDetails[],ROW(A129)+1,1)),"",IF($J133-1&lt;=-1,"",$J133-1)),"")</f>
        <v/>
      </c>
      <c r="M134" s="16" t="str">
        <f>IFERROR(ProjectTimelineData[NUM]+1,"")</f>
        <v/>
      </c>
      <c r="N134" s="17" t="str">
        <f>IFERROR(VLOOKUP([RANK Sorted],ProjectTimelineData[],3,0),"")</f>
        <v/>
      </c>
      <c r="O134" s="13" t="str">
        <f>IFERROR(VLOOKUP([RANK Sorted],ProjectTimelineData[],4,0),"")</f>
        <v/>
      </c>
      <c r="P134" s="13" t="str">
        <f>IFERROR(VLOOKUP([RANK Sorted],ProjectTimelineData[],5,0),"")</f>
        <v/>
      </c>
    </row>
    <row r="135" spans="5:16">
      <c r="E135" s="16" t="str">
        <f>IFERROR(RANK(F135,[RANK])+SUMPRODUCT(--(F135=[RANK]),--(J135&lt;[NUM])),"")</f>
        <v/>
      </c>
      <c r="F135" s="16" t="str">
        <f>IFERROR(RANK(ProjectTimelineData[[#This Row],[DATE]],[DATE],1),"")</f>
        <v/>
      </c>
      <c r="G135" s="17" t="str">
        <f>IFERROR(IF(ISBLANK(INDEX(ProjectDetails[],Project_last_entry-Project_start_row-ProjectTimelineData[[#This Row],[NUM]]+1,1)),"",INDEX(ProjectDetails[],Project_last_entry-Project_start_row-ProjectTimelineData[[#This Row],[NUM]]+1,1)),"")</f>
        <v/>
      </c>
      <c r="H135" s="19" t="str">
        <f>IFERROR(IF(ISBLANK(INDEX(ProjectDetails[],Project_last_entry-Project_start_row-ProjectTimelineData[[#This Row],[NUM]]+1,2)),"",INDEX(ProjectDetails[],Project_last_entry-Project_start_row-ProjectTimelineData[[#This Row],[NUM]]+1,2)),"")</f>
        <v/>
      </c>
      <c r="I135" s="19" t="str">
        <f>IFERROR(IF(ISBLANK(INDEX(ProjectDetails[],Project_last_entry-Project_start_row-ProjectTimelineData[[#This Row],[NUM]]+1,3)),"",INDEX(ProjectDetails[],Project_last_entry-Project_start_row-ProjectTimelineData[[#This Row],[NUM]]+1,3)),"")</f>
        <v/>
      </c>
      <c r="J135" s="13" t="str">
        <f>IFERROR(IF(ISBLANK(INDEX(ProjectDetails[],ROW(A130)+1,1)),"",IF($J134-1&lt;=-1,"",$J134-1)),"")</f>
        <v/>
      </c>
      <c r="M135" s="16" t="str">
        <f>IFERROR(ProjectTimelineData[NUM]+1,"")</f>
        <v/>
      </c>
      <c r="N135" s="17" t="str">
        <f>IFERROR(VLOOKUP([RANK Sorted],ProjectTimelineData[],3,0),"")</f>
        <v/>
      </c>
      <c r="O135" s="13" t="str">
        <f>IFERROR(VLOOKUP([RANK Sorted],ProjectTimelineData[],4,0),"")</f>
        <v/>
      </c>
      <c r="P135" s="13" t="str">
        <f>IFERROR(VLOOKUP([RANK Sorted],ProjectTimelineData[],5,0),"")</f>
        <v/>
      </c>
    </row>
    <row r="136" spans="5:16">
      <c r="E136" s="16" t="str">
        <f>IFERROR(RANK(F136,[RANK])+SUMPRODUCT(--(F136=[RANK]),--(J136&lt;[NUM])),"")</f>
        <v/>
      </c>
      <c r="F136" s="16" t="str">
        <f>IFERROR(RANK(ProjectTimelineData[[#This Row],[DATE]],[DATE],1),"")</f>
        <v/>
      </c>
      <c r="G136" s="17" t="str">
        <f>IFERROR(IF(ISBLANK(INDEX(ProjectDetails[],Project_last_entry-Project_start_row-ProjectTimelineData[[#This Row],[NUM]]+1,1)),"",INDEX(ProjectDetails[],Project_last_entry-Project_start_row-ProjectTimelineData[[#This Row],[NUM]]+1,1)),"")</f>
        <v/>
      </c>
      <c r="H136" s="19" t="str">
        <f>IFERROR(IF(ISBLANK(INDEX(ProjectDetails[],Project_last_entry-Project_start_row-ProjectTimelineData[[#This Row],[NUM]]+1,2)),"",INDEX(ProjectDetails[],Project_last_entry-Project_start_row-ProjectTimelineData[[#This Row],[NUM]]+1,2)),"")</f>
        <v/>
      </c>
      <c r="I136" s="19" t="str">
        <f>IFERROR(IF(ISBLANK(INDEX(ProjectDetails[],Project_last_entry-Project_start_row-ProjectTimelineData[[#This Row],[NUM]]+1,3)),"",INDEX(ProjectDetails[],Project_last_entry-Project_start_row-ProjectTimelineData[[#This Row],[NUM]]+1,3)),"")</f>
        <v/>
      </c>
      <c r="J136" s="13" t="str">
        <f>IFERROR(IF(ISBLANK(INDEX(ProjectDetails[],ROW(A131)+1,1)),"",IF($J135-1&lt;=-1,"",$J135-1)),"")</f>
        <v/>
      </c>
      <c r="M136" s="16" t="str">
        <f>IFERROR(ProjectTimelineData[NUM]+1,"")</f>
        <v/>
      </c>
      <c r="N136" s="17" t="str">
        <f>IFERROR(VLOOKUP([RANK Sorted],ProjectTimelineData[],3,0),"")</f>
        <v/>
      </c>
      <c r="O136" s="13" t="str">
        <f>IFERROR(VLOOKUP([RANK Sorted],ProjectTimelineData[],4,0),"")</f>
        <v/>
      </c>
      <c r="P136" s="13" t="str">
        <f>IFERROR(VLOOKUP([RANK Sorted],ProjectTimelineData[],5,0),"")</f>
        <v/>
      </c>
    </row>
    <row r="137" spans="5:16">
      <c r="E137" s="16" t="str">
        <f>IFERROR(RANK(F137,[RANK])+SUMPRODUCT(--(F137=[RANK]),--(J137&lt;[NUM])),"")</f>
        <v/>
      </c>
      <c r="F137" s="16" t="str">
        <f>IFERROR(RANK(ProjectTimelineData[[#This Row],[DATE]],[DATE],1),"")</f>
        <v/>
      </c>
      <c r="G137" s="17" t="str">
        <f>IFERROR(IF(ISBLANK(INDEX(ProjectDetails[],Project_last_entry-Project_start_row-ProjectTimelineData[[#This Row],[NUM]]+1,1)),"",INDEX(ProjectDetails[],Project_last_entry-Project_start_row-ProjectTimelineData[[#This Row],[NUM]]+1,1)),"")</f>
        <v/>
      </c>
      <c r="H137" s="19" t="str">
        <f>IFERROR(IF(ISBLANK(INDEX(ProjectDetails[],Project_last_entry-Project_start_row-ProjectTimelineData[[#This Row],[NUM]]+1,2)),"",INDEX(ProjectDetails[],Project_last_entry-Project_start_row-ProjectTimelineData[[#This Row],[NUM]]+1,2)),"")</f>
        <v/>
      </c>
      <c r="I137" s="19" t="str">
        <f>IFERROR(IF(ISBLANK(INDEX(ProjectDetails[],Project_last_entry-Project_start_row-ProjectTimelineData[[#This Row],[NUM]]+1,3)),"",INDEX(ProjectDetails[],Project_last_entry-Project_start_row-ProjectTimelineData[[#This Row],[NUM]]+1,3)),"")</f>
        <v/>
      </c>
      <c r="J137" s="13" t="str">
        <f>IFERROR(IF(ISBLANK(INDEX(ProjectDetails[],ROW(A132)+1,1)),"",IF($J136-1&lt;=-1,"",$J136-1)),"")</f>
        <v/>
      </c>
      <c r="M137" s="16" t="str">
        <f>IFERROR(ProjectTimelineData[NUM]+1,"")</f>
        <v/>
      </c>
      <c r="N137" s="17" t="str">
        <f>IFERROR(VLOOKUP([RANK Sorted],ProjectTimelineData[],3,0),"")</f>
        <v/>
      </c>
      <c r="O137" s="13" t="str">
        <f>IFERROR(VLOOKUP([RANK Sorted],ProjectTimelineData[],4,0),"")</f>
        <v/>
      </c>
      <c r="P137" s="13" t="str">
        <f>IFERROR(VLOOKUP([RANK Sorted],ProjectTimelineData[],5,0),"")</f>
        <v/>
      </c>
    </row>
    <row r="138" spans="5:16">
      <c r="E138" s="16" t="str">
        <f>IFERROR(RANK(F138,[RANK])+SUMPRODUCT(--(F138=[RANK]),--(J138&lt;[NUM])),"")</f>
        <v/>
      </c>
      <c r="F138" s="16" t="str">
        <f>IFERROR(RANK(ProjectTimelineData[[#This Row],[DATE]],[DATE],1),"")</f>
        <v/>
      </c>
      <c r="G138" s="17" t="str">
        <f>IFERROR(IF(ISBLANK(INDEX(ProjectDetails[],Project_last_entry-Project_start_row-ProjectTimelineData[[#This Row],[NUM]]+1,1)),"",INDEX(ProjectDetails[],Project_last_entry-Project_start_row-ProjectTimelineData[[#This Row],[NUM]]+1,1)),"")</f>
        <v/>
      </c>
      <c r="H138" s="19" t="str">
        <f>IFERROR(IF(ISBLANK(INDEX(ProjectDetails[],Project_last_entry-Project_start_row-ProjectTimelineData[[#This Row],[NUM]]+1,2)),"",INDEX(ProjectDetails[],Project_last_entry-Project_start_row-ProjectTimelineData[[#This Row],[NUM]]+1,2)),"")</f>
        <v/>
      </c>
      <c r="I138" s="19" t="str">
        <f>IFERROR(IF(ISBLANK(INDEX(ProjectDetails[],Project_last_entry-Project_start_row-ProjectTimelineData[[#This Row],[NUM]]+1,3)),"",INDEX(ProjectDetails[],Project_last_entry-Project_start_row-ProjectTimelineData[[#This Row],[NUM]]+1,3)),"")</f>
        <v/>
      </c>
      <c r="J138" s="13" t="str">
        <f>IFERROR(IF(ISBLANK(INDEX(ProjectDetails[],ROW(A133)+1,1)),"",IF($J137-1&lt;=-1,"",$J137-1)),"")</f>
        <v/>
      </c>
      <c r="M138" s="16" t="str">
        <f>IFERROR(ProjectTimelineData[NUM]+1,"")</f>
        <v/>
      </c>
      <c r="N138" s="17" t="str">
        <f>IFERROR(VLOOKUP([RANK Sorted],ProjectTimelineData[],3,0),"")</f>
        <v/>
      </c>
      <c r="O138" s="13" t="str">
        <f>IFERROR(VLOOKUP([RANK Sorted],ProjectTimelineData[],4,0),"")</f>
        <v/>
      </c>
      <c r="P138" s="13" t="str">
        <f>IFERROR(VLOOKUP([RANK Sorted],ProjectTimelineData[],5,0),"")</f>
        <v/>
      </c>
    </row>
    <row r="139" spans="5:16">
      <c r="E139" s="16" t="str">
        <f>IFERROR(RANK(F139,[RANK])+SUMPRODUCT(--(F139=[RANK]),--(J139&lt;[NUM])),"")</f>
        <v/>
      </c>
      <c r="F139" s="16" t="str">
        <f>IFERROR(RANK(ProjectTimelineData[[#This Row],[DATE]],[DATE],1),"")</f>
        <v/>
      </c>
      <c r="G139" s="17" t="str">
        <f>IFERROR(IF(ISBLANK(INDEX(ProjectDetails[],Project_last_entry-Project_start_row-ProjectTimelineData[[#This Row],[NUM]]+1,1)),"",INDEX(ProjectDetails[],Project_last_entry-Project_start_row-ProjectTimelineData[[#This Row],[NUM]]+1,1)),"")</f>
        <v/>
      </c>
      <c r="H139" s="19" t="str">
        <f>IFERROR(IF(ISBLANK(INDEX(ProjectDetails[],Project_last_entry-Project_start_row-ProjectTimelineData[[#This Row],[NUM]]+1,2)),"",INDEX(ProjectDetails[],Project_last_entry-Project_start_row-ProjectTimelineData[[#This Row],[NUM]]+1,2)),"")</f>
        <v/>
      </c>
      <c r="I139" s="19" t="str">
        <f>IFERROR(IF(ISBLANK(INDEX(ProjectDetails[],Project_last_entry-Project_start_row-ProjectTimelineData[[#This Row],[NUM]]+1,3)),"",INDEX(ProjectDetails[],Project_last_entry-Project_start_row-ProjectTimelineData[[#This Row],[NUM]]+1,3)),"")</f>
        <v/>
      </c>
      <c r="J139" s="13" t="str">
        <f>IFERROR(IF(ISBLANK(INDEX(ProjectDetails[],ROW(A134)+1,1)),"",IF($J138-1&lt;=-1,"",$J138-1)),"")</f>
        <v/>
      </c>
      <c r="M139" s="16" t="str">
        <f>IFERROR(ProjectTimelineData[NUM]+1,"")</f>
        <v/>
      </c>
      <c r="N139" s="17" t="str">
        <f>IFERROR(VLOOKUP([RANK Sorted],ProjectTimelineData[],3,0),"")</f>
        <v/>
      </c>
      <c r="O139" s="13" t="str">
        <f>IFERROR(VLOOKUP([RANK Sorted],ProjectTimelineData[],4,0),"")</f>
        <v/>
      </c>
      <c r="P139" s="13" t="str">
        <f>IFERROR(VLOOKUP([RANK Sorted],ProjectTimelineData[],5,0),"")</f>
        <v/>
      </c>
    </row>
    <row r="140" spans="5:16">
      <c r="E140" s="16" t="str">
        <f>IFERROR(RANK(F140,[RANK])+SUMPRODUCT(--(F140=[RANK]),--(J140&lt;[NUM])),"")</f>
        <v/>
      </c>
      <c r="F140" s="16" t="str">
        <f>IFERROR(RANK(ProjectTimelineData[[#This Row],[DATE]],[DATE],1),"")</f>
        <v/>
      </c>
      <c r="G140" s="17" t="str">
        <f>IFERROR(IF(ISBLANK(INDEX(ProjectDetails[],Project_last_entry-Project_start_row-ProjectTimelineData[[#This Row],[NUM]]+1,1)),"",INDEX(ProjectDetails[],Project_last_entry-Project_start_row-ProjectTimelineData[[#This Row],[NUM]]+1,1)),"")</f>
        <v/>
      </c>
      <c r="H140" s="19" t="str">
        <f>IFERROR(IF(ISBLANK(INDEX(ProjectDetails[],Project_last_entry-Project_start_row-ProjectTimelineData[[#This Row],[NUM]]+1,2)),"",INDEX(ProjectDetails[],Project_last_entry-Project_start_row-ProjectTimelineData[[#This Row],[NUM]]+1,2)),"")</f>
        <v/>
      </c>
      <c r="I140" s="19" t="str">
        <f>IFERROR(IF(ISBLANK(INDEX(ProjectDetails[],Project_last_entry-Project_start_row-ProjectTimelineData[[#This Row],[NUM]]+1,3)),"",INDEX(ProjectDetails[],Project_last_entry-Project_start_row-ProjectTimelineData[[#This Row],[NUM]]+1,3)),"")</f>
        <v/>
      </c>
      <c r="J140" s="13" t="str">
        <f>IFERROR(IF(ISBLANK(INDEX(ProjectDetails[],ROW(A135)+1,1)),"",IF($J139-1&lt;=-1,"",$J139-1)),"")</f>
        <v/>
      </c>
      <c r="M140" s="16" t="str">
        <f>IFERROR(ProjectTimelineData[NUM]+1,"")</f>
        <v/>
      </c>
      <c r="N140" s="17" t="str">
        <f>IFERROR(VLOOKUP([RANK Sorted],ProjectTimelineData[],3,0),"")</f>
        <v/>
      </c>
      <c r="O140" s="13" t="str">
        <f>IFERROR(VLOOKUP([RANK Sorted],ProjectTimelineData[],4,0),"")</f>
        <v/>
      </c>
      <c r="P140" s="13" t="str">
        <f>IFERROR(VLOOKUP([RANK Sorted],ProjectTimelineData[],5,0),"")</f>
        <v/>
      </c>
    </row>
    <row r="141" spans="5:16">
      <c r="E141" s="16" t="str">
        <f>IFERROR(RANK(F141,[RANK])+SUMPRODUCT(--(F141=[RANK]),--(J141&lt;[NUM])),"")</f>
        <v/>
      </c>
      <c r="F141" s="16" t="str">
        <f>IFERROR(RANK(ProjectTimelineData[[#This Row],[DATE]],[DATE],1),"")</f>
        <v/>
      </c>
      <c r="G141" s="17" t="str">
        <f>IFERROR(IF(ISBLANK(INDEX(ProjectDetails[],Project_last_entry-Project_start_row-ProjectTimelineData[[#This Row],[NUM]]+1,1)),"",INDEX(ProjectDetails[],Project_last_entry-Project_start_row-ProjectTimelineData[[#This Row],[NUM]]+1,1)),"")</f>
        <v/>
      </c>
      <c r="H141" s="19" t="str">
        <f>IFERROR(IF(ISBLANK(INDEX(ProjectDetails[],Project_last_entry-Project_start_row-ProjectTimelineData[[#This Row],[NUM]]+1,2)),"",INDEX(ProjectDetails[],Project_last_entry-Project_start_row-ProjectTimelineData[[#This Row],[NUM]]+1,2)),"")</f>
        <v/>
      </c>
      <c r="I141" s="19" t="str">
        <f>IFERROR(IF(ISBLANK(INDEX(ProjectDetails[],Project_last_entry-Project_start_row-ProjectTimelineData[[#This Row],[NUM]]+1,3)),"",INDEX(ProjectDetails[],Project_last_entry-Project_start_row-ProjectTimelineData[[#This Row],[NUM]]+1,3)),"")</f>
        <v/>
      </c>
      <c r="J141" s="13" t="str">
        <f>IFERROR(IF(ISBLANK(INDEX(ProjectDetails[],ROW(A136)+1,1)),"",IF($J140-1&lt;=-1,"",$J140-1)),"")</f>
        <v/>
      </c>
      <c r="M141" s="16" t="str">
        <f>IFERROR(ProjectTimelineData[NUM]+1,"")</f>
        <v/>
      </c>
      <c r="N141" s="17" t="str">
        <f>IFERROR(VLOOKUP([RANK Sorted],ProjectTimelineData[],3,0),"")</f>
        <v/>
      </c>
      <c r="O141" s="13" t="str">
        <f>IFERROR(VLOOKUP([RANK Sorted],ProjectTimelineData[],4,0),"")</f>
        <v/>
      </c>
      <c r="P141" s="13" t="str">
        <f>IFERROR(VLOOKUP([RANK Sorted],ProjectTimelineData[],5,0),"")</f>
        <v/>
      </c>
    </row>
    <row r="142" spans="5:16">
      <c r="E142" s="16" t="str">
        <f>IFERROR(RANK(F142,[RANK])+SUMPRODUCT(--(F142=[RANK]),--(J142&lt;[NUM])),"")</f>
        <v/>
      </c>
      <c r="F142" s="16" t="str">
        <f>IFERROR(RANK(ProjectTimelineData[[#This Row],[DATE]],[DATE],1),"")</f>
        <v/>
      </c>
      <c r="G142" s="17" t="str">
        <f>IFERROR(IF(ISBLANK(INDEX(ProjectDetails[],Project_last_entry-Project_start_row-ProjectTimelineData[[#This Row],[NUM]]+1,1)),"",INDEX(ProjectDetails[],Project_last_entry-Project_start_row-ProjectTimelineData[[#This Row],[NUM]]+1,1)),"")</f>
        <v/>
      </c>
      <c r="H142" s="19" t="str">
        <f>IFERROR(IF(ISBLANK(INDEX(ProjectDetails[],Project_last_entry-Project_start_row-ProjectTimelineData[[#This Row],[NUM]]+1,2)),"",INDEX(ProjectDetails[],Project_last_entry-Project_start_row-ProjectTimelineData[[#This Row],[NUM]]+1,2)),"")</f>
        <v/>
      </c>
      <c r="I142" s="19" t="str">
        <f>IFERROR(IF(ISBLANK(INDEX(ProjectDetails[],Project_last_entry-Project_start_row-ProjectTimelineData[[#This Row],[NUM]]+1,3)),"",INDEX(ProjectDetails[],Project_last_entry-Project_start_row-ProjectTimelineData[[#This Row],[NUM]]+1,3)),"")</f>
        <v/>
      </c>
      <c r="J142" s="13" t="str">
        <f>IFERROR(IF(ISBLANK(INDEX(ProjectDetails[],ROW(A137)+1,1)),"",IF($J141-1&lt;=-1,"",$J141-1)),"")</f>
        <v/>
      </c>
      <c r="M142" s="16" t="str">
        <f>IFERROR(ProjectTimelineData[NUM]+1,"")</f>
        <v/>
      </c>
      <c r="N142" s="17" t="str">
        <f>IFERROR(VLOOKUP([RANK Sorted],ProjectTimelineData[],3,0),"")</f>
        <v/>
      </c>
      <c r="O142" s="13" t="str">
        <f>IFERROR(VLOOKUP([RANK Sorted],ProjectTimelineData[],4,0),"")</f>
        <v/>
      </c>
      <c r="P142" s="13" t="str">
        <f>IFERROR(VLOOKUP([RANK Sorted],ProjectTimelineData[],5,0),"")</f>
        <v/>
      </c>
    </row>
    <row r="143" spans="5:16">
      <c r="E143" s="16" t="str">
        <f>IFERROR(RANK(F143,[RANK])+SUMPRODUCT(--(F143=[RANK]),--(J143&lt;[NUM])),"")</f>
        <v/>
      </c>
      <c r="F143" s="16" t="str">
        <f>IFERROR(RANK(ProjectTimelineData[[#This Row],[DATE]],[DATE],1),"")</f>
        <v/>
      </c>
      <c r="G143" s="17" t="str">
        <f>IFERROR(IF(ISBLANK(INDEX(ProjectDetails[],Project_last_entry-Project_start_row-ProjectTimelineData[[#This Row],[NUM]]+1,1)),"",INDEX(ProjectDetails[],Project_last_entry-Project_start_row-ProjectTimelineData[[#This Row],[NUM]]+1,1)),"")</f>
        <v/>
      </c>
      <c r="H143" s="19" t="str">
        <f>IFERROR(IF(ISBLANK(INDEX(ProjectDetails[],Project_last_entry-Project_start_row-ProjectTimelineData[[#This Row],[NUM]]+1,2)),"",INDEX(ProjectDetails[],Project_last_entry-Project_start_row-ProjectTimelineData[[#This Row],[NUM]]+1,2)),"")</f>
        <v/>
      </c>
      <c r="I143" s="19" t="str">
        <f>IFERROR(IF(ISBLANK(INDEX(ProjectDetails[],Project_last_entry-Project_start_row-ProjectTimelineData[[#This Row],[NUM]]+1,3)),"",INDEX(ProjectDetails[],Project_last_entry-Project_start_row-ProjectTimelineData[[#This Row],[NUM]]+1,3)),"")</f>
        <v/>
      </c>
      <c r="J143" s="13" t="str">
        <f>IFERROR(IF(ISBLANK(INDEX(ProjectDetails[],ROW(A138)+1,1)),"",IF($J142-1&lt;=-1,"",$J142-1)),"")</f>
        <v/>
      </c>
      <c r="M143" s="16" t="str">
        <f>IFERROR(ProjectTimelineData[NUM]+1,"")</f>
        <v/>
      </c>
      <c r="N143" s="17" t="str">
        <f>IFERROR(VLOOKUP([RANK Sorted],ProjectTimelineData[],3,0),"")</f>
        <v/>
      </c>
      <c r="O143" s="13" t="str">
        <f>IFERROR(VLOOKUP([RANK Sorted],ProjectTimelineData[],4,0),"")</f>
        <v/>
      </c>
      <c r="P143" s="13" t="str">
        <f>IFERROR(VLOOKUP([RANK Sorted],ProjectTimelineData[],5,0),"")</f>
        <v/>
      </c>
    </row>
    <row r="144" spans="5:16">
      <c r="E144" s="16" t="str">
        <f>IFERROR(RANK(F144,[RANK])+SUMPRODUCT(--(F144=[RANK]),--(J144&lt;[NUM])),"")</f>
        <v/>
      </c>
      <c r="F144" s="16" t="str">
        <f>IFERROR(RANK(ProjectTimelineData[[#This Row],[DATE]],[DATE],1),"")</f>
        <v/>
      </c>
      <c r="G144" s="17" t="str">
        <f>IFERROR(IF(ISBLANK(INDEX(ProjectDetails[],Project_last_entry-Project_start_row-ProjectTimelineData[[#This Row],[NUM]]+1,1)),"",INDEX(ProjectDetails[],Project_last_entry-Project_start_row-ProjectTimelineData[[#This Row],[NUM]]+1,1)),"")</f>
        <v/>
      </c>
      <c r="H144" s="19" t="str">
        <f>IFERROR(IF(ISBLANK(INDEX(ProjectDetails[],Project_last_entry-Project_start_row-ProjectTimelineData[[#This Row],[NUM]]+1,2)),"",INDEX(ProjectDetails[],Project_last_entry-Project_start_row-ProjectTimelineData[[#This Row],[NUM]]+1,2)),"")</f>
        <v/>
      </c>
      <c r="I144" s="19" t="str">
        <f>IFERROR(IF(ISBLANK(INDEX(ProjectDetails[],Project_last_entry-Project_start_row-ProjectTimelineData[[#This Row],[NUM]]+1,3)),"",INDEX(ProjectDetails[],Project_last_entry-Project_start_row-ProjectTimelineData[[#This Row],[NUM]]+1,3)),"")</f>
        <v/>
      </c>
      <c r="J144" s="13" t="str">
        <f>IFERROR(IF(ISBLANK(INDEX(ProjectDetails[],ROW(A139)+1,1)),"",IF($J143-1&lt;=-1,"",$J143-1)),"")</f>
        <v/>
      </c>
      <c r="M144" s="16" t="str">
        <f>IFERROR(ProjectTimelineData[NUM]+1,"")</f>
        <v/>
      </c>
      <c r="N144" s="17" t="str">
        <f>IFERROR(VLOOKUP([RANK Sorted],ProjectTimelineData[],3,0),"")</f>
        <v/>
      </c>
      <c r="O144" s="13" t="str">
        <f>IFERROR(VLOOKUP([RANK Sorted],ProjectTimelineData[],4,0),"")</f>
        <v/>
      </c>
      <c r="P144" s="13" t="str">
        <f>IFERROR(VLOOKUP([RANK Sorted],ProjectTimelineData[],5,0),"")</f>
        <v/>
      </c>
    </row>
    <row r="145" spans="5:16">
      <c r="E145" s="16" t="str">
        <f>IFERROR(RANK(F145,[RANK])+SUMPRODUCT(--(F145=[RANK]),--(J145&lt;[NUM])),"")</f>
        <v/>
      </c>
      <c r="F145" s="16" t="str">
        <f>IFERROR(RANK(ProjectTimelineData[[#This Row],[DATE]],[DATE],1),"")</f>
        <v/>
      </c>
      <c r="G145" s="17" t="str">
        <f>IFERROR(IF(ISBLANK(INDEX(ProjectDetails[],Project_last_entry-Project_start_row-ProjectTimelineData[[#This Row],[NUM]]+1,1)),"",INDEX(ProjectDetails[],Project_last_entry-Project_start_row-ProjectTimelineData[[#This Row],[NUM]]+1,1)),"")</f>
        <v/>
      </c>
      <c r="H145" s="19" t="str">
        <f>IFERROR(IF(ISBLANK(INDEX(ProjectDetails[],Project_last_entry-Project_start_row-ProjectTimelineData[[#This Row],[NUM]]+1,2)),"",INDEX(ProjectDetails[],Project_last_entry-Project_start_row-ProjectTimelineData[[#This Row],[NUM]]+1,2)),"")</f>
        <v/>
      </c>
      <c r="I145" s="19" t="str">
        <f>IFERROR(IF(ISBLANK(INDEX(ProjectDetails[],Project_last_entry-Project_start_row-ProjectTimelineData[[#This Row],[NUM]]+1,3)),"",INDEX(ProjectDetails[],Project_last_entry-Project_start_row-ProjectTimelineData[[#This Row],[NUM]]+1,3)),"")</f>
        <v/>
      </c>
      <c r="J145" s="13" t="str">
        <f>IFERROR(IF(ISBLANK(INDEX(ProjectDetails[],ROW(A140)+1,1)),"",IF($J144-1&lt;=-1,"",$J144-1)),"")</f>
        <v/>
      </c>
      <c r="M145" s="16" t="str">
        <f>IFERROR(ProjectTimelineData[NUM]+1,"")</f>
        <v/>
      </c>
      <c r="N145" s="17" t="str">
        <f>IFERROR(VLOOKUP([RANK Sorted],ProjectTimelineData[],3,0),"")</f>
        <v/>
      </c>
      <c r="O145" s="13" t="str">
        <f>IFERROR(VLOOKUP([RANK Sorted],ProjectTimelineData[],4,0),"")</f>
        <v/>
      </c>
      <c r="P145" s="13" t="str">
        <f>IFERROR(VLOOKUP([RANK Sorted],ProjectTimelineData[],5,0),"")</f>
        <v/>
      </c>
    </row>
    <row r="146" spans="5:16">
      <c r="E146" s="16" t="str">
        <f>IFERROR(RANK(F146,[RANK])+SUMPRODUCT(--(F146=[RANK]),--(J146&lt;[NUM])),"")</f>
        <v/>
      </c>
      <c r="F146" s="16" t="str">
        <f>IFERROR(RANK(ProjectTimelineData[[#This Row],[DATE]],[DATE],1),"")</f>
        <v/>
      </c>
      <c r="G146" s="17" t="str">
        <f>IFERROR(IF(ISBLANK(INDEX(ProjectDetails[],Project_last_entry-Project_start_row-ProjectTimelineData[[#This Row],[NUM]]+1,1)),"",INDEX(ProjectDetails[],Project_last_entry-Project_start_row-ProjectTimelineData[[#This Row],[NUM]]+1,1)),"")</f>
        <v/>
      </c>
      <c r="H146" s="19" t="str">
        <f>IFERROR(IF(ISBLANK(INDEX(ProjectDetails[],Project_last_entry-Project_start_row-ProjectTimelineData[[#This Row],[NUM]]+1,2)),"",INDEX(ProjectDetails[],Project_last_entry-Project_start_row-ProjectTimelineData[[#This Row],[NUM]]+1,2)),"")</f>
        <v/>
      </c>
      <c r="I146" s="19" t="str">
        <f>IFERROR(IF(ISBLANK(INDEX(ProjectDetails[],Project_last_entry-Project_start_row-ProjectTimelineData[[#This Row],[NUM]]+1,3)),"",INDEX(ProjectDetails[],Project_last_entry-Project_start_row-ProjectTimelineData[[#This Row],[NUM]]+1,3)),"")</f>
        <v/>
      </c>
      <c r="J146" s="13" t="str">
        <f>IFERROR(IF(ISBLANK(INDEX(ProjectDetails[],ROW(A141)+1,1)),"",IF($J145-1&lt;=-1,"",$J145-1)),"")</f>
        <v/>
      </c>
      <c r="M146" s="16" t="str">
        <f>IFERROR(ProjectTimelineData[NUM]+1,"")</f>
        <v/>
      </c>
      <c r="N146" s="17" t="str">
        <f>IFERROR(VLOOKUP([RANK Sorted],ProjectTimelineData[],3,0),"")</f>
        <v/>
      </c>
      <c r="O146" s="13" t="str">
        <f>IFERROR(VLOOKUP([RANK Sorted],ProjectTimelineData[],4,0),"")</f>
        <v/>
      </c>
      <c r="P146" s="13" t="str">
        <f>IFERROR(VLOOKUP([RANK Sorted],ProjectTimelineData[],5,0),"")</f>
        <v/>
      </c>
    </row>
    <row r="147" spans="5:16">
      <c r="E147" s="16" t="str">
        <f>IFERROR(RANK(F147,[RANK])+SUMPRODUCT(--(F147=[RANK]),--(J147&lt;[NUM])),"")</f>
        <v/>
      </c>
      <c r="F147" s="16" t="str">
        <f>IFERROR(RANK(ProjectTimelineData[[#This Row],[DATE]],[DATE],1),"")</f>
        <v/>
      </c>
      <c r="G147" s="17" t="str">
        <f>IFERROR(IF(ISBLANK(INDEX(ProjectDetails[],Project_last_entry-Project_start_row-ProjectTimelineData[[#This Row],[NUM]]+1,1)),"",INDEX(ProjectDetails[],Project_last_entry-Project_start_row-ProjectTimelineData[[#This Row],[NUM]]+1,1)),"")</f>
        <v/>
      </c>
      <c r="H147" s="19" t="str">
        <f>IFERROR(IF(ISBLANK(INDEX(ProjectDetails[],Project_last_entry-Project_start_row-ProjectTimelineData[[#This Row],[NUM]]+1,2)),"",INDEX(ProjectDetails[],Project_last_entry-Project_start_row-ProjectTimelineData[[#This Row],[NUM]]+1,2)),"")</f>
        <v/>
      </c>
      <c r="I147" s="19" t="str">
        <f>IFERROR(IF(ISBLANK(INDEX(ProjectDetails[],Project_last_entry-Project_start_row-ProjectTimelineData[[#This Row],[NUM]]+1,3)),"",INDEX(ProjectDetails[],Project_last_entry-Project_start_row-ProjectTimelineData[[#This Row],[NUM]]+1,3)),"")</f>
        <v/>
      </c>
      <c r="J147" s="13" t="str">
        <f>IFERROR(IF(ISBLANK(INDEX(ProjectDetails[],ROW(A142)+1,1)),"",IF($J146-1&lt;=-1,"",$J146-1)),"")</f>
        <v/>
      </c>
      <c r="M147" s="16" t="str">
        <f>IFERROR(ProjectTimelineData[NUM]+1,"")</f>
        <v/>
      </c>
      <c r="N147" s="17" t="str">
        <f>IFERROR(VLOOKUP([RANK Sorted],ProjectTimelineData[],3,0),"")</f>
        <v/>
      </c>
      <c r="O147" s="13" t="str">
        <f>IFERROR(VLOOKUP([RANK Sorted],ProjectTimelineData[],4,0),"")</f>
        <v/>
      </c>
      <c r="P147" s="13" t="str">
        <f>IFERROR(VLOOKUP([RANK Sorted],ProjectTimelineData[],5,0),"")</f>
        <v/>
      </c>
    </row>
    <row r="148" spans="5:16">
      <c r="E148" s="16" t="str">
        <f>IFERROR(RANK(F148,[RANK])+SUMPRODUCT(--(F148=[RANK]),--(J148&lt;[NUM])),"")</f>
        <v/>
      </c>
      <c r="F148" s="16" t="str">
        <f>IFERROR(RANK(ProjectTimelineData[[#This Row],[DATE]],[DATE],1),"")</f>
        <v/>
      </c>
      <c r="G148" s="17" t="str">
        <f>IFERROR(IF(ISBLANK(INDEX(ProjectDetails[],Project_last_entry-Project_start_row-ProjectTimelineData[[#This Row],[NUM]]+1,1)),"",INDEX(ProjectDetails[],Project_last_entry-Project_start_row-ProjectTimelineData[[#This Row],[NUM]]+1,1)),"")</f>
        <v/>
      </c>
      <c r="H148" s="19" t="str">
        <f>IFERROR(IF(ISBLANK(INDEX(ProjectDetails[],Project_last_entry-Project_start_row-ProjectTimelineData[[#This Row],[NUM]]+1,2)),"",INDEX(ProjectDetails[],Project_last_entry-Project_start_row-ProjectTimelineData[[#This Row],[NUM]]+1,2)),"")</f>
        <v/>
      </c>
      <c r="I148" s="19" t="str">
        <f>IFERROR(IF(ISBLANK(INDEX(ProjectDetails[],Project_last_entry-Project_start_row-ProjectTimelineData[[#This Row],[NUM]]+1,3)),"",INDEX(ProjectDetails[],Project_last_entry-Project_start_row-ProjectTimelineData[[#This Row],[NUM]]+1,3)),"")</f>
        <v/>
      </c>
      <c r="J148" s="13" t="str">
        <f>IFERROR(IF(ISBLANK(INDEX(ProjectDetails[],ROW(A143)+1,1)),"",IF($J147-1&lt;=-1,"",$J147-1)),"")</f>
        <v/>
      </c>
      <c r="M148" s="16" t="str">
        <f>IFERROR(ProjectTimelineData[NUM]+1,"")</f>
        <v/>
      </c>
      <c r="N148" s="17" t="str">
        <f>IFERROR(VLOOKUP([RANK Sorted],ProjectTimelineData[],3,0),"")</f>
        <v/>
      </c>
      <c r="O148" s="13" t="str">
        <f>IFERROR(VLOOKUP([RANK Sorted],ProjectTimelineData[],4,0),"")</f>
        <v/>
      </c>
      <c r="P148" s="13" t="str">
        <f>IFERROR(VLOOKUP([RANK Sorted],ProjectTimelineData[],5,0),"")</f>
        <v/>
      </c>
    </row>
    <row r="149" spans="5:16">
      <c r="E149" s="16" t="str">
        <f>IFERROR(RANK(F149,[RANK])+SUMPRODUCT(--(F149=[RANK]),--(J149&lt;[NUM])),"")</f>
        <v/>
      </c>
      <c r="F149" s="16" t="str">
        <f>IFERROR(RANK(ProjectTimelineData[[#This Row],[DATE]],[DATE],1),"")</f>
        <v/>
      </c>
      <c r="G149" s="17" t="str">
        <f>IFERROR(IF(ISBLANK(INDEX(ProjectDetails[],Project_last_entry-Project_start_row-ProjectTimelineData[[#This Row],[NUM]]+1,1)),"",INDEX(ProjectDetails[],Project_last_entry-Project_start_row-ProjectTimelineData[[#This Row],[NUM]]+1,1)),"")</f>
        <v/>
      </c>
      <c r="H149" s="19" t="str">
        <f>IFERROR(IF(ISBLANK(INDEX(ProjectDetails[],Project_last_entry-Project_start_row-ProjectTimelineData[[#This Row],[NUM]]+1,2)),"",INDEX(ProjectDetails[],Project_last_entry-Project_start_row-ProjectTimelineData[[#This Row],[NUM]]+1,2)),"")</f>
        <v/>
      </c>
      <c r="I149" s="19" t="str">
        <f>IFERROR(IF(ISBLANK(INDEX(ProjectDetails[],Project_last_entry-Project_start_row-ProjectTimelineData[[#This Row],[NUM]]+1,3)),"",INDEX(ProjectDetails[],Project_last_entry-Project_start_row-ProjectTimelineData[[#This Row],[NUM]]+1,3)),"")</f>
        <v/>
      </c>
      <c r="J149" s="13" t="str">
        <f>IFERROR(IF(ISBLANK(INDEX(ProjectDetails[],ROW(A144)+1,1)),"",IF($J148-1&lt;=-1,"",$J148-1)),"")</f>
        <v/>
      </c>
      <c r="M149" s="16" t="str">
        <f>IFERROR(ProjectTimelineData[NUM]+1,"")</f>
        <v/>
      </c>
      <c r="N149" s="17" t="str">
        <f>IFERROR(VLOOKUP([RANK Sorted],ProjectTimelineData[],3,0),"")</f>
        <v/>
      </c>
      <c r="O149" s="13" t="str">
        <f>IFERROR(VLOOKUP([RANK Sorted],ProjectTimelineData[],4,0),"")</f>
        <v/>
      </c>
      <c r="P149" s="13" t="str">
        <f>IFERROR(VLOOKUP([RANK Sorted],ProjectTimelineData[],5,0),"")</f>
        <v/>
      </c>
    </row>
    <row r="150" spans="5:16">
      <c r="E150" s="16" t="str">
        <f>IFERROR(RANK(F150,[RANK])+SUMPRODUCT(--(F150=[RANK]),--(J150&lt;[NUM])),"")</f>
        <v/>
      </c>
      <c r="F150" s="16" t="str">
        <f>IFERROR(RANK(ProjectTimelineData[[#This Row],[DATE]],[DATE],1),"")</f>
        <v/>
      </c>
      <c r="G150" s="17" t="str">
        <f>IFERROR(IF(ISBLANK(INDEX(ProjectDetails[],Project_last_entry-Project_start_row-ProjectTimelineData[[#This Row],[NUM]]+1,1)),"",INDEX(ProjectDetails[],Project_last_entry-Project_start_row-ProjectTimelineData[[#This Row],[NUM]]+1,1)),"")</f>
        <v/>
      </c>
      <c r="H150" s="19" t="str">
        <f>IFERROR(IF(ISBLANK(INDEX(ProjectDetails[],Project_last_entry-Project_start_row-ProjectTimelineData[[#This Row],[NUM]]+1,2)),"",INDEX(ProjectDetails[],Project_last_entry-Project_start_row-ProjectTimelineData[[#This Row],[NUM]]+1,2)),"")</f>
        <v/>
      </c>
      <c r="I150" s="19" t="str">
        <f>IFERROR(IF(ISBLANK(INDEX(ProjectDetails[],Project_last_entry-Project_start_row-ProjectTimelineData[[#This Row],[NUM]]+1,3)),"",INDEX(ProjectDetails[],Project_last_entry-Project_start_row-ProjectTimelineData[[#This Row],[NUM]]+1,3)),"")</f>
        <v/>
      </c>
      <c r="J150" s="13" t="str">
        <f>IFERROR(IF(ISBLANK(INDEX(ProjectDetails[],ROW(A145)+1,1)),"",IF($J149-1&lt;=-1,"",$J149-1)),"")</f>
        <v/>
      </c>
      <c r="M150" s="16" t="str">
        <f>IFERROR(ProjectTimelineData[NUM]+1,"")</f>
        <v/>
      </c>
      <c r="N150" s="17" t="str">
        <f>IFERROR(VLOOKUP([RANK Sorted],ProjectTimelineData[],3,0),"")</f>
        <v/>
      </c>
      <c r="O150" s="13" t="str">
        <f>IFERROR(VLOOKUP([RANK Sorted],ProjectTimelineData[],4,0),"")</f>
        <v/>
      </c>
      <c r="P150" s="13" t="str">
        <f>IFERROR(VLOOKUP([RANK Sorted],ProjectTimelineData[],5,0),"")</f>
        <v/>
      </c>
    </row>
    <row r="151" spans="5:16">
      <c r="E151" s="16" t="str">
        <f>IFERROR(RANK(F151,[RANK])+SUMPRODUCT(--(F151=[RANK]),--(J151&lt;[NUM])),"")</f>
        <v/>
      </c>
      <c r="F151" s="16" t="str">
        <f>IFERROR(RANK(ProjectTimelineData[[#This Row],[DATE]],[DATE],1),"")</f>
        <v/>
      </c>
      <c r="G151" s="17" t="str">
        <f>IFERROR(IF(ISBLANK(INDEX(ProjectDetails[],Project_last_entry-Project_start_row-ProjectTimelineData[[#This Row],[NUM]]+1,1)),"",INDEX(ProjectDetails[],Project_last_entry-Project_start_row-ProjectTimelineData[[#This Row],[NUM]]+1,1)),"")</f>
        <v/>
      </c>
      <c r="H151" s="19" t="str">
        <f>IFERROR(IF(ISBLANK(INDEX(ProjectDetails[],Project_last_entry-Project_start_row-ProjectTimelineData[[#This Row],[NUM]]+1,2)),"",INDEX(ProjectDetails[],Project_last_entry-Project_start_row-ProjectTimelineData[[#This Row],[NUM]]+1,2)),"")</f>
        <v/>
      </c>
      <c r="I151" s="19" t="str">
        <f>IFERROR(IF(ISBLANK(INDEX(ProjectDetails[],Project_last_entry-Project_start_row-ProjectTimelineData[[#This Row],[NUM]]+1,3)),"",INDEX(ProjectDetails[],Project_last_entry-Project_start_row-ProjectTimelineData[[#This Row],[NUM]]+1,3)),"")</f>
        <v/>
      </c>
      <c r="J151" s="13" t="str">
        <f>IFERROR(IF(ISBLANK(INDEX(ProjectDetails[],ROW(A146)+1,1)),"",IF($J150-1&lt;=-1,"",$J150-1)),"")</f>
        <v/>
      </c>
      <c r="M151" s="16" t="str">
        <f>IFERROR(ProjectTimelineData[NUM]+1,"")</f>
        <v/>
      </c>
      <c r="N151" s="17" t="str">
        <f>IFERROR(VLOOKUP([RANK Sorted],ProjectTimelineData[],3,0),"")</f>
        <v/>
      </c>
      <c r="O151" s="13" t="str">
        <f>IFERROR(VLOOKUP([RANK Sorted],ProjectTimelineData[],4,0),"")</f>
        <v/>
      </c>
      <c r="P151" s="13" t="str">
        <f>IFERROR(VLOOKUP([RANK Sorted],ProjectTimelineData[],5,0),"")</f>
        <v/>
      </c>
    </row>
    <row r="152" spans="5:16">
      <c r="E152" s="16" t="str">
        <f>IFERROR(RANK(F152,[RANK])+SUMPRODUCT(--(F152=[RANK]),--(J152&lt;[NUM])),"")</f>
        <v/>
      </c>
      <c r="F152" s="16" t="str">
        <f>IFERROR(RANK(ProjectTimelineData[[#This Row],[DATE]],[DATE],1),"")</f>
        <v/>
      </c>
      <c r="G152" s="17" t="str">
        <f>IFERROR(IF(ISBLANK(INDEX(ProjectDetails[],Project_last_entry-Project_start_row-ProjectTimelineData[[#This Row],[NUM]]+1,1)),"",INDEX(ProjectDetails[],Project_last_entry-Project_start_row-ProjectTimelineData[[#This Row],[NUM]]+1,1)),"")</f>
        <v/>
      </c>
      <c r="H152" s="19" t="str">
        <f>IFERROR(IF(ISBLANK(INDEX(ProjectDetails[],Project_last_entry-Project_start_row-ProjectTimelineData[[#This Row],[NUM]]+1,2)),"",INDEX(ProjectDetails[],Project_last_entry-Project_start_row-ProjectTimelineData[[#This Row],[NUM]]+1,2)),"")</f>
        <v/>
      </c>
      <c r="I152" s="19" t="str">
        <f>IFERROR(IF(ISBLANK(INDEX(ProjectDetails[],Project_last_entry-Project_start_row-ProjectTimelineData[[#This Row],[NUM]]+1,3)),"",INDEX(ProjectDetails[],Project_last_entry-Project_start_row-ProjectTimelineData[[#This Row],[NUM]]+1,3)),"")</f>
        <v/>
      </c>
      <c r="J152" s="13" t="str">
        <f>IFERROR(IF(ISBLANK(INDEX(ProjectDetails[],ROW(A147)+1,1)),"",IF($J151-1&lt;=-1,"",$J151-1)),"")</f>
        <v/>
      </c>
      <c r="M152" s="16" t="str">
        <f>IFERROR(ProjectTimelineData[NUM]+1,"")</f>
        <v/>
      </c>
      <c r="N152" s="17" t="str">
        <f>IFERROR(VLOOKUP([RANK Sorted],ProjectTimelineData[],3,0),"")</f>
        <v/>
      </c>
      <c r="O152" s="13" t="str">
        <f>IFERROR(VLOOKUP([RANK Sorted],ProjectTimelineData[],4,0),"")</f>
        <v/>
      </c>
      <c r="P152" s="13" t="str">
        <f>IFERROR(VLOOKUP([RANK Sorted],ProjectTimelineData[],5,0),"")</f>
        <v/>
      </c>
    </row>
    <row r="153" spans="5:16">
      <c r="E153" s="16" t="str">
        <f>IFERROR(RANK(F153,[RANK])+SUMPRODUCT(--(F153=[RANK]),--(J153&lt;[NUM])),"")</f>
        <v/>
      </c>
      <c r="F153" s="16" t="str">
        <f>IFERROR(RANK(ProjectTimelineData[[#This Row],[DATE]],[DATE],1),"")</f>
        <v/>
      </c>
      <c r="G153" s="17" t="str">
        <f>IFERROR(IF(ISBLANK(INDEX(ProjectDetails[],Project_last_entry-Project_start_row-ProjectTimelineData[[#This Row],[NUM]]+1,1)),"",INDEX(ProjectDetails[],Project_last_entry-Project_start_row-ProjectTimelineData[[#This Row],[NUM]]+1,1)),"")</f>
        <v/>
      </c>
      <c r="H153" s="19" t="str">
        <f>IFERROR(IF(ISBLANK(INDEX(ProjectDetails[],Project_last_entry-Project_start_row-ProjectTimelineData[[#This Row],[NUM]]+1,2)),"",INDEX(ProjectDetails[],Project_last_entry-Project_start_row-ProjectTimelineData[[#This Row],[NUM]]+1,2)),"")</f>
        <v/>
      </c>
      <c r="I153" s="19" t="str">
        <f>IFERROR(IF(ISBLANK(INDEX(ProjectDetails[],Project_last_entry-Project_start_row-ProjectTimelineData[[#This Row],[NUM]]+1,3)),"",INDEX(ProjectDetails[],Project_last_entry-Project_start_row-ProjectTimelineData[[#This Row],[NUM]]+1,3)),"")</f>
        <v/>
      </c>
      <c r="J153" s="13" t="str">
        <f>IFERROR(IF(ISBLANK(INDEX(ProjectDetails[],ROW(A148)+1,1)),"",IF($J152-1&lt;=-1,"",$J152-1)),"")</f>
        <v/>
      </c>
      <c r="M153" s="16" t="str">
        <f>IFERROR(ProjectTimelineData[NUM]+1,"")</f>
        <v/>
      </c>
      <c r="N153" s="17" t="str">
        <f>IFERROR(VLOOKUP([RANK Sorted],ProjectTimelineData[],3,0),"")</f>
        <v/>
      </c>
      <c r="O153" s="13" t="str">
        <f>IFERROR(VLOOKUP([RANK Sorted],ProjectTimelineData[],4,0),"")</f>
        <v/>
      </c>
      <c r="P153" s="13" t="str">
        <f>IFERROR(VLOOKUP([RANK Sorted],ProjectTimelineData[],5,0),"")</f>
        <v/>
      </c>
    </row>
    <row r="154" spans="5:16">
      <c r="E154" s="16" t="str">
        <f>IFERROR(RANK(F154,[RANK])+SUMPRODUCT(--(F154=[RANK]),--(J154&lt;[NUM])),"")</f>
        <v/>
      </c>
      <c r="F154" s="16" t="str">
        <f>IFERROR(RANK(ProjectTimelineData[[#This Row],[DATE]],[DATE],1),"")</f>
        <v/>
      </c>
      <c r="G154" s="17" t="str">
        <f>IFERROR(IF(ISBLANK(INDEX(ProjectDetails[],Project_last_entry-Project_start_row-ProjectTimelineData[[#This Row],[NUM]]+1,1)),"",INDEX(ProjectDetails[],Project_last_entry-Project_start_row-ProjectTimelineData[[#This Row],[NUM]]+1,1)),"")</f>
        <v/>
      </c>
      <c r="H154" s="19" t="str">
        <f>IFERROR(IF(ISBLANK(INDEX(ProjectDetails[],Project_last_entry-Project_start_row-ProjectTimelineData[[#This Row],[NUM]]+1,2)),"",INDEX(ProjectDetails[],Project_last_entry-Project_start_row-ProjectTimelineData[[#This Row],[NUM]]+1,2)),"")</f>
        <v/>
      </c>
      <c r="I154" s="19" t="str">
        <f>IFERROR(IF(ISBLANK(INDEX(ProjectDetails[],Project_last_entry-Project_start_row-ProjectTimelineData[[#This Row],[NUM]]+1,3)),"",INDEX(ProjectDetails[],Project_last_entry-Project_start_row-ProjectTimelineData[[#This Row],[NUM]]+1,3)),"")</f>
        <v/>
      </c>
      <c r="J154" s="13" t="str">
        <f>IFERROR(IF(ISBLANK(INDEX(ProjectDetails[],ROW(A149)+1,1)),"",IF($J153-1&lt;=-1,"",$J153-1)),"")</f>
        <v/>
      </c>
      <c r="M154" s="16" t="str">
        <f>IFERROR(ProjectTimelineData[NUM]+1,"")</f>
        <v/>
      </c>
      <c r="N154" s="17" t="str">
        <f>IFERROR(VLOOKUP([RANK Sorted],ProjectTimelineData[],3,0),"")</f>
        <v/>
      </c>
      <c r="O154" s="13" t="str">
        <f>IFERROR(VLOOKUP([RANK Sorted],ProjectTimelineData[],4,0),"")</f>
        <v/>
      </c>
      <c r="P154" s="13" t="str">
        <f>IFERROR(VLOOKUP([RANK Sorted],ProjectTimelineData[],5,0),"")</f>
        <v/>
      </c>
    </row>
    <row r="155" spans="5:16">
      <c r="E155" s="16" t="str">
        <f>IFERROR(RANK(F155,[RANK])+SUMPRODUCT(--(F155=[RANK]),--(J155&lt;[NUM])),"")</f>
        <v/>
      </c>
      <c r="F155" s="16" t="str">
        <f>IFERROR(RANK(ProjectTimelineData[[#This Row],[DATE]],[DATE],1),"")</f>
        <v/>
      </c>
      <c r="G155" s="17" t="str">
        <f>IFERROR(IF(ISBLANK(INDEX(ProjectDetails[],Project_last_entry-Project_start_row-ProjectTimelineData[[#This Row],[NUM]]+1,1)),"",INDEX(ProjectDetails[],Project_last_entry-Project_start_row-ProjectTimelineData[[#This Row],[NUM]]+1,1)),"")</f>
        <v/>
      </c>
      <c r="H155" s="19" t="str">
        <f>IFERROR(IF(ISBLANK(INDEX(ProjectDetails[],Project_last_entry-Project_start_row-ProjectTimelineData[[#This Row],[NUM]]+1,2)),"",INDEX(ProjectDetails[],Project_last_entry-Project_start_row-ProjectTimelineData[[#This Row],[NUM]]+1,2)),"")</f>
        <v/>
      </c>
      <c r="I155" s="19" t="str">
        <f>IFERROR(IF(ISBLANK(INDEX(ProjectDetails[],Project_last_entry-Project_start_row-ProjectTimelineData[[#This Row],[NUM]]+1,3)),"",INDEX(ProjectDetails[],Project_last_entry-Project_start_row-ProjectTimelineData[[#This Row],[NUM]]+1,3)),"")</f>
        <v/>
      </c>
      <c r="J155" s="13" t="str">
        <f>IFERROR(IF(ISBLANK(INDEX(ProjectDetails[],ROW(A150)+1,1)),"",IF($J154-1&lt;=-1,"",$J154-1)),"")</f>
        <v/>
      </c>
      <c r="M155" s="16" t="str">
        <f>IFERROR(ProjectTimelineData[NUM]+1,"")</f>
        <v/>
      </c>
      <c r="N155" s="17" t="str">
        <f>IFERROR(VLOOKUP([RANK Sorted],ProjectTimelineData[],3,0),"")</f>
        <v/>
      </c>
      <c r="O155" s="13" t="str">
        <f>IFERROR(VLOOKUP([RANK Sorted],ProjectTimelineData[],4,0),"")</f>
        <v/>
      </c>
      <c r="P155" s="13" t="str">
        <f>IFERROR(VLOOKUP([RANK Sorted],ProjectTimelineData[],5,0),"")</f>
        <v/>
      </c>
    </row>
    <row r="156" spans="5:16">
      <c r="E156" s="16" t="str">
        <f>IFERROR(RANK(F156,[RANK])+SUMPRODUCT(--(F156=[RANK]),--(J156&lt;[NUM])),"")</f>
        <v/>
      </c>
      <c r="F156" s="16" t="str">
        <f>IFERROR(RANK(ProjectTimelineData[[#This Row],[DATE]],[DATE],1),"")</f>
        <v/>
      </c>
      <c r="G156" s="17" t="str">
        <f>IFERROR(IF(ISBLANK(INDEX(ProjectDetails[],Project_last_entry-Project_start_row-ProjectTimelineData[[#This Row],[NUM]]+1,1)),"",INDEX(ProjectDetails[],Project_last_entry-Project_start_row-ProjectTimelineData[[#This Row],[NUM]]+1,1)),"")</f>
        <v/>
      </c>
      <c r="H156" s="19" t="str">
        <f>IFERROR(IF(ISBLANK(INDEX(ProjectDetails[],Project_last_entry-Project_start_row-ProjectTimelineData[[#This Row],[NUM]]+1,2)),"",INDEX(ProjectDetails[],Project_last_entry-Project_start_row-ProjectTimelineData[[#This Row],[NUM]]+1,2)),"")</f>
        <v/>
      </c>
      <c r="I156" s="19" t="str">
        <f>IFERROR(IF(ISBLANK(INDEX(ProjectDetails[],Project_last_entry-Project_start_row-ProjectTimelineData[[#This Row],[NUM]]+1,3)),"",INDEX(ProjectDetails[],Project_last_entry-Project_start_row-ProjectTimelineData[[#This Row],[NUM]]+1,3)),"")</f>
        <v/>
      </c>
      <c r="J156" s="13" t="str">
        <f>IFERROR(IF(ISBLANK(INDEX(ProjectDetails[],ROW(A151)+1,1)),"",IF($J155-1&lt;=-1,"",$J155-1)),"")</f>
        <v/>
      </c>
      <c r="M156" s="16" t="str">
        <f>IFERROR(ProjectTimelineData[NUM]+1,"")</f>
        <v/>
      </c>
      <c r="N156" s="17" t="str">
        <f>IFERROR(VLOOKUP([RANK Sorted],ProjectTimelineData[],3,0),"")</f>
        <v/>
      </c>
      <c r="O156" s="13" t="str">
        <f>IFERROR(VLOOKUP([RANK Sorted],ProjectTimelineData[],4,0),"")</f>
        <v/>
      </c>
      <c r="P156" s="13" t="str">
        <f>IFERROR(VLOOKUP([RANK Sorted],ProjectTimelineData[],5,0),"")</f>
        <v/>
      </c>
    </row>
    <row r="157" spans="5:16">
      <c r="E157" s="16" t="str">
        <f>IFERROR(RANK(F157,[RANK])+SUMPRODUCT(--(F157=[RANK]),--(J157&lt;[NUM])),"")</f>
        <v/>
      </c>
      <c r="F157" s="16" t="str">
        <f>IFERROR(RANK(ProjectTimelineData[[#This Row],[DATE]],[DATE],1),"")</f>
        <v/>
      </c>
      <c r="G157" s="17" t="str">
        <f>IFERROR(IF(ISBLANK(INDEX(ProjectDetails[],Project_last_entry-Project_start_row-ProjectTimelineData[[#This Row],[NUM]]+1,1)),"",INDEX(ProjectDetails[],Project_last_entry-Project_start_row-ProjectTimelineData[[#This Row],[NUM]]+1,1)),"")</f>
        <v/>
      </c>
      <c r="H157" s="19" t="str">
        <f>IFERROR(IF(ISBLANK(INDEX(ProjectDetails[],Project_last_entry-Project_start_row-ProjectTimelineData[[#This Row],[NUM]]+1,2)),"",INDEX(ProjectDetails[],Project_last_entry-Project_start_row-ProjectTimelineData[[#This Row],[NUM]]+1,2)),"")</f>
        <v/>
      </c>
      <c r="I157" s="19" t="str">
        <f>IFERROR(IF(ISBLANK(INDEX(ProjectDetails[],Project_last_entry-Project_start_row-ProjectTimelineData[[#This Row],[NUM]]+1,3)),"",INDEX(ProjectDetails[],Project_last_entry-Project_start_row-ProjectTimelineData[[#This Row],[NUM]]+1,3)),"")</f>
        <v/>
      </c>
      <c r="J157" s="13" t="str">
        <f>IFERROR(IF(ISBLANK(INDEX(ProjectDetails[],ROW(A152)+1,1)),"",IF($J156-1&lt;=-1,"",$J156-1)),"")</f>
        <v/>
      </c>
      <c r="M157" s="16" t="str">
        <f>IFERROR(ProjectTimelineData[NUM]+1,"")</f>
        <v/>
      </c>
      <c r="N157" s="17" t="str">
        <f>IFERROR(VLOOKUP([RANK Sorted],ProjectTimelineData[],3,0),"")</f>
        <v/>
      </c>
      <c r="O157" s="13" t="str">
        <f>IFERROR(VLOOKUP([RANK Sorted],ProjectTimelineData[],4,0),"")</f>
        <v/>
      </c>
      <c r="P157" s="13" t="str">
        <f>IFERROR(VLOOKUP([RANK Sorted],ProjectTimelineData[],5,0),"")</f>
        <v/>
      </c>
    </row>
    <row r="158" spans="5:16">
      <c r="E158" s="16" t="str">
        <f>IFERROR(RANK(F158,[RANK])+SUMPRODUCT(--(F158=[RANK]),--(J158&lt;[NUM])),"")</f>
        <v/>
      </c>
      <c r="F158" s="16" t="str">
        <f>IFERROR(RANK(ProjectTimelineData[[#This Row],[DATE]],[DATE],1),"")</f>
        <v/>
      </c>
      <c r="G158" s="17" t="str">
        <f>IFERROR(IF(ISBLANK(INDEX(ProjectDetails[],Project_last_entry-Project_start_row-ProjectTimelineData[[#This Row],[NUM]]+1,1)),"",INDEX(ProjectDetails[],Project_last_entry-Project_start_row-ProjectTimelineData[[#This Row],[NUM]]+1,1)),"")</f>
        <v/>
      </c>
      <c r="H158" s="19" t="str">
        <f>IFERROR(IF(ISBLANK(INDEX(ProjectDetails[],Project_last_entry-Project_start_row-ProjectTimelineData[[#This Row],[NUM]]+1,2)),"",INDEX(ProjectDetails[],Project_last_entry-Project_start_row-ProjectTimelineData[[#This Row],[NUM]]+1,2)),"")</f>
        <v/>
      </c>
      <c r="I158" s="19" t="str">
        <f>IFERROR(IF(ISBLANK(INDEX(ProjectDetails[],Project_last_entry-Project_start_row-ProjectTimelineData[[#This Row],[NUM]]+1,3)),"",INDEX(ProjectDetails[],Project_last_entry-Project_start_row-ProjectTimelineData[[#This Row],[NUM]]+1,3)),"")</f>
        <v/>
      </c>
      <c r="J158" s="13" t="str">
        <f>IFERROR(IF(ISBLANK(INDEX(ProjectDetails[],ROW(A153)+1,1)),"",IF($J157-1&lt;=-1,"",$J157-1)),"")</f>
        <v/>
      </c>
      <c r="M158" s="16" t="str">
        <f>IFERROR(ProjectTimelineData[NUM]+1,"")</f>
        <v/>
      </c>
      <c r="N158" s="17" t="str">
        <f>IFERROR(VLOOKUP([RANK Sorted],ProjectTimelineData[],3,0),"")</f>
        <v/>
      </c>
      <c r="O158" s="13" t="str">
        <f>IFERROR(VLOOKUP([RANK Sorted],ProjectTimelineData[],4,0),"")</f>
        <v/>
      </c>
      <c r="P158" s="13" t="str">
        <f>IFERROR(VLOOKUP([RANK Sorted],ProjectTimelineData[],5,0),"")</f>
        <v/>
      </c>
    </row>
    <row r="159" spans="5:16">
      <c r="E159" s="16" t="str">
        <f>IFERROR(RANK(F159,[RANK])+SUMPRODUCT(--(F159=[RANK]),--(J159&lt;[NUM])),"")</f>
        <v/>
      </c>
      <c r="F159" s="16" t="str">
        <f>IFERROR(RANK(ProjectTimelineData[[#This Row],[DATE]],[DATE],1),"")</f>
        <v/>
      </c>
      <c r="G159" s="17" t="str">
        <f>IFERROR(IF(ISBLANK(INDEX(ProjectDetails[],Project_last_entry-Project_start_row-ProjectTimelineData[[#This Row],[NUM]]+1,1)),"",INDEX(ProjectDetails[],Project_last_entry-Project_start_row-ProjectTimelineData[[#This Row],[NUM]]+1,1)),"")</f>
        <v/>
      </c>
      <c r="H159" s="19" t="str">
        <f>IFERROR(IF(ISBLANK(INDEX(ProjectDetails[],Project_last_entry-Project_start_row-ProjectTimelineData[[#This Row],[NUM]]+1,2)),"",INDEX(ProjectDetails[],Project_last_entry-Project_start_row-ProjectTimelineData[[#This Row],[NUM]]+1,2)),"")</f>
        <v/>
      </c>
      <c r="I159" s="19" t="str">
        <f>IFERROR(IF(ISBLANK(INDEX(ProjectDetails[],Project_last_entry-Project_start_row-ProjectTimelineData[[#This Row],[NUM]]+1,3)),"",INDEX(ProjectDetails[],Project_last_entry-Project_start_row-ProjectTimelineData[[#This Row],[NUM]]+1,3)),"")</f>
        <v/>
      </c>
      <c r="J159" s="13" t="str">
        <f>IFERROR(IF(ISBLANK(INDEX(ProjectDetails[],ROW(A154)+1,1)),"",IF($J158-1&lt;=-1,"",$J158-1)),"")</f>
        <v/>
      </c>
      <c r="M159" s="16" t="str">
        <f>IFERROR(ProjectTimelineData[NUM]+1,"")</f>
        <v/>
      </c>
      <c r="N159" s="17" t="str">
        <f>IFERROR(VLOOKUP([RANK Sorted],ProjectTimelineData[],3,0),"")</f>
        <v/>
      </c>
      <c r="O159" s="13" t="str">
        <f>IFERROR(VLOOKUP([RANK Sorted],ProjectTimelineData[],4,0),"")</f>
        <v/>
      </c>
      <c r="P159" s="13" t="str">
        <f>IFERROR(VLOOKUP([RANK Sorted],ProjectTimelineData[],5,0),"")</f>
        <v/>
      </c>
    </row>
    <row r="160" spans="5:16">
      <c r="E160" s="16" t="str">
        <f>IFERROR(RANK(F160,[RANK])+SUMPRODUCT(--(F160=[RANK]),--(J160&lt;[NUM])),"")</f>
        <v/>
      </c>
      <c r="F160" s="16" t="str">
        <f>IFERROR(RANK(ProjectTimelineData[[#This Row],[DATE]],[DATE],1),"")</f>
        <v/>
      </c>
      <c r="G160" s="17" t="str">
        <f>IFERROR(IF(ISBLANK(INDEX(ProjectDetails[],Project_last_entry-Project_start_row-ProjectTimelineData[[#This Row],[NUM]]+1,1)),"",INDEX(ProjectDetails[],Project_last_entry-Project_start_row-ProjectTimelineData[[#This Row],[NUM]]+1,1)),"")</f>
        <v/>
      </c>
      <c r="H160" s="19" t="str">
        <f>IFERROR(IF(ISBLANK(INDEX(ProjectDetails[],Project_last_entry-Project_start_row-ProjectTimelineData[[#This Row],[NUM]]+1,2)),"",INDEX(ProjectDetails[],Project_last_entry-Project_start_row-ProjectTimelineData[[#This Row],[NUM]]+1,2)),"")</f>
        <v/>
      </c>
      <c r="I160" s="19" t="str">
        <f>IFERROR(IF(ISBLANK(INDEX(ProjectDetails[],Project_last_entry-Project_start_row-ProjectTimelineData[[#This Row],[NUM]]+1,3)),"",INDEX(ProjectDetails[],Project_last_entry-Project_start_row-ProjectTimelineData[[#This Row],[NUM]]+1,3)),"")</f>
        <v/>
      </c>
      <c r="J160" s="13" t="str">
        <f>IFERROR(IF(ISBLANK(INDEX(ProjectDetails[],ROW(A155)+1,1)),"",IF($J159-1&lt;=-1,"",$J159-1)),"")</f>
        <v/>
      </c>
      <c r="M160" s="16" t="str">
        <f>IFERROR(ProjectTimelineData[NUM]+1,"")</f>
        <v/>
      </c>
      <c r="N160" s="17" t="str">
        <f>IFERROR(VLOOKUP([RANK Sorted],ProjectTimelineData[],3,0),"")</f>
        <v/>
      </c>
      <c r="O160" s="13" t="str">
        <f>IFERROR(VLOOKUP([RANK Sorted],ProjectTimelineData[],4,0),"")</f>
        <v/>
      </c>
      <c r="P160" s="13" t="str">
        <f>IFERROR(VLOOKUP([RANK Sorted],ProjectTimelineData[],5,0),"")</f>
        <v/>
      </c>
    </row>
    <row r="161" spans="5:16">
      <c r="E161" s="16" t="str">
        <f>IFERROR(RANK(F161,[RANK])+SUMPRODUCT(--(F161=[RANK]),--(J161&lt;[NUM])),"")</f>
        <v/>
      </c>
      <c r="F161" s="16" t="str">
        <f>IFERROR(RANK(ProjectTimelineData[[#This Row],[DATE]],[DATE],1),"")</f>
        <v/>
      </c>
      <c r="G161" s="17" t="str">
        <f>IFERROR(IF(ISBLANK(INDEX(ProjectDetails[],Project_last_entry-Project_start_row-ProjectTimelineData[[#This Row],[NUM]]+1,1)),"",INDEX(ProjectDetails[],Project_last_entry-Project_start_row-ProjectTimelineData[[#This Row],[NUM]]+1,1)),"")</f>
        <v/>
      </c>
      <c r="H161" s="19" t="str">
        <f>IFERROR(IF(ISBLANK(INDEX(ProjectDetails[],Project_last_entry-Project_start_row-ProjectTimelineData[[#This Row],[NUM]]+1,2)),"",INDEX(ProjectDetails[],Project_last_entry-Project_start_row-ProjectTimelineData[[#This Row],[NUM]]+1,2)),"")</f>
        <v/>
      </c>
      <c r="I161" s="19" t="str">
        <f>IFERROR(IF(ISBLANK(INDEX(ProjectDetails[],Project_last_entry-Project_start_row-ProjectTimelineData[[#This Row],[NUM]]+1,3)),"",INDEX(ProjectDetails[],Project_last_entry-Project_start_row-ProjectTimelineData[[#This Row],[NUM]]+1,3)),"")</f>
        <v/>
      </c>
      <c r="J161" s="13" t="str">
        <f>IFERROR(IF(ISBLANK(INDEX(ProjectDetails[],ROW(A156)+1,1)),"",IF($J160-1&lt;=-1,"",$J160-1)),"")</f>
        <v/>
      </c>
      <c r="M161" s="16" t="str">
        <f>IFERROR(ProjectTimelineData[NUM]+1,"")</f>
        <v/>
      </c>
      <c r="N161" s="17" t="str">
        <f>IFERROR(VLOOKUP([RANK Sorted],ProjectTimelineData[],3,0),"")</f>
        <v/>
      </c>
      <c r="O161" s="13" t="str">
        <f>IFERROR(VLOOKUP([RANK Sorted],ProjectTimelineData[],4,0),"")</f>
        <v/>
      </c>
      <c r="P161" s="13" t="str">
        <f>IFERROR(VLOOKUP([RANK Sorted],ProjectTimelineData[],5,0),"")</f>
        <v/>
      </c>
    </row>
    <row r="162" spans="5:16">
      <c r="E162" s="16" t="str">
        <f>IFERROR(RANK(F162,[RANK])+SUMPRODUCT(--(F162=[RANK]),--(J162&lt;[NUM])),"")</f>
        <v/>
      </c>
      <c r="F162" s="16" t="str">
        <f>IFERROR(RANK(ProjectTimelineData[[#This Row],[DATE]],[DATE],1),"")</f>
        <v/>
      </c>
      <c r="G162" s="17" t="str">
        <f>IFERROR(IF(ISBLANK(INDEX(ProjectDetails[],Project_last_entry-Project_start_row-ProjectTimelineData[[#This Row],[NUM]]+1,1)),"",INDEX(ProjectDetails[],Project_last_entry-Project_start_row-ProjectTimelineData[[#This Row],[NUM]]+1,1)),"")</f>
        <v/>
      </c>
      <c r="H162" s="19" t="str">
        <f>IFERROR(IF(ISBLANK(INDEX(ProjectDetails[],Project_last_entry-Project_start_row-ProjectTimelineData[[#This Row],[NUM]]+1,2)),"",INDEX(ProjectDetails[],Project_last_entry-Project_start_row-ProjectTimelineData[[#This Row],[NUM]]+1,2)),"")</f>
        <v/>
      </c>
      <c r="I162" s="19" t="str">
        <f>IFERROR(IF(ISBLANK(INDEX(ProjectDetails[],Project_last_entry-Project_start_row-ProjectTimelineData[[#This Row],[NUM]]+1,3)),"",INDEX(ProjectDetails[],Project_last_entry-Project_start_row-ProjectTimelineData[[#This Row],[NUM]]+1,3)),"")</f>
        <v/>
      </c>
      <c r="J162" s="13" t="str">
        <f>IFERROR(IF(ISBLANK(INDEX(ProjectDetails[],ROW(A157)+1,1)),"",IF($J161-1&lt;=-1,"",$J161-1)),"")</f>
        <v/>
      </c>
      <c r="M162" s="16" t="str">
        <f>IFERROR(ProjectTimelineData[NUM]+1,"")</f>
        <v/>
      </c>
      <c r="N162" s="17" t="str">
        <f>IFERROR(VLOOKUP([RANK Sorted],ProjectTimelineData[],3,0),"")</f>
        <v/>
      </c>
      <c r="O162" s="13" t="str">
        <f>IFERROR(VLOOKUP([RANK Sorted],ProjectTimelineData[],4,0),"")</f>
        <v/>
      </c>
      <c r="P162" s="13" t="str">
        <f>IFERROR(VLOOKUP([RANK Sorted],ProjectTimelineData[],5,0),"")</f>
        <v/>
      </c>
    </row>
    <row r="163" spans="5:16">
      <c r="E163" s="16" t="str">
        <f>IFERROR(RANK(F163,[RANK])+SUMPRODUCT(--(F163=[RANK]),--(J163&lt;[NUM])),"")</f>
        <v/>
      </c>
      <c r="F163" s="16" t="str">
        <f>IFERROR(RANK(ProjectTimelineData[[#This Row],[DATE]],[DATE],1),"")</f>
        <v/>
      </c>
      <c r="G163" s="17" t="str">
        <f>IFERROR(IF(ISBLANK(INDEX(ProjectDetails[],Project_last_entry-Project_start_row-ProjectTimelineData[[#This Row],[NUM]]+1,1)),"",INDEX(ProjectDetails[],Project_last_entry-Project_start_row-ProjectTimelineData[[#This Row],[NUM]]+1,1)),"")</f>
        <v/>
      </c>
      <c r="H163" s="19" t="str">
        <f>IFERROR(IF(ISBLANK(INDEX(ProjectDetails[],Project_last_entry-Project_start_row-ProjectTimelineData[[#This Row],[NUM]]+1,2)),"",INDEX(ProjectDetails[],Project_last_entry-Project_start_row-ProjectTimelineData[[#This Row],[NUM]]+1,2)),"")</f>
        <v/>
      </c>
      <c r="I163" s="19" t="str">
        <f>IFERROR(IF(ISBLANK(INDEX(ProjectDetails[],Project_last_entry-Project_start_row-ProjectTimelineData[[#This Row],[NUM]]+1,3)),"",INDEX(ProjectDetails[],Project_last_entry-Project_start_row-ProjectTimelineData[[#This Row],[NUM]]+1,3)),"")</f>
        <v/>
      </c>
      <c r="J163" s="13" t="str">
        <f>IFERROR(IF(ISBLANK(INDEX(ProjectDetails[],ROW(A158)+1,1)),"",IF($J162-1&lt;=-1,"",$J162-1)),"")</f>
        <v/>
      </c>
      <c r="M163" s="16" t="str">
        <f>IFERROR(ProjectTimelineData[NUM]+1,"")</f>
        <v/>
      </c>
      <c r="N163" s="17" t="str">
        <f>IFERROR(VLOOKUP([RANK Sorted],ProjectTimelineData[],3,0),"")</f>
        <v/>
      </c>
      <c r="O163" s="13" t="str">
        <f>IFERROR(VLOOKUP([RANK Sorted],ProjectTimelineData[],4,0),"")</f>
        <v/>
      </c>
      <c r="P163" s="13" t="str">
        <f>IFERROR(VLOOKUP([RANK Sorted],ProjectTimelineData[],5,0),"")</f>
        <v/>
      </c>
    </row>
    <row r="164" spans="5:16">
      <c r="E164" s="16" t="str">
        <f>IFERROR(RANK(F164,[RANK])+SUMPRODUCT(--(F164=[RANK]),--(J164&lt;[NUM])),"")</f>
        <v/>
      </c>
      <c r="F164" s="16" t="str">
        <f>IFERROR(RANK(ProjectTimelineData[[#This Row],[DATE]],[DATE],1),"")</f>
        <v/>
      </c>
      <c r="G164" s="17" t="str">
        <f>IFERROR(IF(ISBLANK(INDEX(ProjectDetails[],Project_last_entry-Project_start_row-ProjectTimelineData[[#This Row],[NUM]]+1,1)),"",INDEX(ProjectDetails[],Project_last_entry-Project_start_row-ProjectTimelineData[[#This Row],[NUM]]+1,1)),"")</f>
        <v/>
      </c>
      <c r="H164" s="19" t="str">
        <f>IFERROR(IF(ISBLANK(INDEX(ProjectDetails[],Project_last_entry-Project_start_row-ProjectTimelineData[[#This Row],[NUM]]+1,2)),"",INDEX(ProjectDetails[],Project_last_entry-Project_start_row-ProjectTimelineData[[#This Row],[NUM]]+1,2)),"")</f>
        <v/>
      </c>
      <c r="I164" s="19" t="str">
        <f>IFERROR(IF(ISBLANK(INDEX(ProjectDetails[],Project_last_entry-Project_start_row-ProjectTimelineData[[#This Row],[NUM]]+1,3)),"",INDEX(ProjectDetails[],Project_last_entry-Project_start_row-ProjectTimelineData[[#This Row],[NUM]]+1,3)),"")</f>
        <v/>
      </c>
      <c r="J164" s="13" t="str">
        <f>IFERROR(IF(ISBLANK(INDEX(ProjectDetails[],ROW(A159)+1,1)),"",IF($J163-1&lt;=-1,"",$J163-1)),"")</f>
        <v/>
      </c>
      <c r="M164" s="16" t="str">
        <f>IFERROR(ProjectTimelineData[NUM]+1,"")</f>
        <v/>
      </c>
      <c r="N164" s="17" t="str">
        <f>IFERROR(VLOOKUP([RANK Sorted],ProjectTimelineData[],3,0),"")</f>
        <v/>
      </c>
      <c r="O164" s="13" t="str">
        <f>IFERROR(VLOOKUP([RANK Sorted],ProjectTimelineData[],4,0),"")</f>
        <v/>
      </c>
      <c r="P164" s="13" t="str">
        <f>IFERROR(VLOOKUP([RANK Sorted],ProjectTimelineData[],5,0),"")</f>
        <v/>
      </c>
    </row>
    <row r="165" spans="5:16">
      <c r="E165" s="16" t="str">
        <f>IFERROR(RANK(F165,[RANK])+SUMPRODUCT(--(F165=[RANK]),--(J165&lt;[NUM])),"")</f>
        <v/>
      </c>
      <c r="F165" s="16" t="str">
        <f>IFERROR(RANK(ProjectTimelineData[[#This Row],[DATE]],[DATE],1),"")</f>
        <v/>
      </c>
      <c r="G165" s="17" t="str">
        <f>IFERROR(IF(ISBLANK(INDEX(ProjectDetails[],Project_last_entry-Project_start_row-ProjectTimelineData[[#This Row],[NUM]]+1,1)),"",INDEX(ProjectDetails[],Project_last_entry-Project_start_row-ProjectTimelineData[[#This Row],[NUM]]+1,1)),"")</f>
        <v/>
      </c>
      <c r="H165" s="19" t="str">
        <f>IFERROR(IF(ISBLANK(INDEX(ProjectDetails[],Project_last_entry-Project_start_row-ProjectTimelineData[[#This Row],[NUM]]+1,2)),"",INDEX(ProjectDetails[],Project_last_entry-Project_start_row-ProjectTimelineData[[#This Row],[NUM]]+1,2)),"")</f>
        <v/>
      </c>
      <c r="I165" s="19" t="str">
        <f>IFERROR(IF(ISBLANK(INDEX(ProjectDetails[],Project_last_entry-Project_start_row-ProjectTimelineData[[#This Row],[NUM]]+1,3)),"",INDEX(ProjectDetails[],Project_last_entry-Project_start_row-ProjectTimelineData[[#This Row],[NUM]]+1,3)),"")</f>
        <v/>
      </c>
      <c r="J165" s="13" t="str">
        <f>IFERROR(IF(ISBLANK(INDEX(ProjectDetails[],ROW(A160)+1,1)),"",IF($J164-1&lt;=-1,"",$J164-1)),"")</f>
        <v/>
      </c>
      <c r="M165" s="16" t="str">
        <f>IFERROR(ProjectTimelineData[NUM]+1,"")</f>
        <v/>
      </c>
      <c r="N165" s="17" t="str">
        <f>IFERROR(VLOOKUP([RANK Sorted],ProjectTimelineData[],3,0),"")</f>
        <v/>
      </c>
      <c r="O165" s="13" t="str">
        <f>IFERROR(VLOOKUP([RANK Sorted],ProjectTimelineData[],4,0),"")</f>
        <v/>
      </c>
      <c r="P165" s="13" t="str">
        <f>IFERROR(VLOOKUP([RANK Sorted],ProjectTimelineData[],5,0),"")</f>
        <v/>
      </c>
    </row>
    <row r="166" spans="5:16">
      <c r="E166" s="16" t="str">
        <f>IFERROR(RANK(F166,[RANK])+SUMPRODUCT(--(F166=[RANK]),--(J166&lt;[NUM])),"")</f>
        <v/>
      </c>
      <c r="F166" s="16" t="str">
        <f>IFERROR(RANK(ProjectTimelineData[[#This Row],[DATE]],[DATE],1),"")</f>
        <v/>
      </c>
      <c r="G166" s="17" t="str">
        <f>IFERROR(IF(ISBLANK(INDEX(ProjectDetails[],Project_last_entry-Project_start_row-ProjectTimelineData[[#This Row],[NUM]]+1,1)),"",INDEX(ProjectDetails[],Project_last_entry-Project_start_row-ProjectTimelineData[[#This Row],[NUM]]+1,1)),"")</f>
        <v/>
      </c>
      <c r="H166" s="19" t="str">
        <f>IFERROR(IF(ISBLANK(INDEX(ProjectDetails[],Project_last_entry-Project_start_row-ProjectTimelineData[[#This Row],[NUM]]+1,2)),"",INDEX(ProjectDetails[],Project_last_entry-Project_start_row-ProjectTimelineData[[#This Row],[NUM]]+1,2)),"")</f>
        <v/>
      </c>
      <c r="I166" s="19" t="str">
        <f>IFERROR(IF(ISBLANK(INDEX(ProjectDetails[],Project_last_entry-Project_start_row-ProjectTimelineData[[#This Row],[NUM]]+1,3)),"",INDEX(ProjectDetails[],Project_last_entry-Project_start_row-ProjectTimelineData[[#This Row],[NUM]]+1,3)),"")</f>
        <v/>
      </c>
      <c r="J166" s="13" t="str">
        <f>IFERROR(IF(ISBLANK(INDEX(ProjectDetails[],ROW(A161)+1,1)),"",IF($J165-1&lt;=-1,"",$J165-1)),"")</f>
        <v/>
      </c>
      <c r="M166" s="16" t="str">
        <f>IFERROR(ProjectTimelineData[NUM]+1,"")</f>
        <v/>
      </c>
      <c r="N166" s="17" t="str">
        <f>IFERROR(VLOOKUP([RANK Sorted],ProjectTimelineData[],3,0),"")</f>
        <v/>
      </c>
      <c r="O166" s="13" t="str">
        <f>IFERROR(VLOOKUP([RANK Sorted],ProjectTimelineData[],4,0),"")</f>
        <v/>
      </c>
      <c r="P166" s="13" t="str">
        <f>IFERROR(VLOOKUP([RANK Sorted],ProjectTimelineData[],5,0),"")</f>
        <v/>
      </c>
    </row>
    <row r="167" spans="5:16">
      <c r="E167" s="16" t="str">
        <f>IFERROR(RANK(F167,[RANK])+SUMPRODUCT(--(F167=[RANK]),--(J167&lt;[NUM])),"")</f>
        <v/>
      </c>
      <c r="F167" s="16" t="str">
        <f>IFERROR(RANK(ProjectTimelineData[[#This Row],[DATE]],[DATE],1),"")</f>
        <v/>
      </c>
      <c r="G167" s="17" t="str">
        <f>IFERROR(IF(ISBLANK(INDEX(ProjectDetails[],Project_last_entry-Project_start_row-ProjectTimelineData[[#This Row],[NUM]]+1,1)),"",INDEX(ProjectDetails[],Project_last_entry-Project_start_row-ProjectTimelineData[[#This Row],[NUM]]+1,1)),"")</f>
        <v/>
      </c>
      <c r="H167" s="19" t="str">
        <f>IFERROR(IF(ISBLANK(INDEX(ProjectDetails[],Project_last_entry-Project_start_row-ProjectTimelineData[[#This Row],[NUM]]+1,2)),"",INDEX(ProjectDetails[],Project_last_entry-Project_start_row-ProjectTimelineData[[#This Row],[NUM]]+1,2)),"")</f>
        <v/>
      </c>
      <c r="I167" s="19" t="str">
        <f>IFERROR(IF(ISBLANK(INDEX(ProjectDetails[],Project_last_entry-Project_start_row-ProjectTimelineData[[#This Row],[NUM]]+1,3)),"",INDEX(ProjectDetails[],Project_last_entry-Project_start_row-ProjectTimelineData[[#This Row],[NUM]]+1,3)),"")</f>
        <v/>
      </c>
      <c r="J167" s="13" t="str">
        <f>IFERROR(IF(ISBLANK(INDEX(ProjectDetails[],ROW(A162)+1,1)),"",IF($J166-1&lt;=-1,"",$J166-1)),"")</f>
        <v/>
      </c>
      <c r="M167" s="16" t="str">
        <f>IFERROR(ProjectTimelineData[NUM]+1,"")</f>
        <v/>
      </c>
      <c r="N167" s="17" t="str">
        <f>IFERROR(VLOOKUP([RANK Sorted],ProjectTimelineData[],3,0),"")</f>
        <v/>
      </c>
      <c r="O167" s="13" t="str">
        <f>IFERROR(VLOOKUP([RANK Sorted],ProjectTimelineData[],4,0),"")</f>
        <v/>
      </c>
      <c r="P167" s="13" t="str">
        <f>IFERROR(VLOOKUP([RANK Sorted],ProjectTimelineData[],5,0),"")</f>
        <v/>
      </c>
    </row>
    <row r="168" spans="5:16">
      <c r="E168" s="16" t="str">
        <f>IFERROR(RANK(F168,[RANK])+SUMPRODUCT(--(F168=[RANK]),--(J168&lt;[NUM])),"")</f>
        <v/>
      </c>
      <c r="F168" s="16" t="str">
        <f>IFERROR(RANK(ProjectTimelineData[[#This Row],[DATE]],[DATE],1),"")</f>
        <v/>
      </c>
      <c r="G168" s="17" t="str">
        <f>IFERROR(IF(ISBLANK(INDEX(ProjectDetails[],Project_last_entry-Project_start_row-ProjectTimelineData[[#This Row],[NUM]]+1,1)),"",INDEX(ProjectDetails[],Project_last_entry-Project_start_row-ProjectTimelineData[[#This Row],[NUM]]+1,1)),"")</f>
        <v/>
      </c>
      <c r="H168" s="19" t="str">
        <f>IFERROR(IF(ISBLANK(INDEX(ProjectDetails[],Project_last_entry-Project_start_row-ProjectTimelineData[[#This Row],[NUM]]+1,2)),"",INDEX(ProjectDetails[],Project_last_entry-Project_start_row-ProjectTimelineData[[#This Row],[NUM]]+1,2)),"")</f>
        <v/>
      </c>
      <c r="I168" s="19" t="str">
        <f>IFERROR(IF(ISBLANK(INDEX(ProjectDetails[],Project_last_entry-Project_start_row-ProjectTimelineData[[#This Row],[NUM]]+1,3)),"",INDEX(ProjectDetails[],Project_last_entry-Project_start_row-ProjectTimelineData[[#This Row],[NUM]]+1,3)),"")</f>
        <v/>
      </c>
      <c r="J168" s="13" t="str">
        <f>IFERROR(IF(ISBLANK(INDEX(ProjectDetails[],ROW(A163)+1,1)),"",IF($J167-1&lt;=-1,"",$J167-1)),"")</f>
        <v/>
      </c>
      <c r="M168" s="16" t="str">
        <f>IFERROR(ProjectTimelineData[NUM]+1,"")</f>
        <v/>
      </c>
      <c r="N168" s="17" t="str">
        <f>IFERROR(VLOOKUP([RANK Sorted],ProjectTimelineData[],3,0),"")</f>
        <v/>
      </c>
      <c r="O168" s="13" t="str">
        <f>IFERROR(VLOOKUP([RANK Sorted],ProjectTimelineData[],4,0),"")</f>
        <v/>
      </c>
      <c r="P168" s="13" t="str">
        <f>IFERROR(VLOOKUP([RANK Sorted],ProjectTimelineData[],5,0),"")</f>
        <v/>
      </c>
    </row>
    <row r="169" spans="5:16">
      <c r="E169" s="16" t="str">
        <f>IFERROR(RANK(F169,[RANK])+SUMPRODUCT(--(F169=[RANK]),--(J169&lt;[NUM])),"")</f>
        <v/>
      </c>
      <c r="F169" s="16" t="str">
        <f>IFERROR(RANK(ProjectTimelineData[[#This Row],[DATE]],[DATE],1),"")</f>
        <v/>
      </c>
      <c r="G169" s="17" t="str">
        <f>IFERROR(IF(ISBLANK(INDEX(ProjectDetails[],Project_last_entry-Project_start_row-ProjectTimelineData[[#This Row],[NUM]]+1,1)),"",INDEX(ProjectDetails[],Project_last_entry-Project_start_row-ProjectTimelineData[[#This Row],[NUM]]+1,1)),"")</f>
        <v/>
      </c>
      <c r="H169" s="19" t="str">
        <f>IFERROR(IF(ISBLANK(INDEX(ProjectDetails[],Project_last_entry-Project_start_row-ProjectTimelineData[[#This Row],[NUM]]+1,2)),"",INDEX(ProjectDetails[],Project_last_entry-Project_start_row-ProjectTimelineData[[#This Row],[NUM]]+1,2)),"")</f>
        <v/>
      </c>
      <c r="I169" s="19" t="str">
        <f>IFERROR(IF(ISBLANK(INDEX(ProjectDetails[],Project_last_entry-Project_start_row-ProjectTimelineData[[#This Row],[NUM]]+1,3)),"",INDEX(ProjectDetails[],Project_last_entry-Project_start_row-ProjectTimelineData[[#This Row],[NUM]]+1,3)),"")</f>
        <v/>
      </c>
      <c r="J169" s="13" t="str">
        <f>IFERROR(IF(ISBLANK(INDEX(ProjectDetails[],ROW(A164)+1,1)),"",IF($J168-1&lt;=-1,"",$J168-1)),"")</f>
        <v/>
      </c>
      <c r="M169" s="16" t="str">
        <f>IFERROR(ProjectTimelineData[NUM]+1,"")</f>
        <v/>
      </c>
      <c r="N169" s="17" t="str">
        <f>IFERROR(VLOOKUP([RANK Sorted],ProjectTimelineData[],3,0),"")</f>
        <v/>
      </c>
      <c r="O169" s="13" t="str">
        <f>IFERROR(VLOOKUP([RANK Sorted],ProjectTimelineData[],4,0),"")</f>
        <v/>
      </c>
      <c r="P169" s="13" t="str">
        <f>IFERROR(VLOOKUP([RANK Sorted],ProjectTimelineData[],5,0),"")</f>
        <v/>
      </c>
    </row>
    <row r="170" spans="5:16">
      <c r="E170" s="16" t="str">
        <f>IFERROR(RANK(F170,[RANK])+SUMPRODUCT(--(F170=[RANK]),--(J170&lt;[NUM])),"")</f>
        <v/>
      </c>
      <c r="F170" s="16" t="str">
        <f>IFERROR(RANK(ProjectTimelineData[[#This Row],[DATE]],[DATE],1),"")</f>
        <v/>
      </c>
      <c r="G170" s="17" t="str">
        <f>IFERROR(IF(ISBLANK(INDEX(ProjectDetails[],Project_last_entry-Project_start_row-ProjectTimelineData[[#This Row],[NUM]]+1,1)),"",INDEX(ProjectDetails[],Project_last_entry-Project_start_row-ProjectTimelineData[[#This Row],[NUM]]+1,1)),"")</f>
        <v/>
      </c>
      <c r="H170" s="19" t="str">
        <f>IFERROR(IF(ISBLANK(INDEX(ProjectDetails[],Project_last_entry-Project_start_row-ProjectTimelineData[[#This Row],[NUM]]+1,2)),"",INDEX(ProjectDetails[],Project_last_entry-Project_start_row-ProjectTimelineData[[#This Row],[NUM]]+1,2)),"")</f>
        <v/>
      </c>
      <c r="I170" s="19" t="str">
        <f>IFERROR(IF(ISBLANK(INDEX(ProjectDetails[],Project_last_entry-Project_start_row-ProjectTimelineData[[#This Row],[NUM]]+1,3)),"",INDEX(ProjectDetails[],Project_last_entry-Project_start_row-ProjectTimelineData[[#This Row],[NUM]]+1,3)),"")</f>
        <v/>
      </c>
      <c r="J170" s="13" t="str">
        <f>IFERROR(IF(ISBLANK(INDEX(ProjectDetails[],ROW(A165)+1,1)),"",IF($J169-1&lt;=-1,"",$J169-1)),"")</f>
        <v/>
      </c>
      <c r="M170" s="16" t="str">
        <f>IFERROR(ProjectTimelineData[NUM]+1,"")</f>
        <v/>
      </c>
      <c r="N170" s="17" t="str">
        <f>IFERROR(VLOOKUP([RANK Sorted],ProjectTimelineData[],3,0),"")</f>
        <v/>
      </c>
      <c r="O170" s="13" t="str">
        <f>IFERROR(VLOOKUP([RANK Sorted],ProjectTimelineData[],4,0),"")</f>
        <v/>
      </c>
      <c r="P170" s="13" t="str">
        <f>IFERROR(VLOOKUP([RANK Sorted],ProjectTimelineData[],5,0),"")</f>
        <v/>
      </c>
    </row>
    <row r="171" spans="5:16">
      <c r="E171" s="16" t="str">
        <f>IFERROR(RANK(F171,[RANK])+SUMPRODUCT(--(F171=[RANK]),--(J171&lt;[NUM])),"")</f>
        <v/>
      </c>
      <c r="F171" s="16" t="str">
        <f>IFERROR(RANK(ProjectTimelineData[[#This Row],[DATE]],[DATE],1),"")</f>
        <v/>
      </c>
      <c r="G171" s="17" t="str">
        <f>IFERROR(IF(ISBLANK(INDEX(ProjectDetails[],Project_last_entry-Project_start_row-ProjectTimelineData[[#This Row],[NUM]]+1,1)),"",INDEX(ProjectDetails[],Project_last_entry-Project_start_row-ProjectTimelineData[[#This Row],[NUM]]+1,1)),"")</f>
        <v/>
      </c>
      <c r="H171" s="19" t="str">
        <f>IFERROR(IF(ISBLANK(INDEX(ProjectDetails[],Project_last_entry-Project_start_row-ProjectTimelineData[[#This Row],[NUM]]+1,2)),"",INDEX(ProjectDetails[],Project_last_entry-Project_start_row-ProjectTimelineData[[#This Row],[NUM]]+1,2)),"")</f>
        <v/>
      </c>
      <c r="I171" s="19" t="str">
        <f>IFERROR(IF(ISBLANK(INDEX(ProjectDetails[],Project_last_entry-Project_start_row-ProjectTimelineData[[#This Row],[NUM]]+1,3)),"",INDEX(ProjectDetails[],Project_last_entry-Project_start_row-ProjectTimelineData[[#This Row],[NUM]]+1,3)),"")</f>
        <v/>
      </c>
      <c r="J171" s="13" t="str">
        <f>IFERROR(IF(ISBLANK(INDEX(ProjectDetails[],ROW(A166)+1,1)),"",IF($J170-1&lt;=-1,"",$J170-1)),"")</f>
        <v/>
      </c>
      <c r="M171" s="16" t="str">
        <f>IFERROR(ProjectTimelineData[NUM]+1,"")</f>
        <v/>
      </c>
      <c r="N171" s="17" t="str">
        <f>IFERROR(VLOOKUP([RANK Sorted],ProjectTimelineData[],3,0),"")</f>
        <v/>
      </c>
      <c r="O171" s="13" t="str">
        <f>IFERROR(VLOOKUP([RANK Sorted],ProjectTimelineData[],4,0),"")</f>
        <v/>
      </c>
      <c r="P171" s="13" t="str">
        <f>IFERROR(VLOOKUP([RANK Sorted],ProjectTimelineData[],5,0),"")</f>
        <v/>
      </c>
    </row>
    <row r="172" spans="5:16">
      <c r="E172" s="16" t="str">
        <f>IFERROR(RANK(F172,[RANK])+SUMPRODUCT(--(F172=[RANK]),--(J172&lt;[NUM])),"")</f>
        <v/>
      </c>
      <c r="F172" s="16" t="str">
        <f>IFERROR(RANK(ProjectTimelineData[[#This Row],[DATE]],[DATE],1),"")</f>
        <v/>
      </c>
      <c r="G172" s="17" t="str">
        <f>IFERROR(IF(ISBLANK(INDEX(ProjectDetails[],Project_last_entry-Project_start_row-ProjectTimelineData[[#This Row],[NUM]]+1,1)),"",INDEX(ProjectDetails[],Project_last_entry-Project_start_row-ProjectTimelineData[[#This Row],[NUM]]+1,1)),"")</f>
        <v/>
      </c>
      <c r="H172" s="19" t="str">
        <f>IFERROR(IF(ISBLANK(INDEX(ProjectDetails[],Project_last_entry-Project_start_row-ProjectTimelineData[[#This Row],[NUM]]+1,2)),"",INDEX(ProjectDetails[],Project_last_entry-Project_start_row-ProjectTimelineData[[#This Row],[NUM]]+1,2)),"")</f>
        <v/>
      </c>
      <c r="I172" s="19" t="str">
        <f>IFERROR(IF(ISBLANK(INDEX(ProjectDetails[],Project_last_entry-Project_start_row-ProjectTimelineData[[#This Row],[NUM]]+1,3)),"",INDEX(ProjectDetails[],Project_last_entry-Project_start_row-ProjectTimelineData[[#This Row],[NUM]]+1,3)),"")</f>
        <v/>
      </c>
      <c r="J172" s="13" t="str">
        <f>IFERROR(IF(ISBLANK(INDEX(ProjectDetails[],ROW(A167)+1,1)),"",IF($J171-1&lt;=-1,"",$J171-1)),"")</f>
        <v/>
      </c>
      <c r="M172" s="16" t="str">
        <f>IFERROR(ProjectTimelineData[NUM]+1,"")</f>
        <v/>
      </c>
      <c r="N172" s="17" t="str">
        <f>IFERROR(VLOOKUP([RANK Sorted],ProjectTimelineData[],3,0),"")</f>
        <v/>
      </c>
      <c r="O172" s="13" t="str">
        <f>IFERROR(VLOOKUP([RANK Sorted],ProjectTimelineData[],4,0),"")</f>
        <v/>
      </c>
      <c r="P172" s="13" t="str">
        <f>IFERROR(VLOOKUP([RANK Sorted],ProjectTimelineData[],5,0),"")</f>
        <v/>
      </c>
    </row>
    <row r="173" spans="5:16">
      <c r="E173" s="16" t="str">
        <f>IFERROR(RANK(F173,[RANK])+SUMPRODUCT(--(F173=[RANK]),--(J173&lt;[NUM])),"")</f>
        <v/>
      </c>
      <c r="F173" s="16" t="str">
        <f>IFERROR(RANK(ProjectTimelineData[[#This Row],[DATE]],[DATE],1),"")</f>
        <v/>
      </c>
      <c r="G173" s="17" t="str">
        <f>IFERROR(IF(ISBLANK(INDEX(ProjectDetails[],Project_last_entry-Project_start_row-ProjectTimelineData[[#This Row],[NUM]]+1,1)),"",INDEX(ProjectDetails[],Project_last_entry-Project_start_row-ProjectTimelineData[[#This Row],[NUM]]+1,1)),"")</f>
        <v/>
      </c>
      <c r="H173" s="19" t="str">
        <f>IFERROR(IF(ISBLANK(INDEX(ProjectDetails[],Project_last_entry-Project_start_row-ProjectTimelineData[[#This Row],[NUM]]+1,2)),"",INDEX(ProjectDetails[],Project_last_entry-Project_start_row-ProjectTimelineData[[#This Row],[NUM]]+1,2)),"")</f>
        <v/>
      </c>
      <c r="I173" s="19" t="str">
        <f>IFERROR(IF(ISBLANK(INDEX(ProjectDetails[],Project_last_entry-Project_start_row-ProjectTimelineData[[#This Row],[NUM]]+1,3)),"",INDEX(ProjectDetails[],Project_last_entry-Project_start_row-ProjectTimelineData[[#This Row],[NUM]]+1,3)),"")</f>
        <v/>
      </c>
      <c r="J173" s="13" t="str">
        <f>IFERROR(IF(ISBLANK(INDEX(ProjectDetails[],ROW(A168)+1,1)),"",IF($J172-1&lt;=-1,"",$J172-1)),"")</f>
        <v/>
      </c>
      <c r="M173" s="16" t="str">
        <f>IFERROR(ProjectTimelineData[NUM]+1,"")</f>
        <v/>
      </c>
      <c r="N173" s="17" t="str">
        <f>IFERROR(VLOOKUP([RANK Sorted],ProjectTimelineData[],3,0),"")</f>
        <v/>
      </c>
      <c r="O173" s="13" t="str">
        <f>IFERROR(VLOOKUP([RANK Sorted],ProjectTimelineData[],4,0),"")</f>
        <v/>
      </c>
      <c r="P173" s="13" t="str">
        <f>IFERROR(VLOOKUP([RANK Sorted],ProjectTimelineData[],5,0),"")</f>
        <v/>
      </c>
    </row>
    <row r="174" spans="5:16">
      <c r="E174" s="16" t="str">
        <f>IFERROR(RANK(F174,[RANK])+SUMPRODUCT(--(F174=[RANK]),--(J174&lt;[NUM])),"")</f>
        <v/>
      </c>
      <c r="F174" s="16" t="str">
        <f>IFERROR(RANK(ProjectTimelineData[[#This Row],[DATE]],[DATE],1),"")</f>
        <v/>
      </c>
      <c r="G174" s="17" t="str">
        <f>IFERROR(IF(ISBLANK(INDEX(ProjectDetails[],Project_last_entry-Project_start_row-ProjectTimelineData[[#This Row],[NUM]]+1,1)),"",INDEX(ProjectDetails[],Project_last_entry-Project_start_row-ProjectTimelineData[[#This Row],[NUM]]+1,1)),"")</f>
        <v/>
      </c>
      <c r="H174" s="19" t="str">
        <f>IFERROR(IF(ISBLANK(INDEX(ProjectDetails[],Project_last_entry-Project_start_row-ProjectTimelineData[[#This Row],[NUM]]+1,2)),"",INDEX(ProjectDetails[],Project_last_entry-Project_start_row-ProjectTimelineData[[#This Row],[NUM]]+1,2)),"")</f>
        <v/>
      </c>
      <c r="I174" s="19" t="str">
        <f>IFERROR(IF(ISBLANK(INDEX(ProjectDetails[],Project_last_entry-Project_start_row-ProjectTimelineData[[#This Row],[NUM]]+1,3)),"",INDEX(ProjectDetails[],Project_last_entry-Project_start_row-ProjectTimelineData[[#This Row],[NUM]]+1,3)),"")</f>
        <v/>
      </c>
      <c r="J174" s="13" t="str">
        <f>IFERROR(IF(ISBLANK(INDEX(ProjectDetails[],ROW(A169)+1,1)),"",IF($J173-1&lt;=-1,"",$J173-1)),"")</f>
        <v/>
      </c>
      <c r="M174" s="16" t="str">
        <f>IFERROR(ProjectTimelineData[NUM]+1,"")</f>
        <v/>
      </c>
      <c r="N174" s="17" t="str">
        <f>IFERROR(VLOOKUP([RANK Sorted],ProjectTimelineData[],3,0),"")</f>
        <v/>
      </c>
      <c r="O174" s="13" t="str">
        <f>IFERROR(VLOOKUP([RANK Sorted],ProjectTimelineData[],4,0),"")</f>
        <v/>
      </c>
      <c r="P174" s="13" t="str">
        <f>IFERROR(VLOOKUP([RANK Sorted],ProjectTimelineData[],5,0),"")</f>
        <v/>
      </c>
    </row>
    <row r="175" spans="5:16">
      <c r="E175" s="16" t="str">
        <f>IFERROR(RANK(F175,[RANK])+SUMPRODUCT(--(F175=[RANK]),--(J175&lt;[NUM])),"")</f>
        <v/>
      </c>
      <c r="F175" s="16" t="str">
        <f>IFERROR(RANK(ProjectTimelineData[[#This Row],[DATE]],[DATE],1),"")</f>
        <v/>
      </c>
      <c r="G175" s="17" t="str">
        <f>IFERROR(IF(ISBLANK(INDEX(ProjectDetails[],Project_last_entry-Project_start_row-ProjectTimelineData[[#This Row],[NUM]]+1,1)),"",INDEX(ProjectDetails[],Project_last_entry-Project_start_row-ProjectTimelineData[[#This Row],[NUM]]+1,1)),"")</f>
        <v/>
      </c>
      <c r="H175" s="19" t="str">
        <f>IFERROR(IF(ISBLANK(INDEX(ProjectDetails[],Project_last_entry-Project_start_row-ProjectTimelineData[[#This Row],[NUM]]+1,2)),"",INDEX(ProjectDetails[],Project_last_entry-Project_start_row-ProjectTimelineData[[#This Row],[NUM]]+1,2)),"")</f>
        <v/>
      </c>
      <c r="I175" s="19" t="str">
        <f>IFERROR(IF(ISBLANK(INDEX(ProjectDetails[],Project_last_entry-Project_start_row-ProjectTimelineData[[#This Row],[NUM]]+1,3)),"",INDEX(ProjectDetails[],Project_last_entry-Project_start_row-ProjectTimelineData[[#This Row],[NUM]]+1,3)),"")</f>
        <v/>
      </c>
      <c r="J175" s="13" t="str">
        <f>IFERROR(IF(ISBLANK(INDEX(ProjectDetails[],ROW(A170)+1,1)),"",IF($J174-1&lt;=-1,"",$J174-1)),"")</f>
        <v/>
      </c>
      <c r="M175" s="16" t="str">
        <f>IFERROR(ProjectTimelineData[NUM]+1,"")</f>
        <v/>
      </c>
      <c r="N175" s="17" t="str">
        <f>IFERROR(VLOOKUP([RANK Sorted],ProjectTimelineData[],3,0),"")</f>
        <v/>
      </c>
      <c r="O175" s="13" t="str">
        <f>IFERROR(VLOOKUP([RANK Sorted],ProjectTimelineData[],4,0),"")</f>
        <v/>
      </c>
      <c r="P175" s="13" t="str">
        <f>IFERROR(VLOOKUP([RANK Sorted],ProjectTimelineData[],5,0),"")</f>
        <v/>
      </c>
    </row>
    <row r="176" spans="5:16">
      <c r="E176" s="16" t="str">
        <f>IFERROR(RANK(F176,[RANK])+SUMPRODUCT(--(F176=[RANK]),--(J176&lt;[NUM])),"")</f>
        <v/>
      </c>
      <c r="F176" s="16" t="str">
        <f>IFERROR(RANK(ProjectTimelineData[[#This Row],[DATE]],[DATE],1),"")</f>
        <v/>
      </c>
      <c r="G176" s="17" t="str">
        <f>IFERROR(IF(ISBLANK(INDEX(ProjectDetails[],Project_last_entry-Project_start_row-ProjectTimelineData[[#This Row],[NUM]]+1,1)),"",INDEX(ProjectDetails[],Project_last_entry-Project_start_row-ProjectTimelineData[[#This Row],[NUM]]+1,1)),"")</f>
        <v/>
      </c>
      <c r="H176" s="19" t="str">
        <f>IFERROR(IF(ISBLANK(INDEX(ProjectDetails[],Project_last_entry-Project_start_row-ProjectTimelineData[[#This Row],[NUM]]+1,2)),"",INDEX(ProjectDetails[],Project_last_entry-Project_start_row-ProjectTimelineData[[#This Row],[NUM]]+1,2)),"")</f>
        <v/>
      </c>
      <c r="I176" s="19" t="str">
        <f>IFERROR(IF(ISBLANK(INDEX(ProjectDetails[],Project_last_entry-Project_start_row-ProjectTimelineData[[#This Row],[NUM]]+1,3)),"",INDEX(ProjectDetails[],Project_last_entry-Project_start_row-ProjectTimelineData[[#This Row],[NUM]]+1,3)),"")</f>
        <v/>
      </c>
      <c r="J176" s="13" t="str">
        <f>IFERROR(IF(ISBLANK(INDEX(ProjectDetails[],ROW(A171)+1,1)),"",IF($J175-1&lt;=-1,"",$J175-1)),"")</f>
        <v/>
      </c>
      <c r="M176" s="16" t="str">
        <f>IFERROR(ProjectTimelineData[NUM]+1,"")</f>
        <v/>
      </c>
      <c r="N176" s="17" t="str">
        <f>IFERROR(VLOOKUP([RANK Sorted],ProjectTimelineData[],3,0),"")</f>
        <v/>
      </c>
      <c r="O176" s="13" t="str">
        <f>IFERROR(VLOOKUP([RANK Sorted],ProjectTimelineData[],4,0),"")</f>
        <v/>
      </c>
      <c r="P176" s="13" t="str">
        <f>IFERROR(VLOOKUP([RANK Sorted],ProjectTimelineData[],5,0),"")</f>
        <v/>
      </c>
    </row>
    <row r="177" spans="5:16">
      <c r="E177" s="16" t="str">
        <f>IFERROR(RANK(F177,[RANK])+SUMPRODUCT(--(F177=[RANK]),--(J177&lt;[NUM])),"")</f>
        <v/>
      </c>
      <c r="F177" s="16" t="str">
        <f>IFERROR(RANK(ProjectTimelineData[[#This Row],[DATE]],[DATE],1),"")</f>
        <v/>
      </c>
      <c r="G177" s="17" t="str">
        <f>IFERROR(IF(ISBLANK(INDEX(ProjectDetails[],Project_last_entry-Project_start_row-ProjectTimelineData[[#This Row],[NUM]]+1,1)),"",INDEX(ProjectDetails[],Project_last_entry-Project_start_row-ProjectTimelineData[[#This Row],[NUM]]+1,1)),"")</f>
        <v/>
      </c>
      <c r="H177" s="19" t="str">
        <f>IFERROR(IF(ISBLANK(INDEX(ProjectDetails[],Project_last_entry-Project_start_row-ProjectTimelineData[[#This Row],[NUM]]+1,2)),"",INDEX(ProjectDetails[],Project_last_entry-Project_start_row-ProjectTimelineData[[#This Row],[NUM]]+1,2)),"")</f>
        <v/>
      </c>
      <c r="I177" s="19" t="str">
        <f>IFERROR(IF(ISBLANK(INDEX(ProjectDetails[],Project_last_entry-Project_start_row-ProjectTimelineData[[#This Row],[NUM]]+1,3)),"",INDEX(ProjectDetails[],Project_last_entry-Project_start_row-ProjectTimelineData[[#This Row],[NUM]]+1,3)),"")</f>
        <v/>
      </c>
      <c r="J177" s="13" t="str">
        <f>IFERROR(IF(ISBLANK(INDEX(ProjectDetails[],ROW(A172)+1,1)),"",IF($J176-1&lt;=-1,"",$J176-1)),"")</f>
        <v/>
      </c>
      <c r="M177" s="16" t="str">
        <f>IFERROR(ProjectTimelineData[NUM]+1,"")</f>
        <v/>
      </c>
      <c r="N177" s="17" t="str">
        <f>IFERROR(VLOOKUP([RANK Sorted],ProjectTimelineData[],3,0),"")</f>
        <v/>
      </c>
      <c r="O177" s="13" t="str">
        <f>IFERROR(VLOOKUP([RANK Sorted],ProjectTimelineData[],4,0),"")</f>
        <v/>
      </c>
      <c r="P177" s="13" t="str">
        <f>IFERROR(VLOOKUP([RANK Sorted],ProjectTimelineData[],5,0),"")</f>
        <v/>
      </c>
    </row>
    <row r="178" spans="5:16">
      <c r="E178" s="16" t="str">
        <f>IFERROR(RANK(F178,[RANK])+SUMPRODUCT(--(F178=[RANK]),--(J178&lt;[NUM])),"")</f>
        <v/>
      </c>
      <c r="F178" s="16" t="str">
        <f>IFERROR(RANK(ProjectTimelineData[[#This Row],[DATE]],[DATE],1),"")</f>
        <v/>
      </c>
      <c r="G178" s="17" t="str">
        <f>IFERROR(IF(ISBLANK(INDEX(ProjectDetails[],Project_last_entry-Project_start_row-ProjectTimelineData[[#This Row],[NUM]]+1,1)),"",INDEX(ProjectDetails[],Project_last_entry-Project_start_row-ProjectTimelineData[[#This Row],[NUM]]+1,1)),"")</f>
        <v/>
      </c>
      <c r="H178" s="19" t="str">
        <f>IFERROR(IF(ISBLANK(INDEX(ProjectDetails[],Project_last_entry-Project_start_row-ProjectTimelineData[[#This Row],[NUM]]+1,2)),"",INDEX(ProjectDetails[],Project_last_entry-Project_start_row-ProjectTimelineData[[#This Row],[NUM]]+1,2)),"")</f>
        <v/>
      </c>
      <c r="I178" s="19" t="str">
        <f>IFERROR(IF(ISBLANK(INDEX(ProjectDetails[],Project_last_entry-Project_start_row-ProjectTimelineData[[#This Row],[NUM]]+1,3)),"",INDEX(ProjectDetails[],Project_last_entry-Project_start_row-ProjectTimelineData[[#This Row],[NUM]]+1,3)),"")</f>
        <v/>
      </c>
      <c r="J178" s="13" t="str">
        <f>IFERROR(IF(ISBLANK(INDEX(ProjectDetails[],ROW(A173)+1,1)),"",IF($J177-1&lt;=-1,"",$J177-1)),"")</f>
        <v/>
      </c>
      <c r="M178" s="16" t="str">
        <f>IFERROR(ProjectTimelineData[NUM]+1,"")</f>
        <v/>
      </c>
      <c r="N178" s="17" t="str">
        <f>IFERROR(VLOOKUP([RANK Sorted],ProjectTimelineData[],3,0),"")</f>
        <v/>
      </c>
      <c r="O178" s="13" t="str">
        <f>IFERROR(VLOOKUP([RANK Sorted],ProjectTimelineData[],4,0),"")</f>
        <v/>
      </c>
      <c r="P178" s="13" t="str">
        <f>IFERROR(VLOOKUP([RANK Sorted],ProjectTimelineData[],5,0),"")</f>
        <v/>
      </c>
    </row>
    <row r="179" spans="5:16">
      <c r="E179" s="16" t="str">
        <f>IFERROR(RANK(F179,[RANK])+SUMPRODUCT(--(F179=[RANK]),--(J179&lt;[NUM])),"")</f>
        <v/>
      </c>
      <c r="F179" s="16" t="str">
        <f>IFERROR(RANK(ProjectTimelineData[[#This Row],[DATE]],[DATE],1),"")</f>
        <v/>
      </c>
      <c r="G179" s="17" t="str">
        <f>IFERROR(IF(ISBLANK(INDEX(ProjectDetails[],Project_last_entry-Project_start_row-ProjectTimelineData[[#This Row],[NUM]]+1,1)),"",INDEX(ProjectDetails[],Project_last_entry-Project_start_row-ProjectTimelineData[[#This Row],[NUM]]+1,1)),"")</f>
        <v/>
      </c>
      <c r="H179" s="19" t="str">
        <f>IFERROR(IF(ISBLANK(INDEX(ProjectDetails[],Project_last_entry-Project_start_row-ProjectTimelineData[[#This Row],[NUM]]+1,2)),"",INDEX(ProjectDetails[],Project_last_entry-Project_start_row-ProjectTimelineData[[#This Row],[NUM]]+1,2)),"")</f>
        <v/>
      </c>
      <c r="I179" s="19" t="str">
        <f>IFERROR(IF(ISBLANK(INDEX(ProjectDetails[],Project_last_entry-Project_start_row-ProjectTimelineData[[#This Row],[NUM]]+1,3)),"",INDEX(ProjectDetails[],Project_last_entry-Project_start_row-ProjectTimelineData[[#This Row],[NUM]]+1,3)),"")</f>
        <v/>
      </c>
      <c r="J179" s="13" t="str">
        <f>IFERROR(IF(ISBLANK(INDEX(ProjectDetails[],ROW(A174)+1,1)),"",IF($J178-1&lt;=-1,"",$J178-1)),"")</f>
        <v/>
      </c>
      <c r="M179" s="16" t="str">
        <f>IFERROR(ProjectTimelineData[NUM]+1,"")</f>
        <v/>
      </c>
      <c r="N179" s="17" t="str">
        <f>IFERROR(VLOOKUP([RANK Sorted],ProjectTimelineData[],3,0),"")</f>
        <v/>
      </c>
      <c r="O179" s="13" t="str">
        <f>IFERROR(VLOOKUP([RANK Sorted],ProjectTimelineData[],4,0),"")</f>
        <v/>
      </c>
      <c r="P179" s="13" t="str">
        <f>IFERROR(VLOOKUP([RANK Sorted],ProjectTimelineData[],5,0),"")</f>
        <v/>
      </c>
    </row>
    <row r="180" spans="5:16">
      <c r="E180" s="16" t="str">
        <f>IFERROR(RANK(F180,[RANK])+SUMPRODUCT(--(F180=[RANK]),--(J180&lt;[NUM])),"")</f>
        <v/>
      </c>
      <c r="F180" s="16" t="str">
        <f>IFERROR(RANK(ProjectTimelineData[[#This Row],[DATE]],[DATE],1),"")</f>
        <v/>
      </c>
      <c r="G180" s="17" t="str">
        <f>IFERROR(IF(ISBLANK(INDEX(ProjectDetails[],Project_last_entry-Project_start_row-ProjectTimelineData[[#This Row],[NUM]]+1,1)),"",INDEX(ProjectDetails[],Project_last_entry-Project_start_row-ProjectTimelineData[[#This Row],[NUM]]+1,1)),"")</f>
        <v/>
      </c>
      <c r="H180" s="19" t="str">
        <f>IFERROR(IF(ISBLANK(INDEX(ProjectDetails[],Project_last_entry-Project_start_row-ProjectTimelineData[[#This Row],[NUM]]+1,2)),"",INDEX(ProjectDetails[],Project_last_entry-Project_start_row-ProjectTimelineData[[#This Row],[NUM]]+1,2)),"")</f>
        <v/>
      </c>
      <c r="I180" s="19" t="str">
        <f>IFERROR(IF(ISBLANK(INDEX(ProjectDetails[],Project_last_entry-Project_start_row-ProjectTimelineData[[#This Row],[NUM]]+1,3)),"",INDEX(ProjectDetails[],Project_last_entry-Project_start_row-ProjectTimelineData[[#This Row],[NUM]]+1,3)),"")</f>
        <v/>
      </c>
      <c r="J180" s="13" t="str">
        <f>IFERROR(IF(ISBLANK(INDEX(ProjectDetails[],ROW(A175)+1,1)),"",IF($J179-1&lt;=-1,"",$J179-1)),"")</f>
        <v/>
      </c>
      <c r="M180" s="16" t="str">
        <f>IFERROR(ProjectTimelineData[NUM]+1,"")</f>
        <v/>
      </c>
      <c r="N180" s="17" t="str">
        <f>IFERROR(VLOOKUP([RANK Sorted],ProjectTimelineData[],3,0),"")</f>
        <v/>
      </c>
      <c r="O180" s="13" t="str">
        <f>IFERROR(VLOOKUP([RANK Sorted],ProjectTimelineData[],4,0),"")</f>
        <v/>
      </c>
      <c r="P180" s="13" t="str">
        <f>IFERROR(VLOOKUP([RANK Sorted],ProjectTimelineData[],5,0),"")</f>
        <v/>
      </c>
    </row>
    <row r="181" spans="5:16">
      <c r="E181" s="16" t="str">
        <f>IFERROR(RANK(F181,[RANK])+SUMPRODUCT(--(F181=[RANK]),--(J181&lt;[NUM])),"")</f>
        <v/>
      </c>
      <c r="F181" s="16" t="str">
        <f>IFERROR(RANK(ProjectTimelineData[[#This Row],[DATE]],[DATE],1),"")</f>
        <v/>
      </c>
      <c r="G181" s="17" t="str">
        <f>IFERROR(IF(ISBLANK(INDEX(ProjectDetails[],Project_last_entry-Project_start_row-ProjectTimelineData[[#This Row],[NUM]]+1,1)),"",INDEX(ProjectDetails[],Project_last_entry-Project_start_row-ProjectTimelineData[[#This Row],[NUM]]+1,1)),"")</f>
        <v/>
      </c>
      <c r="H181" s="19" t="str">
        <f>IFERROR(IF(ISBLANK(INDEX(ProjectDetails[],Project_last_entry-Project_start_row-ProjectTimelineData[[#This Row],[NUM]]+1,2)),"",INDEX(ProjectDetails[],Project_last_entry-Project_start_row-ProjectTimelineData[[#This Row],[NUM]]+1,2)),"")</f>
        <v/>
      </c>
      <c r="I181" s="19" t="str">
        <f>IFERROR(IF(ISBLANK(INDEX(ProjectDetails[],Project_last_entry-Project_start_row-ProjectTimelineData[[#This Row],[NUM]]+1,3)),"",INDEX(ProjectDetails[],Project_last_entry-Project_start_row-ProjectTimelineData[[#This Row],[NUM]]+1,3)),"")</f>
        <v/>
      </c>
      <c r="J181" s="13" t="str">
        <f>IFERROR(IF(ISBLANK(INDEX(ProjectDetails[],ROW(A176)+1,1)),"",IF($J180-1&lt;=-1,"",$J180-1)),"")</f>
        <v/>
      </c>
      <c r="M181" s="16" t="str">
        <f>IFERROR(ProjectTimelineData[NUM]+1,"")</f>
        <v/>
      </c>
      <c r="N181" s="17" t="str">
        <f>IFERROR(VLOOKUP([RANK Sorted],ProjectTimelineData[],3,0),"")</f>
        <v/>
      </c>
      <c r="O181" s="13" t="str">
        <f>IFERROR(VLOOKUP([RANK Sorted],ProjectTimelineData[],4,0),"")</f>
        <v/>
      </c>
      <c r="P181" s="13" t="str">
        <f>IFERROR(VLOOKUP([RANK Sorted],ProjectTimelineData[],5,0),"")</f>
        <v/>
      </c>
    </row>
    <row r="182" spans="5:16">
      <c r="E182" s="16" t="str">
        <f>IFERROR(RANK(F182,[RANK])+SUMPRODUCT(--(F182=[RANK]),--(J182&lt;[NUM])),"")</f>
        <v/>
      </c>
      <c r="F182" s="16" t="str">
        <f>IFERROR(RANK(ProjectTimelineData[[#This Row],[DATE]],[DATE],1),"")</f>
        <v/>
      </c>
      <c r="G182" s="17" t="str">
        <f>IFERROR(IF(ISBLANK(INDEX(ProjectDetails[],Project_last_entry-Project_start_row-ProjectTimelineData[[#This Row],[NUM]]+1,1)),"",INDEX(ProjectDetails[],Project_last_entry-Project_start_row-ProjectTimelineData[[#This Row],[NUM]]+1,1)),"")</f>
        <v/>
      </c>
      <c r="H182" s="19" t="str">
        <f>IFERROR(IF(ISBLANK(INDEX(ProjectDetails[],Project_last_entry-Project_start_row-ProjectTimelineData[[#This Row],[NUM]]+1,2)),"",INDEX(ProjectDetails[],Project_last_entry-Project_start_row-ProjectTimelineData[[#This Row],[NUM]]+1,2)),"")</f>
        <v/>
      </c>
      <c r="I182" s="19" t="str">
        <f>IFERROR(IF(ISBLANK(INDEX(ProjectDetails[],Project_last_entry-Project_start_row-ProjectTimelineData[[#This Row],[NUM]]+1,3)),"",INDEX(ProjectDetails[],Project_last_entry-Project_start_row-ProjectTimelineData[[#This Row],[NUM]]+1,3)),"")</f>
        <v/>
      </c>
      <c r="J182" s="13" t="str">
        <f>IFERROR(IF(ISBLANK(INDEX(ProjectDetails[],ROW(A177)+1,1)),"",IF($J181-1&lt;=-1,"",$J181-1)),"")</f>
        <v/>
      </c>
      <c r="M182" s="16" t="str">
        <f>IFERROR(ProjectTimelineData[NUM]+1,"")</f>
        <v/>
      </c>
      <c r="N182" s="17" t="str">
        <f>IFERROR(VLOOKUP([RANK Sorted],ProjectTimelineData[],3,0),"")</f>
        <v/>
      </c>
      <c r="O182" s="13" t="str">
        <f>IFERROR(VLOOKUP([RANK Sorted],ProjectTimelineData[],4,0),"")</f>
        <v/>
      </c>
      <c r="P182" s="13" t="str">
        <f>IFERROR(VLOOKUP([RANK Sorted],ProjectTimelineData[],5,0),"")</f>
        <v/>
      </c>
    </row>
    <row r="183" spans="5:16">
      <c r="E183" s="16" t="str">
        <f>IFERROR(RANK(F183,[RANK])+SUMPRODUCT(--(F183=[RANK]),--(J183&lt;[NUM])),"")</f>
        <v/>
      </c>
      <c r="F183" s="16" t="str">
        <f>IFERROR(RANK(ProjectTimelineData[[#This Row],[DATE]],[DATE],1),"")</f>
        <v/>
      </c>
      <c r="G183" s="17" t="str">
        <f>IFERROR(IF(ISBLANK(INDEX(ProjectDetails[],Project_last_entry-Project_start_row-ProjectTimelineData[[#This Row],[NUM]]+1,1)),"",INDEX(ProjectDetails[],Project_last_entry-Project_start_row-ProjectTimelineData[[#This Row],[NUM]]+1,1)),"")</f>
        <v/>
      </c>
      <c r="H183" s="19" t="str">
        <f>IFERROR(IF(ISBLANK(INDEX(ProjectDetails[],Project_last_entry-Project_start_row-ProjectTimelineData[[#This Row],[NUM]]+1,2)),"",INDEX(ProjectDetails[],Project_last_entry-Project_start_row-ProjectTimelineData[[#This Row],[NUM]]+1,2)),"")</f>
        <v/>
      </c>
      <c r="I183" s="19" t="str">
        <f>IFERROR(IF(ISBLANK(INDEX(ProjectDetails[],Project_last_entry-Project_start_row-ProjectTimelineData[[#This Row],[NUM]]+1,3)),"",INDEX(ProjectDetails[],Project_last_entry-Project_start_row-ProjectTimelineData[[#This Row],[NUM]]+1,3)),"")</f>
        <v/>
      </c>
      <c r="J183" s="13" t="str">
        <f>IFERROR(IF(ISBLANK(INDEX(ProjectDetails[],ROW(A178)+1,1)),"",IF($J182-1&lt;=-1,"",$J182-1)),"")</f>
        <v/>
      </c>
      <c r="M183" s="16" t="str">
        <f>IFERROR(ProjectTimelineData[NUM]+1,"")</f>
        <v/>
      </c>
      <c r="N183" s="17" t="str">
        <f>IFERROR(VLOOKUP([RANK Sorted],ProjectTimelineData[],3,0),"")</f>
        <v/>
      </c>
      <c r="O183" s="13" t="str">
        <f>IFERROR(VLOOKUP([RANK Sorted],ProjectTimelineData[],4,0),"")</f>
        <v/>
      </c>
      <c r="P183" s="13" t="str">
        <f>IFERROR(VLOOKUP([RANK Sorted],ProjectTimelineData[],5,0),"")</f>
        <v/>
      </c>
    </row>
    <row r="184" spans="5:16">
      <c r="E184" s="16" t="str">
        <f>IFERROR(RANK(F184,[RANK])+SUMPRODUCT(--(F184=[RANK]),--(J184&lt;[NUM])),"")</f>
        <v/>
      </c>
      <c r="F184" s="16" t="str">
        <f>IFERROR(RANK(ProjectTimelineData[[#This Row],[DATE]],[DATE],1),"")</f>
        <v/>
      </c>
      <c r="G184" s="17" t="str">
        <f>IFERROR(IF(ISBLANK(INDEX(ProjectDetails[],Project_last_entry-Project_start_row-ProjectTimelineData[[#This Row],[NUM]]+1,1)),"",INDEX(ProjectDetails[],Project_last_entry-Project_start_row-ProjectTimelineData[[#This Row],[NUM]]+1,1)),"")</f>
        <v/>
      </c>
      <c r="H184" s="19" t="str">
        <f>IFERROR(IF(ISBLANK(INDEX(ProjectDetails[],Project_last_entry-Project_start_row-ProjectTimelineData[[#This Row],[NUM]]+1,2)),"",INDEX(ProjectDetails[],Project_last_entry-Project_start_row-ProjectTimelineData[[#This Row],[NUM]]+1,2)),"")</f>
        <v/>
      </c>
      <c r="I184" s="19" t="str">
        <f>IFERROR(IF(ISBLANK(INDEX(ProjectDetails[],Project_last_entry-Project_start_row-ProjectTimelineData[[#This Row],[NUM]]+1,3)),"",INDEX(ProjectDetails[],Project_last_entry-Project_start_row-ProjectTimelineData[[#This Row],[NUM]]+1,3)),"")</f>
        <v/>
      </c>
      <c r="J184" s="13" t="str">
        <f>IFERROR(IF(ISBLANK(INDEX(ProjectDetails[],ROW(A179)+1,1)),"",IF($J183-1&lt;=-1,"",$J183-1)),"")</f>
        <v/>
      </c>
      <c r="M184" s="16" t="str">
        <f>IFERROR(ProjectTimelineData[NUM]+1,"")</f>
        <v/>
      </c>
      <c r="N184" s="17" t="str">
        <f>IFERROR(VLOOKUP([RANK Sorted],ProjectTimelineData[],3,0),"")</f>
        <v/>
      </c>
      <c r="O184" s="13" t="str">
        <f>IFERROR(VLOOKUP([RANK Sorted],ProjectTimelineData[],4,0),"")</f>
        <v/>
      </c>
      <c r="P184" s="13" t="str">
        <f>IFERROR(VLOOKUP([RANK Sorted],ProjectTimelineData[],5,0),"")</f>
        <v/>
      </c>
    </row>
    <row r="185" spans="5:16">
      <c r="E185" s="16" t="str">
        <f>IFERROR(RANK(F185,[RANK])+SUMPRODUCT(--(F185=[RANK]),--(J185&lt;[NUM])),"")</f>
        <v/>
      </c>
      <c r="F185" s="16" t="str">
        <f>IFERROR(RANK(ProjectTimelineData[[#This Row],[DATE]],[DATE],1),"")</f>
        <v/>
      </c>
      <c r="G185" s="17" t="str">
        <f>IFERROR(IF(ISBLANK(INDEX(ProjectDetails[],Project_last_entry-Project_start_row-ProjectTimelineData[[#This Row],[NUM]]+1,1)),"",INDEX(ProjectDetails[],Project_last_entry-Project_start_row-ProjectTimelineData[[#This Row],[NUM]]+1,1)),"")</f>
        <v/>
      </c>
      <c r="H185" s="19" t="str">
        <f>IFERROR(IF(ISBLANK(INDEX(ProjectDetails[],Project_last_entry-Project_start_row-ProjectTimelineData[[#This Row],[NUM]]+1,2)),"",INDEX(ProjectDetails[],Project_last_entry-Project_start_row-ProjectTimelineData[[#This Row],[NUM]]+1,2)),"")</f>
        <v/>
      </c>
      <c r="I185" s="19" t="str">
        <f>IFERROR(IF(ISBLANK(INDEX(ProjectDetails[],Project_last_entry-Project_start_row-ProjectTimelineData[[#This Row],[NUM]]+1,3)),"",INDEX(ProjectDetails[],Project_last_entry-Project_start_row-ProjectTimelineData[[#This Row],[NUM]]+1,3)),"")</f>
        <v/>
      </c>
      <c r="J185" s="13" t="str">
        <f>IFERROR(IF(ISBLANK(INDEX(ProjectDetails[],ROW(A180)+1,1)),"",IF($J184-1&lt;=-1,"",$J184-1)),"")</f>
        <v/>
      </c>
      <c r="M185" s="16" t="str">
        <f>IFERROR(ProjectTimelineData[NUM]+1,"")</f>
        <v/>
      </c>
      <c r="N185" s="17" t="str">
        <f>IFERROR(VLOOKUP([RANK Sorted],ProjectTimelineData[],3,0),"")</f>
        <v/>
      </c>
      <c r="O185" s="13" t="str">
        <f>IFERROR(VLOOKUP([RANK Sorted],ProjectTimelineData[],4,0),"")</f>
        <v/>
      </c>
      <c r="P185" s="13" t="str">
        <f>IFERROR(VLOOKUP([RANK Sorted],ProjectTimelineData[],5,0),"")</f>
        <v/>
      </c>
    </row>
    <row r="186" spans="5:16">
      <c r="E186" s="16" t="str">
        <f>IFERROR(RANK(F186,[RANK])+SUMPRODUCT(--(F186=[RANK]),--(J186&lt;[NUM])),"")</f>
        <v/>
      </c>
      <c r="F186" s="16" t="str">
        <f>IFERROR(RANK(ProjectTimelineData[[#This Row],[DATE]],[DATE],1),"")</f>
        <v/>
      </c>
      <c r="G186" s="17" t="str">
        <f>IFERROR(IF(ISBLANK(INDEX(ProjectDetails[],Project_last_entry-Project_start_row-ProjectTimelineData[[#This Row],[NUM]]+1,1)),"",INDEX(ProjectDetails[],Project_last_entry-Project_start_row-ProjectTimelineData[[#This Row],[NUM]]+1,1)),"")</f>
        <v/>
      </c>
      <c r="H186" s="19" t="str">
        <f>IFERROR(IF(ISBLANK(INDEX(ProjectDetails[],Project_last_entry-Project_start_row-ProjectTimelineData[[#This Row],[NUM]]+1,2)),"",INDEX(ProjectDetails[],Project_last_entry-Project_start_row-ProjectTimelineData[[#This Row],[NUM]]+1,2)),"")</f>
        <v/>
      </c>
      <c r="I186" s="19" t="str">
        <f>IFERROR(IF(ISBLANK(INDEX(ProjectDetails[],Project_last_entry-Project_start_row-ProjectTimelineData[[#This Row],[NUM]]+1,3)),"",INDEX(ProjectDetails[],Project_last_entry-Project_start_row-ProjectTimelineData[[#This Row],[NUM]]+1,3)),"")</f>
        <v/>
      </c>
      <c r="J186" s="13" t="str">
        <f>IFERROR(IF(ISBLANK(INDEX(ProjectDetails[],ROW(A181)+1,1)),"",IF($J185-1&lt;=-1,"",$J185-1)),"")</f>
        <v/>
      </c>
      <c r="M186" s="16" t="str">
        <f>IFERROR(ProjectTimelineData[NUM]+1,"")</f>
        <v/>
      </c>
      <c r="N186" s="17" t="str">
        <f>IFERROR(VLOOKUP([RANK Sorted],ProjectTimelineData[],3,0),"")</f>
        <v/>
      </c>
      <c r="O186" s="13" t="str">
        <f>IFERROR(VLOOKUP([RANK Sorted],ProjectTimelineData[],4,0),"")</f>
        <v/>
      </c>
      <c r="P186" s="13" t="str">
        <f>IFERROR(VLOOKUP([RANK Sorted],ProjectTimelineData[],5,0),"")</f>
        <v/>
      </c>
    </row>
    <row r="187" spans="5:16">
      <c r="E187" s="16" t="str">
        <f>IFERROR(RANK(F187,[RANK])+SUMPRODUCT(--(F187=[RANK]),--(J187&lt;[NUM])),"")</f>
        <v/>
      </c>
      <c r="F187" s="16" t="str">
        <f>IFERROR(RANK(ProjectTimelineData[[#This Row],[DATE]],[DATE],1),"")</f>
        <v/>
      </c>
      <c r="G187" s="17" t="str">
        <f>IFERROR(IF(ISBLANK(INDEX(ProjectDetails[],Project_last_entry-Project_start_row-ProjectTimelineData[[#This Row],[NUM]]+1,1)),"",INDEX(ProjectDetails[],Project_last_entry-Project_start_row-ProjectTimelineData[[#This Row],[NUM]]+1,1)),"")</f>
        <v/>
      </c>
      <c r="H187" s="19" t="str">
        <f>IFERROR(IF(ISBLANK(INDEX(ProjectDetails[],Project_last_entry-Project_start_row-ProjectTimelineData[[#This Row],[NUM]]+1,2)),"",INDEX(ProjectDetails[],Project_last_entry-Project_start_row-ProjectTimelineData[[#This Row],[NUM]]+1,2)),"")</f>
        <v/>
      </c>
      <c r="I187" s="19" t="str">
        <f>IFERROR(IF(ISBLANK(INDEX(ProjectDetails[],Project_last_entry-Project_start_row-ProjectTimelineData[[#This Row],[NUM]]+1,3)),"",INDEX(ProjectDetails[],Project_last_entry-Project_start_row-ProjectTimelineData[[#This Row],[NUM]]+1,3)),"")</f>
        <v/>
      </c>
      <c r="J187" s="13" t="str">
        <f>IFERROR(IF(ISBLANK(INDEX(ProjectDetails[],ROW(A182)+1,1)),"",IF($J186-1&lt;=-1,"",$J186-1)),"")</f>
        <v/>
      </c>
      <c r="M187" s="16" t="str">
        <f>IFERROR(ProjectTimelineData[NUM]+1,"")</f>
        <v/>
      </c>
      <c r="N187" s="17" t="str">
        <f>IFERROR(VLOOKUP([RANK Sorted],ProjectTimelineData[],3,0),"")</f>
        <v/>
      </c>
      <c r="O187" s="13" t="str">
        <f>IFERROR(VLOOKUP([RANK Sorted],ProjectTimelineData[],4,0),"")</f>
        <v/>
      </c>
      <c r="P187" s="13" t="str">
        <f>IFERROR(VLOOKUP([RANK Sorted],ProjectTimelineData[],5,0),"")</f>
        <v/>
      </c>
    </row>
    <row r="188" spans="5:16">
      <c r="E188" s="16" t="str">
        <f>IFERROR(RANK(F188,[RANK])+SUMPRODUCT(--(F188=[RANK]),--(J188&lt;[NUM])),"")</f>
        <v/>
      </c>
      <c r="F188" s="16" t="str">
        <f>IFERROR(RANK(ProjectTimelineData[[#This Row],[DATE]],[DATE],1),"")</f>
        <v/>
      </c>
      <c r="G188" s="17" t="str">
        <f>IFERROR(IF(ISBLANK(INDEX(ProjectDetails[],Project_last_entry-Project_start_row-ProjectTimelineData[[#This Row],[NUM]]+1,1)),"",INDEX(ProjectDetails[],Project_last_entry-Project_start_row-ProjectTimelineData[[#This Row],[NUM]]+1,1)),"")</f>
        <v/>
      </c>
      <c r="H188" s="19" t="str">
        <f>IFERROR(IF(ISBLANK(INDEX(ProjectDetails[],Project_last_entry-Project_start_row-ProjectTimelineData[[#This Row],[NUM]]+1,2)),"",INDEX(ProjectDetails[],Project_last_entry-Project_start_row-ProjectTimelineData[[#This Row],[NUM]]+1,2)),"")</f>
        <v/>
      </c>
      <c r="I188" s="19" t="str">
        <f>IFERROR(IF(ISBLANK(INDEX(ProjectDetails[],Project_last_entry-Project_start_row-ProjectTimelineData[[#This Row],[NUM]]+1,3)),"",INDEX(ProjectDetails[],Project_last_entry-Project_start_row-ProjectTimelineData[[#This Row],[NUM]]+1,3)),"")</f>
        <v/>
      </c>
      <c r="J188" s="13" t="str">
        <f>IFERROR(IF(ISBLANK(INDEX(ProjectDetails[],ROW(A183)+1,1)),"",IF($J187-1&lt;=-1,"",$J187-1)),"")</f>
        <v/>
      </c>
      <c r="M188" s="16" t="str">
        <f>IFERROR(ProjectTimelineData[NUM]+1,"")</f>
        <v/>
      </c>
      <c r="N188" s="17" t="str">
        <f>IFERROR(VLOOKUP([RANK Sorted],ProjectTimelineData[],3,0),"")</f>
        <v/>
      </c>
      <c r="O188" s="13" t="str">
        <f>IFERROR(VLOOKUP([RANK Sorted],ProjectTimelineData[],4,0),"")</f>
        <v/>
      </c>
      <c r="P188" s="13" t="str">
        <f>IFERROR(VLOOKUP([RANK Sorted],ProjectTimelineData[],5,0),"")</f>
        <v/>
      </c>
    </row>
    <row r="189" spans="5:16">
      <c r="E189" s="16" t="str">
        <f>IFERROR(RANK(F189,[RANK])+SUMPRODUCT(--(F189=[RANK]),--(J189&lt;[NUM])),"")</f>
        <v/>
      </c>
      <c r="F189" s="16" t="str">
        <f>IFERROR(RANK(ProjectTimelineData[[#This Row],[DATE]],[DATE],1),"")</f>
        <v/>
      </c>
      <c r="G189" s="17" t="str">
        <f>IFERROR(IF(ISBLANK(INDEX(ProjectDetails[],Project_last_entry-Project_start_row-ProjectTimelineData[[#This Row],[NUM]]+1,1)),"",INDEX(ProjectDetails[],Project_last_entry-Project_start_row-ProjectTimelineData[[#This Row],[NUM]]+1,1)),"")</f>
        <v/>
      </c>
      <c r="H189" s="19" t="str">
        <f>IFERROR(IF(ISBLANK(INDEX(ProjectDetails[],Project_last_entry-Project_start_row-ProjectTimelineData[[#This Row],[NUM]]+1,2)),"",INDEX(ProjectDetails[],Project_last_entry-Project_start_row-ProjectTimelineData[[#This Row],[NUM]]+1,2)),"")</f>
        <v/>
      </c>
      <c r="I189" s="19" t="str">
        <f>IFERROR(IF(ISBLANK(INDEX(ProjectDetails[],Project_last_entry-Project_start_row-ProjectTimelineData[[#This Row],[NUM]]+1,3)),"",INDEX(ProjectDetails[],Project_last_entry-Project_start_row-ProjectTimelineData[[#This Row],[NUM]]+1,3)),"")</f>
        <v/>
      </c>
      <c r="J189" s="13" t="str">
        <f>IFERROR(IF(ISBLANK(INDEX(ProjectDetails[],ROW(A184)+1,1)),"",IF($J188-1&lt;=-1,"",$J188-1)),"")</f>
        <v/>
      </c>
      <c r="M189" s="16" t="str">
        <f>IFERROR(ProjectTimelineData[NUM]+1,"")</f>
        <v/>
      </c>
      <c r="N189" s="17" t="str">
        <f>IFERROR(VLOOKUP([RANK Sorted],ProjectTimelineData[],3,0),"")</f>
        <v/>
      </c>
      <c r="O189" s="13" t="str">
        <f>IFERROR(VLOOKUP([RANK Sorted],ProjectTimelineData[],4,0),"")</f>
        <v/>
      </c>
      <c r="P189" s="13" t="str">
        <f>IFERROR(VLOOKUP([RANK Sorted],ProjectTimelineData[],5,0),"")</f>
        <v/>
      </c>
    </row>
    <row r="190" spans="5:16">
      <c r="E190" s="16" t="str">
        <f>IFERROR(RANK(F190,[RANK])+SUMPRODUCT(--(F190=[RANK]),--(J190&lt;[NUM])),"")</f>
        <v/>
      </c>
      <c r="F190" s="16" t="str">
        <f>IFERROR(RANK(ProjectTimelineData[[#This Row],[DATE]],[DATE],1),"")</f>
        <v/>
      </c>
      <c r="G190" s="17" t="str">
        <f>IFERROR(IF(ISBLANK(INDEX(ProjectDetails[],Project_last_entry-Project_start_row-ProjectTimelineData[[#This Row],[NUM]]+1,1)),"",INDEX(ProjectDetails[],Project_last_entry-Project_start_row-ProjectTimelineData[[#This Row],[NUM]]+1,1)),"")</f>
        <v/>
      </c>
      <c r="H190" s="19" t="str">
        <f>IFERROR(IF(ISBLANK(INDEX(ProjectDetails[],Project_last_entry-Project_start_row-ProjectTimelineData[[#This Row],[NUM]]+1,2)),"",INDEX(ProjectDetails[],Project_last_entry-Project_start_row-ProjectTimelineData[[#This Row],[NUM]]+1,2)),"")</f>
        <v/>
      </c>
      <c r="I190" s="19" t="str">
        <f>IFERROR(IF(ISBLANK(INDEX(ProjectDetails[],Project_last_entry-Project_start_row-ProjectTimelineData[[#This Row],[NUM]]+1,3)),"",INDEX(ProjectDetails[],Project_last_entry-Project_start_row-ProjectTimelineData[[#This Row],[NUM]]+1,3)),"")</f>
        <v/>
      </c>
      <c r="J190" s="13" t="str">
        <f>IFERROR(IF(ISBLANK(INDEX(ProjectDetails[],ROW(A185)+1,1)),"",IF($J189-1&lt;=-1,"",$J189-1)),"")</f>
        <v/>
      </c>
      <c r="M190" s="16" t="str">
        <f>IFERROR(ProjectTimelineData[NUM]+1,"")</f>
        <v/>
      </c>
      <c r="N190" s="17" t="str">
        <f>IFERROR(VLOOKUP([RANK Sorted],ProjectTimelineData[],3,0),"")</f>
        <v/>
      </c>
      <c r="O190" s="13" t="str">
        <f>IFERROR(VLOOKUP([RANK Sorted],ProjectTimelineData[],4,0),"")</f>
        <v/>
      </c>
      <c r="P190" s="13" t="str">
        <f>IFERROR(VLOOKUP([RANK Sorted],ProjectTimelineData[],5,0),"")</f>
        <v/>
      </c>
    </row>
    <row r="191" spans="5:16">
      <c r="E191" s="16" t="str">
        <f>IFERROR(RANK(F191,[RANK])+SUMPRODUCT(--(F191=[RANK]),--(J191&lt;[NUM])),"")</f>
        <v/>
      </c>
      <c r="F191" s="16" t="str">
        <f>IFERROR(RANK(ProjectTimelineData[[#This Row],[DATE]],[DATE],1),"")</f>
        <v/>
      </c>
      <c r="G191" s="17" t="str">
        <f>IFERROR(IF(ISBLANK(INDEX(ProjectDetails[],Project_last_entry-Project_start_row-ProjectTimelineData[[#This Row],[NUM]]+1,1)),"",INDEX(ProjectDetails[],Project_last_entry-Project_start_row-ProjectTimelineData[[#This Row],[NUM]]+1,1)),"")</f>
        <v/>
      </c>
      <c r="H191" s="19" t="str">
        <f>IFERROR(IF(ISBLANK(INDEX(ProjectDetails[],Project_last_entry-Project_start_row-ProjectTimelineData[[#This Row],[NUM]]+1,2)),"",INDEX(ProjectDetails[],Project_last_entry-Project_start_row-ProjectTimelineData[[#This Row],[NUM]]+1,2)),"")</f>
        <v/>
      </c>
      <c r="I191" s="19" t="str">
        <f>IFERROR(IF(ISBLANK(INDEX(ProjectDetails[],Project_last_entry-Project_start_row-ProjectTimelineData[[#This Row],[NUM]]+1,3)),"",INDEX(ProjectDetails[],Project_last_entry-Project_start_row-ProjectTimelineData[[#This Row],[NUM]]+1,3)),"")</f>
        <v/>
      </c>
      <c r="J191" s="13" t="str">
        <f>IFERROR(IF(ISBLANK(INDEX(ProjectDetails[],ROW(A186)+1,1)),"",IF($J190-1&lt;=-1,"",$J190-1)),"")</f>
        <v/>
      </c>
      <c r="M191" s="16" t="str">
        <f>IFERROR(ProjectTimelineData[NUM]+1,"")</f>
        <v/>
      </c>
      <c r="N191" s="17" t="str">
        <f>IFERROR(VLOOKUP([RANK Sorted],ProjectTimelineData[],3,0),"")</f>
        <v/>
      </c>
      <c r="O191" s="13" t="str">
        <f>IFERROR(VLOOKUP([RANK Sorted],ProjectTimelineData[],4,0),"")</f>
        <v/>
      </c>
      <c r="P191" s="13" t="str">
        <f>IFERROR(VLOOKUP([RANK Sorted],ProjectTimelineData[],5,0),"")</f>
        <v/>
      </c>
    </row>
    <row r="192" spans="5:16">
      <c r="E192" s="16" t="str">
        <f>IFERROR(RANK(F192,[RANK])+SUMPRODUCT(--(F192=[RANK]),--(J192&lt;[NUM])),"")</f>
        <v/>
      </c>
      <c r="F192" s="16" t="str">
        <f>IFERROR(RANK(ProjectTimelineData[[#This Row],[DATE]],[DATE],1),"")</f>
        <v/>
      </c>
      <c r="G192" s="17" t="str">
        <f>IFERROR(IF(ISBLANK(INDEX(ProjectDetails[],Project_last_entry-Project_start_row-ProjectTimelineData[[#This Row],[NUM]]+1,1)),"",INDEX(ProjectDetails[],Project_last_entry-Project_start_row-ProjectTimelineData[[#This Row],[NUM]]+1,1)),"")</f>
        <v/>
      </c>
      <c r="H192" s="19" t="str">
        <f>IFERROR(IF(ISBLANK(INDEX(ProjectDetails[],Project_last_entry-Project_start_row-ProjectTimelineData[[#This Row],[NUM]]+1,2)),"",INDEX(ProjectDetails[],Project_last_entry-Project_start_row-ProjectTimelineData[[#This Row],[NUM]]+1,2)),"")</f>
        <v/>
      </c>
      <c r="I192" s="19" t="str">
        <f>IFERROR(IF(ISBLANK(INDEX(ProjectDetails[],Project_last_entry-Project_start_row-ProjectTimelineData[[#This Row],[NUM]]+1,3)),"",INDEX(ProjectDetails[],Project_last_entry-Project_start_row-ProjectTimelineData[[#This Row],[NUM]]+1,3)),"")</f>
        <v/>
      </c>
      <c r="J192" s="13" t="str">
        <f>IFERROR(IF(ISBLANK(INDEX(ProjectDetails[],ROW(A187)+1,1)),"",IF($J191-1&lt;=-1,"",$J191-1)),"")</f>
        <v/>
      </c>
      <c r="M192" s="16" t="str">
        <f>IFERROR(ProjectTimelineData[NUM]+1,"")</f>
        <v/>
      </c>
      <c r="N192" s="17" t="str">
        <f>IFERROR(VLOOKUP([RANK Sorted],ProjectTimelineData[],3,0),"")</f>
        <v/>
      </c>
      <c r="O192" s="13" t="str">
        <f>IFERROR(VLOOKUP([RANK Sorted],ProjectTimelineData[],4,0),"")</f>
        <v/>
      </c>
      <c r="P192" s="13" t="str">
        <f>IFERROR(VLOOKUP([RANK Sorted],ProjectTimelineData[],5,0),"")</f>
        <v/>
      </c>
    </row>
    <row r="193" spans="5:16">
      <c r="E193" s="16" t="str">
        <f>IFERROR(RANK(F193,[RANK])+SUMPRODUCT(--(F193=[RANK]),--(J193&lt;[NUM])),"")</f>
        <v/>
      </c>
      <c r="F193" s="16" t="str">
        <f>IFERROR(RANK(ProjectTimelineData[[#This Row],[DATE]],[DATE],1),"")</f>
        <v/>
      </c>
      <c r="G193" s="17" t="str">
        <f>IFERROR(IF(ISBLANK(INDEX(ProjectDetails[],Project_last_entry-Project_start_row-ProjectTimelineData[[#This Row],[NUM]]+1,1)),"",INDEX(ProjectDetails[],Project_last_entry-Project_start_row-ProjectTimelineData[[#This Row],[NUM]]+1,1)),"")</f>
        <v/>
      </c>
      <c r="H193" s="19" t="str">
        <f>IFERROR(IF(ISBLANK(INDEX(ProjectDetails[],Project_last_entry-Project_start_row-ProjectTimelineData[[#This Row],[NUM]]+1,2)),"",INDEX(ProjectDetails[],Project_last_entry-Project_start_row-ProjectTimelineData[[#This Row],[NUM]]+1,2)),"")</f>
        <v/>
      </c>
      <c r="I193" s="19" t="str">
        <f>IFERROR(IF(ISBLANK(INDEX(ProjectDetails[],Project_last_entry-Project_start_row-ProjectTimelineData[[#This Row],[NUM]]+1,3)),"",INDEX(ProjectDetails[],Project_last_entry-Project_start_row-ProjectTimelineData[[#This Row],[NUM]]+1,3)),"")</f>
        <v/>
      </c>
      <c r="J193" s="13" t="str">
        <f>IFERROR(IF(ISBLANK(INDEX(ProjectDetails[],ROW(A188)+1,1)),"",IF($J192-1&lt;=-1,"",$J192-1)),"")</f>
        <v/>
      </c>
      <c r="M193" s="16" t="str">
        <f>IFERROR(ProjectTimelineData[NUM]+1,"")</f>
        <v/>
      </c>
      <c r="N193" s="17" t="str">
        <f>IFERROR(VLOOKUP([RANK Sorted],ProjectTimelineData[],3,0),"")</f>
        <v/>
      </c>
      <c r="O193" s="13" t="str">
        <f>IFERROR(VLOOKUP([RANK Sorted],ProjectTimelineData[],4,0),"")</f>
        <v/>
      </c>
      <c r="P193" s="13" t="str">
        <f>IFERROR(VLOOKUP([RANK Sorted],ProjectTimelineData[],5,0),"")</f>
        <v/>
      </c>
    </row>
    <row r="194" spans="5:16">
      <c r="E194" s="16" t="str">
        <f>IFERROR(RANK(F194,[RANK])+SUMPRODUCT(--(F194=[RANK]),--(J194&lt;[NUM])),"")</f>
        <v/>
      </c>
      <c r="F194" s="16" t="str">
        <f>IFERROR(RANK(ProjectTimelineData[[#This Row],[DATE]],[DATE],1),"")</f>
        <v/>
      </c>
      <c r="G194" s="17" t="str">
        <f>IFERROR(IF(ISBLANK(INDEX(ProjectDetails[],Project_last_entry-Project_start_row-ProjectTimelineData[[#This Row],[NUM]]+1,1)),"",INDEX(ProjectDetails[],Project_last_entry-Project_start_row-ProjectTimelineData[[#This Row],[NUM]]+1,1)),"")</f>
        <v/>
      </c>
      <c r="H194" s="19" t="str">
        <f>IFERROR(IF(ISBLANK(INDEX(ProjectDetails[],Project_last_entry-Project_start_row-ProjectTimelineData[[#This Row],[NUM]]+1,2)),"",INDEX(ProjectDetails[],Project_last_entry-Project_start_row-ProjectTimelineData[[#This Row],[NUM]]+1,2)),"")</f>
        <v/>
      </c>
      <c r="I194" s="19" t="str">
        <f>IFERROR(IF(ISBLANK(INDEX(ProjectDetails[],Project_last_entry-Project_start_row-ProjectTimelineData[[#This Row],[NUM]]+1,3)),"",INDEX(ProjectDetails[],Project_last_entry-Project_start_row-ProjectTimelineData[[#This Row],[NUM]]+1,3)),"")</f>
        <v/>
      </c>
      <c r="J194" s="13" t="str">
        <f>IFERROR(IF(ISBLANK(INDEX(ProjectDetails[],ROW(A189)+1,1)),"",IF($J193-1&lt;=-1,"",$J193-1)),"")</f>
        <v/>
      </c>
      <c r="M194" s="16" t="str">
        <f>IFERROR(ProjectTimelineData[NUM]+1,"")</f>
        <v/>
      </c>
      <c r="N194" s="17" t="str">
        <f>IFERROR(VLOOKUP([RANK Sorted],ProjectTimelineData[],3,0),"")</f>
        <v/>
      </c>
      <c r="O194" s="13" t="str">
        <f>IFERROR(VLOOKUP([RANK Sorted],ProjectTimelineData[],4,0),"")</f>
        <v/>
      </c>
      <c r="P194" s="13" t="str">
        <f>IFERROR(VLOOKUP([RANK Sorted],ProjectTimelineData[],5,0),"")</f>
        <v/>
      </c>
    </row>
    <row r="195" spans="5:16">
      <c r="E195" s="16" t="str">
        <f>IFERROR(RANK(F195,[RANK])+SUMPRODUCT(--(F195=[RANK]),--(J195&lt;[NUM])),"")</f>
        <v/>
      </c>
      <c r="F195" s="16" t="str">
        <f>IFERROR(RANK(ProjectTimelineData[[#This Row],[DATE]],[DATE],1),"")</f>
        <v/>
      </c>
      <c r="G195" s="17" t="str">
        <f>IFERROR(IF(ISBLANK(INDEX(ProjectDetails[],Project_last_entry-Project_start_row-ProjectTimelineData[[#This Row],[NUM]]+1,1)),"",INDEX(ProjectDetails[],Project_last_entry-Project_start_row-ProjectTimelineData[[#This Row],[NUM]]+1,1)),"")</f>
        <v/>
      </c>
      <c r="H195" s="19" t="str">
        <f>IFERROR(IF(ISBLANK(INDEX(ProjectDetails[],Project_last_entry-Project_start_row-ProjectTimelineData[[#This Row],[NUM]]+1,2)),"",INDEX(ProjectDetails[],Project_last_entry-Project_start_row-ProjectTimelineData[[#This Row],[NUM]]+1,2)),"")</f>
        <v/>
      </c>
      <c r="I195" s="19" t="str">
        <f>IFERROR(IF(ISBLANK(INDEX(ProjectDetails[],Project_last_entry-Project_start_row-ProjectTimelineData[[#This Row],[NUM]]+1,3)),"",INDEX(ProjectDetails[],Project_last_entry-Project_start_row-ProjectTimelineData[[#This Row],[NUM]]+1,3)),"")</f>
        <v/>
      </c>
      <c r="J195" s="13" t="str">
        <f>IFERROR(IF(ISBLANK(INDEX(ProjectDetails[],ROW(A190)+1,1)),"",IF($J194-1&lt;=-1,"",$J194-1)),"")</f>
        <v/>
      </c>
      <c r="M195" s="16" t="str">
        <f>IFERROR(ProjectTimelineData[NUM]+1,"")</f>
        <v/>
      </c>
      <c r="N195" s="17" t="str">
        <f>IFERROR(VLOOKUP([RANK Sorted],ProjectTimelineData[],3,0),"")</f>
        <v/>
      </c>
      <c r="O195" s="13" t="str">
        <f>IFERROR(VLOOKUP([RANK Sorted],ProjectTimelineData[],4,0),"")</f>
        <v/>
      </c>
      <c r="P195" s="13" t="str">
        <f>IFERROR(VLOOKUP([RANK Sorted],ProjectTimelineData[],5,0),"")</f>
        <v/>
      </c>
    </row>
    <row r="196" spans="5:16">
      <c r="E196" s="16" t="str">
        <f>IFERROR(RANK(F196,[RANK])+SUMPRODUCT(--(F196=[RANK]),--(J196&lt;[NUM])),"")</f>
        <v/>
      </c>
      <c r="F196" s="16" t="str">
        <f>IFERROR(RANK(ProjectTimelineData[[#This Row],[DATE]],[DATE],1),"")</f>
        <v/>
      </c>
      <c r="G196" s="17" t="str">
        <f>IFERROR(IF(ISBLANK(INDEX(ProjectDetails[],Project_last_entry-Project_start_row-ProjectTimelineData[[#This Row],[NUM]]+1,1)),"",INDEX(ProjectDetails[],Project_last_entry-Project_start_row-ProjectTimelineData[[#This Row],[NUM]]+1,1)),"")</f>
        <v/>
      </c>
      <c r="H196" s="19" t="str">
        <f>IFERROR(IF(ISBLANK(INDEX(ProjectDetails[],Project_last_entry-Project_start_row-ProjectTimelineData[[#This Row],[NUM]]+1,2)),"",INDEX(ProjectDetails[],Project_last_entry-Project_start_row-ProjectTimelineData[[#This Row],[NUM]]+1,2)),"")</f>
        <v/>
      </c>
      <c r="I196" s="19" t="str">
        <f>IFERROR(IF(ISBLANK(INDEX(ProjectDetails[],Project_last_entry-Project_start_row-ProjectTimelineData[[#This Row],[NUM]]+1,3)),"",INDEX(ProjectDetails[],Project_last_entry-Project_start_row-ProjectTimelineData[[#This Row],[NUM]]+1,3)),"")</f>
        <v/>
      </c>
      <c r="J196" s="13" t="str">
        <f>IFERROR(IF(ISBLANK(INDEX(ProjectDetails[],ROW(A191)+1,1)),"",IF($J195-1&lt;=-1,"",$J195-1)),"")</f>
        <v/>
      </c>
      <c r="M196" s="16" t="str">
        <f>IFERROR(ProjectTimelineData[NUM]+1,"")</f>
        <v/>
      </c>
      <c r="N196" s="17" t="str">
        <f>IFERROR(VLOOKUP([RANK Sorted],ProjectTimelineData[],3,0),"")</f>
        <v/>
      </c>
      <c r="O196" s="13" t="str">
        <f>IFERROR(VLOOKUP([RANK Sorted],ProjectTimelineData[],4,0),"")</f>
        <v/>
      </c>
      <c r="P196" s="13" t="str">
        <f>IFERROR(VLOOKUP([RANK Sorted],ProjectTimelineData[],5,0),"")</f>
        <v/>
      </c>
    </row>
    <row r="197" spans="5:16">
      <c r="E197" s="16" t="str">
        <f>IFERROR(RANK(F197,[RANK])+SUMPRODUCT(--(F197=[RANK]),--(J197&lt;[NUM])),"")</f>
        <v/>
      </c>
      <c r="F197" s="16" t="str">
        <f>IFERROR(RANK(ProjectTimelineData[[#This Row],[DATE]],[DATE],1),"")</f>
        <v/>
      </c>
      <c r="G197" s="17" t="str">
        <f>IFERROR(IF(ISBLANK(INDEX(ProjectDetails[],Project_last_entry-Project_start_row-ProjectTimelineData[[#This Row],[NUM]]+1,1)),"",INDEX(ProjectDetails[],Project_last_entry-Project_start_row-ProjectTimelineData[[#This Row],[NUM]]+1,1)),"")</f>
        <v/>
      </c>
      <c r="H197" s="19" t="str">
        <f>IFERROR(IF(ISBLANK(INDEX(ProjectDetails[],Project_last_entry-Project_start_row-ProjectTimelineData[[#This Row],[NUM]]+1,2)),"",INDEX(ProjectDetails[],Project_last_entry-Project_start_row-ProjectTimelineData[[#This Row],[NUM]]+1,2)),"")</f>
        <v/>
      </c>
      <c r="I197" s="19" t="str">
        <f>IFERROR(IF(ISBLANK(INDEX(ProjectDetails[],Project_last_entry-Project_start_row-ProjectTimelineData[[#This Row],[NUM]]+1,3)),"",INDEX(ProjectDetails[],Project_last_entry-Project_start_row-ProjectTimelineData[[#This Row],[NUM]]+1,3)),"")</f>
        <v/>
      </c>
      <c r="J197" s="13" t="str">
        <f>IFERROR(IF(ISBLANK(INDEX(ProjectDetails[],ROW(A192)+1,1)),"",IF($J196-1&lt;=-1,"",$J196-1)),"")</f>
        <v/>
      </c>
      <c r="M197" s="16" t="str">
        <f>IFERROR(ProjectTimelineData[NUM]+1,"")</f>
        <v/>
      </c>
      <c r="N197" s="17" t="str">
        <f>IFERROR(VLOOKUP([RANK Sorted],ProjectTimelineData[],3,0),"")</f>
        <v/>
      </c>
      <c r="O197" s="13" t="str">
        <f>IFERROR(VLOOKUP([RANK Sorted],ProjectTimelineData[],4,0),"")</f>
        <v/>
      </c>
      <c r="P197" s="13" t="str">
        <f>IFERROR(VLOOKUP([RANK Sorted],ProjectTimelineData[],5,0),"")</f>
        <v/>
      </c>
    </row>
    <row r="198" spans="5:16">
      <c r="E198" s="16" t="str">
        <f>IFERROR(RANK(F198,[RANK])+SUMPRODUCT(--(F198=[RANK]),--(J198&lt;[NUM])),"")</f>
        <v/>
      </c>
      <c r="F198" s="16" t="str">
        <f>IFERROR(RANK(ProjectTimelineData[[#This Row],[DATE]],[DATE],1),"")</f>
        <v/>
      </c>
      <c r="G198" s="17" t="str">
        <f>IFERROR(IF(ISBLANK(INDEX(ProjectDetails[],Project_last_entry-Project_start_row-ProjectTimelineData[[#This Row],[NUM]]+1,1)),"",INDEX(ProjectDetails[],Project_last_entry-Project_start_row-ProjectTimelineData[[#This Row],[NUM]]+1,1)),"")</f>
        <v/>
      </c>
      <c r="H198" s="19" t="str">
        <f>IFERROR(IF(ISBLANK(INDEX(ProjectDetails[],Project_last_entry-Project_start_row-ProjectTimelineData[[#This Row],[NUM]]+1,2)),"",INDEX(ProjectDetails[],Project_last_entry-Project_start_row-ProjectTimelineData[[#This Row],[NUM]]+1,2)),"")</f>
        <v/>
      </c>
      <c r="I198" s="19" t="str">
        <f>IFERROR(IF(ISBLANK(INDEX(ProjectDetails[],Project_last_entry-Project_start_row-ProjectTimelineData[[#This Row],[NUM]]+1,3)),"",INDEX(ProjectDetails[],Project_last_entry-Project_start_row-ProjectTimelineData[[#This Row],[NUM]]+1,3)),"")</f>
        <v/>
      </c>
      <c r="J198" s="13" t="str">
        <f>IFERROR(IF(ISBLANK(INDEX(ProjectDetails[],ROW(A193)+1,1)),"",IF($J197-1&lt;=-1,"",$J197-1)),"")</f>
        <v/>
      </c>
      <c r="M198" s="16" t="str">
        <f>IFERROR(ProjectTimelineData[NUM]+1,"")</f>
        <v/>
      </c>
      <c r="N198" s="17" t="str">
        <f>IFERROR(VLOOKUP([RANK Sorted],ProjectTimelineData[],3,0),"")</f>
        <v/>
      </c>
      <c r="O198" s="13" t="str">
        <f>IFERROR(VLOOKUP([RANK Sorted],ProjectTimelineData[],4,0),"")</f>
        <v/>
      </c>
      <c r="P198" s="13" t="str">
        <f>IFERROR(VLOOKUP([RANK Sorted],ProjectTimelineData[],5,0),"")</f>
        <v/>
      </c>
    </row>
    <row r="199" spans="5:16">
      <c r="E199" s="16" t="str">
        <f>IFERROR(RANK(F199,[RANK])+SUMPRODUCT(--(F199=[RANK]),--(J199&lt;[NUM])),"")</f>
        <v/>
      </c>
      <c r="F199" s="16" t="str">
        <f>IFERROR(RANK(ProjectTimelineData[[#This Row],[DATE]],[DATE],1),"")</f>
        <v/>
      </c>
      <c r="G199" s="17" t="str">
        <f>IFERROR(IF(ISBLANK(INDEX(ProjectDetails[],Project_last_entry-Project_start_row-ProjectTimelineData[[#This Row],[NUM]]+1,1)),"",INDEX(ProjectDetails[],Project_last_entry-Project_start_row-ProjectTimelineData[[#This Row],[NUM]]+1,1)),"")</f>
        <v/>
      </c>
      <c r="H199" s="19" t="str">
        <f>IFERROR(IF(ISBLANK(INDEX(ProjectDetails[],Project_last_entry-Project_start_row-ProjectTimelineData[[#This Row],[NUM]]+1,2)),"",INDEX(ProjectDetails[],Project_last_entry-Project_start_row-ProjectTimelineData[[#This Row],[NUM]]+1,2)),"")</f>
        <v/>
      </c>
      <c r="I199" s="19" t="str">
        <f>IFERROR(IF(ISBLANK(INDEX(ProjectDetails[],Project_last_entry-Project_start_row-ProjectTimelineData[[#This Row],[NUM]]+1,3)),"",INDEX(ProjectDetails[],Project_last_entry-Project_start_row-ProjectTimelineData[[#This Row],[NUM]]+1,3)),"")</f>
        <v/>
      </c>
      <c r="J199" s="13" t="str">
        <f>IFERROR(IF(ISBLANK(INDEX(ProjectDetails[],ROW(A194)+1,1)),"",IF($J198-1&lt;=-1,"",$J198-1)),"")</f>
        <v/>
      </c>
      <c r="M199" s="16" t="str">
        <f>IFERROR(ProjectTimelineData[NUM]+1,"")</f>
        <v/>
      </c>
      <c r="N199" s="17" t="str">
        <f>IFERROR(VLOOKUP([RANK Sorted],ProjectTimelineData[],3,0),"")</f>
        <v/>
      </c>
      <c r="O199" s="13" t="str">
        <f>IFERROR(VLOOKUP([RANK Sorted],ProjectTimelineData[],4,0),"")</f>
        <v/>
      </c>
      <c r="P199" s="13" t="str">
        <f>IFERROR(VLOOKUP([RANK Sorted],ProjectTimelineData[],5,0),"")</f>
        <v/>
      </c>
    </row>
    <row r="200" spans="5:16">
      <c r="E200" s="16" t="str">
        <f>IFERROR(RANK(F200,[RANK])+SUMPRODUCT(--(F200=[RANK]),--(J200&lt;[NUM])),"")</f>
        <v/>
      </c>
      <c r="F200" s="16" t="str">
        <f>IFERROR(RANK(ProjectTimelineData[[#This Row],[DATE]],[DATE],1),"")</f>
        <v/>
      </c>
      <c r="G200" s="17" t="str">
        <f>IFERROR(IF(ISBLANK(INDEX(ProjectDetails[],Project_last_entry-Project_start_row-ProjectTimelineData[[#This Row],[NUM]]+1,1)),"",INDEX(ProjectDetails[],Project_last_entry-Project_start_row-ProjectTimelineData[[#This Row],[NUM]]+1,1)),"")</f>
        <v/>
      </c>
      <c r="H200" s="19" t="str">
        <f>IFERROR(IF(ISBLANK(INDEX(ProjectDetails[],Project_last_entry-Project_start_row-ProjectTimelineData[[#This Row],[NUM]]+1,2)),"",INDEX(ProjectDetails[],Project_last_entry-Project_start_row-ProjectTimelineData[[#This Row],[NUM]]+1,2)),"")</f>
        <v/>
      </c>
      <c r="I200" s="19" t="str">
        <f>IFERROR(IF(ISBLANK(INDEX(ProjectDetails[],Project_last_entry-Project_start_row-ProjectTimelineData[[#This Row],[NUM]]+1,3)),"",INDEX(ProjectDetails[],Project_last_entry-Project_start_row-ProjectTimelineData[[#This Row],[NUM]]+1,3)),"")</f>
        <v/>
      </c>
      <c r="J200" s="13" t="str">
        <f>IFERROR(IF(ISBLANK(INDEX(ProjectDetails[],ROW(A195)+1,1)),"",IF($J199-1&lt;=-1,"",$J199-1)),"")</f>
        <v/>
      </c>
      <c r="M200" s="16" t="str">
        <f>IFERROR(ProjectTimelineData[NUM]+1,"")</f>
        <v/>
      </c>
      <c r="N200" s="17" t="str">
        <f>IFERROR(VLOOKUP([RANK Sorted],ProjectTimelineData[],3,0),"")</f>
        <v/>
      </c>
      <c r="O200" s="13" t="str">
        <f>IFERROR(VLOOKUP([RANK Sorted],ProjectTimelineData[],4,0),"")</f>
        <v/>
      </c>
      <c r="P200" s="13" t="str">
        <f>IFERROR(VLOOKUP([RANK Sorted],ProjectTimelineData[],5,0),"")</f>
        <v/>
      </c>
    </row>
    <row r="201" spans="5:16">
      <c r="E201" s="16" t="str">
        <f>IFERROR(RANK(F201,[RANK])+SUMPRODUCT(--(F201=[RANK]),--(J201&lt;[NUM])),"")</f>
        <v/>
      </c>
      <c r="F201" s="16" t="str">
        <f>IFERROR(RANK(ProjectTimelineData[[#This Row],[DATE]],[DATE],1),"")</f>
        <v/>
      </c>
      <c r="G201" s="17" t="str">
        <f>IFERROR(IF(ISBLANK(INDEX(ProjectDetails[],Project_last_entry-Project_start_row-ProjectTimelineData[[#This Row],[NUM]]+1,1)),"",INDEX(ProjectDetails[],Project_last_entry-Project_start_row-ProjectTimelineData[[#This Row],[NUM]]+1,1)),"")</f>
        <v/>
      </c>
      <c r="H201" s="19" t="str">
        <f>IFERROR(IF(ISBLANK(INDEX(ProjectDetails[],Project_last_entry-Project_start_row-ProjectTimelineData[[#This Row],[NUM]]+1,2)),"",INDEX(ProjectDetails[],Project_last_entry-Project_start_row-ProjectTimelineData[[#This Row],[NUM]]+1,2)),"")</f>
        <v/>
      </c>
      <c r="I201" s="19" t="str">
        <f>IFERROR(IF(ISBLANK(INDEX(ProjectDetails[],Project_last_entry-Project_start_row-ProjectTimelineData[[#This Row],[NUM]]+1,3)),"",INDEX(ProjectDetails[],Project_last_entry-Project_start_row-ProjectTimelineData[[#This Row],[NUM]]+1,3)),"")</f>
        <v/>
      </c>
      <c r="J201" s="13" t="str">
        <f>IFERROR(IF(ISBLANK(INDEX(ProjectDetails[],ROW(A196)+1,1)),"",IF($J200-1&lt;=-1,"",$J200-1)),"")</f>
        <v/>
      </c>
      <c r="M201" s="16" t="str">
        <f>IFERROR(ProjectTimelineData[NUM]+1,"")</f>
        <v/>
      </c>
      <c r="N201" s="17" t="str">
        <f>IFERROR(VLOOKUP([RANK Sorted],ProjectTimelineData[],3,0),"")</f>
        <v/>
      </c>
      <c r="O201" s="13" t="str">
        <f>IFERROR(VLOOKUP([RANK Sorted],ProjectTimelineData[],4,0),"")</f>
        <v/>
      </c>
      <c r="P201" s="13" t="str">
        <f>IFERROR(VLOOKUP([RANK Sorted],ProjectTimelineData[],5,0),"")</f>
        <v/>
      </c>
    </row>
    <row r="202" spans="5:16">
      <c r="E202" s="16" t="str">
        <f>IFERROR(RANK(F202,[RANK])+SUMPRODUCT(--(F202=[RANK]),--(J202&lt;[NUM])),"")</f>
        <v/>
      </c>
      <c r="F202" s="16" t="str">
        <f>IFERROR(RANK(ProjectTimelineData[[#This Row],[DATE]],[DATE],1),"")</f>
        <v/>
      </c>
      <c r="G202" s="17" t="str">
        <f>IFERROR(IF(ISBLANK(INDEX(ProjectDetails[],Project_last_entry-Project_start_row-ProjectTimelineData[[#This Row],[NUM]]+1,1)),"",INDEX(ProjectDetails[],Project_last_entry-Project_start_row-ProjectTimelineData[[#This Row],[NUM]]+1,1)),"")</f>
        <v/>
      </c>
      <c r="H202" s="19" t="str">
        <f>IFERROR(IF(ISBLANK(INDEX(ProjectDetails[],Project_last_entry-Project_start_row-ProjectTimelineData[[#This Row],[NUM]]+1,2)),"",INDEX(ProjectDetails[],Project_last_entry-Project_start_row-ProjectTimelineData[[#This Row],[NUM]]+1,2)),"")</f>
        <v/>
      </c>
      <c r="I202" s="19" t="str">
        <f>IFERROR(IF(ISBLANK(INDEX(ProjectDetails[],Project_last_entry-Project_start_row-ProjectTimelineData[[#This Row],[NUM]]+1,3)),"",INDEX(ProjectDetails[],Project_last_entry-Project_start_row-ProjectTimelineData[[#This Row],[NUM]]+1,3)),"")</f>
        <v/>
      </c>
      <c r="J202" s="13" t="str">
        <f>IFERROR(IF(ISBLANK(INDEX(ProjectDetails[],ROW(A197)+1,1)),"",IF($J201-1&lt;=-1,"",$J201-1)),"")</f>
        <v/>
      </c>
      <c r="M202" s="16" t="str">
        <f>IFERROR(ProjectTimelineData[NUM]+1,"")</f>
        <v/>
      </c>
      <c r="N202" s="17" t="str">
        <f>IFERROR(VLOOKUP([RANK Sorted],ProjectTimelineData[],3,0),"")</f>
        <v/>
      </c>
      <c r="O202" s="13" t="str">
        <f>IFERROR(VLOOKUP([RANK Sorted],ProjectTimelineData[],4,0),"")</f>
        <v/>
      </c>
      <c r="P202" s="13" t="str">
        <f>IFERROR(VLOOKUP([RANK Sorted],ProjectTimelineData[],5,0),"")</f>
        <v/>
      </c>
    </row>
    <row r="203" spans="5:16">
      <c r="E203" s="16" t="str">
        <f>IFERROR(RANK(F203,[RANK])+SUMPRODUCT(--(F203=[RANK]),--(J203&lt;[NUM])),"")</f>
        <v/>
      </c>
      <c r="F203" s="16" t="str">
        <f>IFERROR(RANK(ProjectTimelineData[[#This Row],[DATE]],[DATE],1),"")</f>
        <v/>
      </c>
      <c r="G203" s="17" t="str">
        <f>IFERROR(IF(ISBLANK(INDEX(ProjectDetails[],Project_last_entry-Project_start_row-ProjectTimelineData[[#This Row],[NUM]]+1,1)),"",INDEX(ProjectDetails[],Project_last_entry-Project_start_row-ProjectTimelineData[[#This Row],[NUM]]+1,1)),"")</f>
        <v/>
      </c>
      <c r="H203" s="19" t="str">
        <f>IFERROR(IF(ISBLANK(INDEX(ProjectDetails[],Project_last_entry-Project_start_row-ProjectTimelineData[[#This Row],[NUM]]+1,2)),"",INDEX(ProjectDetails[],Project_last_entry-Project_start_row-ProjectTimelineData[[#This Row],[NUM]]+1,2)),"")</f>
        <v/>
      </c>
      <c r="I203" s="19" t="str">
        <f>IFERROR(IF(ISBLANK(INDEX(ProjectDetails[],Project_last_entry-Project_start_row-ProjectTimelineData[[#This Row],[NUM]]+1,3)),"",INDEX(ProjectDetails[],Project_last_entry-Project_start_row-ProjectTimelineData[[#This Row],[NUM]]+1,3)),"")</f>
        <v/>
      </c>
      <c r="J203" s="13" t="str">
        <f>IFERROR(IF(ISBLANK(INDEX(ProjectDetails[],ROW(A198)+1,1)),"",IF($J202-1&lt;=-1,"",$J202-1)),"")</f>
        <v/>
      </c>
      <c r="M203" s="16" t="str">
        <f>IFERROR(ProjectTimelineData[NUM]+1,"")</f>
        <v/>
      </c>
      <c r="N203" s="17" t="str">
        <f>IFERROR(VLOOKUP([RANK Sorted],ProjectTimelineData[],3,0),"")</f>
        <v/>
      </c>
      <c r="O203" s="13" t="str">
        <f>IFERROR(VLOOKUP([RANK Sorted],ProjectTimelineData[],4,0),"")</f>
        <v/>
      </c>
      <c r="P203" s="13" t="str">
        <f>IFERROR(VLOOKUP([RANK Sorted],ProjectTimelineData[],5,0),"")</f>
        <v/>
      </c>
    </row>
    <row r="204" spans="5:16">
      <c r="E204" s="16" t="str">
        <f>IFERROR(RANK(F204,[RANK])+SUMPRODUCT(--(F204=[RANK]),--(J204&lt;[NUM])),"")</f>
        <v/>
      </c>
      <c r="F204" s="16" t="str">
        <f>IFERROR(RANK(ProjectTimelineData[[#This Row],[DATE]],[DATE],1),"")</f>
        <v/>
      </c>
      <c r="G204" s="17" t="str">
        <f>IFERROR(IF(ISBLANK(INDEX(ProjectDetails[],Project_last_entry-Project_start_row-ProjectTimelineData[[#This Row],[NUM]]+1,1)),"",INDEX(ProjectDetails[],Project_last_entry-Project_start_row-ProjectTimelineData[[#This Row],[NUM]]+1,1)),"")</f>
        <v/>
      </c>
      <c r="H204" s="19" t="str">
        <f>IFERROR(IF(ISBLANK(INDEX(ProjectDetails[],Project_last_entry-Project_start_row-ProjectTimelineData[[#This Row],[NUM]]+1,2)),"",INDEX(ProjectDetails[],Project_last_entry-Project_start_row-ProjectTimelineData[[#This Row],[NUM]]+1,2)),"")</f>
        <v/>
      </c>
      <c r="I204" s="19" t="str">
        <f>IFERROR(IF(ISBLANK(INDEX(ProjectDetails[],Project_last_entry-Project_start_row-ProjectTimelineData[[#This Row],[NUM]]+1,3)),"",INDEX(ProjectDetails[],Project_last_entry-Project_start_row-ProjectTimelineData[[#This Row],[NUM]]+1,3)),"")</f>
        <v/>
      </c>
      <c r="J204" s="13" t="str">
        <f>IFERROR(IF(ISBLANK(INDEX(ProjectDetails[],ROW(A199)+1,1)),"",IF($J203-1&lt;=-1,"",$J203-1)),"")</f>
        <v/>
      </c>
      <c r="M204" s="16" t="str">
        <f>IFERROR(ProjectTimelineData[NUM]+1,"")</f>
        <v/>
      </c>
      <c r="N204" s="17" t="str">
        <f>IFERROR(VLOOKUP([RANK Sorted],ProjectTimelineData[],3,0),"")</f>
        <v/>
      </c>
      <c r="O204" s="13" t="str">
        <f>IFERROR(VLOOKUP([RANK Sorted],ProjectTimelineData[],4,0),"")</f>
        <v/>
      </c>
      <c r="P204" s="13" t="str">
        <f>IFERROR(VLOOKUP([RANK Sorted],ProjectTimelineData[],5,0),"")</f>
        <v/>
      </c>
    </row>
    <row r="205" spans="5:16">
      <c r="E205" s="16" t="str">
        <f>IFERROR(RANK(F205,[RANK])+SUMPRODUCT(--(F205=[RANK]),--(J205&lt;[NUM])),"")</f>
        <v/>
      </c>
      <c r="F205" s="16" t="str">
        <f>IFERROR(RANK(ProjectTimelineData[[#This Row],[DATE]],[DATE],1),"")</f>
        <v/>
      </c>
      <c r="G205" s="17" t="str">
        <f>IFERROR(IF(ISBLANK(INDEX(ProjectDetails[],Project_last_entry-Project_start_row-ProjectTimelineData[[#This Row],[NUM]]+1,1)),"",INDEX(ProjectDetails[],Project_last_entry-Project_start_row-ProjectTimelineData[[#This Row],[NUM]]+1,1)),"")</f>
        <v/>
      </c>
      <c r="H205" s="19" t="str">
        <f>IFERROR(IF(ISBLANK(INDEX(ProjectDetails[],Project_last_entry-Project_start_row-ProjectTimelineData[[#This Row],[NUM]]+1,2)),"",INDEX(ProjectDetails[],Project_last_entry-Project_start_row-ProjectTimelineData[[#This Row],[NUM]]+1,2)),"")</f>
        <v/>
      </c>
      <c r="I205" s="19" t="str">
        <f>IFERROR(IF(ISBLANK(INDEX(ProjectDetails[],Project_last_entry-Project_start_row-ProjectTimelineData[[#This Row],[NUM]]+1,3)),"",INDEX(ProjectDetails[],Project_last_entry-Project_start_row-ProjectTimelineData[[#This Row],[NUM]]+1,3)),"")</f>
        <v/>
      </c>
      <c r="J205" s="13" t="str">
        <f>IFERROR(IF(ISBLANK(INDEX(ProjectDetails[],ROW(A200)+1,1)),"",IF($J204-1&lt;=-1,"",$J204-1)),"")</f>
        <v/>
      </c>
      <c r="M205" s="16" t="str">
        <f>IFERROR(ProjectTimelineData[NUM]+1,"")</f>
        <v/>
      </c>
      <c r="N205" s="17" t="str">
        <f>IFERROR(VLOOKUP([RANK Sorted],ProjectTimelineData[],3,0),"")</f>
        <v/>
      </c>
      <c r="O205" s="13" t="str">
        <f>IFERROR(VLOOKUP([RANK Sorted],ProjectTimelineData[],4,0),"")</f>
        <v/>
      </c>
      <c r="P205" s="13" t="str">
        <f>IFERROR(VLOOKUP([RANK Sorted],ProjectTimelineData[],5,0),"")</f>
        <v/>
      </c>
    </row>
    <row r="206" spans="5:16">
      <c r="E206" s="16" t="str">
        <f>IFERROR(RANK(F206,[RANK])+SUMPRODUCT(--(F206=[RANK]),--(J206&lt;[NUM])),"")</f>
        <v/>
      </c>
      <c r="F206" s="16" t="str">
        <f>IFERROR(RANK(ProjectTimelineData[[#This Row],[DATE]],[DATE],1),"")</f>
        <v/>
      </c>
      <c r="G206" s="17" t="str">
        <f>IFERROR(IF(ISBLANK(INDEX(ProjectDetails[],Project_last_entry-Project_start_row-ProjectTimelineData[[#This Row],[NUM]]+1,1)),"",INDEX(ProjectDetails[],Project_last_entry-Project_start_row-ProjectTimelineData[[#This Row],[NUM]]+1,1)),"")</f>
        <v/>
      </c>
      <c r="H206" s="19" t="str">
        <f>IFERROR(IF(ISBLANK(INDEX(ProjectDetails[],Project_last_entry-Project_start_row-ProjectTimelineData[[#This Row],[NUM]]+1,2)),"",INDEX(ProjectDetails[],Project_last_entry-Project_start_row-ProjectTimelineData[[#This Row],[NUM]]+1,2)),"")</f>
        <v/>
      </c>
      <c r="I206" s="19" t="str">
        <f>IFERROR(IF(ISBLANK(INDEX(ProjectDetails[],Project_last_entry-Project_start_row-ProjectTimelineData[[#This Row],[NUM]]+1,3)),"",INDEX(ProjectDetails[],Project_last_entry-Project_start_row-ProjectTimelineData[[#This Row],[NUM]]+1,3)),"")</f>
        <v/>
      </c>
      <c r="J206" s="13" t="str">
        <f>IFERROR(IF(ISBLANK(INDEX(ProjectDetails[],ROW(A201)+1,1)),"",IF($J205-1&lt;=-1,"",$J205-1)),"")</f>
        <v/>
      </c>
      <c r="M206" s="16" t="str">
        <f>IFERROR(ProjectTimelineData[NUM]+1,"")</f>
        <v/>
      </c>
      <c r="N206" s="17" t="str">
        <f>IFERROR(VLOOKUP([RANK Sorted],ProjectTimelineData[],3,0),"")</f>
        <v/>
      </c>
      <c r="O206" s="13" t="str">
        <f>IFERROR(VLOOKUP([RANK Sorted],ProjectTimelineData[],4,0),"")</f>
        <v/>
      </c>
      <c r="P206" s="13" t="str">
        <f>IFERROR(VLOOKUP([RANK Sorted],ProjectTimelineData[],5,0),"")</f>
        <v/>
      </c>
    </row>
    <row r="207" spans="5:16">
      <c r="E207" s="16" t="str">
        <f>IFERROR(RANK(F207,[RANK])+SUMPRODUCT(--(F207=[RANK]),--(J207&lt;[NUM])),"")</f>
        <v/>
      </c>
      <c r="F207" s="16" t="str">
        <f>IFERROR(RANK(ProjectTimelineData[[#This Row],[DATE]],[DATE],1),"")</f>
        <v/>
      </c>
      <c r="G207" s="17" t="str">
        <f>IFERROR(IF(ISBLANK(INDEX(ProjectDetails[],Project_last_entry-Project_start_row-ProjectTimelineData[[#This Row],[NUM]]+1,1)),"",INDEX(ProjectDetails[],Project_last_entry-Project_start_row-ProjectTimelineData[[#This Row],[NUM]]+1,1)),"")</f>
        <v/>
      </c>
      <c r="H207" s="19" t="str">
        <f>IFERROR(IF(ISBLANK(INDEX(ProjectDetails[],Project_last_entry-Project_start_row-ProjectTimelineData[[#This Row],[NUM]]+1,2)),"",INDEX(ProjectDetails[],Project_last_entry-Project_start_row-ProjectTimelineData[[#This Row],[NUM]]+1,2)),"")</f>
        <v/>
      </c>
      <c r="I207" s="19" t="str">
        <f>IFERROR(IF(ISBLANK(INDEX(ProjectDetails[],Project_last_entry-Project_start_row-ProjectTimelineData[[#This Row],[NUM]]+1,3)),"",INDEX(ProjectDetails[],Project_last_entry-Project_start_row-ProjectTimelineData[[#This Row],[NUM]]+1,3)),"")</f>
        <v/>
      </c>
      <c r="J207" s="13" t="str">
        <f>IFERROR(IF(ISBLANK(INDEX(ProjectDetails[],ROW(A202)+1,1)),"",IF($J206-1&lt;=-1,"",$J206-1)),"")</f>
        <v/>
      </c>
      <c r="M207" s="16" t="str">
        <f>IFERROR(ProjectTimelineData[NUM]+1,"")</f>
        <v/>
      </c>
      <c r="N207" s="17" t="str">
        <f>IFERROR(VLOOKUP([RANK Sorted],ProjectTimelineData[],3,0),"")</f>
        <v/>
      </c>
      <c r="O207" s="13" t="str">
        <f>IFERROR(VLOOKUP([RANK Sorted],ProjectTimelineData[],4,0),"")</f>
        <v/>
      </c>
      <c r="P207" s="13" t="str">
        <f>IFERROR(VLOOKUP([RANK Sorted],ProjectTimelineData[],5,0),"")</f>
        <v/>
      </c>
    </row>
    <row r="208" spans="5:16">
      <c r="E208" s="16" t="str">
        <f>IFERROR(RANK(F208,[RANK])+SUMPRODUCT(--(F208=[RANK]),--(J208&lt;[NUM])),"")</f>
        <v/>
      </c>
      <c r="F208" s="16" t="str">
        <f>IFERROR(RANK(ProjectTimelineData[[#This Row],[DATE]],[DATE],1),"")</f>
        <v/>
      </c>
      <c r="G208" s="17" t="str">
        <f>IFERROR(IF(ISBLANK(INDEX(ProjectDetails[],Project_last_entry-Project_start_row-ProjectTimelineData[[#This Row],[NUM]]+1,1)),"",INDEX(ProjectDetails[],Project_last_entry-Project_start_row-ProjectTimelineData[[#This Row],[NUM]]+1,1)),"")</f>
        <v/>
      </c>
      <c r="H208" s="19" t="str">
        <f>IFERROR(IF(ISBLANK(INDEX(ProjectDetails[],Project_last_entry-Project_start_row-ProjectTimelineData[[#This Row],[NUM]]+1,2)),"",INDEX(ProjectDetails[],Project_last_entry-Project_start_row-ProjectTimelineData[[#This Row],[NUM]]+1,2)),"")</f>
        <v/>
      </c>
      <c r="I208" s="19" t="str">
        <f>IFERROR(IF(ISBLANK(INDEX(ProjectDetails[],Project_last_entry-Project_start_row-ProjectTimelineData[[#This Row],[NUM]]+1,3)),"",INDEX(ProjectDetails[],Project_last_entry-Project_start_row-ProjectTimelineData[[#This Row],[NUM]]+1,3)),"")</f>
        <v/>
      </c>
      <c r="J208" s="13" t="str">
        <f>IFERROR(IF(ISBLANK(INDEX(ProjectDetails[],ROW(A203)+1,1)),"",IF($J207-1&lt;=-1,"",$J207-1)),"")</f>
        <v/>
      </c>
      <c r="M208" s="16" t="str">
        <f>IFERROR(ProjectTimelineData[NUM]+1,"")</f>
        <v/>
      </c>
      <c r="N208" s="17" t="str">
        <f>IFERROR(VLOOKUP([RANK Sorted],ProjectTimelineData[],3,0),"")</f>
        <v/>
      </c>
      <c r="O208" s="13" t="str">
        <f>IFERROR(VLOOKUP([RANK Sorted],ProjectTimelineData[],4,0),"")</f>
        <v/>
      </c>
      <c r="P208" s="13" t="str">
        <f>IFERROR(VLOOKUP([RANK Sorted],ProjectTimelineData[],5,0),"")</f>
        <v/>
      </c>
    </row>
    <row r="209" spans="5:16">
      <c r="E209" s="16" t="str">
        <f>IFERROR(RANK(F209,[RANK])+SUMPRODUCT(--(F209=[RANK]),--(J209&lt;[NUM])),"")</f>
        <v/>
      </c>
      <c r="F209" s="16" t="str">
        <f>IFERROR(RANK(ProjectTimelineData[[#This Row],[DATE]],[DATE],1),"")</f>
        <v/>
      </c>
      <c r="G209" s="17" t="str">
        <f>IFERROR(IF(ISBLANK(INDEX(ProjectDetails[],Project_last_entry-Project_start_row-ProjectTimelineData[[#This Row],[NUM]]+1,1)),"",INDEX(ProjectDetails[],Project_last_entry-Project_start_row-ProjectTimelineData[[#This Row],[NUM]]+1,1)),"")</f>
        <v/>
      </c>
      <c r="H209" s="19" t="str">
        <f>IFERROR(IF(ISBLANK(INDEX(ProjectDetails[],Project_last_entry-Project_start_row-ProjectTimelineData[[#This Row],[NUM]]+1,2)),"",INDEX(ProjectDetails[],Project_last_entry-Project_start_row-ProjectTimelineData[[#This Row],[NUM]]+1,2)),"")</f>
        <v/>
      </c>
      <c r="I209" s="19" t="str">
        <f>IFERROR(IF(ISBLANK(INDEX(ProjectDetails[],Project_last_entry-Project_start_row-ProjectTimelineData[[#This Row],[NUM]]+1,3)),"",INDEX(ProjectDetails[],Project_last_entry-Project_start_row-ProjectTimelineData[[#This Row],[NUM]]+1,3)),"")</f>
        <v/>
      </c>
      <c r="J209" s="13" t="str">
        <f>IFERROR(IF(ISBLANK(INDEX(ProjectDetails[],ROW(A204)+1,1)),"",IF($J208-1&lt;=-1,"",$J208-1)),"")</f>
        <v/>
      </c>
      <c r="M209" s="16" t="str">
        <f>IFERROR(ProjectTimelineData[NUM]+1,"")</f>
        <v/>
      </c>
      <c r="N209" s="17" t="str">
        <f>IFERROR(VLOOKUP([RANK Sorted],ProjectTimelineData[],3,0),"")</f>
        <v/>
      </c>
      <c r="O209" s="13" t="str">
        <f>IFERROR(VLOOKUP([RANK Sorted],ProjectTimelineData[],4,0),"")</f>
        <v/>
      </c>
      <c r="P209" s="13" t="str">
        <f>IFERROR(VLOOKUP([RANK Sorted],ProjectTimelineData[],5,0),"")</f>
        <v/>
      </c>
    </row>
    <row r="210" spans="5:16">
      <c r="E210" s="16" t="str">
        <f>IFERROR(RANK(F210,[RANK])+SUMPRODUCT(--(F210=[RANK]),--(J210&lt;[NUM])),"")</f>
        <v/>
      </c>
      <c r="F210" s="16" t="str">
        <f>IFERROR(RANK(ProjectTimelineData[[#This Row],[DATE]],[DATE],1),"")</f>
        <v/>
      </c>
      <c r="G210" s="17" t="str">
        <f>IFERROR(IF(ISBLANK(INDEX(ProjectDetails[],Project_last_entry-Project_start_row-ProjectTimelineData[[#This Row],[NUM]]+1,1)),"",INDEX(ProjectDetails[],Project_last_entry-Project_start_row-ProjectTimelineData[[#This Row],[NUM]]+1,1)),"")</f>
        <v/>
      </c>
      <c r="H210" s="19" t="str">
        <f>IFERROR(IF(ISBLANK(INDEX(ProjectDetails[],Project_last_entry-Project_start_row-ProjectTimelineData[[#This Row],[NUM]]+1,2)),"",INDEX(ProjectDetails[],Project_last_entry-Project_start_row-ProjectTimelineData[[#This Row],[NUM]]+1,2)),"")</f>
        <v/>
      </c>
      <c r="I210" s="19" t="str">
        <f>IFERROR(IF(ISBLANK(INDEX(ProjectDetails[],Project_last_entry-Project_start_row-ProjectTimelineData[[#This Row],[NUM]]+1,3)),"",INDEX(ProjectDetails[],Project_last_entry-Project_start_row-ProjectTimelineData[[#This Row],[NUM]]+1,3)),"")</f>
        <v/>
      </c>
      <c r="J210" s="13" t="str">
        <f>IFERROR(IF(ISBLANK(INDEX(ProjectDetails[],ROW(A205)+1,1)),"",IF($J209-1&lt;=-1,"",$J209-1)),"")</f>
        <v/>
      </c>
      <c r="M210" s="16" t="str">
        <f>IFERROR(ProjectTimelineData[NUM]+1,"")</f>
        <v/>
      </c>
      <c r="N210" s="17" t="str">
        <f>IFERROR(VLOOKUP([RANK Sorted],ProjectTimelineData[],3,0),"")</f>
        <v/>
      </c>
      <c r="O210" s="13" t="str">
        <f>IFERROR(VLOOKUP([RANK Sorted],ProjectTimelineData[],4,0),"")</f>
        <v/>
      </c>
      <c r="P210" s="13" t="str">
        <f>IFERROR(VLOOKUP([RANK Sorted],ProjectTimelineData[],5,0),"")</f>
        <v/>
      </c>
    </row>
    <row r="211" spans="5:16">
      <c r="E211" s="16" t="str">
        <f>IFERROR(RANK(F211,[RANK])+SUMPRODUCT(--(F211=[RANK]),--(J211&lt;[NUM])),"")</f>
        <v/>
      </c>
      <c r="F211" s="16" t="str">
        <f>IFERROR(RANK(ProjectTimelineData[[#This Row],[DATE]],[DATE],1),"")</f>
        <v/>
      </c>
      <c r="G211" s="17" t="str">
        <f>IFERROR(IF(ISBLANK(INDEX(ProjectDetails[],Project_last_entry-Project_start_row-ProjectTimelineData[[#This Row],[NUM]]+1,1)),"",INDEX(ProjectDetails[],Project_last_entry-Project_start_row-ProjectTimelineData[[#This Row],[NUM]]+1,1)),"")</f>
        <v/>
      </c>
      <c r="H211" s="19" t="str">
        <f>IFERROR(IF(ISBLANK(INDEX(ProjectDetails[],Project_last_entry-Project_start_row-ProjectTimelineData[[#This Row],[NUM]]+1,2)),"",INDEX(ProjectDetails[],Project_last_entry-Project_start_row-ProjectTimelineData[[#This Row],[NUM]]+1,2)),"")</f>
        <v/>
      </c>
      <c r="I211" s="19" t="str">
        <f>IFERROR(IF(ISBLANK(INDEX(ProjectDetails[],Project_last_entry-Project_start_row-ProjectTimelineData[[#This Row],[NUM]]+1,3)),"",INDEX(ProjectDetails[],Project_last_entry-Project_start_row-ProjectTimelineData[[#This Row],[NUM]]+1,3)),"")</f>
        <v/>
      </c>
      <c r="J211" s="13" t="str">
        <f>IFERROR(IF(ISBLANK(INDEX(ProjectDetails[],ROW(A206)+1,1)),"",IF($J210-1&lt;=-1,"",$J210-1)),"")</f>
        <v/>
      </c>
      <c r="M211" s="16" t="str">
        <f>IFERROR(ProjectTimelineData[NUM]+1,"")</f>
        <v/>
      </c>
      <c r="N211" s="17" t="str">
        <f>IFERROR(VLOOKUP([RANK Sorted],ProjectTimelineData[],3,0),"")</f>
        <v/>
      </c>
      <c r="O211" s="13" t="str">
        <f>IFERROR(VLOOKUP([RANK Sorted],ProjectTimelineData[],4,0),"")</f>
        <v/>
      </c>
      <c r="P211" s="13" t="str">
        <f>IFERROR(VLOOKUP([RANK Sorted],ProjectTimelineData[],5,0),"")</f>
        <v/>
      </c>
    </row>
    <row r="212" spans="5:16">
      <c r="E212" s="16" t="str">
        <f>IFERROR(RANK(F212,[RANK])+SUMPRODUCT(--(F212=[RANK]),--(J212&lt;[NUM])),"")</f>
        <v/>
      </c>
      <c r="F212" s="16" t="str">
        <f>IFERROR(RANK(ProjectTimelineData[[#This Row],[DATE]],[DATE],1),"")</f>
        <v/>
      </c>
      <c r="G212" s="17" t="str">
        <f>IFERROR(IF(ISBLANK(INDEX(ProjectDetails[],Project_last_entry-Project_start_row-ProjectTimelineData[[#This Row],[NUM]]+1,1)),"",INDEX(ProjectDetails[],Project_last_entry-Project_start_row-ProjectTimelineData[[#This Row],[NUM]]+1,1)),"")</f>
        <v/>
      </c>
      <c r="H212" s="19" t="str">
        <f>IFERROR(IF(ISBLANK(INDEX(ProjectDetails[],Project_last_entry-Project_start_row-ProjectTimelineData[[#This Row],[NUM]]+1,2)),"",INDEX(ProjectDetails[],Project_last_entry-Project_start_row-ProjectTimelineData[[#This Row],[NUM]]+1,2)),"")</f>
        <v/>
      </c>
      <c r="I212" s="19" t="str">
        <f>IFERROR(IF(ISBLANK(INDEX(ProjectDetails[],Project_last_entry-Project_start_row-ProjectTimelineData[[#This Row],[NUM]]+1,3)),"",INDEX(ProjectDetails[],Project_last_entry-Project_start_row-ProjectTimelineData[[#This Row],[NUM]]+1,3)),"")</f>
        <v/>
      </c>
      <c r="J212" s="13" t="str">
        <f>IFERROR(IF(ISBLANK(INDEX(ProjectDetails[],ROW(A207)+1,1)),"",IF($J211-1&lt;=-1,"",$J211-1)),"")</f>
        <v/>
      </c>
      <c r="M212" s="16" t="str">
        <f>IFERROR(ProjectTimelineData[NUM]+1,"")</f>
        <v/>
      </c>
      <c r="N212" s="17" t="str">
        <f>IFERROR(VLOOKUP([RANK Sorted],ProjectTimelineData[],3,0),"")</f>
        <v/>
      </c>
      <c r="O212" s="13" t="str">
        <f>IFERROR(VLOOKUP([RANK Sorted],ProjectTimelineData[],4,0),"")</f>
        <v/>
      </c>
      <c r="P212" s="13" t="str">
        <f>IFERROR(VLOOKUP([RANK Sorted],ProjectTimelineData[],5,0),"")</f>
        <v/>
      </c>
    </row>
    <row r="213" spans="5:16">
      <c r="E213" s="16" t="str">
        <f>IFERROR(RANK(F213,[RANK])+SUMPRODUCT(--(F213=[RANK]),--(J213&lt;[NUM])),"")</f>
        <v/>
      </c>
      <c r="F213" s="16" t="str">
        <f>IFERROR(RANK(ProjectTimelineData[[#This Row],[DATE]],[DATE],1),"")</f>
        <v/>
      </c>
      <c r="G213" s="17" t="str">
        <f>IFERROR(IF(ISBLANK(INDEX(ProjectDetails[],Project_last_entry-Project_start_row-ProjectTimelineData[[#This Row],[NUM]]+1,1)),"",INDEX(ProjectDetails[],Project_last_entry-Project_start_row-ProjectTimelineData[[#This Row],[NUM]]+1,1)),"")</f>
        <v/>
      </c>
      <c r="H213" s="19" t="str">
        <f>IFERROR(IF(ISBLANK(INDEX(ProjectDetails[],Project_last_entry-Project_start_row-ProjectTimelineData[[#This Row],[NUM]]+1,2)),"",INDEX(ProjectDetails[],Project_last_entry-Project_start_row-ProjectTimelineData[[#This Row],[NUM]]+1,2)),"")</f>
        <v/>
      </c>
      <c r="I213" s="19" t="str">
        <f>IFERROR(IF(ISBLANK(INDEX(ProjectDetails[],Project_last_entry-Project_start_row-ProjectTimelineData[[#This Row],[NUM]]+1,3)),"",INDEX(ProjectDetails[],Project_last_entry-Project_start_row-ProjectTimelineData[[#This Row],[NUM]]+1,3)),"")</f>
        <v/>
      </c>
      <c r="J213" s="13" t="str">
        <f>IFERROR(IF(ISBLANK(INDEX(ProjectDetails[],ROW(A208)+1,1)),"",IF($J212-1&lt;=-1,"",$J212-1)),"")</f>
        <v/>
      </c>
      <c r="M213" s="16" t="str">
        <f>IFERROR(ProjectTimelineData[NUM]+1,"")</f>
        <v/>
      </c>
      <c r="N213" s="17" t="str">
        <f>IFERROR(VLOOKUP([RANK Sorted],ProjectTimelineData[],3,0),"")</f>
        <v/>
      </c>
      <c r="O213" s="13" t="str">
        <f>IFERROR(VLOOKUP([RANK Sorted],ProjectTimelineData[],4,0),"")</f>
        <v/>
      </c>
      <c r="P213" s="13" t="str">
        <f>IFERROR(VLOOKUP([RANK Sorted],ProjectTimelineData[],5,0),"")</f>
        <v/>
      </c>
    </row>
    <row r="214" spans="5:16">
      <c r="E214" s="16" t="str">
        <f>IFERROR(RANK(F214,[RANK])+SUMPRODUCT(--(F214=[RANK]),--(J214&lt;[NUM])),"")</f>
        <v/>
      </c>
      <c r="F214" s="16" t="str">
        <f>IFERROR(RANK(ProjectTimelineData[[#This Row],[DATE]],[DATE],1),"")</f>
        <v/>
      </c>
      <c r="G214" s="17" t="str">
        <f>IFERROR(IF(ISBLANK(INDEX(ProjectDetails[],Project_last_entry-Project_start_row-ProjectTimelineData[[#This Row],[NUM]]+1,1)),"",INDEX(ProjectDetails[],Project_last_entry-Project_start_row-ProjectTimelineData[[#This Row],[NUM]]+1,1)),"")</f>
        <v/>
      </c>
      <c r="H214" s="19" t="str">
        <f>IFERROR(IF(ISBLANK(INDEX(ProjectDetails[],Project_last_entry-Project_start_row-ProjectTimelineData[[#This Row],[NUM]]+1,2)),"",INDEX(ProjectDetails[],Project_last_entry-Project_start_row-ProjectTimelineData[[#This Row],[NUM]]+1,2)),"")</f>
        <v/>
      </c>
      <c r="I214" s="19" t="str">
        <f>IFERROR(IF(ISBLANK(INDEX(ProjectDetails[],Project_last_entry-Project_start_row-ProjectTimelineData[[#This Row],[NUM]]+1,3)),"",INDEX(ProjectDetails[],Project_last_entry-Project_start_row-ProjectTimelineData[[#This Row],[NUM]]+1,3)),"")</f>
        <v/>
      </c>
      <c r="J214" s="13" t="str">
        <f>IFERROR(IF(ISBLANK(INDEX(ProjectDetails[],ROW(A209)+1,1)),"",IF($J213-1&lt;=-1,"",$J213-1)),"")</f>
        <v/>
      </c>
      <c r="M214" s="16" t="str">
        <f>IFERROR(ProjectTimelineData[NUM]+1,"")</f>
        <v/>
      </c>
      <c r="N214" s="17" t="str">
        <f>IFERROR(VLOOKUP([RANK Sorted],ProjectTimelineData[],3,0),"")</f>
        <v/>
      </c>
      <c r="O214" s="13" t="str">
        <f>IFERROR(VLOOKUP([RANK Sorted],ProjectTimelineData[],4,0),"")</f>
        <v/>
      </c>
      <c r="P214" s="13" t="str">
        <f>IFERROR(VLOOKUP([RANK Sorted],ProjectTimelineData[],5,0),"")</f>
        <v/>
      </c>
    </row>
    <row r="215" spans="5:16">
      <c r="E215" s="16" t="str">
        <f>IFERROR(RANK(F215,[RANK])+SUMPRODUCT(--(F215=[RANK]),--(J215&lt;[NUM])),"")</f>
        <v/>
      </c>
      <c r="F215" s="16" t="str">
        <f>IFERROR(RANK(ProjectTimelineData[[#This Row],[DATE]],[DATE],1),"")</f>
        <v/>
      </c>
      <c r="G215" s="17" t="str">
        <f>IFERROR(IF(ISBLANK(INDEX(ProjectDetails[],Project_last_entry-Project_start_row-ProjectTimelineData[[#This Row],[NUM]]+1,1)),"",INDEX(ProjectDetails[],Project_last_entry-Project_start_row-ProjectTimelineData[[#This Row],[NUM]]+1,1)),"")</f>
        <v/>
      </c>
      <c r="H215" s="19" t="str">
        <f>IFERROR(IF(ISBLANK(INDEX(ProjectDetails[],Project_last_entry-Project_start_row-ProjectTimelineData[[#This Row],[NUM]]+1,2)),"",INDEX(ProjectDetails[],Project_last_entry-Project_start_row-ProjectTimelineData[[#This Row],[NUM]]+1,2)),"")</f>
        <v/>
      </c>
      <c r="I215" s="19" t="str">
        <f>IFERROR(IF(ISBLANK(INDEX(ProjectDetails[],Project_last_entry-Project_start_row-ProjectTimelineData[[#This Row],[NUM]]+1,3)),"",INDEX(ProjectDetails[],Project_last_entry-Project_start_row-ProjectTimelineData[[#This Row],[NUM]]+1,3)),"")</f>
        <v/>
      </c>
      <c r="J215" s="13" t="str">
        <f>IFERROR(IF(ISBLANK(INDEX(ProjectDetails[],ROW(A210)+1,1)),"",IF($J214-1&lt;=-1,"",$J214-1)),"")</f>
        <v/>
      </c>
      <c r="M215" s="16" t="str">
        <f>IFERROR(ProjectTimelineData[NUM]+1,"")</f>
        <v/>
      </c>
      <c r="N215" s="17" t="str">
        <f>IFERROR(VLOOKUP([RANK Sorted],ProjectTimelineData[],3,0),"")</f>
        <v/>
      </c>
      <c r="O215" s="13" t="str">
        <f>IFERROR(VLOOKUP([RANK Sorted],ProjectTimelineData[],4,0),"")</f>
        <v/>
      </c>
      <c r="P215" s="13" t="str">
        <f>IFERROR(VLOOKUP([RANK Sorted],ProjectTimelineData[],5,0),"")</f>
        <v/>
      </c>
    </row>
    <row r="216" spans="5:16">
      <c r="E216" s="16" t="str">
        <f>IFERROR(RANK(F216,[RANK])+SUMPRODUCT(--(F216=[RANK]),--(J216&lt;[NUM])),"")</f>
        <v/>
      </c>
      <c r="F216" s="16" t="str">
        <f>IFERROR(RANK(ProjectTimelineData[[#This Row],[DATE]],[DATE],1),"")</f>
        <v/>
      </c>
      <c r="G216" s="17" t="str">
        <f>IFERROR(IF(ISBLANK(INDEX(ProjectDetails[],Project_last_entry-Project_start_row-ProjectTimelineData[[#This Row],[NUM]]+1,1)),"",INDEX(ProjectDetails[],Project_last_entry-Project_start_row-ProjectTimelineData[[#This Row],[NUM]]+1,1)),"")</f>
        <v/>
      </c>
      <c r="H216" s="19" t="str">
        <f>IFERROR(IF(ISBLANK(INDEX(ProjectDetails[],Project_last_entry-Project_start_row-ProjectTimelineData[[#This Row],[NUM]]+1,2)),"",INDEX(ProjectDetails[],Project_last_entry-Project_start_row-ProjectTimelineData[[#This Row],[NUM]]+1,2)),"")</f>
        <v/>
      </c>
      <c r="I216" s="19" t="str">
        <f>IFERROR(IF(ISBLANK(INDEX(ProjectDetails[],Project_last_entry-Project_start_row-ProjectTimelineData[[#This Row],[NUM]]+1,3)),"",INDEX(ProjectDetails[],Project_last_entry-Project_start_row-ProjectTimelineData[[#This Row],[NUM]]+1,3)),"")</f>
        <v/>
      </c>
      <c r="J216" s="13" t="str">
        <f>IFERROR(IF(ISBLANK(INDEX(ProjectDetails[],ROW(A211)+1,1)),"",IF($J215-1&lt;=-1,"",$J215-1)),"")</f>
        <v/>
      </c>
      <c r="M216" s="16" t="str">
        <f>IFERROR(ProjectTimelineData[NUM]+1,"")</f>
        <v/>
      </c>
      <c r="N216" s="17" t="str">
        <f>IFERROR(VLOOKUP([RANK Sorted],ProjectTimelineData[],3,0),"")</f>
        <v/>
      </c>
      <c r="O216" s="13" t="str">
        <f>IFERROR(VLOOKUP([RANK Sorted],ProjectTimelineData[],4,0),"")</f>
        <v/>
      </c>
      <c r="P216" s="13" t="str">
        <f>IFERROR(VLOOKUP([RANK Sorted],ProjectTimelineData[],5,0),"")</f>
        <v/>
      </c>
    </row>
    <row r="217" spans="5:16">
      <c r="E217" s="16" t="str">
        <f>IFERROR(RANK(F217,[RANK])+SUMPRODUCT(--(F217=[RANK]),--(J217&lt;[NUM])),"")</f>
        <v/>
      </c>
      <c r="F217" s="16" t="str">
        <f>IFERROR(RANK(ProjectTimelineData[[#This Row],[DATE]],[DATE],1),"")</f>
        <v/>
      </c>
      <c r="G217" s="17" t="str">
        <f>IFERROR(IF(ISBLANK(INDEX(ProjectDetails[],Project_last_entry-Project_start_row-ProjectTimelineData[[#This Row],[NUM]]+1,1)),"",INDEX(ProjectDetails[],Project_last_entry-Project_start_row-ProjectTimelineData[[#This Row],[NUM]]+1,1)),"")</f>
        <v/>
      </c>
      <c r="H217" s="19" t="str">
        <f>IFERROR(IF(ISBLANK(INDEX(ProjectDetails[],Project_last_entry-Project_start_row-ProjectTimelineData[[#This Row],[NUM]]+1,2)),"",INDEX(ProjectDetails[],Project_last_entry-Project_start_row-ProjectTimelineData[[#This Row],[NUM]]+1,2)),"")</f>
        <v/>
      </c>
      <c r="I217" s="19" t="str">
        <f>IFERROR(IF(ISBLANK(INDEX(ProjectDetails[],Project_last_entry-Project_start_row-ProjectTimelineData[[#This Row],[NUM]]+1,3)),"",INDEX(ProjectDetails[],Project_last_entry-Project_start_row-ProjectTimelineData[[#This Row],[NUM]]+1,3)),"")</f>
        <v/>
      </c>
      <c r="J217" s="13" t="str">
        <f>IFERROR(IF(ISBLANK(INDEX(ProjectDetails[],ROW(A212)+1,1)),"",IF($J216-1&lt;=-1,"",$J216-1)),"")</f>
        <v/>
      </c>
      <c r="M217" s="16" t="str">
        <f>IFERROR(ProjectTimelineData[NUM]+1,"")</f>
        <v/>
      </c>
      <c r="N217" s="17" t="str">
        <f>IFERROR(VLOOKUP([RANK Sorted],ProjectTimelineData[],3,0),"")</f>
        <v/>
      </c>
      <c r="O217" s="13" t="str">
        <f>IFERROR(VLOOKUP([RANK Sorted],ProjectTimelineData[],4,0),"")</f>
        <v/>
      </c>
      <c r="P217" s="13" t="str">
        <f>IFERROR(VLOOKUP([RANK Sorted],ProjectTimelineData[],5,0),"")</f>
        <v/>
      </c>
    </row>
    <row r="218" spans="5:16">
      <c r="E218" s="16" t="str">
        <f>IFERROR(RANK(F218,[RANK])+SUMPRODUCT(--(F218=[RANK]),--(J218&lt;[NUM])),"")</f>
        <v/>
      </c>
      <c r="F218" s="16" t="str">
        <f>IFERROR(RANK(ProjectTimelineData[[#This Row],[DATE]],[DATE],1),"")</f>
        <v/>
      </c>
      <c r="G218" s="17" t="str">
        <f>IFERROR(IF(ISBLANK(INDEX(ProjectDetails[],Project_last_entry-Project_start_row-ProjectTimelineData[[#This Row],[NUM]]+1,1)),"",INDEX(ProjectDetails[],Project_last_entry-Project_start_row-ProjectTimelineData[[#This Row],[NUM]]+1,1)),"")</f>
        <v/>
      </c>
      <c r="H218" s="19" t="str">
        <f>IFERROR(IF(ISBLANK(INDEX(ProjectDetails[],Project_last_entry-Project_start_row-ProjectTimelineData[[#This Row],[NUM]]+1,2)),"",INDEX(ProjectDetails[],Project_last_entry-Project_start_row-ProjectTimelineData[[#This Row],[NUM]]+1,2)),"")</f>
        <v/>
      </c>
      <c r="I218" s="19" t="str">
        <f>IFERROR(IF(ISBLANK(INDEX(ProjectDetails[],Project_last_entry-Project_start_row-ProjectTimelineData[[#This Row],[NUM]]+1,3)),"",INDEX(ProjectDetails[],Project_last_entry-Project_start_row-ProjectTimelineData[[#This Row],[NUM]]+1,3)),"")</f>
        <v/>
      </c>
      <c r="J218" s="13" t="str">
        <f>IFERROR(IF(ISBLANK(INDEX(ProjectDetails[],ROW(A213)+1,1)),"",IF($J217-1&lt;=-1,"",$J217-1)),"")</f>
        <v/>
      </c>
      <c r="M218" s="16" t="str">
        <f>IFERROR(ProjectTimelineData[NUM]+1,"")</f>
        <v/>
      </c>
      <c r="N218" s="17" t="str">
        <f>IFERROR(VLOOKUP([RANK Sorted],ProjectTimelineData[],3,0),"")</f>
        <v/>
      </c>
      <c r="O218" s="13" t="str">
        <f>IFERROR(VLOOKUP([RANK Sorted],ProjectTimelineData[],4,0),"")</f>
        <v/>
      </c>
      <c r="P218" s="13" t="str">
        <f>IFERROR(VLOOKUP([RANK Sorted],ProjectTimelineData[],5,0),"")</f>
        <v/>
      </c>
    </row>
    <row r="219" spans="5:16">
      <c r="E219" s="16" t="str">
        <f>IFERROR(RANK(F219,[RANK])+SUMPRODUCT(--(F219=[RANK]),--(J219&lt;[NUM])),"")</f>
        <v/>
      </c>
      <c r="F219" s="16" t="str">
        <f>IFERROR(RANK(ProjectTimelineData[[#This Row],[DATE]],[DATE],1),"")</f>
        <v/>
      </c>
      <c r="G219" s="17" t="str">
        <f>IFERROR(IF(ISBLANK(INDEX(ProjectDetails[],Project_last_entry-Project_start_row-ProjectTimelineData[[#This Row],[NUM]]+1,1)),"",INDEX(ProjectDetails[],Project_last_entry-Project_start_row-ProjectTimelineData[[#This Row],[NUM]]+1,1)),"")</f>
        <v/>
      </c>
      <c r="H219" s="19" t="str">
        <f>IFERROR(IF(ISBLANK(INDEX(ProjectDetails[],Project_last_entry-Project_start_row-ProjectTimelineData[[#This Row],[NUM]]+1,2)),"",INDEX(ProjectDetails[],Project_last_entry-Project_start_row-ProjectTimelineData[[#This Row],[NUM]]+1,2)),"")</f>
        <v/>
      </c>
      <c r="I219" s="19" t="str">
        <f>IFERROR(IF(ISBLANK(INDEX(ProjectDetails[],Project_last_entry-Project_start_row-ProjectTimelineData[[#This Row],[NUM]]+1,3)),"",INDEX(ProjectDetails[],Project_last_entry-Project_start_row-ProjectTimelineData[[#This Row],[NUM]]+1,3)),"")</f>
        <v/>
      </c>
      <c r="J219" s="13" t="str">
        <f>IFERROR(IF(ISBLANK(INDEX(ProjectDetails[],ROW(A214)+1,1)),"",IF($J218-1&lt;=-1,"",$J218-1)),"")</f>
        <v/>
      </c>
      <c r="M219" s="16" t="str">
        <f>IFERROR(ProjectTimelineData[NUM]+1,"")</f>
        <v/>
      </c>
      <c r="N219" s="17" t="str">
        <f>IFERROR(VLOOKUP([RANK Sorted],ProjectTimelineData[],3,0),"")</f>
        <v/>
      </c>
      <c r="O219" s="13" t="str">
        <f>IFERROR(VLOOKUP([RANK Sorted],ProjectTimelineData[],4,0),"")</f>
        <v/>
      </c>
      <c r="P219" s="13" t="str">
        <f>IFERROR(VLOOKUP([RANK Sorted],ProjectTimelineData[],5,0),"")</f>
        <v/>
      </c>
    </row>
    <row r="220" spans="5:16">
      <c r="E220" s="16" t="str">
        <f>IFERROR(RANK(F220,[RANK])+SUMPRODUCT(--(F220=[RANK]),--(J220&lt;[NUM])),"")</f>
        <v/>
      </c>
      <c r="F220" s="16" t="str">
        <f>IFERROR(RANK(ProjectTimelineData[[#This Row],[DATE]],[DATE],1),"")</f>
        <v/>
      </c>
      <c r="G220" s="17" t="str">
        <f>IFERROR(IF(ISBLANK(INDEX(ProjectDetails[],Project_last_entry-Project_start_row-ProjectTimelineData[[#This Row],[NUM]]+1,1)),"",INDEX(ProjectDetails[],Project_last_entry-Project_start_row-ProjectTimelineData[[#This Row],[NUM]]+1,1)),"")</f>
        <v/>
      </c>
      <c r="H220" s="19" t="str">
        <f>IFERROR(IF(ISBLANK(INDEX(ProjectDetails[],Project_last_entry-Project_start_row-ProjectTimelineData[[#This Row],[NUM]]+1,2)),"",INDEX(ProjectDetails[],Project_last_entry-Project_start_row-ProjectTimelineData[[#This Row],[NUM]]+1,2)),"")</f>
        <v/>
      </c>
      <c r="I220" s="19" t="str">
        <f>IFERROR(IF(ISBLANK(INDEX(ProjectDetails[],Project_last_entry-Project_start_row-ProjectTimelineData[[#This Row],[NUM]]+1,3)),"",INDEX(ProjectDetails[],Project_last_entry-Project_start_row-ProjectTimelineData[[#This Row],[NUM]]+1,3)),"")</f>
        <v/>
      </c>
      <c r="J220" s="13" t="str">
        <f>IFERROR(IF(ISBLANK(INDEX(ProjectDetails[],ROW(A215)+1,1)),"",IF($J219-1&lt;=-1,"",$J219-1)),"")</f>
        <v/>
      </c>
      <c r="M220" s="16" t="str">
        <f>IFERROR(ProjectTimelineData[NUM]+1,"")</f>
        <v/>
      </c>
      <c r="N220" s="17" t="str">
        <f>IFERROR(VLOOKUP([RANK Sorted],ProjectTimelineData[],3,0),"")</f>
        <v/>
      </c>
      <c r="O220" s="13" t="str">
        <f>IFERROR(VLOOKUP([RANK Sorted],ProjectTimelineData[],4,0),"")</f>
        <v/>
      </c>
      <c r="P220" s="13" t="str">
        <f>IFERROR(VLOOKUP([RANK Sorted],ProjectTimelineData[],5,0),"")</f>
        <v/>
      </c>
    </row>
    <row r="221" spans="5:16">
      <c r="E221" s="16" t="str">
        <f>IFERROR(RANK(F221,[RANK])+SUMPRODUCT(--(F221=[RANK]),--(J221&lt;[NUM])),"")</f>
        <v/>
      </c>
      <c r="F221" s="16" t="str">
        <f>IFERROR(RANK(ProjectTimelineData[[#This Row],[DATE]],[DATE],1),"")</f>
        <v/>
      </c>
      <c r="G221" s="17" t="str">
        <f>IFERROR(IF(ISBLANK(INDEX(ProjectDetails[],Project_last_entry-Project_start_row-ProjectTimelineData[[#This Row],[NUM]]+1,1)),"",INDEX(ProjectDetails[],Project_last_entry-Project_start_row-ProjectTimelineData[[#This Row],[NUM]]+1,1)),"")</f>
        <v/>
      </c>
      <c r="H221" s="19" t="str">
        <f>IFERROR(IF(ISBLANK(INDEX(ProjectDetails[],Project_last_entry-Project_start_row-ProjectTimelineData[[#This Row],[NUM]]+1,2)),"",INDEX(ProjectDetails[],Project_last_entry-Project_start_row-ProjectTimelineData[[#This Row],[NUM]]+1,2)),"")</f>
        <v/>
      </c>
      <c r="I221" s="19" t="str">
        <f>IFERROR(IF(ISBLANK(INDEX(ProjectDetails[],Project_last_entry-Project_start_row-ProjectTimelineData[[#This Row],[NUM]]+1,3)),"",INDEX(ProjectDetails[],Project_last_entry-Project_start_row-ProjectTimelineData[[#This Row],[NUM]]+1,3)),"")</f>
        <v/>
      </c>
      <c r="J221" s="13" t="str">
        <f>IFERROR(IF(ISBLANK(INDEX(ProjectDetails[],ROW(A216)+1,1)),"",IF($J220-1&lt;=-1,"",$J220-1)),"")</f>
        <v/>
      </c>
      <c r="M221" s="16" t="str">
        <f>IFERROR(ProjectTimelineData[NUM]+1,"")</f>
        <v/>
      </c>
      <c r="N221" s="17" t="str">
        <f>IFERROR(VLOOKUP([RANK Sorted],ProjectTimelineData[],3,0),"")</f>
        <v/>
      </c>
      <c r="O221" s="13" t="str">
        <f>IFERROR(VLOOKUP([RANK Sorted],ProjectTimelineData[],4,0),"")</f>
        <v/>
      </c>
      <c r="P221" s="13" t="str">
        <f>IFERROR(VLOOKUP([RANK Sorted],ProjectTimelineData[],5,0),"")</f>
        <v/>
      </c>
    </row>
    <row r="222" spans="5:16">
      <c r="E222" s="16" t="str">
        <f>IFERROR(RANK(F222,[RANK])+SUMPRODUCT(--(F222=[RANK]),--(J222&lt;[NUM])),"")</f>
        <v/>
      </c>
      <c r="F222" s="16" t="str">
        <f>IFERROR(RANK(ProjectTimelineData[[#This Row],[DATE]],[DATE],1),"")</f>
        <v/>
      </c>
      <c r="G222" s="17" t="str">
        <f>IFERROR(IF(ISBLANK(INDEX(ProjectDetails[],Project_last_entry-Project_start_row-ProjectTimelineData[[#This Row],[NUM]]+1,1)),"",INDEX(ProjectDetails[],Project_last_entry-Project_start_row-ProjectTimelineData[[#This Row],[NUM]]+1,1)),"")</f>
        <v/>
      </c>
      <c r="H222" s="19" t="str">
        <f>IFERROR(IF(ISBLANK(INDEX(ProjectDetails[],Project_last_entry-Project_start_row-ProjectTimelineData[[#This Row],[NUM]]+1,2)),"",INDEX(ProjectDetails[],Project_last_entry-Project_start_row-ProjectTimelineData[[#This Row],[NUM]]+1,2)),"")</f>
        <v/>
      </c>
      <c r="I222" s="19" t="str">
        <f>IFERROR(IF(ISBLANK(INDEX(ProjectDetails[],Project_last_entry-Project_start_row-ProjectTimelineData[[#This Row],[NUM]]+1,3)),"",INDEX(ProjectDetails[],Project_last_entry-Project_start_row-ProjectTimelineData[[#This Row],[NUM]]+1,3)),"")</f>
        <v/>
      </c>
      <c r="J222" s="13" t="str">
        <f>IFERROR(IF(ISBLANK(INDEX(ProjectDetails[],ROW(A217)+1,1)),"",IF($J221-1&lt;=-1,"",$J221-1)),"")</f>
        <v/>
      </c>
      <c r="M222" s="16" t="str">
        <f>IFERROR(ProjectTimelineData[NUM]+1,"")</f>
        <v/>
      </c>
      <c r="N222" s="17" t="str">
        <f>IFERROR(VLOOKUP([RANK Sorted],ProjectTimelineData[],3,0),"")</f>
        <v/>
      </c>
      <c r="O222" s="13" t="str">
        <f>IFERROR(VLOOKUP([RANK Sorted],ProjectTimelineData[],4,0),"")</f>
        <v/>
      </c>
      <c r="P222" s="13" t="str">
        <f>IFERROR(VLOOKUP([RANK Sorted],ProjectTimelineData[],5,0),"")</f>
        <v/>
      </c>
    </row>
    <row r="223" spans="5:16">
      <c r="E223" s="16" t="str">
        <f>IFERROR(RANK(F223,[RANK])+SUMPRODUCT(--(F223=[RANK]),--(J223&lt;[NUM])),"")</f>
        <v/>
      </c>
      <c r="F223" s="16" t="str">
        <f>IFERROR(RANK(ProjectTimelineData[[#This Row],[DATE]],[DATE],1),"")</f>
        <v/>
      </c>
      <c r="G223" s="17" t="str">
        <f>IFERROR(IF(ISBLANK(INDEX(ProjectDetails[],Project_last_entry-Project_start_row-ProjectTimelineData[[#This Row],[NUM]]+1,1)),"",INDEX(ProjectDetails[],Project_last_entry-Project_start_row-ProjectTimelineData[[#This Row],[NUM]]+1,1)),"")</f>
        <v/>
      </c>
      <c r="H223" s="19" t="str">
        <f>IFERROR(IF(ISBLANK(INDEX(ProjectDetails[],Project_last_entry-Project_start_row-ProjectTimelineData[[#This Row],[NUM]]+1,2)),"",INDEX(ProjectDetails[],Project_last_entry-Project_start_row-ProjectTimelineData[[#This Row],[NUM]]+1,2)),"")</f>
        <v/>
      </c>
      <c r="I223" s="19" t="str">
        <f>IFERROR(IF(ISBLANK(INDEX(ProjectDetails[],Project_last_entry-Project_start_row-ProjectTimelineData[[#This Row],[NUM]]+1,3)),"",INDEX(ProjectDetails[],Project_last_entry-Project_start_row-ProjectTimelineData[[#This Row],[NUM]]+1,3)),"")</f>
        <v/>
      </c>
      <c r="J223" s="13" t="str">
        <f>IFERROR(IF(ISBLANK(INDEX(ProjectDetails[],ROW(A218)+1,1)),"",IF($J222-1&lt;=-1,"",$J222-1)),"")</f>
        <v/>
      </c>
      <c r="M223" s="16" t="str">
        <f>IFERROR(ProjectTimelineData[NUM]+1,"")</f>
        <v/>
      </c>
      <c r="N223" s="17" t="str">
        <f>IFERROR(VLOOKUP([RANK Sorted],ProjectTimelineData[],3,0),"")</f>
        <v/>
      </c>
      <c r="O223" s="13" t="str">
        <f>IFERROR(VLOOKUP([RANK Sorted],ProjectTimelineData[],4,0),"")</f>
        <v/>
      </c>
      <c r="P223" s="13" t="str">
        <f>IFERROR(VLOOKUP([RANK Sorted],ProjectTimelineData[],5,0),"")</f>
        <v/>
      </c>
    </row>
    <row r="224" spans="5:16">
      <c r="E224" s="16" t="str">
        <f>IFERROR(RANK(F224,[RANK])+SUMPRODUCT(--(F224=[RANK]),--(J224&lt;[NUM])),"")</f>
        <v/>
      </c>
      <c r="F224" s="16" t="str">
        <f>IFERROR(RANK(ProjectTimelineData[[#This Row],[DATE]],[DATE],1),"")</f>
        <v/>
      </c>
      <c r="G224" s="17" t="str">
        <f>IFERROR(IF(ISBLANK(INDEX(ProjectDetails[],Project_last_entry-Project_start_row-ProjectTimelineData[[#This Row],[NUM]]+1,1)),"",INDEX(ProjectDetails[],Project_last_entry-Project_start_row-ProjectTimelineData[[#This Row],[NUM]]+1,1)),"")</f>
        <v/>
      </c>
      <c r="H224" s="19" t="str">
        <f>IFERROR(IF(ISBLANK(INDEX(ProjectDetails[],Project_last_entry-Project_start_row-ProjectTimelineData[[#This Row],[NUM]]+1,2)),"",INDEX(ProjectDetails[],Project_last_entry-Project_start_row-ProjectTimelineData[[#This Row],[NUM]]+1,2)),"")</f>
        <v/>
      </c>
      <c r="I224" s="19" t="str">
        <f>IFERROR(IF(ISBLANK(INDEX(ProjectDetails[],Project_last_entry-Project_start_row-ProjectTimelineData[[#This Row],[NUM]]+1,3)),"",INDEX(ProjectDetails[],Project_last_entry-Project_start_row-ProjectTimelineData[[#This Row],[NUM]]+1,3)),"")</f>
        <v/>
      </c>
      <c r="J224" s="13" t="str">
        <f>IFERROR(IF(ISBLANK(INDEX(ProjectDetails[],ROW(A219)+1,1)),"",IF($J223-1&lt;=-1,"",$J223-1)),"")</f>
        <v/>
      </c>
      <c r="M224" s="16" t="str">
        <f>IFERROR(ProjectTimelineData[NUM]+1,"")</f>
        <v/>
      </c>
      <c r="N224" s="17" t="str">
        <f>IFERROR(VLOOKUP([RANK Sorted],ProjectTimelineData[],3,0),"")</f>
        <v/>
      </c>
      <c r="O224" s="13" t="str">
        <f>IFERROR(VLOOKUP([RANK Sorted],ProjectTimelineData[],4,0),"")</f>
        <v/>
      </c>
      <c r="P224" s="13" t="str">
        <f>IFERROR(VLOOKUP([RANK Sorted],ProjectTimelineData[],5,0),"")</f>
        <v/>
      </c>
    </row>
    <row r="225" spans="5:16">
      <c r="E225" s="16" t="str">
        <f>IFERROR(RANK(F225,[RANK])+SUMPRODUCT(--(F225=[RANK]),--(J225&lt;[NUM])),"")</f>
        <v/>
      </c>
      <c r="F225" s="16" t="str">
        <f>IFERROR(RANK(ProjectTimelineData[[#This Row],[DATE]],[DATE],1),"")</f>
        <v/>
      </c>
      <c r="G225" s="17" t="str">
        <f>IFERROR(IF(ISBLANK(INDEX(ProjectDetails[],Project_last_entry-Project_start_row-ProjectTimelineData[[#This Row],[NUM]]+1,1)),"",INDEX(ProjectDetails[],Project_last_entry-Project_start_row-ProjectTimelineData[[#This Row],[NUM]]+1,1)),"")</f>
        <v/>
      </c>
      <c r="H225" s="19" t="str">
        <f>IFERROR(IF(ISBLANK(INDEX(ProjectDetails[],Project_last_entry-Project_start_row-ProjectTimelineData[[#This Row],[NUM]]+1,2)),"",INDEX(ProjectDetails[],Project_last_entry-Project_start_row-ProjectTimelineData[[#This Row],[NUM]]+1,2)),"")</f>
        <v/>
      </c>
      <c r="I225" s="19" t="str">
        <f>IFERROR(IF(ISBLANK(INDEX(ProjectDetails[],Project_last_entry-Project_start_row-ProjectTimelineData[[#This Row],[NUM]]+1,3)),"",INDEX(ProjectDetails[],Project_last_entry-Project_start_row-ProjectTimelineData[[#This Row],[NUM]]+1,3)),"")</f>
        <v/>
      </c>
      <c r="J225" s="13" t="str">
        <f>IFERROR(IF(ISBLANK(INDEX(ProjectDetails[],ROW(A220)+1,1)),"",IF($J224-1&lt;=-1,"",$J224-1)),"")</f>
        <v/>
      </c>
      <c r="M225" s="16" t="str">
        <f>IFERROR(ProjectTimelineData[NUM]+1,"")</f>
        <v/>
      </c>
      <c r="N225" s="17" t="str">
        <f>IFERROR(VLOOKUP([RANK Sorted],ProjectTimelineData[],3,0),"")</f>
        <v/>
      </c>
      <c r="O225" s="13" t="str">
        <f>IFERROR(VLOOKUP([RANK Sorted],ProjectTimelineData[],4,0),"")</f>
        <v/>
      </c>
      <c r="P225" s="13" t="str">
        <f>IFERROR(VLOOKUP([RANK Sorted],ProjectTimelineData[],5,0),"")</f>
        <v/>
      </c>
    </row>
    <row r="226" spans="5:16">
      <c r="E226" s="16" t="str">
        <f>IFERROR(RANK(F226,[RANK])+SUMPRODUCT(--(F226=[RANK]),--(J226&lt;[NUM])),"")</f>
        <v/>
      </c>
      <c r="F226" s="16" t="str">
        <f>IFERROR(RANK(ProjectTimelineData[[#This Row],[DATE]],[DATE],1),"")</f>
        <v/>
      </c>
      <c r="G226" s="17" t="str">
        <f>IFERROR(IF(ISBLANK(INDEX(ProjectDetails[],Project_last_entry-Project_start_row-ProjectTimelineData[[#This Row],[NUM]]+1,1)),"",INDEX(ProjectDetails[],Project_last_entry-Project_start_row-ProjectTimelineData[[#This Row],[NUM]]+1,1)),"")</f>
        <v/>
      </c>
      <c r="H226" s="19" t="str">
        <f>IFERROR(IF(ISBLANK(INDEX(ProjectDetails[],Project_last_entry-Project_start_row-ProjectTimelineData[[#This Row],[NUM]]+1,2)),"",INDEX(ProjectDetails[],Project_last_entry-Project_start_row-ProjectTimelineData[[#This Row],[NUM]]+1,2)),"")</f>
        <v/>
      </c>
      <c r="I226" s="19" t="str">
        <f>IFERROR(IF(ISBLANK(INDEX(ProjectDetails[],Project_last_entry-Project_start_row-ProjectTimelineData[[#This Row],[NUM]]+1,3)),"",INDEX(ProjectDetails[],Project_last_entry-Project_start_row-ProjectTimelineData[[#This Row],[NUM]]+1,3)),"")</f>
        <v/>
      </c>
      <c r="J226" s="13" t="str">
        <f>IFERROR(IF(ISBLANK(INDEX(ProjectDetails[],ROW(A221)+1,1)),"",IF($J225-1&lt;=-1,"",$J225-1)),"")</f>
        <v/>
      </c>
      <c r="M226" s="16" t="str">
        <f>IFERROR(ProjectTimelineData[NUM]+1,"")</f>
        <v/>
      </c>
      <c r="N226" s="17" t="str">
        <f>IFERROR(VLOOKUP([RANK Sorted],ProjectTimelineData[],3,0),"")</f>
        <v/>
      </c>
      <c r="O226" s="13" t="str">
        <f>IFERROR(VLOOKUP([RANK Sorted],ProjectTimelineData[],4,0),"")</f>
        <v/>
      </c>
      <c r="P226" s="13" t="str">
        <f>IFERROR(VLOOKUP([RANK Sorted],ProjectTimelineData[],5,0),"")</f>
        <v/>
      </c>
    </row>
    <row r="227" spans="5:16">
      <c r="E227" s="16" t="str">
        <f>IFERROR(RANK(F227,[RANK])+SUMPRODUCT(--(F227=[RANK]),--(J227&lt;[NUM])),"")</f>
        <v/>
      </c>
      <c r="F227" s="16" t="str">
        <f>IFERROR(RANK(ProjectTimelineData[[#This Row],[DATE]],[DATE],1),"")</f>
        <v/>
      </c>
      <c r="G227" s="17" t="str">
        <f>IFERROR(IF(ISBLANK(INDEX(ProjectDetails[],Project_last_entry-Project_start_row-ProjectTimelineData[[#This Row],[NUM]]+1,1)),"",INDEX(ProjectDetails[],Project_last_entry-Project_start_row-ProjectTimelineData[[#This Row],[NUM]]+1,1)),"")</f>
        <v/>
      </c>
      <c r="H227" s="19" t="str">
        <f>IFERROR(IF(ISBLANK(INDEX(ProjectDetails[],Project_last_entry-Project_start_row-ProjectTimelineData[[#This Row],[NUM]]+1,2)),"",INDEX(ProjectDetails[],Project_last_entry-Project_start_row-ProjectTimelineData[[#This Row],[NUM]]+1,2)),"")</f>
        <v/>
      </c>
      <c r="I227" s="19" t="str">
        <f>IFERROR(IF(ISBLANK(INDEX(ProjectDetails[],Project_last_entry-Project_start_row-ProjectTimelineData[[#This Row],[NUM]]+1,3)),"",INDEX(ProjectDetails[],Project_last_entry-Project_start_row-ProjectTimelineData[[#This Row],[NUM]]+1,3)),"")</f>
        <v/>
      </c>
      <c r="J227" s="13" t="str">
        <f>IFERROR(IF(ISBLANK(INDEX(ProjectDetails[],ROW(A222)+1,1)),"",IF($J226-1&lt;=-1,"",$J226-1)),"")</f>
        <v/>
      </c>
      <c r="M227" s="16" t="str">
        <f>IFERROR(ProjectTimelineData[NUM]+1,"")</f>
        <v/>
      </c>
      <c r="N227" s="17" t="str">
        <f>IFERROR(VLOOKUP([RANK Sorted],ProjectTimelineData[],3,0),"")</f>
        <v/>
      </c>
      <c r="O227" s="13" t="str">
        <f>IFERROR(VLOOKUP([RANK Sorted],ProjectTimelineData[],4,0),"")</f>
        <v/>
      </c>
      <c r="P227" s="13" t="str">
        <f>IFERROR(VLOOKUP([RANK Sorted],ProjectTimelineData[],5,0),"")</f>
        <v/>
      </c>
    </row>
    <row r="228" spans="5:16">
      <c r="E228" s="16" t="str">
        <f>IFERROR(RANK(F228,[RANK])+SUMPRODUCT(--(F228=[RANK]),--(J228&lt;[NUM])),"")</f>
        <v/>
      </c>
      <c r="F228" s="16" t="str">
        <f>IFERROR(RANK(ProjectTimelineData[[#This Row],[DATE]],[DATE],1),"")</f>
        <v/>
      </c>
      <c r="G228" s="17" t="str">
        <f>IFERROR(IF(ISBLANK(INDEX(ProjectDetails[],Project_last_entry-Project_start_row-ProjectTimelineData[[#This Row],[NUM]]+1,1)),"",INDEX(ProjectDetails[],Project_last_entry-Project_start_row-ProjectTimelineData[[#This Row],[NUM]]+1,1)),"")</f>
        <v/>
      </c>
      <c r="H228" s="19" t="str">
        <f>IFERROR(IF(ISBLANK(INDEX(ProjectDetails[],Project_last_entry-Project_start_row-ProjectTimelineData[[#This Row],[NUM]]+1,2)),"",INDEX(ProjectDetails[],Project_last_entry-Project_start_row-ProjectTimelineData[[#This Row],[NUM]]+1,2)),"")</f>
        <v/>
      </c>
      <c r="I228" s="19" t="str">
        <f>IFERROR(IF(ISBLANK(INDEX(ProjectDetails[],Project_last_entry-Project_start_row-ProjectTimelineData[[#This Row],[NUM]]+1,3)),"",INDEX(ProjectDetails[],Project_last_entry-Project_start_row-ProjectTimelineData[[#This Row],[NUM]]+1,3)),"")</f>
        <v/>
      </c>
      <c r="J228" s="13" t="str">
        <f>IFERROR(IF(ISBLANK(INDEX(ProjectDetails[],ROW(A223)+1,1)),"",IF($J227-1&lt;=-1,"",$J227-1)),"")</f>
        <v/>
      </c>
      <c r="M228" s="16" t="str">
        <f>IFERROR(ProjectTimelineData[NUM]+1,"")</f>
        <v/>
      </c>
      <c r="N228" s="17" t="str">
        <f>IFERROR(VLOOKUP([RANK Sorted],ProjectTimelineData[],3,0),"")</f>
        <v/>
      </c>
      <c r="O228" s="13" t="str">
        <f>IFERROR(VLOOKUP([RANK Sorted],ProjectTimelineData[],4,0),"")</f>
        <v/>
      </c>
      <c r="P228" s="13" t="str">
        <f>IFERROR(VLOOKUP([RANK Sorted],ProjectTimelineData[],5,0),"")</f>
        <v/>
      </c>
    </row>
    <row r="229" spans="5:16">
      <c r="E229" s="16" t="str">
        <f>IFERROR(RANK(F229,[RANK])+SUMPRODUCT(--(F229=[RANK]),--(J229&lt;[NUM])),"")</f>
        <v/>
      </c>
      <c r="F229" s="16" t="str">
        <f>IFERROR(RANK(ProjectTimelineData[[#This Row],[DATE]],[DATE],1),"")</f>
        <v/>
      </c>
      <c r="G229" s="17" t="str">
        <f>IFERROR(IF(ISBLANK(INDEX(ProjectDetails[],Project_last_entry-Project_start_row-ProjectTimelineData[[#This Row],[NUM]]+1,1)),"",INDEX(ProjectDetails[],Project_last_entry-Project_start_row-ProjectTimelineData[[#This Row],[NUM]]+1,1)),"")</f>
        <v/>
      </c>
      <c r="H229" s="19" t="str">
        <f>IFERROR(IF(ISBLANK(INDEX(ProjectDetails[],Project_last_entry-Project_start_row-ProjectTimelineData[[#This Row],[NUM]]+1,2)),"",INDEX(ProjectDetails[],Project_last_entry-Project_start_row-ProjectTimelineData[[#This Row],[NUM]]+1,2)),"")</f>
        <v/>
      </c>
      <c r="I229" s="19" t="str">
        <f>IFERROR(IF(ISBLANK(INDEX(ProjectDetails[],Project_last_entry-Project_start_row-ProjectTimelineData[[#This Row],[NUM]]+1,3)),"",INDEX(ProjectDetails[],Project_last_entry-Project_start_row-ProjectTimelineData[[#This Row],[NUM]]+1,3)),"")</f>
        <v/>
      </c>
      <c r="J229" s="13" t="str">
        <f>IFERROR(IF(ISBLANK(INDEX(ProjectDetails[],ROW(A224)+1,1)),"",IF($J228-1&lt;=-1,"",$J228-1)),"")</f>
        <v/>
      </c>
      <c r="M229" s="16" t="str">
        <f>IFERROR(ProjectTimelineData[NUM]+1,"")</f>
        <v/>
      </c>
      <c r="N229" s="17" t="str">
        <f>IFERROR(VLOOKUP([RANK Sorted],ProjectTimelineData[],3,0),"")</f>
        <v/>
      </c>
      <c r="O229" s="13" t="str">
        <f>IFERROR(VLOOKUP([RANK Sorted],ProjectTimelineData[],4,0),"")</f>
        <v/>
      </c>
      <c r="P229" s="13" t="str">
        <f>IFERROR(VLOOKUP([RANK Sorted],ProjectTimelineData[],5,0),"")</f>
        <v/>
      </c>
    </row>
    <row r="230" spans="5:16">
      <c r="E230" s="16" t="str">
        <f>IFERROR(RANK(F230,[RANK])+SUMPRODUCT(--(F230=[RANK]),--(J230&lt;[NUM])),"")</f>
        <v/>
      </c>
      <c r="F230" s="16" t="str">
        <f>IFERROR(RANK(ProjectTimelineData[[#This Row],[DATE]],[DATE],1),"")</f>
        <v/>
      </c>
      <c r="G230" s="17" t="str">
        <f>IFERROR(IF(ISBLANK(INDEX(ProjectDetails[],Project_last_entry-Project_start_row-ProjectTimelineData[[#This Row],[NUM]]+1,1)),"",INDEX(ProjectDetails[],Project_last_entry-Project_start_row-ProjectTimelineData[[#This Row],[NUM]]+1,1)),"")</f>
        <v/>
      </c>
      <c r="H230" s="19" t="str">
        <f>IFERROR(IF(ISBLANK(INDEX(ProjectDetails[],Project_last_entry-Project_start_row-ProjectTimelineData[[#This Row],[NUM]]+1,2)),"",INDEX(ProjectDetails[],Project_last_entry-Project_start_row-ProjectTimelineData[[#This Row],[NUM]]+1,2)),"")</f>
        <v/>
      </c>
      <c r="I230" s="19" t="str">
        <f>IFERROR(IF(ISBLANK(INDEX(ProjectDetails[],Project_last_entry-Project_start_row-ProjectTimelineData[[#This Row],[NUM]]+1,3)),"",INDEX(ProjectDetails[],Project_last_entry-Project_start_row-ProjectTimelineData[[#This Row],[NUM]]+1,3)),"")</f>
        <v/>
      </c>
      <c r="J230" s="13" t="str">
        <f>IFERROR(IF(ISBLANK(INDEX(ProjectDetails[],ROW(A225)+1,1)),"",IF($J229-1&lt;=-1,"",$J229-1)),"")</f>
        <v/>
      </c>
      <c r="M230" s="16" t="str">
        <f>IFERROR(ProjectTimelineData[NUM]+1,"")</f>
        <v/>
      </c>
      <c r="N230" s="17" t="str">
        <f>IFERROR(VLOOKUP([RANK Sorted],ProjectTimelineData[],3,0),"")</f>
        <v/>
      </c>
      <c r="O230" s="13" t="str">
        <f>IFERROR(VLOOKUP([RANK Sorted],ProjectTimelineData[],4,0),"")</f>
        <v/>
      </c>
      <c r="P230" s="13" t="str">
        <f>IFERROR(VLOOKUP([RANK Sorted],ProjectTimelineData[],5,0),"")</f>
        <v/>
      </c>
    </row>
    <row r="231" spans="5:16">
      <c r="E231" s="16" t="str">
        <f>IFERROR(RANK(F231,[RANK])+SUMPRODUCT(--(F231=[RANK]),--(J231&lt;[NUM])),"")</f>
        <v/>
      </c>
      <c r="F231" s="16" t="str">
        <f>IFERROR(RANK(ProjectTimelineData[[#This Row],[DATE]],[DATE],1),"")</f>
        <v/>
      </c>
      <c r="G231" s="17" t="str">
        <f>IFERROR(IF(ISBLANK(INDEX(ProjectDetails[],Project_last_entry-Project_start_row-ProjectTimelineData[[#This Row],[NUM]]+1,1)),"",INDEX(ProjectDetails[],Project_last_entry-Project_start_row-ProjectTimelineData[[#This Row],[NUM]]+1,1)),"")</f>
        <v/>
      </c>
      <c r="H231" s="19" t="str">
        <f>IFERROR(IF(ISBLANK(INDEX(ProjectDetails[],Project_last_entry-Project_start_row-ProjectTimelineData[[#This Row],[NUM]]+1,2)),"",INDEX(ProjectDetails[],Project_last_entry-Project_start_row-ProjectTimelineData[[#This Row],[NUM]]+1,2)),"")</f>
        <v/>
      </c>
      <c r="I231" s="19" t="str">
        <f>IFERROR(IF(ISBLANK(INDEX(ProjectDetails[],Project_last_entry-Project_start_row-ProjectTimelineData[[#This Row],[NUM]]+1,3)),"",INDEX(ProjectDetails[],Project_last_entry-Project_start_row-ProjectTimelineData[[#This Row],[NUM]]+1,3)),"")</f>
        <v/>
      </c>
      <c r="J231" s="13" t="str">
        <f>IFERROR(IF(ISBLANK(INDEX(ProjectDetails[],ROW(A226)+1,1)),"",IF($J230-1&lt;=-1,"",$J230-1)),"")</f>
        <v/>
      </c>
      <c r="M231" s="16" t="str">
        <f>IFERROR(ProjectTimelineData[NUM]+1,"")</f>
        <v/>
      </c>
      <c r="N231" s="17" t="str">
        <f>IFERROR(VLOOKUP([RANK Sorted],ProjectTimelineData[],3,0),"")</f>
        <v/>
      </c>
      <c r="O231" s="13" t="str">
        <f>IFERROR(VLOOKUP([RANK Sorted],ProjectTimelineData[],4,0),"")</f>
        <v/>
      </c>
      <c r="P231" s="13" t="str">
        <f>IFERROR(VLOOKUP([RANK Sorted],ProjectTimelineData[],5,0),"")</f>
        <v/>
      </c>
    </row>
    <row r="232" spans="5:16">
      <c r="E232" s="16" t="str">
        <f>IFERROR(RANK(F232,[RANK])+SUMPRODUCT(--(F232=[RANK]),--(J232&lt;[NUM])),"")</f>
        <v/>
      </c>
      <c r="F232" s="16" t="str">
        <f>IFERROR(RANK(ProjectTimelineData[[#This Row],[DATE]],[DATE],1),"")</f>
        <v/>
      </c>
      <c r="G232" s="17" t="str">
        <f>IFERROR(IF(ISBLANK(INDEX(ProjectDetails[],Project_last_entry-Project_start_row-ProjectTimelineData[[#This Row],[NUM]]+1,1)),"",INDEX(ProjectDetails[],Project_last_entry-Project_start_row-ProjectTimelineData[[#This Row],[NUM]]+1,1)),"")</f>
        <v/>
      </c>
      <c r="H232" s="19" t="str">
        <f>IFERROR(IF(ISBLANK(INDEX(ProjectDetails[],Project_last_entry-Project_start_row-ProjectTimelineData[[#This Row],[NUM]]+1,2)),"",INDEX(ProjectDetails[],Project_last_entry-Project_start_row-ProjectTimelineData[[#This Row],[NUM]]+1,2)),"")</f>
        <v/>
      </c>
      <c r="I232" s="19" t="str">
        <f>IFERROR(IF(ISBLANK(INDEX(ProjectDetails[],Project_last_entry-Project_start_row-ProjectTimelineData[[#This Row],[NUM]]+1,3)),"",INDEX(ProjectDetails[],Project_last_entry-Project_start_row-ProjectTimelineData[[#This Row],[NUM]]+1,3)),"")</f>
        <v/>
      </c>
      <c r="J232" s="13" t="str">
        <f>IFERROR(IF(ISBLANK(INDEX(ProjectDetails[],ROW(A227)+1,1)),"",IF($J231-1&lt;=-1,"",$J231-1)),"")</f>
        <v/>
      </c>
      <c r="M232" s="16" t="str">
        <f>IFERROR(ProjectTimelineData[NUM]+1,"")</f>
        <v/>
      </c>
      <c r="N232" s="17" t="str">
        <f>IFERROR(VLOOKUP([RANK Sorted],ProjectTimelineData[],3,0),"")</f>
        <v/>
      </c>
      <c r="O232" s="13" t="str">
        <f>IFERROR(VLOOKUP([RANK Sorted],ProjectTimelineData[],4,0),"")</f>
        <v/>
      </c>
      <c r="P232" s="13" t="str">
        <f>IFERROR(VLOOKUP([RANK Sorted],ProjectTimelineData[],5,0),"")</f>
        <v/>
      </c>
    </row>
    <row r="233" spans="5:16">
      <c r="E233" s="16" t="str">
        <f>IFERROR(RANK(F233,[RANK])+SUMPRODUCT(--(F233=[RANK]),--(J233&lt;[NUM])),"")</f>
        <v/>
      </c>
      <c r="F233" s="16" t="str">
        <f>IFERROR(RANK(ProjectTimelineData[[#This Row],[DATE]],[DATE],1),"")</f>
        <v/>
      </c>
      <c r="G233" s="17" t="str">
        <f>IFERROR(IF(ISBLANK(INDEX(ProjectDetails[],Project_last_entry-Project_start_row-ProjectTimelineData[[#This Row],[NUM]]+1,1)),"",INDEX(ProjectDetails[],Project_last_entry-Project_start_row-ProjectTimelineData[[#This Row],[NUM]]+1,1)),"")</f>
        <v/>
      </c>
      <c r="H233" s="19" t="str">
        <f>IFERROR(IF(ISBLANK(INDEX(ProjectDetails[],Project_last_entry-Project_start_row-ProjectTimelineData[[#This Row],[NUM]]+1,2)),"",INDEX(ProjectDetails[],Project_last_entry-Project_start_row-ProjectTimelineData[[#This Row],[NUM]]+1,2)),"")</f>
        <v/>
      </c>
      <c r="I233" s="19" t="str">
        <f>IFERROR(IF(ISBLANK(INDEX(ProjectDetails[],Project_last_entry-Project_start_row-ProjectTimelineData[[#This Row],[NUM]]+1,3)),"",INDEX(ProjectDetails[],Project_last_entry-Project_start_row-ProjectTimelineData[[#This Row],[NUM]]+1,3)),"")</f>
        <v/>
      </c>
      <c r="J233" s="13" t="str">
        <f>IFERROR(IF(ISBLANK(INDEX(ProjectDetails[],ROW(A228)+1,1)),"",IF($J232-1&lt;=-1,"",$J232-1)),"")</f>
        <v/>
      </c>
      <c r="M233" s="16" t="str">
        <f>IFERROR(ProjectTimelineData[NUM]+1,"")</f>
        <v/>
      </c>
      <c r="N233" s="17" t="str">
        <f>IFERROR(VLOOKUP([RANK Sorted],ProjectTimelineData[],3,0),"")</f>
        <v/>
      </c>
      <c r="O233" s="13" t="str">
        <f>IFERROR(VLOOKUP([RANK Sorted],ProjectTimelineData[],4,0),"")</f>
        <v/>
      </c>
      <c r="P233" s="13" t="str">
        <f>IFERROR(VLOOKUP([RANK Sorted],ProjectTimelineData[],5,0),"")</f>
        <v/>
      </c>
    </row>
    <row r="234" spans="5:16">
      <c r="E234" s="16" t="str">
        <f>IFERROR(RANK(F234,[RANK])+SUMPRODUCT(--(F234=[RANK]),--(J234&lt;[NUM])),"")</f>
        <v/>
      </c>
      <c r="F234" s="16" t="str">
        <f>IFERROR(RANK(ProjectTimelineData[[#This Row],[DATE]],[DATE],1),"")</f>
        <v/>
      </c>
      <c r="G234" s="17" t="str">
        <f>IFERROR(IF(ISBLANK(INDEX(ProjectDetails[],Project_last_entry-Project_start_row-ProjectTimelineData[[#This Row],[NUM]]+1,1)),"",INDEX(ProjectDetails[],Project_last_entry-Project_start_row-ProjectTimelineData[[#This Row],[NUM]]+1,1)),"")</f>
        <v/>
      </c>
      <c r="H234" s="19" t="str">
        <f>IFERROR(IF(ISBLANK(INDEX(ProjectDetails[],Project_last_entry-Project_start_row-ProjectTimelineData[[#This Row],[NUM]]+1,2)),"",INDEX(ProjectDetails[],Project_last_entry-Project_start_row-ProjectTimelineData[[#This Row],[NUM]]+1,2)),"")</f>
        <v/>
      </c>
      <c r="I234" s="19" t="str">
        <f>IFERROR(IF(ISBLANK(INDEX(ProjectDetails[],Project_last_entry-Project_start_row-ProjectTimelineData[[#This Row],[NUM]]+1,3)),"",INDEX(ProjectDetails[],Project_last_entry-Project_start_row-ProjectTimelineData[[#This Row],[NUM]]+1,3)),"")</f>
        <v/>
      </c>
      <c r="J234" s="13" t="str">
        <f>IFERROR(IF(ISBLANK(INDEX(ProjectDetails[],ROW(A229)+1,1)),"",IF($J233-1&lt;=-1,"",$J233-1)),"")</f>
        <v/>
      </c>
      <c r="M234" s="16" t="str">
        <f>IFERROR(ProjectTimelineData[NUM]+1,"")</f>
        <v/>
      </c>
      <c r="N234" s="17" t="str">
        <f>IFERROR(VLOOKUP([RANK Sorted],ProjectTimelineData[],3,0),"")</f>
        <v/>
      </c>
      <c r="O234" s="13" t="str">
        <f>IFERROR(VLOOKUP([RANK Sorted],ProjectTimelineData[],4,0),"")</f>
        <v/>
      </c>
      <c r="P234" s="13" t="str">
        <f>IFERROR(VLOOKUP([RANK Sorted],ProjectTimelineData[],5,0),"")</f>
        <v/>
      </c>
    </row>
    <row r="235" spans="5:16">
      <c r="E235" s="16" t="str">
        <f>IFERROR(RANK(F235,[RANK])+SUMPRODUCT(--(F235=[RANK]),--(J235&lt;[NUM])),"")</f>
        <v/>
      </c>
      <c r="F235" s="16" t="str">
        <f>IFERROR(RANK(ProjectTimelineData[[#This Row],[DATE]],[DATE],1),"")</f>
        <v/>
      </c>
      <c r="G235" s="17" t="str">
        <f>IFERROR(IF(ISBLANK(INDEX(ProjectDetails[],Project_last_entry-Project_start_row-ProjectTimelineData[[#This Row],[NUM]]+1,1)),"",INDEX(ProjectDetails[],Project_last_entry-Project_start_row-ProjectTimelineData[[#This Row],[NUM]]+1,1)),"")</f>
        <v/>
      </c>
      <c r="H235" s="19" t="str">
        <f>IFERROR(IF(ISBLANK(INDEX(ProjectDetails[],Project_last_entry-Project_start_row-ProjectTimelineData[[#This Row],[NUM]]+1,2)),"",INDEX(ProjectDetails[],Project_last_entry-Project_start_row-ProjectTimelineData[[#This Row],[NUM]]+1,2)),"")</f>
        <v/>
      </c>
      <c r="I235" s="19" t="str">
        <f>IFERROR(IF(ISBLANK(INDEX(ProjectDetails[],Project_last_entry-Project_start_row-ProjectTimelineData[[#This Row],[NUM]]+1,3)),"",INDEX(ProjectDetails[],Project_last_entry-Project_start_row-ProjectTimelineData[[#This Row],[NUM]]+1,3)),"")</f>
        <v/>
      </c>
      <c r="J235" s="13" t="str">
        <f>IFERROR(IF(ISBLANK(INDEX(ProjectDetails[],ROW(A230)+1,1)),"",IF($J234-1&lt;=-1,"",$J234-1)),"")</f>
        <v/>
      </c>
      <c r="M235" s="16" t="str">
        <f>IFERROR(ProjectTimelineData[NUM]+1,"")</f>
        <v/>
      </c>
      <c r="N235" s="17" t="str">
        <f>IFERROR(VLOOKUP([RANK Sorted],ProjectTimelineData[],3,0),"")</f>
        <v/>
      </c>
      <c r="O235" s="13" t="str">
        <f>IFERROR(VLOOKUP([RANK Sorted],ProjectTimelineData[],4,0),"")</f>
        <v/>
      </c>
      <c r="P235" s="13" t="str">
        <f>IFERROR(VLOOKUP([RANK Sorted],ProjectTimelineData[],5,0),"")</f>
        <v/>
      </c>
    </row>
    <row r="236" spans="5:16">
      <c r="E236" s="16" t="str">
        <f>IFERROR(RANK(F236,[RANK])+SUMPRODUCT(--(F236=[RANK]),--(J236&lt;[NUM])),"")</f>
        <v/>
      </c>
      <c r="F236" s="16" t="str">
        <f>IFERROR(RANK(ProjectTimelineData[[#This Row],[DATE]],[DATE],1),"")</f>
        <v/>
      </c>
      <c r="G236" s="17" t="str">
        <f>IFERROR(IF(ISBLANK(INDEX(ProjectDetails[],Project_last_entry-Project_start_row-ProjectTimelineData[[#This Row],[NUM]]+1,1)),"",INDEX(ProjectDetails[],Project_last_entry-Project_start_row-ProjectTimelineData[[#This Row],[NUM]]+1,1)),"")</f>
        <v/>
      </c>
      <c r="H236" s="19" t="str">
        <f>IFERROR(IF(ISBLANK(INDEX(ProjectDetails[],Project_last_entry-Project_start_row-ProjectTimelineData[[#This Row],[NUM]]+1,2)),"",INDEX(ProjectDetails[],Project_last_entry-Project_start_row-ProjectTimelineData[[#This Row],[NUM]]+1,2)),"")</f>
        <v/>
      </c>
      <c r="I236" s="19" t="str">
        <f>IFERROR(IF(ISBLANK(INDEX(ProjectDetails[],Project_last_entry-Project_start_row-ProjectTimelineData[[#This Row],[NUM]]+1,3)),"",INDEX(ProjectDetails[],Project_last_entry-Project_start_row-ProjectTimelineData[[#This Row],[NUM]]+1,3)),"")</f>
        <v/>
      </c>
      <c r="J236" s="13" t="str">
        <f>IFERROR(IF(ISBLANK(INDEX(ProjectDetails[],ROW(A231)+1,1)),"",IF($J235-1&lt;=-1,"",$J235-1)),"")</f>
        <v/>
      </c>
      <c r="M236" s="16" t="str">
        <f>IFERROR(ProjectTimelineData[NUM]+1,"")</f>
        <v/>
      </c>
      <c r="N236" s="17" t="str">
        <f>IFERROR(VLOOKUP([RANK Sorted],ProjectTimelineData[],3,0),"")</f>
        <v/>
      </c>
      <c r="O236" s="13" t="str">
        <f>IFERROR(VLOOKUP([RANK Sorted],ProjectTimelineData[],4,0),"")</f>
        <v/>
      </c>
      <c r="P236" s="13" t="str">
        <f>IFERROR(VLOOKUP([RANK Sorted],ProjectTimelineData[],5,0),"")</f>
        <v/>
      </c>
    </row>
    <row r="237" spans="5:16">
      <c r="E237" s="16" t="str">
        <f>IFERROR(RANK(F237,[RANK])+SUMPRODUCT(--(F237=[RANK]),--(J237&lt;[NUM])),"")</f>
        <v/>
      </c>
      <c r="F237" s="16" t="str">
        <f>IFERROR(RANK(ProjectTimelineData[[#This Row],[DATE]],[DATE],1),"")</f>
        <v/>
      </c>
      <c r="G237" s="17" t="str">
        <f>IFERROR(IF(ISBLANK(INDEX(ProjectDetails[],Project_last_entry-Project_start_row-ProjectTimelineData[[#This Row],[NUM]]+1,1)),"",INDEX(ProjectDetails[],Project_last_entry-Project_start_row-ProjectTimelineData[[#This Row],[NUM]]+1,1)),"")</f>
        <v/>
      </c>
      <c r="H237" s="19" t="str">
        <f>IFERROR(IF(ISBLANK(INDEX(ProjectDetails[],Project_last_entry-Project_start_row-ProjectTimelineData[[#This Row],[NUM]]+1,2)),"",INDEX(ProjectDetails[],Project_last_entry-Project_start_row-ProjectTimelineData[[#This Row],[NUM]]+1,2)),"")</f>
        <v/>
      </c>
      <c r="I237" s="19" t="str">
        <f>IFERROR(IF(ISBLANK(INDEX(ProjectDetails[],Project_last_entry-Project_start_row-ProjectTimelineData[[#This Row],[NUM]]+1,3)),"",INDEX(ProjectDetails[],Project_last_entry-Project_start_row-ProjectTimelineData[[#This Row],[NUM]]+1,3)),"")</f>
        <v/>
      </c>
      <c r="J237" s="13" t="str">
        <f>IFERROR(IF(ISBLANK(INDEX(ProjectDetails[],ROW(A232)+1,1)),"",IF($J236-1&lt;=-1,"",$J236-1)),"")</f>
        <v/>
      </c>
      <c r="M237" s="16" t="str">
        <f>IFERROR(ProjectTimelineData[NUM]+1,"")</f>
        <v/>
      </c>
      <c r="N237" s="17" t="str">
        <f>IFERROR(VLOOKUP([RANK Sorted],ProjectTimelineData[],3,0),"")</f>
        <v/>
      </c>
      <c r="O237" s="13" t="str">
        <f>IFERROR(VLOOKUP([RANK Sorted],ProjectTimelineData[],4,0),"")</f>
        <v/>
      </c>
      <c r="P237" s="13" t="str">
        <f>IFERROR(VLOOKUP([RANK Sorted],ProjectTimelineData[],5,0),"")</f>
        <v/>
      </c>
    </row>
    <row r="238" spans="5:16">
      <c r="E238" s="16" t="str">
        <f>IFERROR(RANK(F238,[RANK])+SUMPRODUCT(--(F238=[RANK]),--(J238&lt;[NUM])),"")</f>
        <v/>
      </c>
      <c r="F238" s="16" t="str">
        <f>IFERROR(RANK(ProjectTimelineData[[#This Row],[DATE]],[DATE],1),"")</f>
        <v/>
      </c>
      <c r="G238" s="17" t="str">
        <f>IFERROR(IF(ISBLANK(INDEX(ProjectDetails[],Project_last_entry-Project_start_row-ProjectTimelineData[[#This Row],[NUM]]+1,1)),"",INDEX(ProjectDetails[],Project_last_entry-Project_start_row-ProjectTimelineData[[#This Row],[NUM]]+1,1)),"")</f>
        <v/>
      </c>
      <c r="H238" s="19" t="str">
        <f>IFERROR(IF(ISBLANK(INDEX(ProjectDetails[],Project_last_entry-Project_start_row-ProjectTimelineData[[#This Row],[NUM]]+1,2)),"",INDEX(ProjectDetails[],Project_last_entry-Project_start_row-ProjectTimelineData[[#This Row],[NUM]]+1,2)),"")</f>
        <v/>
      </c>
      <c r="I238" s="19" t="str">
        <f>IFERROR(IF(ISBLANK(INDEX(ProjectDetails[],Project_last_entry-Project_start_row-ProjectTimelineData[[#This Row],[NUM]]+1,3)),"",INDEX(ProjectDetails[],Project_last_entry-Project_start_row-ProjectTimelineData[[#This Row],[NUM]]+1,3)),"")</f>
        <v/>
      </c>
      <c r="J238" s="13" t="str">
        <f>IFERROR(IF(ISBLANK(INDEX(ProjectDetails[],ROW(A233)+1,1)),"",IF($J237-1&lt;=-1,"",$J237-1)),"")</f>
        <v/>
      </c>
      <c r="M238" s="16" t="str">
        <f>IFERROR(ProjectTimelineData[NUM]+1,"")</f>
        <v/>
      </c>
      <c r="N238" s="17" t="str">
        <f>IFERROR(VLOOKUP([RANK Sorted],ProjectTimelineData[],3,0),"")</f>
        <v/>
      </c>
      <c r="O238" s="13" t="str">
        <f>IFERROR(VLOOKUP([RANK Sorted],ProjectTimelineData[],4,0),"")</f>
        <v/>
      </c>
      <c r="P238" s="13" t="str">
        <f>IFERROR(VLOOKUP([RANK Sorted],ProjectTimelineData[],5,0),"")</f>
        <v/>
      </c>
    </row>
    <row r="239" spans="5:16">
      <c r="E239" s="16" t="str">
        <f>IFERROR(RANK(F239,[RANK])+SUMPRODUCT(--(F239=[RANK]),--(J239&lt;[NUM])),"")</f>
        <v/>
      </c>
      <c r="F239" s="16" t="str">
        <f>IFERROR(RANK(ProjectTimelineData[[#This Row],[DATE]],[DATE],1),"")</f>
        <v/>
      </c>
      <c r="G239" s="17" t="str">
        <f>IFERROR(IF(ISBLANK(INDEX(ProjectDetails[],Project_last_entry-Project_start_row-ProjectTimelineData[[#This Row],[NUM]]+1,1)),"",INDEX(ProjectDetails[],Project_last_entry-Project_start_row-ProjectTimelineData[[#This Row],[NUM]]+1,1)),"")</f>
        <v/>
      </c>
      <c r="H239" s="19" t="str">
        <f>IFERROR(IF(ISBLANK(INDEX(ProjectDetails[],Project_last_entry-Project_start_row-ProjectTimelineData[[#This Row],[NUM]]+1,2)),"",INDEX(ProjectDetails[],Project_last_entry-Project_start_row-ProjectTimelineData[[#This Row],[NUM]]+1,2)),"")</f>
        <v/>
      </c>
      <c r="I239" s="19" t="str">
        <f>IFERROR(IF(ISBLANK(INDEX(ProjectDetails[],Project_last_entry-Project_start_row-ProjectTimelineData[[#This Row],[NUM]]+1,3)),"",INDEX(ProjectDetails[],Project_last_entry-Project_start_row-ProjectTimelineData[[#This Row],[NUM]]+1,3)),"")</f>
        <v/>
      </c>
      <c r="J239" s="13" t="str">
        <f>IFERROR(IF(ISBLANK(INDEX(ProjectDetails[],ROW(A234)+1,1)),"",IF($J238-1&lt;=-1,"",$J238-1)),"")</f>
        <v/>
      </c>
      <c r="M239" s="16" t="str">
        <f>IFERROR(ProjectTimelineData[NUM]+1,"")</f>
        <v/>
      </c>
      <c r="N239" s="17" t="str">
        <f>IFERROR(VLOOKUP([RANK Sorted],ProjectTimelineData[],3,0),"")</f>
        <v/>
      </c>
      <c r="O239" s="13" t="str">
        <f>IFERROR(VLOOKUP([RANK Sorted],ProjectTimelineData[],4,0),"")</f>
        <v/>
      </c>
      <c r="P239" s="13" t="str">
        <f>IFERROR(VLOOKUP([RANK Sorted],ProjectTimelineData[],5,0),"")</f>
        <v/>
      </c>
    </row>
    <row r="240" spans="5:16">
      <c r="E240" s="16" t="str">
        <f>IFERROR(RANK(F240,[RANK])+SUMPRODUCT(--(F240=[RANK]),--(J240&lt;[NUM])),"")</f>
        <v/>
      </c>
      <c r="F240" s="16" t="str">
        <f>IFERROR(RANK(ProjectTimelineData[[#This Row],[DATE]],[DATE],1),"")</f>
        <v/>
      </c>
      <c r="G240" s="17" t="str">
        <f>IFERROR(IF(ISBLANK(INDEX(ProjectDetails[],Project_last_entry-Project_start_row-ProjectTimelineData[[#This Row],[NUM]]+1,1)),"",INDEX(ProjectDetails[],Project_last_entry-Project_start_row-ProjectTimelineData[[#This Row],[NUM]]+1,1)),"")</f>
        <v/>
      </c>
      <c r="H240" s="19" t="str">
        <f>IFERROR(IF(ISBLANK(INDEX(ProjectDetails[],Project_last_entry-Project_start_row-ProjectTimelineData[[#This Row],[NUM]]+1,2)),"",INDEX(ProjectDetails[],Project_last_entry-Project_start_row-ProjectTimelineData[[#This Row],[NUM]]+1,2)),"")</f>
        <v/>
      </c>
      <c r="I240" s="19" t="str">
        <f>IFERROR(IF(ISBLANK(INDEX(ProjectDetails[],Project_last_entry-Project_start_row-ProjectTimelineData[[#This Row],[NUM]]+1,3)),"",INDEX(ProjectDetails[],Project_last_entry-Project_start_row-ProjectTimelineData[[#This Row],[NUM]]+1,3)),"")</f>
        <v/>
      </c>
      <c r="J240" s="13" t="str">
        <f>IFERROR(IF(ISBLANK(INDEX(ProjectDetails[],ROW(A235)+1,1)),"",IF($J239-1&lt;=-1,"",$J239-1)),"")</f>
        <v/>
      </c>
      <c r="M240" s="16" t="str">
        <f>IFERROR(ProjectTimelineData[NUM]+1,"")</f>
        <v/>
      </c>
      <c r="N240" s="17" t="str">
        <f>IFERROR(VLOOKUP([RANK Sorted],ProjectTimelineData[],3,0),"")</f>
        <v/>
      </c>
      <c r="O240" s="13" t="str">
        <f>IFERROR(VLOOKUP([RANK Sorted],ProjectTimelineData[],4,0),"")</f>
        <v/>
      </c>
      <c r="P240" s="13" t="str">
        <f>IFERROR(VLOOKUP([RANK Sorted],ProjectTimelineData[],5,0),"")</f>
        <v/>
      </c>
    </row>
    <row r="241" spans="5:16">
      <c r="E241" s="16" t="str">
        <f>IFERROR(RANK(F241,[RANK])+SUMPRODUCT(--(F241=[RANK]),--(J241&lt;[NUM])),"")</f>
        <v/>
      </c>
      <c r="F241" s="16" t="str">
        <f>IFERROR(RANK(ProjectTimelineData[[#This Row],[DATE]],[DATE],1),"")</f>
        <v/>
      </c>
      <c r="G241" s="17" t="str">
        <f>IFERROR(IF(ISBLANK(INDEX(ProjectDetails[],Project_last_entry-Project_start_row-ProjectTimelineData[[#This Row],[NUM]]+1,1)),"",INDEX(ProjectDetails[],Project_last_entry-Project_start_row-ProjectTimelineData[[#This Row],[NUM]]+1,1)),"")</f>
        <v/>
      </c>
      <c r="H241" s="19" t="str">
        <f>IFERROR(IF(ISBLANK(INDEX(ProjectDetails[],Project_last_entry-Project_start_row-ProjectTimelineData[[#This Row],[NUM]]+1,2)),"",INDEX(ProjectDetails[],Project_last_entry-Project_start_row-ProjectTimelineData[[#This Row],[NUM]]+1,2)),"")</f>
        <v/>
      </c>
      <c r="I241" s="19" t="str">
        <f>IFERROR(IF(ISBLANK(INDEX(ProjectDetails[],Project_last_entry-Project_start_row-ProjectTimelineData[[#This Row],[NUM]]+1,3)),"",INDEX(ProjectDetails[],Project_last_entry-Project_start_row-ProjectTimelineData[[#This Row],[NUM]]+1,3)),"")</f>
        <v/>
      </c>
      <c r="J241" s="13" t="str">
        <f>IFERROR(IF(ISBLANK(INDEX(ProjectDetails[],ROW(A236)+1,1)),"",IF($J240-1&lt;=-1,"",$J240-1)),"")</f>
        <v/>
      </c>
      <c r="M241" s="16" t="str">
        <f>IFERROR(ProjectTimelineData[NUM]+1,"")</f>
        <v/>
      </c>
      <c r="N241" s="17" t="str">
        <f>IFERROR(VLOOKUP([RANK Sorted],ProjectTimelineData[],3,0),"")</f>
        <v/>
      </c>
      <c r="O241" s="13" t="str">
        <f>IFERROR(VLOOKUP([RANK Sorted],ProjectTimelineData[],4,0),"")</f>
        <v/>
      </c>
      <c r="P241" s="13" t="str">
        <f>IFERROR(VLOOKUP([RANK Sorted],ProjectTimelineData[],5,0),"")</f>
        <v/>
      </c>
    </row>
    <row r="242" spans="5:16">
      <c r="E242" s="16" t="str">
        <f>IFERROR(RANK(F242,[RANK])+SUMPRODUCT(--(F242=[RANK]),--(J242&lt;[NUM])),"")</f>
        <v/>
      </c>
      <c r="F242" s="16" t="str">
        <f>IFERROR(RANK(ProjectTimelineData[[#This Row],[DATE]],[DATE],1),"")</f>
        <v/>
      </c>
      <c r="G242" s="17" t="str">
        <f>IFERROR(IF(ISBLANK(INDEX(ProjectDetails[],Project_last_entry-Project_start_row-ProjectTimelineData[[#This Row],[NUM]]+1,1)),"",INDEX(ProjectDetails[],Project_last_entry-Project_start_row-ProjectTimelineData[[#This Row],[NUM]]+1,1)),"")</f>
        <v/>
      </c>
      <c r="H242" s="19" t="str">
        <f>IFERROR(IF(ISBLANK(INDEX(ProjectDetails[],Project_last_entry-Project_start_row-ProjectTimelineData[[#This Row],[NUM]]+1,2)),"",INDEX(ProjectDetails[],Project_last_entry-Project_start_row-ProjectTimelineData[[#This Row],[NUM]]+1,2)),"")</f>
        <v/>
      </c>
      <c r="I242" s="19" t="str">
        <f>IFERROR(IF(ISBLANK(INDEX(ProjectDetails[],Project_last_entry-Project_start_row-ProjectTimelineData[[#This Row],[NUM]]+1,3)),"",INDEX(ProjectDetails[],Project_last_entry-Project_start_row-ProjectTimelineData[[#This Row],[NUM]]+1,3)),"")</f>
        <v/>
      </c>
      <c r="J242" s="13" t="str">
        <f>IFERROR(IF(ISBLANK(INDEX(ProjectDetails[],ROW(A237)+1,1)),"",IF($J241-1&lt;=-1,"",$J241-1)),"")</f>
        <v/>
      </c>
      <c r="M242" s="16" t="str">
        <f>IFERROR(ProjectTimelineData[NUM]+1,"")</f>
        <v/>
      </c>
      <c r="N242" s="17" t="str">
        <f>IFERROR(VLOOKUP([RANK Sorted],ProjectTimelineData[],3,0),"")</f>
        <v/>
      </c>
      <c r="O242" s="13" t="str">
        <f>IFERROR(VLOOKUP([RANK Sorted],ProjectTimelineData[],4,0),"")</f>
        <v/>
      </c>
      <c r="P242" s="13" t="str">
        <f>IFERROR(VLOOKUP([RANK Sorted],ProjectTimelineData[],5,0),"")</f>
        <v/>
      </c>
    </row>
    <row r="243" spans="5:16">
      <c r="E243" s="16" t="str">
        <f>IFERROR(RANK(F243,[RANK])+SUMPRODUCT(--(F243=[RANK]),--(J243&lt;[NUM])),"")</f>
        <v/>
      </c>
      <c r="F243" s="16" t="str">
        <f>IFERROR(RANK(ProjectTimelineData[[#This Row],[DATE]],[DATE],1),"")</f>
        <v/>
      </c>
      <c r="G243" s="17" t="str">
        <f>IFERROR(IF(ISBLANK(INDEX(ProjectDetails[],Project_last_entry-Project_start_row-ProjectTimelineData[[#This Row],[NUM]]+1,1)),"",INDEX(ProjectDetails[],Project_last_entry-Project_start_row-ProjectTimelineData[[#This Row],[NUM]]+1,1)),"")</f>
        <v/>
      </c>
      <c r="H243" s="19" t="str">
        <f>IFERROR(IF(ISBLANK(INDEX(ProjectDetails[],Project_last_entry-Project_start_row-ProjectTimelineData[[#This Row],[NUM]]+1,2)),"",INDEX(ProjectDetails[],Project_last_entry-Project_start_row-ProjectTimelineData[[#This Row],[NUM]]+1,2)),"")</f>
        <v/>
      </c>
      <c r="I243" s="19" t="str">
        <f>IFERROR(IF(ISBLANK(INDEX(ProjectDetails[],Project_last_entry-Project_start_row-ProjectTimelineData[[#This Row],[NUM]]+1,3)),"",INDEX(ProjectDetails[],Project_last_entry-Project_start_row-ProjectTimelineData[[#This Row],[NUM]]+1,3)),"")</f>
        <v/>
      </c>
      <c r="J243" s="13" t="str">
        <f>IFERROR(IF(ISBLANK(INDEX(ProjectDetails[],ROW(A238)+1,1)),"",IF($J242-1&lt;=-1,"",$J242-1)),"")</f>
        <v/>
      </c>
      <c r="M243" s="16" t="str">
        <f>IFERROR(ProjectTimelineData[NUM]+1,"")</f>
        <v/>
      </c>
      <c r="N243" s="17" t="str">
        <f>IFERROR(VLOOKUP([RANK Sorted],ProjectTimelineData[],3,0),"")</f>
        <v/>
      </c>
      <c r="O243" s="13" t="str">
        <f>IFERROR(VLOOKUP([RANK Sorted],ProjectTimelineData[],4,0),"")</f>
        <v/>
      </c>
      <c r="P243" s="13" t="str">
        <f>IFERROR(VLOOKUP([RANK Sorted],ProjectTimelineData[],5,0),"")</f>
        <v/>
      </c>
    </row>
    <row r="244" spans="5:16">
      <c r="E244" s="16" t="str">
        <f>IFERROR(RANK(F244,[RANK])+SUMPRODUCT(--(F244=[RANK]),--(J244&lt;[NUM])),"")</f>
        <v/>
      </c>
      <c r="F244" s="16" t="str">
        <f>IFERROR(RANK(ProjectTimelineData[[#This Row],[DATE]],[DATE],1),"")</f>
        <v/>
      </c>
      <c r="G244" s="17" t="str">
        <f>IFERROR(IF(ISBLANK(INDEX(ProjectDetails[],Project_last_entry-Project_start_row-ProjectTimelineData[[#This Row],[NUM]]+1,1)),"",INDEX(ProjectDetails[],Project_last_entry-Project_start_row-ProjectTimelineData[[#This Row],[NUM]]+1,1)),"")</f>
        <v/>
      </c>
      <c r="H244" s="19" t="str">
        <f>IFERROR(IF(ISBLANK(INDEX(ProjectDetails[],Project_last_entry-Project_start_row-ProjectTimelineData[[#This Row],[NUM]]+1,2)),"",INDEX(ProjectDetails[],Project_last_entry-Project_start_row-ProjectTimelineData[[#This Row],[NUM]]+1,2)),"")</f>
        <v/>
      </c>
      <c r="I244" s="19" t="str">
        <f>IFERROR(IF(ISBLANK(INDEX(ProjectDetails[],Project_last_entry-Project_start_row-ProjectTimelineData[[#This Row],[NUM]]+1,3)),"",INDEX(ProjectDetails[],Project_last_entry-Project_start_row-ProjectTimelineData[[#This Row],[NUM]]+1,3)),"")</f>
        <v/>
      </c>
      <c r="J244" s="13" t="str">
        <f>IFERROR(IF(ISBLANK(INDEX(ProjectDetails[],ROW(A239)+1,1)),"",IF($J243-1&lt;=-1,"",$J243-1)),"")</f>
        <v/>
      </c>
      <c r="M244" s="16" t="str">
        <f>IFERROR(ProjectTimelineData[NUM]+1,"")</f>
        <v/>
      </c>
      <c r="N244" s="17" t="str">
        <f>IFERROR(VLOOKUP([RANK Sorted],ProjectTimelineData[],3,0),"")</f>
        <v/>
      </c>
      <c r="O244" s="13" t="str">
        <f>IFERROR(VLOOKUP([RANK Sorted],ProjectTimelineData[],4,0),"")</f>
        <v/>
      </c>
      <c r="P244" s="13" t="str">
        <f>IFERROR(VLOOKUP([RANK Sorted],ProjectTimelineData[],5,0),"")</f>
        <v/>
      </c>
    </row>
    <row r="245" spans="5:16">
      <c r="E245" s="16" t="str">
        <f>IFERROR(RANK(F245,[RANK])+SUMPRODUCT(--(F245=[RANK]),--(J245&lt;[NUM])),"")</f>
        <v/>
      </c>
      <c r="F245" s="16" t="str">
        <f>IFERROR(RANK(ProjectTimelineData[[#This Row],[DATE]],[DATE],1),"")</f>
        <v/>
      </c>
      <c r="G245" s="17" t="str">
        <f>IFERROR(IF(ISBLANK(INDEX(ProjectDetails[],Project_last_entry-Project_start_row-ProjectTimelineData[[#This Row],[NUM]]+1,1)),"",INDEX(ProjectDetails[],Project_last_entry-Project_start_row-ProjectTimelineData[[#This Row],[NUM]]+1,1)),"")</f>
        <v/>
      </c>
      <c r="H245" s="19" t="str">
        <f>IFERROR(IF(ISBLANK(INDEX(ProjectDetails[],Project_last_entry-Project_start_row-ProjectTimelineData[[#This Row],[NUM]]+1,2)),"",INDEX(ProjectDetails[],Project_last_entry-Project_start_row-ProjectTimelineData[[#This Row],[NUM]]+1,2)),"")</f>
        <v/>
      </c>
      <c r="I245" s="19" t="str">
        <f>IFERROR(IF(ISBLANK(INDEX(ProjectDetails[],Project_last_entry-Project_start_row-ProjectTimelineData[[#This Row],[NUM]]+1,3)),"",INDEX(ProjectDetails[],Project_last_entry-Project_start_row-ProjectTimelineData[[#This Row],[NUM]]+1,3)),"")</f>
        <v/>
      </c>
      <c r="J245" s="13" t="str">
        <f>IFERROR(IF(ISBLANK(INDEX(ProjectDetails[],ROW(A240)+1,1)),"",IF($J244-1&lt;=-1,"",$J244-1)),"")</f>
        <v/>
      </c>
      <c r="M245" s="16" t="str">
        <f>IFERROR(ProjectTimelineData[NUM]+1,"")</f>
        <v/>
      </c>
      <c r="N245" s="17" t="str">
        <f>IFERROR(VLOOKUP([RANK Sorted],ProjectTimelineData[],3,0),"")</f>
        <v/>
      </c>
      <c r="O245" s="13" t="str">
        <f>IFERROR(VLOOKUP([RANK Sorted],ProjectTimelineData[],4,0),"")</f>
        <v/>
      </c>
      <c r="P245" s="13" t="str">
        <f>IFERROR(VLOOKUP([RANK Sorted],ProjectTimelineData[],5,0),"")</f>
        <v/>
      </c>
    </row>
    <row r="246" spans="5:16">
      <c r="E246" s="16" t="str">
        <f>IFERROR(RANK(F246,[RANK])+SUMPRODUCT(--(F246=[RANK]),--(J246&lt;[NUM])),"")</f>
        <v/>
      </c>
      <c r="F246" s="16" t="str">
        <f>IFERROR(RANK(ProjectTimelineData[[#This Row],[DATE]],[DATE],1),"")</f>
        <v/>
      </c>
      <c r="G246" s="17" t="str">
        <f>IFERROR(IF(ISBLANK(INDEX(ProjectDetails[],Project_last_entry-Project_start_row-ProjectTimelineData[[#This Row],[NUM]]+1,1)),"",INDEX(ProjectDetails[],Project_last_entry-Project_start_row-ProjectTimelineData[[#This Row],[NUM]]+1,1)),"")</f>
        <v/>
      </c>
      <c r="H246" s="19" t="str">
        <f>IFERROR(IF(ISBLANK(INDEX(ProjectDetails[],Project_last_entry-Project_start_row-ProjectTimelineData[[#This Row],[NUM]]+1,2)),"",INDEX(ProjectDetails[],Project_last_entry-Project_start_row-ProjectTimelineData[[#This Row],[NUM]]+1,2)),"")</f>
        <v/>
      </c>
      <c r="I246" s="19" t="str">
        <f>IFERROR(IF(ISBLANK(INDEX(ProjectDetails[],Project_last_entry-Project_start_row-ProjectTimelineData[[#This Row],[NUM]]+1,3)),"",INDEX(ProjectDetails[],Project_last_entry-Project_start_row-ProjectTimelineData[[#This Row],[NUM]]+1,3)),"")</f>
        <v/>
      </c>
      <c r="J246" s="13" t="str">
        <f>IFERROR(IF(ISBLANK(INDEX(ProjectDetails[],ROW(A241)+1,1)),"",IF($J245-1&lt;=-1,"",$J245-1)),"")</f>
        <v/>
      </c>
      <c r="M246" s="16" t="str">
        <f>IFERROR(ProjectTimelineData[NUM]+1,"")</f>
        <v/>
      </c>
      <c r="N246" s="17" t="str">
        <f>IFERROR(VLOOKUP([RANK Sorted],ProjectTimelineData[],3,0),"")</f>
        <v/>
      </c>
      <c r="O246" s="13" t="str">
        <f>IFERROR(VLOOKUP([RANK Sorted],ProjectTimelineData[],4,0),"")</f>
        <v/>
      </c>
      <c r="P246" s="13" t="str">
        <f>IFERROR(VLOOKUP([RANK Sorted],ProjectTimelineData[],5,0),"")</f>
        <v/>
      </c>
    </row>
    <row r="247" spans="5:16">
      <c r="E247" s="16" t="str">
        <f>IFERROR(RANK(F247,[RANK])+SUMPRODUCT(--(F247=[RANK]),--(J247&lt;[NUM])),"")</f>
        <v/>
      </c>
      <c r="F247" s="16" t="str">
        <f>IFERROR(RANK(ProjectTimelineData[[#This Row],[DATE]],[DATE],1),"")</f>
        <v/>
      </c>
      <c r="G247" s="17" t="str">
        <f>IFERROR(IF(ISBLANK(INDEX(ProjectDetails[],Project_last_entry-Project_start_row-ProjectTimelineData[[#This Row],[NUM]]+1,1)),"",INDEX(ProjectDetails[],Project_last_entry-Project_start_row-ProjectTimelineData[[#This Row],[NUM]]+1,1)),"")</f>
        <v/>
      </c>
      <c r="H247" s="19" t="str">
        <f>IFERROR(IF(ISBLANK(INDEX(ProjectDetails[],Project_last_entry-Project_start_row-ProjectTimelineData[[#This Row],[NUM]]+1,2)),"",INDEX(ProjectDetails[],Project_last_entry-Project_start_row-ProjectTimelineData[[#This Row],[NUM]]+1,2)),"")</f>
        <v/>
      </c>
      <c r="I247" s="19" t="str">
        <f>IFERROR(IF(ISBLANK(INDEX(ProjectDetails[],Project_last_entry-Project_start_row-ProjectTimelineData[[#This Row],[NUM]]+1,3)),"",INDEX(ProjectDetails[],Project_last_entry-Project_start_row-ProjectTimelineData[[#This Row],[NUM]]+1,3)),"")</f>
        <v/>
      </c>
      <c r="J247" s="13" t="str">
        <f>IFERROR(IF(ISBLANK(INDEX(ProjectDetails[],ROW(A242)+1,1)),"",IF($J246-1&lt;=-1,"",$J246-1)),"")</f>
        <v/>
      </c>
      <c r="M247" s="16" t="str">
        <f>IFERROR(ProjectTimelineData[NUM]+1,"")</f>
        <v/>
      </c>
      <c r="N247" s="17" t="str">
        <f>IFERROR(VLOOKUP([RANK Sorted],ProjectTimelineData[],3,0),"")</f>
        <v/>
      </c>
      <c r="O247" s="13" t="str">
        <f>IFERROR(VLOOKUP([RANK Sorted],ProjectTimelineData[],4,0),"")</f>
        <v/>
      </c>
      <c r="P247" s="13" t="str">
        <f>IFERROR(VLOOKUP([RANK Sorted],ProjectTimelineData[],5,0),"")</f>
        <v/>
      </c>
    </row>
    <row r="248" spans="5:16">
      <c r="E248" s="16" t="str">
        <f>IFERROR(RANK(F248,[RANK])+SUMPRODUCT(--(F248=[RANK]),--(J248&lt;[NUM])),"")</f>
        <v/>
      </c>
      <c r="F248" s="16" t="str">
        <f>IFERROR(RANK(ProjectTimelineData[[#This Row],[DATE]],[DATE],1),"")</f>
        <v/>
      </c>
      <c r="G248" s="17" t="str">
        <f>IFERROR(IF(ISBLANK(INDEX(ProjectDetails[],Project_last_entry-Project_start_row-ProjectTimelineData[[#This Row],[NUM]]+1,1)),"",INDEX(ProjectDetails[],Project_last_entry-Project_start_row-ProjectTimelineData[[#This Row],[NUM]]+1,1)),"")</f>
        <v/>
      </c>
      <c r="H248" s="19" t="str">
        <f>IFERROR(IF(ISBLANK(INDEX(ProjectDetails[],Project_last_entry-Project_start_row-ProjectTimelineData[[#This Row],[NUM]]+1,2)),"",INDEX(ProjectDetails[],Project_last_entry-Project_start_row-ProjectTimelineData[[#This Row],[NUM]]+1,2)),"")</f>
        <v/>
      </c>
      <c r="I248" s="19" t="str">
        <f>IFERROR(IF(ISBLANK(INDEX(ProjectDetails[],Project_last_entry-Project_start_row-ProjectTimelineData[[#This Row],[NUM]]+1,3)),"",INDEX(ProjectDetails[],Project_last_entry-Project_start_row-ProjectTimelineData[[#This Row],[NUM]]+1,3)),"")</f>
        <v/>
      </c>
      <c r="J248" s="13" t="str">
        <f>IFERROR(IF(ISBLANK(INDEX(ProjectDetails[],ROW(A243)+1,1)),"",IF($J247-1&lt;=-1,"",$J247-1)),"")</f>
        <v/>
      </c>
      <c r="M248" s="16" t="str">
        <f>IFERROR(ProjectTimelineData[NUM]+1,"")</f>
        <v/>
      </c>
      <c r="N248" s="17" t="str">
        <f>IFERROR(VLOOKUP([RANK Sorted],ProjectTimelineData[],3,0),"")</f>
        <v/>
      </c>
      <c r="O248" s="13" t="str">
        <f>IFERROR(VLOOKUP([RANK Sorted],ProjectTimelineData[],4,0),"")</f>
        <v/>
      </c>
      <c r="P248" s="13" t="str">
        <f>IFERROR(VLOOKUP([RANK Sorted],ProjectTimelineData[],5,0),"")</f>
        <v/>
      </c>
    </row>
    <row r="249" spans="5:16">
      <c r="E249" s="16" t="str">
        <f>IFERROR(RANK(F249,[RANK])+SUMPRODUCT(--(F249=[RANK]),--(J249&lt;[NUM])),"")</f>
        <v/>
      </c>
      <c r="F249" s="16" t="str">
        <f>IFERROR(RANK(ProjectTimelineData[[#This Row],[DATE]],[DATE],1),"")</f>
        <v/>
      </c>
      <c r="G249" s="17" t="str">
        <f>IFERROR(IF(ISBLANK(INDEX(ProjectDetails[],Project_last_entry-Project_start_row-ProjectTimelineData[[#This Row],[NUM]]+1,1)),"",INDEX(ProjectDetails[],Project_last_entry-Project_start_row-ProjectTimelineData[[#This Row],[NUM]]+1,1)),"")</f>
        <v/>
      </c>
      <c r="H249" s="19" t="str">
        <f>IFERROR(IF(ISBLANK(INDEX(ProjectDetails[],Project_last_entry-Project_start_row-ProjectTimelineData[[#This Row],[NUM]]+1,2)),"",INDEX(ProjectDetails[],Project_last_entry-Project_start_row-ProjectTimelineData[[#This Row],[NUM]]+1,2)),"")</f>
        <v/>
      </c>
      <c r="I249" s="19" t="str">
        <f>IFERROR(IF(ISBLANK(INDEX(ProjectDetails[],Project_last_entry-Project_start_row-ProjectTimelineData[[#This Row],[NUM]]+1,3)),"",INDEX(ProjectDetails[],Project_last_entry-Project_start_row-ProjectTimelineData[[#This Row],[NUM]]+1,3)),"")</f>
        <v/>
      </c>
      <c r="J249" s="13" t="str">
        <f>IFERROR(IF(ISBLANK(INDEX(ProjectDetails[],ROW(A244)+1,1)),"",IF($J248-1&lt;=-1,"",$J248-1)),"")</f>
        <v/>
      </c>
      <c r="M249" s="16" t="str">
        <f>IFERROR(ProjectTimelineData[NUM]+1,"")</f>
        <v/>
      </c>
      <c r="N249" s="17" t="str">
        <f>IFERROR(VLOOKUP([RANK Sorted],ProjectTimelineData[],3,0),"")</f>
        <v/>
      </c>
      <c r="O249" s="13" t="str">
        <f>IFERROR(VLOOKUP([RANK Sorted],ProjectTimelineData[],4,0),"")</f>
        <v/>
      </c>
      <c r="P249" s="13" t="str">
        <f>IFERROR(VLOOKUP([RANK Sorted],ProjectTimelineData[],5,0),"")</f>
        <v/>
      </c>
    </row>
    <row r="250" spans="5:16">
      <c r="E250" s="16" t="str">
        <f>IFERROR(RANK(F250,[RANK])+SUMPRODUCT(--(F250=[RANK]),--(J250&lt;[NUM])),"")</f>
        <v/>
      </c>
      <c r="F250" s="16" t="str">
        <f>IFERROR(RANK(ProjectTimelineData[[#This Row],[DATE]],[DATE],1),"")</f>
        <v/>
      </c>
      <c r="G250" s="17" t="str">
        <f>IFERROR(IF(ISBLANK(INDEX(ProjectDetails[],Project_last_entry-Project_start_row-ProjectTimelineData[[#This Row],[NUM]]+1,1)),"",INDEX(ProjectDetails[],Project_last_entry-Project_start_row-ProjectTimelineData[[#This Row],[NUM]]+1,1)),"")</f>
        <v/>
      </c>
      <c r="H250" s="19" t="str">
        <f>IFERROR(IF(ISBLANK(INDEX(ProjectDetails[],Project_last_entry-Project_start_row-ProjectTimelineData[[#This Row],[NUM]]+1,2)),"",INDEX(ProjectDetails[],Project_last_entry-Project_start_row-ProjectTimelineData[[#This Row],[NUM]]+1,2)),"")</f>
        <v/>
      </c>
      <c r="I250" s="19" t="str">
        <f>IFERROR(IF(ISBLANK(INDEX(ProjectDetails[],Project_last_entry-Project_start_row-ProjectTimelineData[[#This Row],[NUM]]+1,3)),"",INDEX(ProjectDetails[],Project_last_entry-Project_start_row-ProjectTimelineData[[#This Row],[NUM]]+1,3)),"")</f>
        <v/>
      </c>
      <c r="J250" s="13" t="str">
        <f>IFERROR(IF(ISBLANK(INDEX(ProjectDetails[],ROW(A245)+1,1)),"",IF($J249-1&lt;=-1,"",$J249-1)),"")</f>
        <v/>
      </c>
      <c r="M250" s="16" t="str">
        <f>IFERROR(ProjectTimelineData[NUM]+1,"")</f>
        <v/>
      </c>
      <c r="N250" s="17" t="str">
        <f>IFERROR(VLOOKUP([RANK Sorted],ProjectTimelineData[],3,0),"")</f>
        <v/>
      </c>
      <c r="O250" s="13" t="str">
        <f>IFERROR(VLOOKUP([RANK Sorted],ProjectTimelineData[],4,0),"")</f>
        <v/>
      </c>
      <c r="P250" s="13" t="str">
        <f>IFERROR(VLOOKUP([RANK Sorted],ProjectTimelineData[],5,0),"")</f>
        <v/>
      </c>
    </row>
    <row r="251" spans="5:16">
      <c r="E251" s="16" t="str">
        <f>IFERROR(RANK(F251,[RANK])+SUMPRODUCT(--(F251=[RANK]),--(J251&lt;[NUM])),"")</f>
        <v/>
      </c>
      <c r="F251" s="16" t="str">
        <f>IFERROR(RANK(ProjectTimelineData[[#This Row],[DATE]],[DATE],1),"")</f>
        <v/>
      </c>
      <c r="G251" s="17" t="str">
        <f>IFERROR(IF(ISBLANK(INDEX(ProjectDetails[],Project_last_entry-Project_start_row-ProjectTimelineData[[#This Row],[NUM]]+1,1)),"",INDEX(ProjectDetails[],Project_last_entry-Project_start_row-ProjectTimelineData[[#This Row],[NUM]]+1,1)),"")</f>
        <v/>
      </c>
      <c r="H251" s="19" t="str">
        <f>IFERROR(IF(ISBLANK(INDEX(ProjectDetails[],Project_last_entry-Project_start_row-ProjectTimelineData[[#This Row],[NUM]]+1,2)),"",INDEX(ProjectDetails[],Project_last_entry-Project_start_row-ProjectTimelineData[[#This Row],[NUM]]+1,2)),"")</f>
        <v/>
      </c>
      <c r="I251" s="19" t="str">
        <f>IFERROR(IF(ISBLANK(INDEX(ProjectDetails[],Project_last_entry-Project_start_row-ProjectTimelineData[[#This Row],[NUM]]+1,3)),"",INDEX(ProjectDetails[],Project_last_entry-Project_start_row-ProjectTimelineData[[#This Row],[NUM]]+1,3)),"")</f>
        <v/>
      </c>
      <c r="J251" s="13" t="str">
        <f>IFERROR(IF(ISBLANK(INDEX(ProjectDetails[],ROW(A246)+1,1)),"",IF($J250-1&lt;=-1,"",$J250-1)),"")</f>
        <v/>
      </c>
      <c r="M251" s="16" t="str">
        <f>IFERROR(ProjectTimelineData[NUM]+1,"")</f>
        <v/>
      </c>
      <c r="N251" s="17" t="str">
        <f>IFERROR(VLOOKUP([RANK Sorted],ProjectTimelineData[],3,0),"")</f>
        <v/>
      </c>
      <c r="O251" s="13" t="str">
        <f>IFERROR(VLOOKUP([RANK Sorted],ProjectTimelineData[],4,0),"")</f>
        <v/>
      </c>
      <c r="P251" s="13" t="str">
        <f>IFERROR(VLOOKUP([RANK Sorted],ProjectTimelineData[],5,0),"")</f>
        <v/>
      </c>
    </row>
    <row r="252" spans="5:16">
      <c r="E252" s="16" t="str">
        <f>IFERROR(RANK(F252,[RANK])+SUMPRODUCT(--(F252=[RANK]),--(J252&lt;[NUM])),"")</f>
        <v/>
      </c>
      <c r="F252" s="16" t="str">
        <f>IFERROR(RANK(ProjectTimelineData[[#This Row],[DATE]],[DATE],1),"")</f>
        <v/>
      </c>
      <c r="G252" s="17" t="str">
        <f>IFERROR(IF(ISBLANK(INDEX(ProjectDetails[],Project_last_entry-Project_start_row-ProjectTimelineData[[#This Row],[NUM]]+1,1)),"",INDEX(ProjectDetails[],Project_last_entry-Project_start_row-ProjectTimelineData[[#This Row],[NUM]]+1,1)),"")</f>
        <v/>
      </c>
      <c r="H252" s="19" t="str">
        <f>IFERROR(IF(ISBLANK(INDEX(ProjectDetails[],Project_last_entry-Project_start_row-ProjectTimelineData[[#This Row],[NUM]]+1,2)),"",INDEX(ProjectDetails[],Project_last_entry-Project_start_row-ProjectTimelineData[[#This Row],[NUM]]+1,2)),"")</f>
        <v/>
      </c>
      <c r="I252" s="19" t="str">
        <f>IFERROR(IF(ISBLANK(INDEX(ProjectDetails[],Project_last_entry-Project_start_row-ProjectTimelineData[[#This Row],[NUM]]+1,3)),"",INDEX(ProjectDetails[],Project_last_entry-Project_start_row-ProjectTimelineData[[#This Row],[NUM]]+1,3)),"")</f>
        <v/>
      </c>
      <c r="J252" s="13" t="str">
        <f>IFERROR(IF(ISBLANK(INDEX(ProjectDetails[],ROW(A247)+1,1)),"",IF($J251-1&lt;=-1,"",$J251-1)),"")</f>
        <v/>
      </c>
      <c r="M252" s="16" t="str">
        <f>IFERROR(ProjectTimelineData[NUM]+1,"")</f>
        <v/>
      </c>
      <c r="N252" s="17" t="str">
        <f>IFERROR(VLOOKUP([RANK Sorted],ProjectTimelineData[],3,0),"")</f>
        <v/>
      </c>
      <c r="O252" s="13" t="str">
        <f>IFERROR(VLOOKUP([RANK Sorted],ProjectTimelineData[],4,0),"")</f>
        <v/>
      </c>
      <c r="P252" s="13" t="str">
        <f>IFERROR(VLOOKUP([RANK Sorted],ProjectTimelineData[],5,0),"")</f>
        <v/>
      </c>
    </row>
    <row r="253" spans="5:16">
      <c r="E253" s="16" t="str">
        <f>IFERROR(RANK(F253,[RANK])+SUMPRODUCT(--(F253=[RANK]),--(J253&lt;[NUM])),"")</f>
        <v/>
      </c>
      <c r="F253" s="16" t="str">
        <f>IFERROR(RANK(ProjectTimelineData[[#This Row],[DATE]],[DATE],1),"")</f>
        <v/>
      </c>
      <c r="G253" s="17" t="str">
        <f>IFERROR(IF(ISBLANK(INDEX(ProjectDetails[],Project_last_entry-Project_start_row-ProjectTimelineData[[#This Row],[NUM]]+1,1)),"",INDEX(ProjectDetails[],Project_last_entry-Project_start_row-ProjectTimelineData[[#This Row],[NUM]]+1,1)),"")</f>
        <v/>
      </c>
      <c r="H253" s="19" t="str">
        <f>IFERROR(IF(ISBLANK(INDEX(ProjectDetails[],Project_last_entry-Project_start_row-ProjectTimelineData[[#This Row],[NUM]]+1,2)),"",INDEX(ProjectDetails[],Project_last_entry-Project_start_row-ProjectTimelineData[[#This Row],[NUM]]+1,2)),"")</f>
        <v/>
      </c>
      <c r="I253" s="19" t="str">
        <f>IFERROR(IF(ISBLANK(INDEX(ProjectDetails[],Project_last_entry-Project_start_row-ProjectTimelineData[[#This Row],[NUM]]+1,3)),"",INDEX(ProjectDetails[],Project_last_entry-Project_start_row-ProjectTimelineData[[#This Row],[NUM]]+1,3)),"")</f>
        <v/>
      </c>
      <c r="J253" s="13" t="str">
        <f>IFERROR(IF(ISBLANK(INDEX(ProjectDetails[],ROW(A248)+1,1)),"",IF($J252-1&lt;=-1,"",$J252-1)),"")</f>
        <v/>
      </c>
      <c r="M253" s="16" t="str">
        <f>IFERROR(ProjectTimelineData[NUM]+1,"")</f>
        <v/>
      </c>
      <c r="N253" s="17" t="str">
        <f>IFERROR(VLOOKUP([RANK Sorted],ProjectTimelineData[],3,0),"")</f>
        <v/>
      </c>
      <c r="O253" s="13" t="str">
        <f>IFERROR(VLOOKUP([RANK Sorted],ProjectTimelineData[],4,0),"")</f>
        <v/>
      </c>
      <c r="P253" s="13" t="str">
        <f>IFERROR(VLOOKUP([RANK Sorted],ProjectTimelineData[],5,0),"")</f>
        <v/>
      </c>
    </row>
    <row r="254" spans="5:16">
      <c r="E254" s="16" t="str">
        <f>IFERROR(RANK(F254,[RANK])+SUMPRODUCT(--(F254=[RANK]),--(J254&lt;[NUM])),"")</f>
        <v/>
      </c>
      <c r="F254" s="16" t="str">
        <f>IFERROR(RANK(ProjectTimelineData[[#This Row],[DATE]],[DATE],1),"")</f>
        <v/>
      </c>
      <c r="G254" s="17" t="str">
        <f>IFERROR(IF(ISBLANK(INDEX(ProjectDetails[],Project_last_entry-Project_start_row-ProjectTimelineData[[#This Row],[NUM]]+1,1)),"",INDEX(ProjectDetails[],Project_last_entry-Project_start_row-ProjectTimelineData[[#This Row],[NUM]]+1,1)),"")</f>
        <v/>
      </c>
      <c r="H254" s="19" t="str">
        <f>IFERROR(IF(ISBLANK(INDEX(ProjectDetails[],Project_last_entry-Project_start_row-ProjectTimelineData[[#This Row],[NUM]]+1,2)),"",INDEX(ProjectDetails[],Project_last_entry-Project_start_row-ProjectTimelineData[[#This Row],[NUM]]+1,2)),"")</f>
        <v/>
      </c>
      <c r="I254" s="19" t="str">
        <f>IFERROR(IF(ISBLANK(INDEX(ProjectDetails[],Project_last_entry-Project_start_row-ProjectTimelineData[[#This Row],[NUM]]+1,3)),"",INDEX(ProjectDetails[],Project_last_entry-Project_start_row-ProjectTimelineData[[#This Row],[NUM]]+1,3)),"")</f>
        <v/>
      </c>
      <c r="J254" s="13" t="str">
        <f>IFERROR(IF(ISBLANK(INDEX(ProjectDetails[],ROW(A249)+1,1)),"",IF($J253-1&lt;=-1,"",$J253-1)),"")</f>
        <v/>
      </c>
      <c r="M254" s="16" t="str">
        <f>IFERROR(ProjectTimelineData[NUM]+1,"")</f>
        <v/>
      </c>
      <c r="N254" s="17" t="str">
        <f>IFERROR(VLOOKUP([RANK Sorted],ProjectTimelineData[],3,0),"")</f>
        <v/>
      </c>
      <c r="O254" s="13" t="str">
        <f>IFERROR(VLOOKUP([RANK Sorted],ProjectTimelineData[],4,0),"")</f>
        <v/>
      </c>
      <c r="P254" s="13" t="str">
        <f>IFERROR(VLOOKUP([RANK Sorted],ProjectTimelineData[],5,0),"")</f>
        <v/>
      </c>
    </row>
    <row r="255" spans="5:16">
      <c r="E255" s="16" t="str">
        <f>IFERROR(RANK(F255,[RANK])+SUMPRODUCT(--(F255=[RANK]),--(J255&lt;[NUM])),"")</f>
        <v/>
      </c>
      <c r="F255" s="16" t="str">
        <f>IFERROR(RANK(ProjectTimelineData[[#This Row],[DATE]],[DATE],1),"")</f>
        <v/>
      </c>
      <c r="G255" s="17" t="str">
        <f>IFERROR(IF(ISBLANK(INDEX(ProjectDetails[],Project_last_entry-Project_start_row-ProjectTimelineData[[#This Row],[NUM]]+1,1)),"",INDEX(ProjectDetails[],Project_last_entry-Project_start_row-ProjectTimelineData[[#This Row],[NUM]]+1,1)),"")</f>
        <v/>
      </c>
      <c r="H255" s="19" t="str">
        <f>IFERROR(IF(ISBLANK(INDEX(ProjectDetails[],Project_last_entry-Project_start_row-ProjectTimelineData[[#This Row],[NUM]]+1,2)),"",INDEX(ProjectDetails[],Project_last_entry-Project_start_row-ProjectTimelineData[[#This Row],[NUM]]+1,2)),"")</f>
        <v/>
      </c>
      <c r="I255" s="19" t="str">
        <f>IFERROR(IF(ISBLANK(INDEX(ProjectDetails[],Project_last_entry-Project_start_row-ProjectTimelineData[[#This Row],[NUM]]+1,3)),"",INDEX(ProjectDetails[],Project_last_entry-Project_start_row-ProjectTimelineData[[#This Row],[NUM]]+1,3)),"")</f>
        <v/>
      </c>
      <c r="J255" s="13" t="str">
        <f>IFERROR(IF(ISBLANK(INDEX(ProjectDetails[],ROW(A250)+1,1)),"",IF($J254-1&lt;=-1,"",$J254-1)),"")</f>
        <v/>
      </c>
      <c r="M255" s="16" t="str">
        <f>IFERROR(ProjectTimelineData[NUM]+1,"")</f>
        <v/>
      </c>
      <c r="N255" s="17" t="str">
        <f>IFERROR(VLOOKUP([RANK Sorted],ProjectTimelineData[],3,0),"")</f>
        <v/>
      </c>
      <c r="O255" s="13" t="str">
        <f>IFERROR(VLOOKUP([RANK Sorted],ProjectTimelineData[],4,0),"")</f>
        <v/>
      </c>
      <c r="P255" s="13" t="str">
        <f>IFERROR(VLOOKUP([RANK Sorted],ProjectTimelineData[],5,0),"")</f>
        <v/>
      </c>
    </row>
    <row r="256" spans="5:16">
      <c r="E256" s="16" t="str">
        <f>IFERROR(RANK(F256,[RANK])+SUMPRODUCT(--(F256=[RANK]),--(J256&lt;[NUM])),"")</f>
        <v/>
      </c>
      <c r="F256" s="16" t="str">
        <f>IFERROR(RANK(ProjectTimelineData[[#This Row],[DATE]],[DATE],1),"")</f>
        <v/>
      </c>
      <c r="G256" s="17" t="str">
        <f>IFERROR(IF(ISBLANK(INDEX(ProjectDetails[],Project_last_entry-Project_start_row-ProjectTimelineData[[#This Row],[NUM]]+1,1)),"",INDEX(ProjectDetails[],Project_last_entry-Project_start_row-ProjectTimelineData[[#This Row],[NUM]]+1,1)),"")</f>
        <v/>
      </c>
      <c r="H256" s="19" t="str">
        <f>IFERROR(IF(ISBLANK(INDEX(ProjectDetails[],Project_last_entry-Project_start_row-ProjectTimelineData[[#This Row],[NUM]]+1,2)),"",INDEX(ProjectDetails[],Project_last_entry-Project_start_row-ProjectTimelineData[[#This Row],[NUM]]+1,2)),"")</f>
        <v/>
      </c>
      <c r="I256" s="19" t="str">
        <f>IFERROR(IF(ISBLANK(INDEX(ProjectDetails[],Project_last_entry-Project_start_row-ProjectTimelineData[[#This Row],[NUM]]+1,3)),"",INDEX(ProjectDetails[],Project_last_entry-Project_start_row-ProjectTimelineData[[#This Row],[NUM]]+1,3)),"")</f>
        <v/>
      </c>
      <c r="J256" s="13" t="str">
        <f>IFERROR(IF(ISBLANK(INDEX(ProjectDetails[],ROW(A251)+1,1)),"",IF($J255-1&lt;=-1,"",$J255-1)),"")</f>
        <v/>
      </c>
      <c r="M256" s="16" t="str">
        <f>IFERROR(ProjectTimelineData[NUM]+1,"")</f>
        <v/>
      </c>
      <c r="N256" s="17" t="str">
        <f>IFERROR(VLOOKUP([RANK Sorted],ProjectTimelineData[],3,0),"")</f>
        <v/>
      </c>
      <c r="O256" s="13" t="str">
        <f>IFERROR(VLOOKUP([RANK Sorted],ProjectTimelineData[],4,0),"")</f>
        <v/>
      </c>
      <c r="P256" s="13" t="str">
        <f>IFERROR(VLOOKUP([RANK Sorted],ProjectTimelineData[],5,0),"")</f>
        <v/>
      </c>
    </row>
    <row r="257" spans="5:16">
      <c r="E257" s="16" t="str">
        <f>IFERROR(RANK(F257,[RANK])+SUMPRODUCT(--(F257=[RANK]),--(J257&lt;[NUM])),"")</f>
        <v/>
      </c>
      <c r="F257" s="16" t="str">
        <f>IFERROR(RANK(ProjectTimelineData[[#This Row],[DATE]],[DATE],1),"")</f>
        <v/>
      </c>
      <c r="G257" s="17" t="str">
        <f>IFERROR(IF(ISBLANK(INDEX(ProjectDetails[],Project_last_entry-Project_start_row-ProjectTimelineData[[#This Row],[NUM]]+1,1)),"",INDEX(ProjectDetails[],Project_last_entry-Project_start_row-ProjectTimelineData[[#This Row],[NUM]]+1,1)),"")</f>
        <v/>
      </c>
      <c r="H257" s="19" t="str">
        <f>IFERROR(IF(ISBLANK(INDEX(ProjectDetails[],Project_last_entry-Project_start_row-ProjectTimelineData[[#This Row],[NUM]]+1,2)),"",INDEX(ProjectDetails[],Project_last_entry-Project_start_row-ProjectTimelineData[[#This Row],[NUM]]+1,2)),"")</f>
        <v/>
      </c>
      <c r="I257" s="19" t="str">
        <f>IFERROR(IF(ISBLANK(INDEX(ProjectDetails[],Project_last_entry-Project_start_row-ProjectTimelineData[[#This Row],[NUM]]+1,3)),"",INDEX(ProjectDetails[],Project_last_entry-Project_start_row-ProjectTimelineData[[#This Row],[NUM]]+1,3)),"")</f>
        <v/>
      </c>
      <c r="J257" s="13" t="str">
        <f>IFERROR(IF(ISBLANK(INDEX(ProjectDetails[],ROW(A252)+1,1)),"",IF($J256-1&lt;=-1,"",$J256-1)),"")</f>
        <v/>
      </c>
      <c r="M257" s="16" t="str">
        <f>IFERROR(ProjectTimelineData[NUM]+1,"")</f>
        <v/>
      </c>
      <c r="N257" s="17" t="str">
        <f>IFERROR(VLOOKUP([RANK Sorted],ProjectTimelineData[],3,0),"")</f>
        <v/>
      </c>
      <c r="O257" s="13" t="str">
        <f>IFERROR(VLOOKUP([RANK Sorted],ProjectTimelineData[],4,0),"")</f>
        <v/>
      </c>
      <c r="P257" s="13" t="str">
        <f>IFERROR(VLOOKUP([RANK Sorted],ProjectTimelineData[],5,0),"")</f>
        <v/>
      </c>
    </row>
    <row r="258" spans="5:16">
      <c r="E258" s="16" t="str">
        <f>IFERROR(RANK(F258,[RANK])+SUMPRODUCT(--(F258=[RANK]),--(J258&lt;[NUM])),"")</f>
        <v/>
      </c>
      <c r="F258" s="16" t="str">
        <f>IFERROR(RANK(ProjectTimelineData[[#This Row],[DATE]],[DATE],1),"")</f>
        <v/>
      </c>
      <c r="G258" s="17" t="str">
        <f>IFERROR(IF(ISBLANK(INDEX(ProjectDetails[],Project_last_entry-Project_start_row-ProjectTimelineData[[#This Row],[NUM]]+1,1)),"",INDEX(ProjectDetails[],Project_last_entry-Project_start_row-ProjectTimelineData[[#This Row],[NUM]]+1,1)),"")</f>
        <v/>
      </c>
      <c r="H258" s="19" t="str">
        <f>IFERROR(IF(ISBLANK(INDEX(ProjectDetails[],Project_last_entry-Project_start_row-ProjectTimelineData[[#This Row],[NUM]]+1,2)),"",INDEX(ProjectDetails[],Project_last_entry-Project_start_row-ProjectTimelineData[[#This Row],[NUM]]+1,2)),"")</f>
        <v/>
      </c>
      <c r="I258" s="19" t="str">
        <f>IFERROR(IF(ISBLANK(INDEX(ProjectDetails[],Project_last_entry-Project_start_row-ProjectTimelineData[[#This Row],[NUM]]+1,3)),"",INDEX(ProjectDetails[],Project_last_entry-Project_start_row-ProjectTimelineData[[#This Row],[NUM]]+1,3)),"")</f>
        <v/>
      </c>
      <c r="J258" s="13" t="str">
        <f>IFERROR(IF(ISBLANK(INDEX(ProjectDetails[],ROW(A253)+1,1)),"",IF($J257-1&lt;=-1,"",$J257-1)),"")</f>
        <v/>
      </c>
      <c r="M258" s="16" t="str">
        <f>IFERROR(ProjectTimelineData[NUM]+1,"")</f>
        <v/>
      </c>
      <c r="N258" s="17" t="str">
        <f>IFERROR(VLOOKUP([RANK Sorted],ProjectTimelineData[],3,0),"")</f>
        <v/>
      </c>
      <c r="O258" s="13" t="str">
        <f>IFERROR(VLOOKUP([RANK Sorted],ProjectTimelineData[],4,0),"")</f>
        <v/>
      </c>
      <c r="P258" s="13" t="str">
        <f>IFERROR(VLOOKUP([RANK Sorted],ProjectTimelineData[],5,0),"")</f>
        <v/>
      </c>
    </row>
    <row r="259" spans="5:16">
      <c r="E259" s="16" t="str">
        <f>IFERROR(RANK(F259,[RANK])+SUMPRODUCT(--(F259=[RANK]),--(J259&lt;[NUM])),"")</f>
        <v/>
      </c>
      <c r="F259" s="16" t="str">
        <f>IFERROR(RANK(ProjectTimelineData[[#This Row],[DATE]],[DATE],1),"")</f>
        <v/>
      </c>
      <c r="G259" s="17" t="str">
        <f>IFERROR(IF(ISBLANK(INDEX(ProjectDetails[],Project_last_entry-Project_start_row-ProjectTimelineData[[#This Row],[NUM]]+1,1)),"",INDEX(ProjectDetails[],Project_last_entry-Project_start_row-ProjectTimelineData[[#This Row],[NUM]]+1,1)),"")</f>
        <v/>
      </c>
      <c r="H259" s="19" t="str">
        <f>IFERROR(IF(ISBLANK(INDEX(ProjectDetails[],Project_last_entry-Project_start_row-ProjectTimelineData[[#This Row],[NUM]]+1,2)),"",INDEX(ProjectDetails[],Project_last_entry-Project_start_row-ProjectTimelineData[[#This Row],[NUM]]+1,2)),"")</f>
        <v/>
      </c>
      <c r="I259" s="19" t="str">
        <f>IFERROR(IF(ISBLANK(INDEX(ProjectDetails[],Project_last_entry-Project_start_row-ProjectTimelineData[[#This Row],[NUM]]+1,3)),"",INDEX(ProjectDetails[],Project_last_entry-Project_start_row-ProjectTimelineData[[#This Row],[NUM]]+1,3)),"")</f>
        <v/>
      </c>
      <c r="J259" s="13" t="str">
        <f>IFERROR(IF(ISBLANK(INDEX(ProjectDetails[],ROW(A254)+1,1)),"",IF($J258-1&lt;=-1,"",$J258-1)),"")</f>
        <v/>
      </c>
      <c r="M259" s="16" t="str">
        <f>IFERROR(ProjectTimelineData[NUM]+1,"")</f>
        <v/>
      </c>
      <c r="N259" s="17" t="str">
        <f>IFERROR(VLOOKUP([RANK Sorted],ProjectTimelineData[],3,0),"")</f>
        <v/>
      </c>
      <c r="O259" s="13" t="str">
        <f>IFERROR(VLOOKUP([RANK Sorted],ProjectTimelineData[],4,0),"")</f>
        <v/>
      </c>
      <c r="P259" s="13" t="str">
        <f>IFERROR(VLOOKUP([RANK Sorted],ProjectTimelineData[],5,0),"")</f>
        <v/>
      </c>
    </row>
    <row r="260" spans="5:16">
      <c r="E260" s="16" t="str">
        <f>IFERROR(RANK(F260,[RANK])+SUMPRODUCT(--(F260=[RANK]),--(J260&lt;[NUM])),"")</f>
        <v/>
      </c>
      <c r="F260" s="16" t="str">
        <f>IFERROR(RANK(ProjectTimelineData[[#This Row],[DATE]],[DATE],1),"")</f>
        <v/>
      </c>
      <c r="G260" s="17" t="str">
        <f>IFERROR(IF(ISBLANK(INDEX(ProjectDetails[],Project_last_entry-Project_start_row-ProjectTimelineData[[#This Row],[NUM]]+1,1)),"",INDEX(ProjectDetails[],Project_last_entry-Project_start_row-ProjectTimelineData[[#This Row],[NUM]]+1,1)),"")</f>
        <v/>
      </c>
      <c r="H260" s="19" t="str">
        <f>IFERROR(IF(ISBLANK(INDEX(ProjectDetails[],Project_last_entry-Project_start_row-ProjectTimelineData[[#This Row],[NUM]]+1,2)),"",INDEX(ProjectDetails[],Project_last_entry-Project_start_row-ProjectTimelineData[[#This Row],[NUM]]+1,2)),"")</f>
        <v/>
      </c>
      <c r="I260" s="19" t="str">
        <f>IFERROR(IF(ISBLANK(INDEX(ProjectDetails[],Project_last_entry-Project_start_row-ProjectTimelineData[[#This Row],[NUM]]+1,3)),"",INDEX(ProjectDetails[],Project_last_entry-Project_start_row-ProjectTimelineData[[#This Row],[NUM]]+1,3)),"")</f>
        <v/>
      </c>
      <c r="J260" s="13" t="str">
        <f>IFERROR(IF(ISBLANK(INDEX(ProjectDetails[],ROW(A255)+1,1)),"",IF($J259-1&lt;=-1,"",$J259-1)),"")</f>
        <v/>
      </c>
      <c r="M260" s="16" t="str">
        <f>IFERROR(ProjectTimelineData[NUM]+1,"")</f>
        <v/>
      </c>
      <c r="N260" s="17" t="str">
        <f>IFERROR(VLOOKUP([RANK Sorted],ProjectTimelineData[],3,0),"")</f>
        <v/>
      </c>
      <c r="O260" s="13" t="str">
        <f>IFERROR(VLOOKUP([RANK Sorted],ProjectTimelineData[],4,0),"")</f>
        <v/>
      </c>
      <c r="P260" s="13" t="str">
        <f>IFERROR(VLOOKUP([RANK Sorted],ProjectTimelineData[],5,0),"")</f>
        <v/>
      </c>
    </row>
    <row r="261" spans="5:16">
      <c r="E261" s="16" t="str">
        <f>IFERROR(RANK(F261,[RANK])+SUMPRODUCT(--(F261=[RANK]),--(J261&lt;[NUM])),"")</f>
        <v/>
      </c>
      <c r="F261" s="16" t="str">
        <f>IFERROR(RANK(ProjectTimelineData[[#This Row],[DATE]],[DATE],1),"")</f>
        <v/>
      </c>
      <c r="G261" s="17" t="str">
        <f>IFERROR(IF(ISBLANK(INDEX(ProjectDetails[],Project_last_entry-Project_start_row-ProjectTimelineData[[#This Row],[NUM]]+1,1)),"",INDEX(ProjectDetails[],Project_last_entry-Project_start_row-ProjectTimelineData[[#This Row],[NUM]]+1,1)),"")</f>
        <v/>
      </c>
      <c r="H261" s="19" t="str">
        <f>IFERROR(IF(ISBLANK(INDEX(ProjectDetails[],Project_last_entry-Project_start_row-ProjectTimelineData[[#This Row],[NUM]]+1,2)),"",INDEX(ProjectDetails[],Project_last_entry-Project_start_row-ProjectTimelineData[[#This Row],[NUM]]+1,2)),"")</f>
        <v/>
      </c>
      <c r="I261" s="19" t="str">
        <f>IFERROR(IF(ISBLANK(INDEX(ProjectDetails[],Project_last_entry-Project_start_row-ProjectTimelineData[[#This Row],[NUM]]+1,3)),"",INDEX(ProjectDetails[],Project_last_entry-Project_start_row-ProjectTimelineData[[#This Row],[NUM]]+1,3)),"")</f>
        <v/>
      </c>
      <c r="J261" s="13" t="str">
        <f>IFERROR(IF(ISBLANK(INDEX(ProjectDetails[],ROW(A256)+1,1)),"",IF($J260-1&lt;=-1,"",$J260-1)),"")</f>
        <v/>
      </c>
      <c r="M261" s="16" t="str">
        <f>IFERROR(ProjectTimelineData[NUM]+1,"")</f>
        <v/>
      </c>
      <c r="N261" s="17" t="str">
        <f>IFERROR(VLOOKUP([RANK Sorted],ProjectTimelineData[],3,0),"")</f>
        <v/>
      </c>
      <c r="O261" s="13" t="str">
        <f>IFERROR(VLOOKUP([RANK Sorted],ProjectTimelineData[],4,0),"")</f>
        <v/>
      </c>
      <c r="P261" s="13" t="str">
        <f>IFERROR(VLOOKUP([RANK Sorted],ProjectTimelineData[],5,0),"")</f>
        <v/>
      </c>
    </row>
    <row r="262" spans="5:16">
      <c r="E262" s="16" t="str">
        <f>IFERROR(RANK(F262,[RANK])+SUMPRODUCT(--(F262=[RANK]),--(J262&lt;[NUM])),"")</f>
        <v/>
      </c>
      <c r="F262" s="16" t="str">
        <f>IFERROR(RANK(ProjectTimelineData[[#This Row],[DATE]],[DATE],1),"")</f>
        <v/>
      </c>
      <c r="G262" s="17" t="str">
        <f>IFERROR(IF(ISBLANK(INDEX(ProjectDetails[],Project_last_entry-Project_start_row-ProjectTimelineData[[#This Row],[NUM]]+1,1)),"",INDEX(ProjectDetails[],Project_last_entry-Project_start_row-ProjectTimelineData[[#This Row],[NUM]]+1,1)),"")</f>
        <v/>
      </c>
      <c r="H262" s="19" t="str">
        <f>IFERROR(IF(ISBLANK(INDEX(ProjectDetails[],Project_last_entry-Project_start_row-ProjectTimelineData[[#This Row],[NUM]]+1,2)),"",INDEX(ProjectDetails[],Project_last_entry-Project_start_row-ProjectTimelineData[[#This Row],[NUM]]+1,2)),"")</f>
        <v/>
      </c>
      <c r="I262" s="19" t="str">
        <f>IFERROR(IF(ISBLANK(INDEX(ProjectDetails[],Project_last_entry-Project_start_row-ProjectTimelineData[[#This Row],[NUM]]+1,3)),"",INDEX(ProjectDetails[],Project_last_entry-Project_start_row-ProjectTimelineData[[#This Row],[NUM]]+1,3)),"")</f>
        <v/>
      </c>
      <c r="J262" s="13" t="str">
        <f>IFERROR(IF(ISBLANK(INDEX(ProjectDetails[],ROW(A257)+1,1)),"",IF($J261-1&lt;=-1,"",$J261-1)),"")</f>
        <v/>
      </c>
      <c r="M262" s="16" t="str">
        <f>IFERROR(ProjectTimelineData[NUM]+1,"")</f>
        <v/>
      </c>
      <c r="N262" s="17" t="str">
        <f>IFERROR(VLOOKUP([RANK Sorted],ProjectTimelineData[],3,0),"")</f>
        <v/>
      </c>
      <c r="O262" s="13" t="str">
        <f>IFERROR(VLOOKUP([RANK Sorted],ProjectTimelineData[],4,0),"")</f>
        <v/>
      </c>
      <c r="P262" s="13" t="str">
        <f>IFERROR(VLOOKUP([RANK Sorted],ProjectTimelineData[],5,0),"")</f>
        <v/>
      </c>
    </row>
    <row r="263" spans="5:16">
      <c r="E263" s="16" t="str">
        <f>IFERROR(RANK(F263,[RANK])+SUMPRODUCT(--(F263=[RANK]),--(J263&lt;[NUM])),"")</f>
        <v/>
      </c>
      <c r="F263" s="16" t="str">
        <f>IFERROR(RANK(ProjectTimelineData[[#This Row],[DATE]],[DATE],1),"")</f>
        <v/>
      </c>
      <c r="G263" s="17" t="str">
        <f>IFERROR(IF(ISBLANK(INDEX(ProjectDetails[],Project_last_entry-Project_start_row-ProjectTimelineData[[#This Row],[NUM]]+1,1)),"",INDEX(ProjectDetails[],Project_last_entry-Project_start_row-ProjectTimelineData[[#This Row],[NUM]]+1,1)),"")</f>
        <v/>
      </c>
      <c r="H263" s="19" t="str">
        <f>IFERROR(IF(ISBLANK(INDEX(ProjectDetails[],Project_last_entry-Project_start_row-ProjectTimelineData[[#This Row],[NUM]]+1,2)),"",INDEX(ProjectDetails[],Project_last_entry-Project_start_row-ProjectTimelineData[[#This Row],[NUM]]+1,2)),"")</f>
        <v/>
      </c>
      <c r="I263" s="19" t="str">
        <f>IFERROR(IF(ISBLANK(INDEX(ProjectDetails[],Project_last_entry-Project_start_row-ProjectTimelineData[[#This Row],[NUM]]+1,3)),"",INDEX(ProjectDetails[],Project_last_entry-Project_start_row-ProjectTimelineData[[#This Row],[NUM]]+1,3)),"")</f>
        <v/>
      </c>
      <c r="J263" s="13" t="str">
        <f>IFERROR(IF(ISBLANK(INDEX(ProjectDetails[],ROW(A258)+1,1)),"",IF($J262-1&lt;=-1,"",$J262-1)),"")</f>
        <v/>
      </c>
      <c r="M263" s="16" t="str">
        <f>IFERROR(ProjectTimelineData[NUM]+1,"")</f>
        <v/>
      </c>
      <c r="N263" s="17" t="str">
        <f>IFERROR(VLOOKUP([RANK Sorted],ProjectTimelineData[],3,0),"")</f>
        <v/>
      </c>
      <c r="O263" s="13" t="str">
        <f>IFERROR(VLOOKUP([RANK Sorted],ProjectTimelineData[],4,0),"")</f>
        <v/>
      </c>
      <c r="P263" s="13" t="str">
        <f>IFERROR(VLOOKUP([RANK Sorted],ProjectTimelineData[],5,0),"")</f>
        <v/>
      </c>
    </row>
    <row r="264" spans="5:16">
      <c r="E264" s="16" t="str">
        <f>IFERROR(RANK(F264,[RANK])+SUMPRODUCT(--(F264=[RANK]),--(J264&lt;[NUM])),"")</f>
        <v/>
      </c>
      <c r="F264" s="16" t="str">
        <f>IFERROR(RANK(ProjectTimelineData[[#This Row],[DATE]],[DATE],1),"")</f>
        <v/>
      </c>
      <c r="G264" s="17" t="str">
        <f>IFERROR(IF(ISBLANK(INDEX(ProjectDetails[],Project_last_entry-Project_start_row-ProjectTimelineData[[#This Row],[NUM]]+1,1)),"",INDEX(ProjectDetails[],Project_last_entry-Project_start_row-ProjectTimelineData[[#This Row],[NUM]]+1,1)),"")</f>
        <v/>
      </c>
      <c r="H264" s="19" t="str">
        <f>IFERROR(IF(ISBLANK(INDEX(ProjectDetails[],Project_last_entry-Project_start_row-ProjectTimelineData[[#This Row],[NUM]]+1,2)),"",INDEX(ProjectDetails[],Project_last_entry-Project_start_row-ProjectTimelineData[[#This Row],[NUM]]+1,2)),"")</f>
        <v/>
      </c>
      <c r="I264" s="19" t="str">
        <f>IFERROR(IF(ISBLANK(INDEX(ProjectDetails[],Project_last_entry-Project_start_row-ProjectTimelineData[[#This Row],[NUM]]+1,3)),"",INDEX(ProjectDetails[],Project_last_entry-Project_start_row-ProjectTimelineData[[#This Row],[NUM]]+1,3)),"")</f>
        <v/>
      </c>
      <c r="J264" s="13" t="str">
        <f>IFERROR(IF(ISBLANK(INDEX(ProjectDetails[],ROW(A259)+1,1)),"",IF($J263-1&lt;=-1,"",$J263-1)),"")</f>
        <v/>
      </c>
      <c r="M264" s="16" t="str">
        <f>IFERROR(ProjectTimelineData[NUM]+1,"")</f>
        <v/>
      </c>
      <c r="N264" s="17" t="str">
        <f>IFERROR(VLOOKUP([RANK Sorted],ProjectTimelineData[],3,0),"")</f>
        <v/>
      </c>
      <c r="O264" s="13" t="str">
        <f>IFERROR(VLOOKUP([RANK Sorted],ProjectTimelineData[],4,0),"")</f>
        <v/>
      </c>
      <c r="P264" s="13" t="str">
        <f>IFERROR(VLOOKUP([RANK Sorted],ProjectTimelineData[],5,0),"")</f>
        <v/>
      </c>
    </row>
    <row r="265" spans="5:16">
      <c r="E265" s="16" t="str">
        <f>IFERROR(RANK(F265,[RANK])+SUMPRODUCT(--(F265=[RANK]),--(J265&lt;[NUM])),"")</f>
        <v/>
      </c>
      <c r="F265" s="16" t="str">
        <f>IFERROR(RANK(ProjectTimelineData[[#This Row],[DATE]],[DATE],1),"")</f>
        <v/>
      </c>
      <c r="G265" s="17" t="str">
        <f>IFERROR(IF(ISBLANK(INDEX(ProjectDetails[],Project_last_entry-Project_start_row-ProjectTimelineData[[#This Row],[NUM]]+1,1)),"",INDEX(ProjectDetails[],Project_last_entry-Project_start_row-ProjectTimelineData[[#This Row],[NUM]]+1,1)),"")</f>
        <v/>
      </c>
      <c r="H265" s="19" t="str">
        <f>IFERROR(IF(ISBLANK(INDEX(ProjectDetails[],Project_last_entry-Project_start_row-ProjectTimelineData[[#This Row],[NUM]]+1,2)),"",INDEX(ProjectDetails[],Project_last_entry-Project_start_row-ProjectTimelineData[[#This Row],[NUM]]+1,2)),"")</f>
        <v/>
      </c>
      <c r="I265" s="19" t="str">
        <f>IFERROR(IF(ISBLANK(INDEX(ProjectDetails[],Project_last_entry-Project_start_row-ProjectTimelineData[[#This Row],[NUM]]+1,3)),"",INDEX(ProjectDetails[],Project_last_entry-Project_start_row-ProjectTimelineData[[#This Row],[NUM]]+1,3)),"")</f>
        <v/>
      </c>
      <c r="J265" s="13" t="str">
        <f>IFERROR(IF(ISBLANK(INDEX(ProjectDetails[],ROW(A260)+1,1)),"",IF($J264-1&lt;=-1,"",$J264-1)),"")</f>
        <v/>
      </c>
      <c r="M265" s="16" t="str">
        <f>IFERROR(ProjectTimelineData[NUM]+1,"")</f>
        <v/>
      </c>
      <c r="N265" s="17" t="str">
        <f>IFERROR(VLOOKUP([RANK Sorted],ProjectTimelineData[],3,0),"")</f>
        <v/>
      </c>
      <c r="O265" s="13" t="str">
        <f>IFERROR(VLOOKUP([RANK Sorted],ProjectTimelineData[],4,0),"")</f>
        <v/>
      </c>
      <c r="P265" s="13" t="str">
        <f>IFERROR(VLOOKUP([RANK Sorted],ProjectTimelineData[],5,0),"")</f>
        <v/>
      </c>
    </row>
    <row r="266" spans="5:16">
      <c r="E266" s="16" t="str">
        <f>IFERROR(RANK(F266,[RANK])+SUMPRODUCT(--(F266=[RANK]),--(J266&lt;[NUM])),"")</f>
        <v/>
      </c>
      <c r="F266" s="16" t="str">
        <f>IFERROR(RANK(ProjectTimelineData[[#This Row],[DATE]],[DATE],1),"")</f>
        <v/>
      </c>
      <c r="G266" s="17" t="str">
        <f>IFERROR(IF(ISBLANK(INDEX(ProjectDetails[],Project_last_entry-Project_start_row-ProjectTimelineData[[#This Row],[NUM]]+1,1)),"",INDEX(ProjectDetails[],Project_last_entry-Project_start_row-ProjectTimelineData[[#This Row],[NUM]]+1,1)),"")</f>
        <v/>
      </c>
      <c r="H266" s="19" t="str">
        <f>IFERROR(IF(ISBLANK(INDEX(ProjectDetails[],Project_last_entry-Project_start_row-ProjectTimelineData[[#This Row],[NUM]]+1,2)),"",INDEX(ProjectDetails[],Project_last_entry-Project_start_row-ProjectTimelineData[[#This Row],[NUM]]+1,2)),"")</f>
        <v/>
      </c>
      <c r="I266" s="19" t="str">
        <f>IFERROR(IF(ISBLANK(INDEX(ProjectDetails[],Project_last_entry-Project_start_row-ProjectTimelineData[[#This Row],[NUM]]+1,3)),"",INDEX(ProjectDetails[],Project_last_entry-Project_start_row-ProjectTimelineData[[#This Row],[NUM]]+1,3)),"")</f>
        <v/>
      </c>
      <c r="J266" s="13" t="str">
        <f>IFERROR(IF(ISBLANK(INDEX(ProjectDetails[],ROW(A261)+1,1)),"",IF($J265-1&lt;=-1,"",$J265-1)),"")</f>
        <v/>
      </c>
      <c r="M266" s="16" t="str">
        <f>IFERROR(ProjectTimelineData[NUM]+1,"")</f>
        <v/>
      </c>
      <c r="N266" s="17" t="str">
        <f>IFERROR(VLOOKUP([RANK Sorted],ProjectTimelineData[],3,0),"")</f>
        <v/>
      </c>
      <c r="O266" s="13" t="str">
        <f>IFERROR(VLOOKUP([RANK Sorted],ProjectTimelineData[],4,0),"")</f>
        <v/>
      </c>
      <c r="P266" s="13" t="str">
        <f>IFERROR(VLOOKUP([RANK Sorted],ProjectTimelineData[],5,0),"")</f>
        <v/>
      </c>
    </row>
    <row r="267" spans="5:16">
      <c r="E267" s="16" t="str">
        <f>IFERROR(RANK(F267,[RANK])+SUMPRODUCT(--(F267=[RANK]),--(J267&lt;[NUM])),"")</f>
        <v/>
      </c>
      <c r="F267" s="16" t="str">
        <f>IFERROR(RANK(ProjectTimelineData[[#This Row],[DATE]],[DATE],1),"")</f>
        <v/>
      </c>
      <c r="G267" s="17" t="str">
        <f>IFERROR(IF(ISBLANK(INDEX(ProjectDetails[],Project_last_entry-Project_start_row-ProjectTimelineData[[#This Row],[NUM]]+1,1)),"",INDEX(ProjectDetails[],Project_last_entry-Project_start_row-ProjectTimelineData[[#This Row],[NUM]]+1,1)),"")</f>
        <v/>
      </c>
      <c r="H267" s="19" t="str">
        <f>IFERROR(IF(ISBLANK(INDEX(ProjectDetails[],Project_last_entry-Project_start_row-ProjectTimelineData[[#This Row],[NUM]]+1,2)),"",INDEX(ProjectDetails[],Project_last_entry-Project_start_row-ProjectTimelineData[[#This Row],[NUM]]+1,2)),"")</f>
        <v/>
      </c>
      <c r="I267" s="19" t="str">
        <f>IFERROR(IF(ISBLANK(INDEX(ProjectDetails[],Project_last_entry-Project_start_row-ProjectTimelineData[[#This Row],[NUM]]+1,3)),"",INDEX(ProjectDetails[],Project_last_entry-Project_start_row-ProjectTimelineData[[#This Row],[NUM]]+1,3)),"")</f>
        <v/>
      </c>
      <c r="J267" s="13" t="str">
        <f>IFERROR(IF(ISBLANK(INDEX(ProjectDetails[],ROW(A262)+1,1)),"",IF($J266-1&lt;=-1,"",$J266-1)),"")</f>
        <v/>
      </c>
      <c r="M267" s="16" t="str">
        <f>IFERROR(ProjectTimelineData[NUM]+1,"")</f>
        <v/>
      </c>
      <c r="N267" s="17" t="str">
        <f>IFERROR(VLOOKUP([RANK Sorted],ProjectTimelineData[],3,0),"")</f>
        <v/>
      </c>
      <c r="O267" s="13" t="str">
        <f>IFERROR(VLOOKUP([RANK Sorted],ProjectTimelineData[],4,0),"")</f>
        <v/>
      </c>
      <c r="P267" s="13" t="str">
        <f>IFERROR(VLOOKUP([RANK Sorted],ProjectTimelineData[],5,0),"")</f>
        <v/>
      </c>
    </row>
    <row r="268" spans="5:16">
      <c r="E268" s="16" t="str">
        <f>IFERROR(RANK(F268,[RANK])+SUMPRODUCT(--(F268=[RANK]),--(J268&lt;[NUM])),"")</f>
        <v/>
      </c>
      <c r="F268" s="16" t="str">
        <f>IFERROR(RANK(ProjectTimelineData[[#This Row],[DATE]],[DATE],1),"")</f>
        <v/>
      </c>
      <c r="G268" s="17" t="str">
        <f>IFERROR(IF(ISBLANK(INDEX(ProjectDetails[],Project_last_entry-Project_start_row-ProjectTimelineData[[#This Row],[NUM]]+1,1)),"",INDEX(ProjectDetails[],Project_last_entry-Project_start_row-ProjectTimelineData[[#This Row],[NUM]]+1,1)),"")</f>
        <v/>
      </c>
      <c r="H268" s="19" t="str">
        <f>IFERROR(IF(ISBLANK(INDEX(ProjectDetails[],Project_last_entry-Project_start_row-ProjectTimelineData[[#This Row],[NUM]]+1,2)),"",INDEX(ProjectDetails[],Project_last_entry-Project_start_row-ProjectTimelineData[[#This Row],[NUM]]+1,2)),"")</f>
        <v/>
      </c>
      <c r="I268" s="19" t="str">
        <f>IFERROR(IF(ISBLANK(INDEX(ProjectDetails[],Project_last_entry-Project_start_row-ProjectTimelineData[[#This Row],[NUM]]+1,3)),"",INDEX(ProjectDetails[],Project_last_entry-Project_start_row-ProjectTimelineData[[#This Row],[NUM]]+1,3)),"")</f>
        <v/>
      </c>
      <c r="J268" s="13" t="str">
        <f>IFERROR(IF(ISBLANK(INDEX(ProjectDetails[],ROW(A263)+1,1)),"",IF($J267-1&lt;=-1,"",$J267-1)),"")</f>
        <v/>
      </c>
      <c r="M268" s="16" t="str">
        <f>IFERROR(ProjectTimelineData[NUM]+1,"")</f>
        <v/>
      </c>
      <c r="N268" s="17" t="str">
        <f>IFERROR(VLOOKUP([RANK Sorted],ProjectTimelineData[],3,0),"")</f>
        <v/>
      </c>
      <c r="O268" s="13" t="str">
        <f>IFERROR(VLOOKUP([RANK Sorted],ProjectTimelineData[],4,0),"")</f>
        <v/>
      </c>
      <c r="P268" s="13" t="str">
        <f>IFERROR(VLOOKUP([RANK Sorted],ProjectTimelineData[],5,0),"")</f>
        <v/>
      </c>
    </row>
    <row r="269" spans="5:16">
      <c r="E269" s="16" t="str">
        <f>IFERROR(RANK(F269,[RANK])+SUMPRODUCT(--(F269=[RANK]),--(J269&lt;[NUM])),"")</f>
        <v/>
      </c>
      <c r="F269" s="16" t="str">
        <f>IFERROR(RANK(ProjectTimelineData[[#This Row],[DATE]],[DATE],1),"")</f>
        <v/>
      </c>
      <c r="G269" s="17" t="str">
        <f>IFERROR(IF(ISBLANK(INDEX(ProjectDetails[],Project_last_entry-Project_start_row-ProjectTimelineData[[#This Row],[NUM]]+1,1)),"",INDEX(ProjectDetails[],Project_last_entry-Project_start_row-ProjectTimelineData[[#This Row],[NUM]]+1,1)),"")</f>
        <v/>
      </c>
      <c r="H269" s="19" t="str">
        <f>IFERROR(IF(ISBLANK(INDEX(ProjectDetails[],Project_last_entry-Project_start_row-ProjectTimelineData[[#This Row],[NUM]]+1,2)),"",INDEX(ProjectDetails[],Project_last_entry-Project_start_row-ProjectTimelineData[[#This Row],[NUM]]+1,2)),"")</f>
        <v/>
      </c>
      <c r="I269" s="19" t="str">
        <f>IFERROR(IF(ISBLANK(INDEX(ProjectDetails[],Project_last_entry-Project_start_row-ProjectTimelineData[[#This Row],[NUM]]+1,3)),"",INDEX(ProjectDetails[],Project_last_entry-Project_start_row-ProjectTimelineData[[#This Row],[NUM]]+1,3)),"")</f>
        <v/>
      </c>
      <c r="J269" s="13" t="str">
        <f>IFERROR(IF(ISBLANK(INDEX(ProjectDetails[],ROW(A264)+1,1)),"",IF($J268-1&lt;=-1,"",$J268-1)),"")</f>
        <v/>
      </c>
      <c r="M269" s="16" t="str">
        <f>IFERROR(ProjectTimelineData[NUM]+1,"")</f>
        <v/>
      </c>
      <c r="N269" s="17" t="str">
        <f>IFERROR(VLOOKUP([RANK Sorted],ProjectTimelineData[],3,0),"")</f>
        <v/>
      </c>
      <c r="O269" s="13" t="str">
        <f>IFERROR(VLOOKUP([RANK Sorted],ProjectTimelineData[],4,0),"")</f>
        <v/>
      </c>
      <c r="P269" s="13" t="str">
        <f>IFERROR(VLOOKUP([RANK Sorted],ProjectTimelineData[],5,0),"")</f>
        <v/>
      </c>
    </row>
    <row r="270" spans="5:16">
      <c r="E270" s="16" t="str">
        <f>IFERROR(RANK(F270,[RANK])+SUMPRODUCT(--(F270=[RANK]),--(J270&lt;[NUM])),"")</f>
        <v/>
      </c>
      <c r="F270" s="16" t="str">
        <f>IFERROR(RANK(ProjectTimelineData[[#This Row],[DATE]],[DATE],1),"")</f>
        <v/>
      </c>
      <c r="G270" s="17" t="str">
        <f>IFERROR(IF(ISBLANK(INDEX(ProjectDetails[],Project_last_entry-Project_start_row-ProjectTimelineData[[#This Row],[NUM]]+1,1)),"",INDEX(ProjectDetails[],Project_last_entry-Project_start_row-ProjectTimelineData[[#This Row],[NUM]]+1,1)),"")</f>
        <v/>
      </c>
      <c r="H270" s="19" t="str">
        <f>IFERROR(IF(ISBLANK(INDEX(ProjectDetails[],Project_last_entry-Project_start_row-ProjectTimelineData[[#This Row],[NUM]]+1,2)),"",INDEX(ProjectDetails[],Project_last_entry-Project_start_row-ProjectTimelineData[[#This Row],[NUM]]+1,2)),"")</f>
        <v/>
      </c>
      <c r="I270" s="19" t="str">
        <f>IFERROR(IF(ISBLANK(INDEX(ProjectDetails[],Project_last_entry-Project_start_row-ProjectTimelineData[[#This Row],[NUM]]+1,3)),"",INDEX(ProjectDetails[],Project_last_entry-Project_start_row-ProjectTimelineData[[#This Row],[NUM]]+1,3)),"")</f>
        <v/>
      </c>
      <c r="J270" s="13" t="str">
        <f>IFERROR(IF(ISBLANK(INDEX(ProjectDetails[],ROW(A265)+1,1)),"",IF($J269-1&lt;=-1,"",$J269-1)),"")</f>
        <v/>
      </c>
      <c r="M270" s="16" t="str">
        <f>IFERROR(ProjectTimelineData[NUM]+1,"")</f>
        <v/>
      </c>
      <c r="N270" s="17" t="str">
        <f>IFERROR(VLOOKUP([RANK Sorted],ProjectTimelineData[],3,0),"")</f>
        <v/>
      </c>
      <c r="O270" s="13" t="str">
        <f>IFERROR(VLOOKUP([RANK Sorted],ProjectTimelineData[],4,0),"")</f>
        <v/>
      </c>
      <c r="P270" s="13" t="str">
        <f>IFERROR(VLOOKUP([RANK Sorted],ProjectTimelineData[],5,0),"")</f>
        <v/>
      </c>
    </row>
    <row r="271" spans="5:16">
      <c r="E271" s="16" t="str">
        <f>IFERROR(RANK(F271,[RANK])+SUMPRODUCT(--(F271=[RANK]),--(J271&lt;[NUM])),"")</f>
        <v/>
      </c>
      <c r="F271" s="16" t="str">
        <f>IFERROR(RANK(ProjectTimelineData[[#This Row],[DATE]],[DATE],1),"")</f>
        <v/>
      </c>
      <c r="G271" s="17" t="str">
        <f>IFERROR(IF(ISBLANK(INDEX(ProjectDetails[],Project_last_entry-Project_start_row-ProjectTimelineData[[#This Row],[NUM]]+1,1)),"",INDEX(ProjectDetails[],Project_last_entry-Project_start_row-ProjectTimelineData[[#This Row],[NUM]]+1,1)),"")</f>
        <v/>
      </c>
      <c r="H271" s="19" t="str">
        <f>IFERROR(IF(ISBLANK(INDEX(ProjectDetails[],Project_last_entry-Project_start_row-ProjectTimelineData[[#This Row],[NUM]]+1,2)),"",INDEX(ProjectDetails[],Project_last_entry-Project_start_row-ProjectTimelineData[[#This Row],[NUM]]+1,2)),"")</f>
        <v/>
      </c>
      <c r="I271" s="19" t="str">
        <f>IFERROR(IF(ISBLANK(INDEX(ProjectDetails[],Project_last_entry-Project_start_row-ProjectTimelineData[[#This Row],[NUM]]+1,3)),"",INDEX(ProjectDetails[],Project_last_entry-Project_start_row-ProjectTimelineData[[#This Row],[NUM]]+1,3)),"")</f>
        <v/>
      </c>
      <c r="J271" s="13" t="str">
        <f>IFERROR(IF(ISBLANK(INDEX(ProjectDetails[],ROW(A266)+1,1)),"",IF($J270-1&lt;=-1,"",$J270-1)),"")</f>
        <v/>
      </c>
      <c r="M271" s="16" t="str">
        <f>IFERROR(ProjectTimelineData[NUM]+1,"")</f>
        <v/>
      </c>
      <c r="N271" s="17" t="str">
        <f>IFERROR(VLOOKUP([RANK Sorted],ProjectTimelineData[],3,0),"")</f>
        <v/>
      </c>
      <c r="O271" s="13" t="str">
        <f>IFERROR(VLOOKUP([RANK Sorted],ProjectTimelineData[],4,0),"")</f>
        <v/>
      </c>
      <c r="P271" s="13" t="str">
        <f>IFERROR(VLOOKUP([RANK Sorted],ProjectTimelineData[],5,0),"")</f>
        <v/>
      </c>
    </row>
    <row r="272" spans="5:16">
      <c r="E272" s="16" t="str">
        <f>IFERROR(RANK(F272,[RANK])+SUMPRODUCT(--(F272=[RANK]),--(J272&lt;[NUM])),"")</f>
        <v/>
      </c>
      <c r="F272" s="16" t="str">
        <f>IFERROR(RANK(ProjectTimelineData[[#This Row],[DATE]],[DATE],1),"")</f>
        <v/>
      </c>
      <c r="G272" s="17" t="str">
        <f>IFERROR(IF(ISBLANK(INDEX(ProjectDetails[],Project_last_entry-Project_start_row-ProjectTimelineData[[#This Row],[NUM]]+1,1)),"",INDEX(ProjectDetails[],Project_last_entry-Project_start_row-ProjectTimelineData[[#This Row],[NUM]]+1,1)),"")</f>
        <v/>
      </c>
      <c r="H272" s="19" t="str">
        <f>IFERROR(IF(ISBLANK(INDEX(ProjectDetails[],Project_last_entry-Project_start_row-ProjectTimelineData[[#This Row],[NUM]]+1,2)),"",INDEX(ProjectDetails[],Project_last_entry-Project_start_row-ProjectTimelineData[[#This Row],[NUM]]+1,2)),"")</f>
        <v/>
      </c>
      <c r="I272" s="19" t="str">
        <f>IFERROR(IF(ISBLANK(INDEX(ProjectDetails[],Project_last_entry-Project_start_row-ProjectTimelineData[[#This Row],[NUM]]+1,3)),"",INDEX(ProjectDetails[],Project_last_entry-Project_start_row-ProjectTimelineData[[#This Row],[NUM]]+1,3)),"")</f>
        <v/>
      </c>
      <c r="J272" s="13" t="str">
        <f>IFERROR(IF(ISBLANK(INDEX(ProjectDetails[],ROW(A267)+1,1)),"",IF($J271-1&lt;=-1,"",$J271-1)),"")</f>
        <v/>
      </c>
      <c r="M272" s="16" t="str">
        <f>IFERROR(ProjectTimelineData[NUM]+1,"")</f>
        <v/>
      </c>
      <c r="N272" s="17" t="str">
        <f>IFERROR(VLOOKUP([RANK Sorted],ProjectTimelineData[],3,0),"")</f>
        <v/>
      </c>
      <c r="O272" s="13" t="str">
        <f>IFERROR(VLOOKUP([RANK Sorted],ProjectTimelineData[],4,0),"")</f>
        <v/>
      </c>
      <c r="P272" s="13" t="str">
        <f>IFERROR(VLOOKUP([RANK Sorted],ProjectTimelineData[],5,0),"")</f>
        <v/>
      </c>
    </row>
    <row r="273" spans="5:16">
      <c r="E273" s="16" t="str">
        <f>IFERROR(RANK(F273,[RANK])+SUMPRODUCT(--(F273=[RANK]),--(J273&lt;[NUM])),"")</f>
        <v/>
      </c>
      <c r="F273" s="16" t="str">
        <f>IFERROR(RANK(ProjectTimelineData[[#This Row],[DATE]],[DATE],1),"")</f>
        <v/>
      </c>
      <c r="G273" s="17" t="str">
        <f>IFERROR(IF(ISBLANK(INDEX(ProjectDetails[],Project_last_entry-Project_start_row-ProjectTimelineData[[#This Row],[NUM]]+1,1)),"",INDEX(ProjectDetails[],Project_last_entry-Project_start_row-ProjectTimelineData[[#This Row],[NUM]]+1,1)),"")</f>
        <v/>
      </c>
      <c r="H273" s="19" t="str">
        <f>IFERROR(IF(ISBLANK(INDEX(ProjectDetails[],Project_last_entry-Project_start_row-ProjectTimelineData[[#This Row],[NUM]]+1,2)),"",INDEX(ProjectDetails[],Project_last_entry-Project_start_row-ProjectTimelineData[[#This Row],[NUM]]+1,2)),"")</f>
        <v/>
      </c>
      <c r="I273" s="19" t="str">
        <f>IFERROR(IF(ISBLANK(INDEX(ProjectDetails[],Project_last_entry-Project_start_row-ProjectTimelineData[[#This Row],[NUM]]+1,3)),"",INDEX(ProjectDetails[],Project_last_entry-Project_start_row-ProjectTimelineData[[#This Row],[NUM]]+1,3)),"")</f>
        <v/>
      </c>
      <c r="J273" s="13" t="str">
        <f>IFERROR(IF(ISBLANK(INDEX(ProjectDetails[],ROW(A268)+1,1)),"",IF($J272-1&lt;=-1,"",$J272-1)),"")</f>
        <v/>
      </c>
      <c r="M273" s="16" t="str">
        <f>IFERROR(ProjectTimelineData[NUM]+1,"")</f>
        <v/>
      </c>
      <c r="N273" s="17" t="str">
        <f>IFERROR(VLOOKUP([RANK Sorted],ProjectTimelineData[],3,0),"")</f>
        <v/>
      </c>
      <c r="O273" s="13" t="str">
        <f>IFERROR(VLOOKUP([RANK Sorted],ProjectTimelineData[],4,0),"")</f>
        <v/>
      </c>
      <c r="P273" s="13" t="str">
        <f>IFERROR(VLOOKUP([RANK Sorted],ProjectTimelineData[],5,0),"")</f>
        <v/>
      </c>
    </row>
    <row r="274" spans="5:16">
      <c r="E274" s="16" t="str">
        <f>IFERROR(RANK(F274,[RANK])+SUMPRODUCT(--(F274=[RANK]),--(J274&lt;[NUM])),"")</f>
        <v/>
      </c>
      <c r="F274" s="16" t="str">
        <f>IFERROR(RANK(ProjectTimelineData[[#This Row],[DATE]],[DATE],1),"")</f>
        <v/>
      </c>
      <c r="G274" s="17" t="str">
        <f>IFERROR(IF(ISBLANK(INDEX(ProjectDetails[],Project_last_entry-Project_start_row-ProjectTimelineData[[#This Row],[NUM]]+1,1)),"",INDEX(ProjectDetails[],Project_last_entry-Project_start_row-ProjectTimelineData[[#This Row],[NUM]]+1,1)),"")</f>
        <v/>
      </c>
      <c r="H274" s="19" t="str">
        <f>IFERROR(IF(ISBLANK(INDEX(ProjectDetails[],Project_last_entry-Project_start_row-ProjectTimelineData[[#This Row],[NUM]]+1,2)),"",INDEX(ProjectDetails[],Project_last_entry-Project_start_row-ProjectTimelineData[[#This Row],[NUM]]+1,2)),"")</f>
        <v/>
      </c>
      <c r="I274" s="19" t="str">
        <f>IFERROR(IF(ISBLANK(INDEX(ProjectDetails[],Project_last_entry-Project_start_row-ProjectTimelineData[[#This Row],[NUM]]+1,3)),"",INDEX(ProjectDetails[],Project_last_entry-Project_start_row-ProjectTimelineData[[#This Row],[NUM]]+1,3)),"")</f>
        <v/>
      </c>
      <c r="J274" s="13" t="str">
        <f>IFERROR(IF(ISBLANK(INDEX(ProjectDetails[],ROW(A269)+1,1)),"",IF($J273-1&lt;=-1,"",$J273-1)),"")</f>
        <v/>
      </c>
      <c r="M274" s="16" t="str">
        <f>IFERROR(ProjectTimelineData[NUM]+1,"")</f>
        <v/>
      </c>
      <c r="N274" s="17" t="str">
        <f>IFERROR(VLOOKUP([RANK Sorted],ProjectTimelineData[],3,0),"")</f>
        <v/>
      </c>
      <c r="O274" s="13" t="str">
        <f>IFERROR(VLOOKUP([RANK Sorted],ProjectTimelineData[],4,0),"")</f>
        <v/>
      </c>
      <c r="P274" s="13" t="str">
        <f>IFERROR(VLOOKUP([RANK Sorted],ProjectTimelineData[],5,0),"")</f>
        <v/>
      </c>
    </row>
    <row r="275" spans="5:16">
      <c r="E275" s="16" t="str">
        <f>IFERROR(RANK(F275,[RANK])+SUMPRODUCT(--(F275=[RANK]),--(J275&lt;[NUM])),"")</f>
        <v/>
      </c>
      <c r="F275" s="16" t="str">
        <f>IFERROR(RANK(ProjectTimelineData[[#This Row],[DATE]],[DATE],1),"")</f>
        <v/>
      </c>
      <c r="G275" s="17" t="str">
        <f>IFERROR(IF(ISBLANK(INDEX(ProjectDetails[],Project_last_entry-Project_start_row-ProjectTimelineData[[#This Row],[NUM]]+1,1)),"",INDEX(ProjectDetails[],Project_last_entry-Project_start_row-ProjectTimelineData[[#This Row],[NUM]]+1,1)),"")</f>
        <v/>
      </c>
      <c r="H275" s="19" t="str">
        <f>IFERROR(IF(ISBLANK(INDEX(ProjectDetails[],Project_last_entry-Project_start_row-ProjectTimelineData[[#This Row],[NUM]]+1,2)),"",INDEX(ProjectDetails[],Project_last_entry-Project_start_row-ProjectTimelineData[[#This Row],[NUM]]+1,2)),"")</f>
        <v/>
      </c>
      <c r="I275" s="19" t="str">
        <f>IFERROR(IF(ISBLANK(INDEX(ProjectDetails[],Project_last_entry-Project_start_row-ProjectTimelineData[[#This Row],[NUM]]+1,3)),"",INDEX(ProjectDetails[],Project_last_entry-Project_start_row-ProjectTimelineData[[#This Row],[NUM]]+1,3)),"")</f>
        <v/>
      </c>
      <c r="J275" s="13" t="str">
        <f>IFERROR(IF(ISBLANK(INDEX(ProjectDetails[],ROW(A270)+1,1)),"",IF($J274-1&lt;=-1,"",$J274-1)),"")</f>
        <v/>
      </c>
      <c r="M275" s="16" t="str">
        <f>IFERROR(ProjectTimelineData[NUM]+1,"")</f>
        <v/>
      </c>
      <c r="N275" s="17" t="str">
        <f>IFERROR(VLOOKUP([RANK Sorted],ProjectTimelineData[],3,0),"")</f>
        <v/>
      </c>
      <c r="O275" s="13" t="str">
        <f>IFERROR(VLOOKUP([RANK Sorted],ProjectTimelineData[],4,0),"")</f>
        <v/>
      </c>
      <c r="P275" s="13" t="str">
        <f>IFERROR(VLOOKUP([RANK Sorted],ProjectTimelineData[],5,0),"")</f>
        <v/>
      </c>
    </row>
    <row r="276" spans="5:16">
      <c r="E276" s="16" t="str">
        <f>IFERROR(RANK(F276,[RANK])+SUMPRODUCT(--(F276=[RANK]),--(J276&lt;[NUM])),"")</f>
        <v/>
      </c>
      <c r="F276" s="16" t="str">
        <f>IFERROR(RANK(ProjectTimelineData[[#This Row],[DATE]],[DATE],1),"")</f>
        <v/>
      </c>
      <c r="G276" s="17" t="str">
        <f>IFERROR(IF(ISBLANK(INDEX(ProjectDetails[],Project_last_entry-Project_start_row-ProjectTimelineData[[#This Row],[NUM]]+1,1)),"",INDEX(ProjectDetails[],Project_last_entry-Project_start_row-ProjectTimelineData[[#This Row],[NUM]]+1,1)),"")</f>
        <v/>
      </c>
      <c r="H276" s="19" t="str">
        <f>IFERROR(IF(ISBLANK(INDEX(ProjectDetails[],Project_last_entry-Project_start_row-ProjectTimelineData[[#This Row],[NUM]]+1,2)),"",INDEX(ProjectDetails[],Project_last_entry-Project_start_row-ProjectTimelineData[[#This Row],[NUM]]+1,2)),"")</f>
        <v/>
      </c>
      <c r="I276" s="19" t="str">
        <f>IFERROR(IF(ISBLANK(INDEX(ProjectDetails[],Project_last_entry-Project_start_row-ProjectTimelineData[[#This Row],[NUM]]+1,3)),"",INDEX(ProjectDetails[],Project_last_entry-Project_start_row-ProjectTimelineData[[#This Row],[NUM]]+1,3)),"")</f>
        <v/>
      </c>
      <c r="J276" s="13" t="str">
        <f>IFERROR(IF(ISBLANK(INDEX(ProjectDetails[],ROW(A271)+1,1)),"",IF($J275-1&lt;=-1,"",$J275-1)),"")</f>
        <v/>
      </c>
      <c r="M276" s="16" t="str">
        <f>IFERROR(ProjectTimelineData[NUM]+1,"")</f>
        <v/>
      </c>
      <c r="N276" s="17" t="str">
        <f>IFERROR(VLOOKUP([RANK Sorted],ProjectTimelineData[],3,0),"")</f>
        <v/>
      </c>
      <c r="O276" s="13" t="str">
        <f>IFERROR(VLOOKUP([RANK Sorted],ProjectTimelineData[],4,0),"")</f>
        <v/>
      </c>
      <c r="P276" s="13" t="str">
        <f>IFERROR(VLOOKUP([RANK Sorted],ProjectTimelineData[],5,0),"")</f>
        <v/>
      </c>
    </row>
    <row r="277" spans="5:16">
      <c r="E277" s="16" t="str">
        <f>IFERROR(RANK(F277,[RANK])+SUMPRODUCT(--(F277=[RANK]),--(J277&lt;[NUM])),"")</f>
        <v/>
      </c>
      <c r="F277" s="16" t="str">
        <f>IFERROR(RANK(ProjectTimelineData[[#This Row],[DATE]],[DATE],1),"")</f>
        <v/>
      </c>
      <c r="G277" s="17" t="str">
        <f>IFERROR(IF(ISBLANK(INDEX(ProjectDetails[],Project_last_entry-Project_start_row-ProjectTimelineData[[#This Row],[NUM]]+1,1)),"",INDEX(ProjectDetails[],Project_last_entry-Project_start_row-ProjectTimelineData[[#This Row],[NUM]]+1,1)),"")</f>
        <v/>
      </c>
      <c r="H277" s="19" t="str">
        <f>IFERROR(IF(ISBLANK(INDEX(ProjectDetails[],Project_last_entry-Project_start_row-ProjectTimelineData[[#This Row],[NUM]]+1,2)),"",INDEX(ProjectDetails[],Project_last_entry-Project_start_row-ProjectTimelineData[[#This Row],[NUM]]+1,2)),"")</f>
        <v/>
      </c>
      <c r="I277" s="19" t="str">
        <f>IFERROR(IF(ISBLANK(INDEX(ProjectDetails[],Project_last_entry-Project_start_row-ProjectTimelineData[[#This Row],[NUM]]+1,3)),"",INDEX(ProjectDetails[],Project_last_entry-Project_start_row-ProjectTimelineData[[#This Row],[NUM]]+1,3)),"")</f>
        <v/>
      </c>
      <c r="J277" s="13" t="str">
        <f>IFERROR(IF(ISBLANK(INDEX(ProjectDetails[],ROW(A272)+1,1)),"",IF($J276-1&lt;=-1,"",$J276-1)),"")</f>
        <v/>
      </c>
      <c r="M277" s="16" t="str">
        <f>IFERROR(ProjectTimelineData[NUM]+1,"")</f>
        <v/>
      </c>
      <c r="N277" s="17" t="str">
        <f>IFERROR(VLOOKUP([RANK Sorted],ProjectTimelineData[],3,0),"")</f>
        <v/>
      </c>
      <c r="O277" s="13" t="str">
        <f>IFERROR(VLOOKUP([RANK Sorted],ProjectTimelineData[],4,0),"")</f>
        <v/>
      </c>
      <c r="P277" s="13" t="str">
        <f>IFERROR(VLOOKUP([RANK Sorted],ProjectTimelineData[],5,0),"")</f>
        <v/>
      </c>
    </row>
    <row r="278" spans="5:16">
      <c r="E278" s="16" t="str">
        <f>IFERROR(RANK(F278,[RANK])+SUMPRODUCT(--(F278=[RANK]),--(J278&lt;[NUM])),"")</f>
        <v/>
      </c>
      <c r="F278" s="16" t="str">
        <f>IFERROR(RANK(ProjectTimelineData[[#This Row],[DATE]],[DATE],1),"")</f>
        <v/>
      </c>
      <c r="G278" s="17" t="str">
        <f>IFERROR(IF(ISBLANK(INDEX(ProjectDetails[],Project_last_entry-Project_start_row-ProjectTimelineData[[#This Row],[NUM]]+1,1)),"",INDEX(ProjectDetails[],Project_last_entry-Project_start_row-ProjectTimelineData[[#This Row],[NUM]]+1,1)),"")</f>
        <v/>
      </c>
      <c r="H278" s="19" t="str">
        <f>IFERROR(IF(ISBLANK(INDEX(ProjectDetails[],Project_last_entry-Project_start_row-ProjectTimelineData[[#This Row],[NUM]]+1,2)),"",INDEX(ProjectDetails[],Project_last_entry-Project_start_row-ProjectTimelineData[[#This Row],[NUM]]+1,2)),"")</f>
        <v/>
      </c>
      <c r="I278" s="19" t="str">
        <f>IFERROR(IF(ISBLANK(INDEX(ProjectDetails[],Project_last_entry-Project_start_row-ProjectTimelineData[[#This Row],[NUM]]+1,3)),"",INDEX(ProjectDetails[],Project_last_entry-Project_start_row-ProjectTimelineData[[#This Row],[NUM]]+1,3)),"")</f>
        <v/>
      </c>
      <c r="J278" s="13" t="str">
        <f>IFERROR(IF(ISBLANK(INDEX(ProjectDetails[],ROW(A273)+1,1)),"",IF($J277-1&lt;=-1,"",$J277-1)),"")</f>
        <v/>
      </c>
      <c r="M278" s="16" t="str">
        <f>IFERROR(ProjectTimelineData[NUM]+1,"")</f>
        <v/>
      </c>
      <c r="N278" s="17" t="str">
        <f>IFERROR(VLOOKUP([RANK Sorted],ProjectTimelineData[],3,0),"")</f>
        <v/>
      </c>
      <c r="O278" s="13" t="str">
        <f>IFERROR(VLOOKUP([RANK Sorted],ProjectTimelineData[],4,0),"")</f>
        <v/>
      </c>
      <c r="P278" s="13" t="str">
        <f>IFERROR(VLOOKUP([RANK Sorted],ProjectTimelineData[],5,0),"")</f>
        <v/>
      </c>
    </row>
    <row r="279" spans="5:16">
      <c r="E279" s="16" t="str">
        <f>IFERROR(RANK(F279,[RANK])+SUMPRODUCT(--(F279=[RANK]),--(J279&lt;[NUM])),"")</f>
        <v/>
      </c>
      <c r="F279" s="16" t="str">
        <f>IFERROR(RANK(ProjectTimelineData[[#This Row],[DATE]],[DATE],1),"")</f>
        <v/>
      </c>
      <c r="G279" s="17" t="str">
        <f>IFERROR(IF(ISBLANK(INDEX(ProjectDetails[],Project_last_entry-Project_start_row-ProjectTimelineData[[#This Row],[NUM]]+1,1)),"",INDEX(ProjectDetails[],Project_last_entry-Project_start_row-ProjectTimelineData[[#This Row],[NUM]]+1,1)),"")</f>
        <v/>
      </c>
      <c r="H279" s="19" t="str">
        <f>IFERROR(IF(ISBLANK(INDEX(ProjectDetails[],Project_last_entry-Project_start_row-ProjectTimelineData[[#This Row],[NUM]]+1,2)),"",INDEX(ProjectDetails[],Project_last_entry-Project_start_row-ProjectTimelineData[[#This Row],[NUM]]+1,2)),"")</f>
        <v/>
      </c>
      <c r="I279" s="19" t="str">
        <f>IFERROR(IF(ISBLANK(INDEX(ProjectDetails[],Project_last_entry-Project_start_row-ProjectTimelineData[[#This Row],[NUM]]+1,3)),"",INDEX(ProjectDetails[],Project_last_entry-Project_start_row-ProjectTimelineData[[#This Row],[NUM]]+1,3)),"")</f>
        <v/>
      </c>
      <c r="J279" s="13" t="str">
        <f>IFERROR(IF(ISBLANK(INDEX(ProjectDetails[],ROW(A274)+1,1)),"",IF($J278-1&lt;=-1,"",$J278-1)),"")</f>
        <v/>
      </c>
      <c r="M279" s="16" t="str">
        <f>IFERROR(ProjectTimelineData[NUM]+1,"")</f>
        <v/>
      </c>
      <c r="N279" s="17" t="str">
        <f>IFERROR(VLOOKUP([RANK Sorted],ProjectTimelineData[],3,0),"")</f>
        <v/>
      </c>
      <c r="O279" s="13" t="str">
        <f>IFERROR(VLOOKUP([RANK Sorted],ProjectTimelineData[],4,0),"")</f>
        <v/>
      </c>
      <c r="P279" s="13" t="str">
        <f>IFERROR(VLOOKUP([RANK Sorted],ProjectTimelineData[],5,0),"")</f>
        <v/>
      </c>
    </row>
    <row r="280" spans="5:16">
      <c r="E280" s="16" t="str">
        <f>IFERROR(RANK(F280,[RANK])+SUMPRODUCT(--(F280=[RANK]),--(J280&lt;[NUM])),"")</f>
        <v/>
      </c>
      <c r="F280" s="16" t="str">
        <f>IFERROR(RANK(ProjectTimelineData[[#This Row],[DATE]],[DATE],1),"")</f>
        <v/>
      </c>
      <c r="G280" s="17" t="str">
        <f>IFERROR(IF(ISBLANK(INDEX(ProjectDetails[],Project_last_entry-Project_start_row-ProjectTimelineData[[#This Row],[NUM]]+1,1)),"",INDEX(ProjectDetails[],Project_last_entry-Project_start_row-ProjectTimelineData[[#This Row],[NUM]]+1,1)),"")</f>
        <v/>
      </c>
      <c r="H280" s="19" t="str">
        <f>IFERROR(IF(ISBLANK(INDEX(ProjectDetails[],Project_last_entry-Project_start_row-ProjectTimelineData[[#This Row],[NUM]]+1,2)),"",INDEX(ProjectDetails[],Project_last_entry-Project_start_row-ProjectTimelineData[[#This Row],[NUM]]+1,2)),"")</f>
        <v/>
      </c>
      <c r="I280" s="19" t="str">
        <f>IFERROR(IF(ISBLANK(INDEX(ProjectDetails[],Project_last_entry-Project_start_row-ProjectTimelineData[[#This Row],[NUM]]+1,3)),"",INDEX(ProjectDetails[],Project_last_entry-Project_start_row-ProjectTimelineData[[#This Row],[NUM]]+1,3)),"")</f>
        <v/>
      </c>
      <c r="J280" s="13" t="str">
        <f>IFERROR(IF(ISBLANK(INDEX(ProjectDetails[],ROW(A275)+1,1)),"",IF($J279-1&lt;=-1,"",$J279-1)),"")</f>
        <v/>
      </c>
      <c r="M280" s="16" t="str">
        <f>IFERROR(ProjectTimelineData[NUM]+1,"")</f>
        <v/>
      </c>
      <c r="N280" s="17" t="str">
        <f>IFERROR(VLOOKUP([RANK Sorted],ProjectTimelineData[],3,0),"")</f>
        <v/>
      </c>
      <c r="O280" s="13" t="str">
        <f>IFERROR(VLOOKUP([RANK Sorted],ProjectTimelineData[],4,0),"")</f>
        <v/>
      </c>
      <c r="P280" s="13" t="str">
        <f>IFERROR(VLOOKUP([RANK Sorted],ProjectTimelineData[],5,0),"")</f>
        <v/>
      </c>
    </row>
    <row r="281" spans="5:16">
      <c r="E281" s="16" t="str">
        <f>IFERROR(RANK(F281,[RANK])+SUMPRODUCT(--(F281=[RANK]),--(J281&lt;[NUM])),"")</f>
        <v/>
      </c>
      <c r="F281" s="16" t="str">
        <f>IFERROR(RANK(ProjectTimelineData[[#This Row],[DATE]],[DATE],1),"")</f>
        <v/>
      </c>
      <c r="G281" s="17" t="str">
        <f>IFERROR(IF(ISBLANK(INDEX(ProjectDetails[],Project_last_entry-Project_start_row-ProjectTimelineData[[#This Row],[NUM]]+1,1)),"",INDEX(ProjectDetails[],Project_last_entry-Project_start_row-ProjectTimelineData[[#This Row],[NUM]]+1,1)),"")</f>
        <v/>
      </c>
      <c r="H281" s="19" t="str">
        <f>IFERROR(IF(ISBLANK(INDEX(ProjectDetails[],Project_last_entry-Project_start_row-ProjectTimelineData[[#This Row],[NUM]]+1,2)),"",INDEX(ProjectDetails[],Project_last_entry-Project_start_row-ProjectTimelineData[[#This Row],[NUM]]+1,2)),"")</f>
        <v/>
      </c>
      <c r="I281" s="19" t="str">
        <f>IFERROR(IF(ISBLANK(INDEX(ProjectDetails[],Project_last_entry-Project_start_row-ProjectTimelineData[[#This Row],[NUM]]+1,3)),"",INDEX(ProjectDetails[],Project_last_entry-Project_start_row-ProjectTimelineData[[#This Row],[NUM]]+1,3)),"")</f>
        <v/>
      </c>
      <c r="J281" s="13" t="str">
        <f>IFERROR(IF(ISBLANK(INDEX(ProjectDetails[],ROW(A276)+1,1)),"",IF($J280-1&lt;=-1,"",$J280-1)),"")</f>
        <v/>
      </c>
      <c r="M281" s="16" t="str">
        <f>IFERROR(ProjectTimelineData[NUM]+1,"")</f>
        <v/>
      </c>
      <c r="N281" s="17" t="str">
        <f>IFERROR(VLOOKUP([RANK Sorted],ProjectTimelineData[],3,0),"")</f>
        <v/>
      </c>
      <c r="O281" s="13" t="str">
        <f>IFERROR(VLOOKUP([RANK Sorted],ProjectTimelineData[],4,0),"")</f>
        <v/>
      </c>
      <c r="P281" s="13" t="str">
        <f>IFERROR(VLOOKUP([RANK Sorted],ProjectTimelineData[],5,0),"")</f>
        <v/>
      </c>
    </row>
    <row r="282" spans="5:16">
      <c r="E282" s="16" t="str">
        <f>IFERROR(RANK(F282,[RANK])+SUMPRODUCT(--(F282=[RANK]),--(J282&lt;[NUM])),"")</f>
        <v/>
      </c>
      <c r="F282" s="16" t="str">
        <f>IFERROR(RANK(ProjectTimelineData[[#This Row],[DATE]],[DATE],1),"")</f>
        <v/>
      </c>
      <c r="G282" s="17" t="str">
        <f>IFERROR(IF(ISBLANK(INDEX(ProjectDetails[],Project_last_entry-Project_start_row-ProjectTimelineData[[#This Row],[NUM]]+1,1)),"",INDEX(ProjectDetails[],Project_last_entry-Project_start_row-ProjectTimelineData[[#This Row],[NUM]]+1,1)),"")</f>
        <v/>
      </c>
      <c r="H282" s="19" t="str">
        <f>IFERROR(IF(ISBLANK(INDEX(ProjectDetails[],Project_last_entry-Project_start_row-ProjectTimelineData[[#This Row],[NUM]]+1,2)),"",INDEX(ProjectDetails[],Project_last_entry-Project_start_row-ProjectTimelineData[[#This Row],[NUM]]+1,2)),"")</f>
        <v/>
      </c>
      <c r="I282" s="19" t="str">
        <f>IFERROR(IF(ISBLANK(INDEX(ProjectDetails[],Project_last_entry-Project_start_row-ProjectTimelineData[[#This Row],[NUM]]+1,3)),"",INDEX(ProjectDetails[],Project_last_entry-Project_start_row-ProjectTimelineData[[#This Row],[NUM]]+1,3)),"")</f>
        <v/>
      </c>
      <c r="J282" s="13" t="str">
        <f>IFERROR(IF(ISBLANK(INDEX(ProjectDetails[],ROW(A277)+1,1)),"",IF($J281-1&lt;=-1,"",$J281-1)),"")</f>
        <v/>
      </c>
      <c r="M282" s="16" t="str">
        <f>IFERROR(ProjectTimelineData[NUM]+1,"")</f>
        <v/>
      </c>
      <c r="N282" s="17" t="str">
        <f>IFERROR(VLOOKUP([RANK Sorted],ProjectTimelineData[],3,0),"")</f>
        <v/>
      </c>
      <c r="O282" s="13" t="str">
        <f>IFERROR(VLOOKUP([RANK Sorted],ProjectTimelineData[],4,0),"")</f>
        <v/>
      </c>
      <c r="P282" s="13" t="str">
        <f>IFERROR(VLOOKUP([RANK Sorted],ProjectTimelineData[],5,0),"")</f>
        <v/>
      </c>
    </row>
    <row r="283" spans="5:16">
      <c r="E283" s="16" t="str">
        <f>IFERROR(RANK(F283,[RANK])+SUMPRODUCT(--(F283=[RANK]),--(J283&lt;[NUM])),"")</f>
        <v/>
      </c>
      <c r="F283" s="16" t="str">
        <f>IFERROR(RANK(ProjectTimelineData[[#This Row],[DATE]],[DATE],1),"")</f>
        <v/>
      </c>
      <c r="G283" s="17" t="str">
        <f>IFERROR(IF(ISBLANK(INDEX(ProjectDetails[],Project_last_entry-Project_start_row-ProjectTimelineData[[#This Row],[NUM]]+1,1)),"",INDEX(ProjectDetails[],Project_last_entry-Project_start_row-ProjectTimelineData[[#This Row],[NUM]]+1,1)),"")</f>
        <v/>
      </c>
      <c r="H283" s="19" t="str">
        <f>IFERROR(IF(ISBLANK(INDEX(ProjectDetails[],Project_last_entry-Project_start_row-ProjectTimelineData[[#This Row],[NUM]]+1,2)),"",INDEX(ProjectDetails[],Project_last_entry-Project_start_row-ProjectTimelineData[[#This Row],[NUM]]+1,2)),"")</f>
        <v/>
      </c>
      <c r="I283" s="19" t="str">
        <f>IFERROR(IF(ISBLANK(INDEX(ProjectDetails[],Project_last_entry-Project_start_row-ProjectTimelineData[[#This Row],[NUM]]+1,3)),"",INDEX(ProjectDetails[],Project_last_entry-Project_start_row-ProjectTimelineData[[#This Row],[NUM]]+1,3)),"")</f>
        <v/>
      </c>
      <c r="J283" s="13" t="str">
        <f>IFERROR(IF(ISBLANK(INDEX(ProjectDetails[],ROW(A278)+1,1)),"",IF($J282-1&lt;=-1,"",$J282-1)),"")</f>
        <v/>
      </c>
      <c r="M283" s="16" t="str">
        <f>IFERROR(ProjectTimelineData[NUM]+1,"")</f>
        <v/>
      </c>
      <c r="N283" s="17" t="str">
        <f>IFERROR(VLOOKUP([RANK Sorted],ProjectTimelineData[],3,0),"")</f>
        <v/>
      </c>
      <c r="O283" s="13" t="str">
        <f>IFERROR(VLOOKUP([RANK Sorted],ProjectTimelineData[],4,0),"")</f>
        <v/>
      </c>
      <c r="P283" s="13" t="str">
        <f>IFERROR(VLOOKUP([RANK Sorted],ProjectTimelineData[],5,0),"")</f>
        <v/>
      </c>
    </row>
    <row r="284" spans="5:16">
      <c r="E284" s="16" t="str">
        <f>IFERROR(RANK(F284,[RANK])+SUMPRODUCT(--(F284=[RANK]),--(J284&lt;[NUM])),"")</f>
        <v/>
      </c>
      <c r="F284" s="16" t="str">
        <f>IFERROR(RANK(ProjectTimelineData[[#This Row],[DATE]],[DATE],1),"")</f>
        <v/>
      </c>
      <c r="G284" s="17" t="str">
        <f>IFERROR(IF(ISBLANK(INDEX(ProjectDetails[],Project_last_entry-Project_start_row-ProjectTimelineData[[#This Row],[NUM]]+1,1)),"",INDEX(ProjectDetails[],Project_last_entry-Project_start_row-ProjectTimelineData[[#This Row],[NUM]]+1,1)),"")</f>
        <v/>
      </c>
      <c r="H284" s="19" t="str">
        <f>IFERROR(IF(ISBLANK(INDEX(ProjectDetails[],Project_last_entry-Project_start_row-ProjectTimelineData[[#This Row],[NUM]]+1,2)),"",INDEX(ProjectDetails[],Project_last_entry-Project_start_row-ProjectTimelineData[[#This Row],[NUM]]+1,2)),"")</f>
        <v/>
      </c>
      <c r="I284" s="19" t="str">
        <f>IFERROR(IF(ISBLANK(INDEX(ProjectDetails[],Project_last_entry-Project_start_row-ProjectTimelineData[[#This Row],[NUM]]+1,3)),"",INDEX(ProjectDetails[],Project_last_entry-Project_start_row-ProjectTimelineData[[#This Row],[NUM]]+1,3)),"")</f>
        <v/>
      </c>
      <c r="J284" s="13" t="str">
        <f>IFERROR(IF(ISBLANK(INDEX(ProjectDetails[],ROW(A279)+1,1)),"",IF($J283-1&lt;=-1,"",$J283-1)),"")</f>
        <v/>
      </c>
      <c r="M284" s="16" t="str">
        <f>IFERROR(ProjectTimelineData[NUM]+1,"")</f>
        <v/>
      </c>
      <c r="N284" s="17" t="str">
        <f>IFERROR(VLOOKUP([RANK Sorted],ProjectTimelineData[],3,0),"")</f>
        <v/>
      </c>
      <c r="O284" s="13" t="str">
        <f>IFERROR(VLOOKUP([RANK Sorted],ProjectTimelineData[],4,0),"")</f>
        <v/>
      </c>
      <c r="P284" s="13" t="str">
        <f>IFERROR(VLOOKUP([RANK Sorted],ProjectTimelineData[],5,0),"")</f>
        <v/>
      </c>
    </row>
    <row r="285" spans="5:16">
      <c r="E285" s="16" t="str">
        <f>IFERROR(RANK(F285,[RANK])+SUMPRODUCT(--(F285=[RANK]),--(J285&lt;[NUM])),"")</f>
        <v/>
      </c>
      <c r="F285" s="16" t="str">
        <f>IFERROR(RANK(ProjectTimelineData[[#This Row],[DATE]],[DATE],1),"")</f>
        <v/>
      </c>
      <c r="G285" s="17" t="str">
        <f>IFERROR(IF(ISBLANK(INDEX(ProjectDetails[],Project_last_entry-Project_start_row-ProjectTimelineData[[#This Row],[NUM]]+1,1)),"",INDEX(ProjectDetails[],Project_last_entry-Project_start_row-ProjectTimelineData[[#This Row],[NUM]]+1,1)),"")</f>
        <v/>
      </c>
      <c r="H285" s="19" t="str">
        <f>IFERROR(IF(ISBLANK(INDEX(ProjectDetails[],Project_last_entry-Project_start_row-ProjectTimelineData[[#This Row],[NUM]]+1,2)),"",INDEX(ProjectDetails[],Project_last_entry-Project_start_row-ProjectTimelineData[[#This Row],[NUM]]+1,2)),"")</f>
        <v/>
      </c>
      <c r="I285" s="19" t="str">
        <f>IFERROR(IF(ISBLANK(INDEX(ProjectDetails[],Project_last_entry-Project_start_row-ProjectTimelineData[[#This Row],[NUM]]+1,3)),"",INDEX(ProjectDetails[],Project_last_entry-Project_start_row-ProjectTimelineData[[#This Row],[NUM]]+1,3)),"")</f>
        <v/>
      </c>
      <c r="J285" s="13" t="str">
        <f>IFERROR(IF(ISBLANK(INDEX(ProjectDetails[],ROW(A280)+1,1)),"",IF($J284-1&lt;=-1,"",$J284-1)),"")</f>
        <v/>
      </c>
      <c r="M285" s="16" t="str">
        <f>IFERROR(ProjectTimelineData[NUM]+1,"")</f>
        <v/>
      </c>
      <c r="N285" s="17" t="str">
        <f>IFERROR(VLOOKUP([RANK Sorted],ProjectTimelineData[],3,0),"")</f>
        <v/>
      </c>
      <c r="O285" s="13" t="str">
        <f>IFERROR(VLOOKUP([RANK Sorted],ProjectTimelineData[],4,0),"")</f>
        <v/>
      </c>
      <c r="P285" s="13" t="str">
        <f>IFERROR(VLOOKUP([RANK Sorted],ProjectTimelineData[],5,0),"")</f>
        <v/>
      </c>
    </row>
    <row r="286" spans="5:16">
      <c r="E286" s="16" t="str">
        <f>IFERROR(RANK(F286,[RANK])+SUMPRODUCT(--(F286=[RANK]),--(J286&lt;[NUM])),"")</f>
        <v/>
      </c>
      <c r="F286" s="16" t="str">
        <f>IFERROR(RANK(ProjectTimelineData[[#This Row],[DATE]],[DATE],1),"")</f>
        <v/>
      </c>
      <c r="G286" s="17" t="str">
        <f>IFERROR(IF(ISBLANK(INDEX(ProjectDetails[],Project_last_entry-Project_start_row-ProjectTimelineData[[#This Row],[NUM]]+1,1)),"",INDEX(ProjectDetails[],Project_last_entry-Project_start_row-ProjectTimelineData[[#This Row],[NUM]]+1,1)),"")</f>
        <v/>
      </c>
      <c r="H286" s="19" t="str">
        <f>IFERROR(IF(ISBLANK(INDEX(ProjectDetails[],Project_last_entry-Project_start_row-ProjectTimelineData[[#This Row],[NUM]]+1,2)),"",INDEX(ProjectDetails[],Project_last_entry-Project_start_row-ProjectTimelineData[[#This Row],[NUM]]+1,2)),"")</f>
        <v/>
      </c>
      <c r="I286" s="19" t="str">
        <f>IFERROR(IF(ISBLANK(INDEX(ProjectDetails[],Project_last_entry-Project_start_row-ProjectTimelineData[[#This Row],[NUM]]+1,3)),"",INDEX(ProjectDetails[],Project_last_entry-Project_start_row-ProjectTimelineData[[#This Row],[NUM]]+1,3)),"")</f>
        <v/>
      </c>
      <c r="J286" s="13" t="str">
        <f>IFERROR(IF(ISBLANK(INDEX(ProjectDetails[],ROW(A281)+1,1)),"",IF($J285-1&lt;=-1,"",$J285-1)),"")</f>
        <v/>
      </c>
      <c r="M286" s="16" t="str">
        <f>IFERROR(ProjectTimelineData[NUM]+1,"")</f>
        <v/>
      </c>
      <c r="N286" s="17" t="str">
        <f>IFERROR(VLOOKUP([RANK Sorted],ProjectTimelineData[],3,0),"")</f>
        <v/>
      </c>
      <c r="O286" s="13" t="str">
        <f>IFERROR(VLOOKUP([RANK Sorted],ProjectTimelineData[],4,0),"")</f>
        <v/>
      </c>
      <c r="P286" s="13" t="str">
        <f>IFERROR(VLOOKUP([RANK Sorted],ProjectTimelineData[],5,0),"")</f>
        <v/>
      </c>
    </row>
    <row r="287" spans="5:16">
      <c r="E287" s="16" t="str">
        <f>IFERROR(RANK(F287,[RANK])+SUMPRODUCT(--(F287=[RANK]),--(J287&lt;[NUM])),"")</f>
        <v/>
      </c>
      <c r="F287" s="16" t="str">
        <f>IFERROR(RANK(ProjectTimelineData[[#This Row],[DATE]],[DATE],1),"")</f>
        <v/>
      </c>
      <c r="G287" s="17" t="str">
        <f>IFERROR(IF(ISBLANK(INDEX(ProjectDetails[],Project_last_entry-Project_start_row-ProjectTimelineData[[#This Row],[NUM]]+1,1)),"",INDEX(ProjectDetails[],Project_last_entry-Project_start_row-ProjectTimelineData[[#This Row],[NUM]]+1,1)),"")</f>
        <v/>
      </c>
      <c r="H287" s="19" t="str">
        <f>IFERROR(IF(ISBLANK(INDEX(ProjectDetails[],Project_last_entry-Project_start_row-ProjectTimelineData[[#This Row],[NUM]]+1,2)),"",INDEX(ProjectDetails[],Project_last_entry-Project_start_row-ProjectTimelineData[[#This Row],[NUM]]+1,2)),"")</f>
        <v/>
      </c>
      <c r="I287" s="19" t="str">
        <f>IFERROR(IF(ISBLANK(INDEX(ProjectDetails[],Project_last_entry-Project_start_row-ProjectTimelineData[[#This Row],[NUM]]+1,3)),"",INDEX(ProjectDetails[],Project_last_entry-Project_start_row-ProjectTimelineData[[#This Row],[NUM]]+1,3)),"")</f>
        <v/>
      </c>
      <c r="J287" s="13" t="str">
        <f>IFERROR(IF(ISBLANK(INDEX(ProjectDetails[],ROW(A282)+1,1)),"",IF($J286-1&lt;=-1,"",$J286-1)),"")</f>
        <v/>
      </c>
      <c r="M287" s="16" t="str">
        <f>IFERROR(ProjectTimelineData[NUM]+1,"")</f>
        <v/>
      </c>
      <c r="N287" s="17" t="str">
        <f>IFERROR(VLOOKUP([RANK Sorted],ProjectTimelineData[],3,0),"")</f>
        <v/>
      </c>
      <c r="O287" s="13" t="str">
        <f>IFERROR(VLOOKUP([RANK Sorted],ProjectTimelineData[],4,0),"")</f>
        <v/>
      </c>
      <c r="P287" s="13" t="str">
        <f>IFERROR(VLOOKUP([RANK Sorted],ProjectTimelineData[],5,0),"")</f>
        <v/>
      </c>
    </row>
    <row r="288" spans="5:16">
      <c r="E288" s="16" t="str">
        <f>IFERROR(RANK(F288,[RANK])+SUMPRODUCT(--(F288=[RANK]),--(J288&lt;[NUM])),"")</f>
        <v/>
      </c>
      <c r="F288" s="16" t="str">
        <f>IFERROR(RANK(ProjectTimelineData[[#This Row],[DATE]],[DATE],1),"")</f>
        <v/>
      </c>
      <c r="G288" s="17" t="str">
        <f>IFERROR(IF(ISBLANK(INDEX(ProjectDetails[],Project_last_entry-Project_start_row-ProjectTimelineData[[#This Row],[NUM]]+1,1)),"",INDEX(ProjectDetails[],Project_last_entry-Project_start_row-ProjectTimelineData[[#This Row],[NUM]]+1,1)),"")</f>
        <v/>
      </c>
      <c r="H288" s="19" t="str">
        <f>IFERROR(IF(ISBLANK(INDEX(ProjectDetails[],Project_last_entry-Project_start_row-ProjectTimelineData[[#This Row],[NUM]]+1,2)),"",INDEX(ProjectDetails[],Project_last_entry-Project_start_row-ProjectTimelineData[[#This Row],[NUM]]+1,2)),"")</f>
        <v/>
      </c>
      <c r="I288" s="19" t="str">
        <f>IFERROR(IF(ISBLANK(INDEX(ProjectDetails[],Project_last_entry-Project_start_row-ProjectTimelineData[[#This Row],[NUM]]+1,3)),"",INDEX(ProjectDetails[],Project_last_entry-Project_start_row-ProjectTimelineData[[#This Row],[NUM]]+1,3)),"")</f>
        <v/>
      </c>
      <c r="J288" s="13" t="str">
        <f>IFERROR(IF(ISBLANK(INDEX(ProjectDetails[],ROW(A283)+1,1)),"",IF($J287-1&lt;=-1,"",$J287-1)),"")</f>
        <v/>
      </c>
      <c r="M288" s="16" t="str">
        <f>IFERROR(ProjectTimelineData[NUM]+1,"")</f>
        <v/>
      </c>
      <c r="N288" s="17" t="str">
        <f>IFERROR(VLOOKUP([RANK Sorted],ProjectTimelineData[],3,0),"")</f>
        <v/>
      </c>
      <c r="O288" s="13" t="str">
        <f>IFERROR(VLOOKUP([RANK Sorted],ProjectTimelineData[],4,0),"")</f>
        <v/>
      </c>
      <c r="P288" s="13" t="str">
        <f>IFERROR(VLOOKUP([RANK Sorted],ProjectTimelineData[],5,0),"")</f>
        <v/>
      </c>
    </row>
    <row r="289" spans="5:16">
      <c r="E289" s="16" t="str">
        <f>IFERROR(RANK(F289,[RANK])+SUMPRODUCT(--(F289=[RANK]),--(J289&lt;[NUM])),"")</f>
        <v/>
      </c>
      <c r="F289" s="16" t="str">
        <f>IFERROR(RANK(ProjectTimelineData[[#This Row],[DATE]],[DATE],1),"")</f>
        <v/>
      </c>
      <c r="G289" s="17" t="str">
        <f>IFERROR(IF(ISBLANK(INDEX(ProjectDetails[],Project_last_entry-Project_start_row-ProjectTimelineData[[#This Row],[NUM]]+1,1)),"",INDEX(ProjectDetails[],Project_last_entry-Project_start_row-ProjectTimelineData[[#This Row],[NUM]]+1,1)),"")</f>
        <v/>
      </c>
      <c r="H289" s="19" t="str">
        <f>IFERROR(IF(ISBLANK(INDEX(ProjectDetails[],Project_last_entry-Project_start_row-ProjectTimelineData[[#This Row],[NUM]]+1,2)),"",INDEX(ProjectDetails[],Project_last_entry-Project_start_row-ProjectTimelineData[[#This Row],[NUM]]+1,2)),"")</f>
        <v/>
      </c>
      <c r="I289" s="19" t="str">
        <f>IFERROR(IF(ISBLANK(INDEX(ProjectDetails[],Project_last_entry-Project_start_row-ProjectTimelineData[[#This Row],[NUM]]+1,3)),"",INDEX(ProjectDetails[],Project_last_entry-Project_start_row-ProjectTimelineData[[#This Row],[NUM]]+1,3)),"")</f>
        <v/>
      </c>
      <c r="J289" s="13" t="str">
        <f>IFERROR(IF(ISBLANK(INDEX(ProjectDetails[],ROW(A284)+1,1)),"",IF($J288-1&lt;=-1,"",$J288-1)),"")</f>
        <v/>
      </c>
      <c r="M289" s="16" t="str">
        <f>IFERROR(ProjectTimelineData[NUM]+1,"")</f>
        <v/>
      </c>
      <c r="N289" s="17" t="str">
        <f>IFERROR(VLOOKUP([RANK Sorted],ProjectTimelineData[],3,0),"")</f>
        <v/>
      </c>
      <c r="O289" s="13" t="str">
        <f>IFERROR(VLOOKUP([RANK Sorted],ProjectTimelineData[],4,0),"")</f>
        <v/>
      </c>
      <c r="P289" s="13" t="str">
        <f>IFERROR(VLOOKUP([RANK Sorted],ProjectTimelineData[],5,0),"")</f>
        <v/>
      </c>
    </row>
    <row r="290" spans="5:16">
      <c r="E290" s="16" t="str">
        <f>IFERROR(RANK(F290,[RANK])+SUMPRODUCT(--(F290=[RANK]),--(J290&lt;[NUM])),"")</f>
        <v/>
      </c>
      <c r="F290" s="16" t="str">
        <f>IFERROR(RANK(ProjectTimelineData[[#This Row],[DATE]],[DATE],1),"")</f>
        <v/>
      </c>
      <c r="G290" s="17" t="str">
        <f>IFERROR(IF(ISBLANK(INDEX(ProjectDetails[],Project_last_entry-Project_start_row-ProjectTimelineData[[#This Row],[NUM]]+1,1)),"",INDEX(ProjectDetails[],Project_last_entry-Project_start_row-ProjectTimelineData[[#This Row],[NUM]]+1,1)),"")</f>
        <v/>
      </c>
      <c r="H290" s="19" t="str">
        <f>IFERROR(IF(ISBLANK(INDEX(ProjectDetails[],Project_last_entry-Project_start_row-ProjectTimelineData[[#This Row],[NUM]]+1,2)),"",INDEX(ProjectDetails[],Project_last_entry-Project_start_row-ProjectTimelineData[[#This Row],[NUM]]+1,2)),"")</f>
        <v/>
      </c>
      <c r="I290" s="19" t="str">
        <f>IFERROR(IF(ISBLANK(INDEX(ProjectDetails[],Project_last_entry-Project_start_row-ProjectTimelineData[[#This Row],[NUM]]+1,3)),"",INDEX(ProjectDetails[],Project_last_entry-Project_start_row-ProjectTimelineData[[#This Row],[NUM]]+1,3)),"")</f>
        <v/>
      </c>
      <c r="J290" s="13" t="str">
        <f>IFERROR(IF(ISBLANK(INDEX(ProjectDetails[],ROW(A285)+1,1)),"",IF($J289-1&lt;=-1,"",$J289-1)),"")</f>
        <v/>
      </c>
      <c r="M290" s="16" t="str">
        <f>IFERROR(ProjectTimelineData[NUM]+1,"")</f>
        <v/>
      </c>
      <c r="N290" s="17" t="str">
        <f>IFERROR(VLOOKUP([RANK Sorted],ProjectTimelineData[],3,0),"")</f>
        <v/>
      </c>
      <c r="O290" s="13" t="str">
        <f>IFERROR(VLOOKUP([RANK Sorted],ProjectTimelineData[],4,0),"")</f>
        <v/>
      </c>
      <c r="P290" s="13" t="str">
        <f>IFERROR(VLOOKUP([RANK Sorted],ProjectTimelineData[],5,0),"")</f>
        <v/>
      </c>
    </row>
    <row r="291" spans="5:16">
      <c r="E291" s="16" t="str">
        <f>IFERROR(RANK(F291,[RANK])+SUMPRODUCT(--(F291=[RANK]),--(J291&lt;[NUM])),"")</f>
        <v/>
      </c>
      <c r="F291" s="16" t="str">
        <f>IFERROR(RANK(ProjectTimelineData[[#This Row],[DATE]],[DATE],1),"")</f>
        <v/>
      </c>
      <c r="G291" s="17" t="str">
        <f>IFERROR(IF(ISBLANK(INDEX(ProjectDetails[],Project_last_entry-Project_start_row-ProjectTimelineData[[#This Row],[NUM]]+1,1)),"",INDEX(ProjectDetails[],Project_last_entry-Project_start_row-ProjectTimelineData[[#This Row],[NUM]]+1,1)),"")</f>
        <v/>
      </c>
      <c r="H291" s="19" t="str">
        <f>IFERROR(IF(ISBLANK(INDEX(ProjectDetails[],Project_last_entry-Project_start_row-ProjectTimelineData[[#This Row],[NUM]]+1,2)),"",INDEX(ProjectDetails[],Project_last_entry-Project_start_row-ProjectTimelineData[[#This Row],[NUM]]+1,2)),"")</f>
        <v/>
      </c>
      <c r="I291" s="19" t="str">
        <f>IFERROR(IF(ISBLANK(INDEX(ProjectDetails[],Project_last_entry-Project_start_row-ProjectTimelineData[[#This Row],[NUM]]+1,3)),"",INDEX(ProjectDetails[],Project_last_entry-Project_start_row-ProjectTimelineData[[#This Row],[NUM]]+1,3)),"")</f>
        <v/>
      </c>
      <c r="J291" s="13" t="str">
        <f>IFERROR(IF(ISBLANK(INDEX(ProjectDetails[],ROW(A286)+1,1)),"",IF($J290-1&lt;=-1,"",$J290-1)),"")</f>
        <v/>
      </c>
      <c r="M291" s="16" t="str">
        <f>IFERROR(ProjectTimelineData[NUM]+1,"")</f>
        <v/>
      </c>
      <c r="N291" s="17" t="str">
        <f>IFERROR(VLOOKUP([RANK Sorted],ProjectTimelineData[],3,0),"")</f>
        <v/>
      </c>
      <c r="O291" s="13" t="str">
        <f>IFERROR(VLOOKUP([RANK Sorted],ProjectTimelineData[],4,0),"")</f>
        <v/>
      </c>
      <c r="P291" s="13" t="str">
        <f>IFERROR(VLOOKUP([RANK Sorted],ProjectTimelineData[],5,0),"")</f>
        <v/>
      </c>
    </row>
    <row r="292" spans="5:16">
      <c r="E292" s="16" t="str">
        <f>IFERROR(RANK(F292,[RANK])+SUMPRODUCT(--(F292=[RANK]),--(J292&lt;[NUM])),"")</f>
        <v/>
      </c>
      <c r="F292" s="16" t="str">
        <f>IFERROR(RANK(ProjectTimelineData[[#This Row],[DATE]],[DATE],1),"")</f>
        <v/>
      </c>
      <c r="G292" s="17" t="str">
        <f>IFERROR(IF(ISBLANK(INDEX(ProjectDetails[],Project_last_entry-Project_start_row-ProjectTimelineData[[#This Row],[NUM]]+1,1)),"",INDEX(ProjectDetails[],Project_last_entry-Project_start_row-ProjectTimelineData[[#This Row],[NUM]]+1,1)),"")</f>
        <v/>
      </c>
      <c r="H292" s="19" t="str">
        <f>IFERROR(IF(ISBLANK(INDEX(ProjectDetails[],Project_last_entry-Project_start_row-ProjectTimelineData[[#This Row],[NUM]]+1,2)),"",INDEX(ProjectDetails[],Project_last_entry-Project_start_row-ProjectTimelineData[[#This Row],[NUM]]+1,2)),"")</f>
        <v/>
      </c>
      <c r="I292" s="19" t="str">
        <f>IFERROR(IF(ISBLANK(INDEX(ProjectDetails[],Project_last_entry-Project_start_row-ProjectTimelineData[[#This Row],[NUM]]+1,3)),"",INDEX(ProjectDetails[],Project_last_entry-Project_start_row-ProjectTimelineData[[#This Row],[NUM]]+1,3)),"")</f>
        <v/>
      </c>
      <c r="J292" s="13" t="str">
        <f>IFERROR(IF(ISBLANK(INDEX(ProjectDetails[],ROW(A287)+1,1)),"",IF($J291-1&lt;=-1,"",$J291-1)),"")</f>
        <v/>
      </c>
      <c r="M292" s="16" t="str">
        <f>IFERROR(ProjectTimelineData[NUM]+1,"")</f>
        <v/>
      </c>
      <c r="N292" s="17" t="str">
        <f>IFERROR(VLOOKUP([RANK Sorted],ProjectTimelineData[],3,0),"")</f>
        <v/>
      </c>
      <c r="O292" s="13" t="str">
        <f>IFERROR(VLOOKUP([RANK Sorted],ProjectTimelineData[],4,0),"")</f>
        <v/>
      </c>
      <c r="P292" s="13" t="str">
        <f>IFERROR(VLOOKUP([RANK Sorted],ProjectTimelineData[],5,0),"")</f>
        <v/>
      </c>
    </row>
    <row r="293" spans="5:16">
      <c r="E293" s="16" t="str">
        <f>IFERROR(RANK(F293,[RANK])+SUMPRODUCT(--(F293=[RANK]),--(J293&lt;[NUM])),"")</f>
        <v/>
      </c>
      <c r="F293" s="16" t="str">
        <f>IFERROR(RANK(ProjectTimelineData[[#This Row],[DATE]],[DATE],1),"")</f>
        <v/>
      </c>
      <c r="G293" s="17" t="str">
        <f>IFERROR(IF(ISBLANK(INDEX(ProjectDetails[],Project_last_entry-Project_start_row-ProjectTimelineData[[#This Row],[NUM]]+1,1)),"",INDEX(ProjectDetails[],Project_last_entry-Project_start_row-ProjectTimelineData[[#This Row],[NUM]]+1,1)),"")</f>
        <v/>
      </c>
      <c r="H293" s="19" t="str">
        <f>IFERROR(IF(ISBLANK(INDEX(ProjectDetails[],Project_last_entry-Project_start_row-ProjectTimelineData[[#This Row],[NUM]]+1,2)),"",INDEX(ProjectDetails[],Project_last_entry-Project_start_row-ProjectTimelineData[[#This Row],[NUM]]+1,2)),"")</f>
        <v/>
      </c>
      <c r="I293" s="19" t="str">
        <f>IFERROR(IF(ISBLANK(INDEX(ProjectDetails[],Project_last_entry-Project_start_row-ProjectTimelineData[[#This Row],[NUM]]+1,3)),"",INDEX(ProjectDetails[],Project_last_entry-Project_start_row-ProjectTimelineData[[#This Row],[NUM]]+1,3)),"")</f>
        <v/>
      </c>
      <c r="J293" s="13" t="str">
        <f>IFERROR(IF(ISBLANK(INDEX(ProjectDetails[],ROW(A288)+1,1)),"",IF($J292-1&lt;=-1,"",$J292-1)),"")</f>
        <v/>
      </c>
      <c r="M293" s="16" t="str">
        <f>IFERROR(ProjectTimelineData[NUM]+1,"")</f>
        <v/>
      </c>
      <c r="N293" s="17" t="str">
        <f>IFERROR(VLOOKUP([RANK Sorted],ProjectTimelineData[],3,0),"")</f>
        <v/>
      </c>
      <c r="O293" s="13" t="str">
        <f>IFERROR(VLOOKUP([RANK Sorted],ProjectTimelineData[],4,0),"")</f>
        <v/>
      </c>
      <c r="P293" s="13" t="str">
        <f>IFERROR(VLOOKUP([RANK Sorted],ProjectTimelineData[],5,0),"")</f>
        <v/>
      </c>
    </row>
    <row r="294" spans="5:16">
      <c r="E294" s="16" t="str">
        <f>IFERROR(RANK(F294,[RANK])+SUMPRODUCT(--(F294=[RANK]),--(J294&lt;[NUM])),"")</f>
        <v/>
      </c>
      <c r="F294" s="16" t="str">
        <f>IFERROR(RANK(ProjectTimelineData[[#This Row],[DATE]],[DATE],1),"")</f>
        <v/>
      </c>
      <c r="G294" s="17" t="str">
        <f>IFERROR(IF(ISBLANK(INDEX(ProjectDetails[],Project_last_entry-Project_start_row-ProjectTimelineData[[#This Row],[NUM]]+1,1)),"",INDEX(ProjectDetails[],Project_last_entry-Project_start_row-ProjectTimelineData[[#This Row],[NUM]]+1,1)),"")</f>
        <v/>
      </c>
      <c r="H294" s="19" t="str">
        <f>IFERROR(IF(ISBLANK(INDEX(ProjectDetails[],Project_last_entry-Project_start_row-ProjectTimelineData[[#This Row],[NUM]]+1,2)),"",INDEX(ProjectDetails[],Project_last_entry-Project_start_row-ProjectTimelineData[[#This Row],[NUM]]+1,2)),"")</f>
        <v/>
      </c>
      <c r="I294" s="19" t="str">
        <f>IFERROR(IF(ISBLANK(INDEX(ProjectDetails[],Project_last_entry-Project_start_row-ProjectTimelineData[[#This Row],[NUM]]+1,3)),"",INDEX(ProjectDetails[],Project_last_entry-Project_start_row-ProjectTimelineData[[#This Row],[NUM]]+1,3)),"")</f>
        <v/>
      </c>
      <c r="J294" s="13" t="str">
        <f>IFERROR(IF(ISBLANK(INDEX(ProjectDetails[],ROW(A289)+1,1)),"",IF($J293-1&lt;=-1,"",$J293-1)),"")</f>
        <v/>
      </c>
      <c r="M294" s="16" t="str">
        <f>IFERROR(ProjectTimelineData[NUM]+1,"")</f>
        <v/>
      </c>
      <c r="N294" s="17" t="str">
        <f>IFERROR(VLOOKUP([RANK Sorted],ProjectTimelineData[],3,0),"")</f>
        <v/>
      </c>
      <c r="O294" s="13" t="str">
        <f>IFERROR(VLOOKUP([RANK Sorted],ProjectTimelineData[],4,0),"")</f>
        <v/>
      </c>
      <c r="P294" s="13" t="str">
        <f>IFERROR(VLOOKUP([RANK Sorted],ProjectTimelineData[],5,0),"")</f>
        <v/>
      </c>
    </row>
    <row r="295" spans="5:16">
      <c r="E295" s="16" t="str">
        <f>IFERROR(RANK(F295,[RANK])+SUMPRODUCT(--(F295=[RANK]),--(J295&lt;[NUM])),"")</f>
        <v/>
      </c>
      <c r="F295" s="16" t="str">
        <f>IFERROR(RANK(ProjectTimelineData[[#This Row],[DATE]],[DATE],1),"")</f>
        <v/>
      </c>
      <c r="G295" s="17" t="str">
        <f>IFERROR(IF(ISBLANK(INDEX(ProjectDetails[],Project_last_entry-Project_start_row-ProjectTimelineData[[#This Row],[NUM]]+1,1)),"",INDEX(ProjectDetails[],Project_last_entry-Project_start_row-ProjectTimelineData[[#This Row],[NUM]]+1,1)),"")</f>
        <v/>
      </c>
      <c r="H295" s="19" t="str">
        <f>IFERROR(IF(ISBLANK(INDEX(ProjectDetails[],Project_last_entry-Project_start_row-ProjectTimelineData[[#This Row],[NUM]]+1,2)),"",INDEX(ProjectDetails[],Project_last_entry-Project_start_row-ProjectTimelineData[[#This Row],[NUM]]+1,2)),"")</f>
        <v/>
      </c>
      <c r="I295" s="19" t="str">
        <f>IFERROR(IF(ISBLANK(INDEX(ProjectDetails[],Project_last_entry-Project_start_row-ProjectTimelineData[[#This Row],[NUM]]+1,3)),"",INDEX(ProjectDetails[],Project_last_entry-Project_start_row-ProjectTimelineData[[#This Row],[NUM]]+1,3)),"")</f>
        <v/>
      </c>
      <c r="J295" s="13" t="str">
        <f>IFERROR(IF(ISBLANK(INDEX(ProjectDetails[],ROW(A290)+1,1)),"",IF($J294-1&lt;=-1,"",$J294-1)),"")</f>
        <v/>
      </c>
      <c r="M295" s="16" t="str">
        <f>IFERROR(ProjectTimelineData[NUM]+1,"")</f>
        <v/>
      </c>
      <c r="N295" s="17" t="str">
        <f>IFERROR(VLOOKUP([RANK Sorted],ProjectTimelineData[],3,0),"")</f>
        <v/>
      </c>
      <c r="O295" s="13" t="str">
        <f>IFERROR(VLOOKUP([RANK Sorted],ProjectTimelineData[],4,0),"")</f>
        <v/>
      </c>
      <c r="P295" s="13" t="str">
        <f>IFERROR(VLOOKUP([RANK Sorted],ProjectTimelineData[],5,0),"")</f>
        <v/>
      </c>
    </row>
    <row r="296" spans="5:16">
      <c r="E296" s="16" t="str">
        <f>IFERROR(RANK(F296,[RANK])+SUMPRODUCT(--(F296=[RANK]),--(J296&lt;[NUM])),"")</f>
        <v/>
      </c>
      <c r="F296" s="16" t="str">
        <f>IFERROR(RANK(ProjectTimelineData[[#This Row],[DATE]],[DATE],1),"")</f>
        <v/>
      </c>
      <c r="G296" s="17" t="str">
        <f>IFERROR(IF(ISBLANK(INDEX(ProjectDetails[],Project_last_entry-Project_start_row-ProjectTimelineData[[#This Row],[NUM]]+1,1)),"",INDEX(ProjectDetails[],Project_last_entry-Project_start_row-ProjectTimelineData[[#This Row],[NUM]]+1,1)),"")</f>
        <v/>
      </c>
      <c r="H296" s="19" t="str">
        <f>IFERROR(IF(ISBLANK(INDEX(ProjectDetails[],Project_last_entry-Project_start_row-ProjectTimelineData[[#This Row],[NUM]]+1,2)),"",INDEX(ProjectDetails[],Project_last_entry-Project_start_row-ProjectTimelineData[[#This Row],[NUM]]+1,2)),"")</f>
        <v/>
      </c>
      <c r="I296" s="19" t="str">
        <f>IFERROR(IF(ISBLANK(INDEX(ProjectDetails[],Project_last_entry-Project_start_row-ProjectTimelineData[[#This Row],[NUM]]+1,3)),"",INDEX(ProjectDetails[],Project_last_entry-Project_start_row-ProjectTimelineData[[#This Row],[NUM]]+1,3)),"")</f>
        <v/>
      </c>
      <c r="J296" s="13" t="str">
        <f>IFERROR(IF(ISBLANK(INDEX(ProjectDetails[],ROW(A291)+1,1)),"",IF($J295-1&lt;=-1,"",$J295-1)),"")</f>
        <v/>
      </c>
      <c r="M296" s="16" t="str">
        <f>IFERROR(ProjectTimelineData[NUM]+1,"")</f>
        <v/>
      </c>
      <c r="N296" s="17" t="str">
        <f>IFERROR(VLOOKUP([RANK Sorted],ProjectTimelineData[],3,0),"")</f>
        <v/>
      </c>
      <c r="O296" s="13" t="str">
        <f>IFERROR(VLOOKUP([RANK Sorted],ProjectTimelineData[],4,0),"")</f>
        <v/>
      </c>
      <c r="P296" s="13" t="str">
        <f>IFERROR(VLOOKUP([RANK Sorted],ProjectTimelineData[],5,0),"")</f>
        <v/>
      </c>
    </row>
    <row r="297" spans="5:16">
      <c r="E297" s="16" t="str">
        <f>IFERROR(RANK(F297,[RANK])+SUMPRODUCT(--(F297=[RANK]),--(J297&lt;[NUM])),"")</f>
        <v/>
      </c>
      <c r="F297" s="16" t="str">
        <f>IFERROR(RANK(ProjectTimelineData[[#This Row],[DATE]],[DATE],1),"")</f>
        <v/>
      </c>
      <c r="G297" s="17" t="str">
        <f>IFERROR(IF(ISBLANK(INDEX(ProjectDetails[],Project_last_entry-Project_start_row-ProjectTimelineData[[#This Row],[NUM]]+1,1)),"",INDEX(ProjectDetails[],Project_last_entry-Project_start_row-ProjectTimelineData[[#This Row],[NUM]]+1,1)),"")</f>
        <v/>
      </c>
      <c r="H297" s="19" t="str">
        <f>IFERROR(IF(ISBLANK(INDEX(ProjectDetails[],Project_last_entry-Project_start_row-ProjectTimelineData[[#This Row],[NUM]]+1,2)),"",INDEX(ProjectDetails[],Project_last_entry-Project_start_row-ProjectTimelineData[[#This Row],[NUM]]+1,2)),"")</f>
        <v/>
      </c>
      <c r="I297" s="19" t="str">
        <f>IFERROR(IF(ISBLANK(INDEX(ProjectDetails[],Project_last_entry-Project_start_row-ProjectTimelineData[[#This Row],[NUM]]+1,3)),"",INDEX(ProjectDetails[],Project_last_entry-Project_start_row-ProjectTimelineData[[#This Row],[NUM]]+1,3)),"")</f>
        <v/>
      </c>
      <c r="J297" s="13" t="str">
        <f>IFERROR(IF(ISBLANK(INDEX(ProjectDetails[],ROW(A292)+1,1)),"",IF($J296-1&lt;=-1,"",$J296-1)),"")</f>
        <v/>
      </c>
      <c r="M297" s="16" t="str">
        <f>IFERROR(ProjectTimelineData[NUM]+1,"")</f>
        <v/>
      </c>
      <c r="N297" s="17" t="str">
        <f>IFERROR(VLOOKUP([RANK Sorted],ProjectTimelineData[],3,0),"")</f>
        <v/>
      </c>
      <c r="O297" s="13" t="str">
        <f>IFERROR(VLOOKUP([RANK Sorted],ProjectTimelineData[],4,0),"")</f>
        <v/>
      </c>
      <c r="P297" s="13" t="str">
        <f>IFERROR(VLOOKUP([RANK Sorted],ProjectTimelineData[],5,0),"")</f>
        <v/>
      </c>
    </row>
    <row r="298" spans="5:16">
      <c r="E298" s="16" t="str">
        <f>IFERROR(RANK(F298,[RANK])+SUMPRODUCT(--(F298=[RANK]),--(J298&lt;[NUM])),"")</f>
        <v/>
      </c>
      <c r="F298" s="16" t="str">
        <f>IFERROR(RANK(ProjectTimelineData[[#This Row],[DATE]],[DATE],1),"")</f>
        <v/>
      </c>
      <c r="G298" s="17" t="str">
        <f>IFERROR(IF(ISBLANK(INDEX(ProjectDetails[],Project_last_entry-Project_start_row-ProjectTimelineData[[#This Row],[NUM]]+1,1)),"",INDEX(ProjectDetails[],Project_last_entry-Project_start_row-ProjectTimelineData[[#This Row],[NUM]]+1,1)),"")</f>
        <v/>
      </c>
      <c r="H298" s="19" t="str">
        <f>IFERROR(IF(ISBLANK(INDEX(ProjectDetails[],Project_last_entry-Project_start_row-ProjectTimelineData[[#This Row],[NUM]]+1,2)),"",INDEX(ProjectDetails[],Project_last_entry-Project_start_row-ProjectTimelineData[[#This Row],[NUM]]+1,2)),"")</f>
        <v/>
      </c>
      <c r="I298" s="19" t="str">
        <f>IFERROR(IF(ISBLANK(INDEX(ProjectDetails[],Project_last_entry-Project_start_row-ProjectTimelineData[[#This Row],[NUM]]+1,3)),"",INDEX(ProjectDetails[],Project_last_entry-Project_start_row-ProjectTimelineData[[#This Row],[NUM]]+1,3)),"")</f>
        <v/>
      </c>
      <c r="J298" s="13" t="str">
        <f>IFERROR(IF(ISBLANK(INDEX(ProjectDetails[],ROW(A293)+1,1)),"",IF($J297-1&lt;=-1,"",$J297-1)),"")</f>
        <v/>
      </c>
      <c r="M298" s="16" t="str">
        <f>IFERROR(ProjectTimelineData[NUM]+1,"")</f>
        <v/>
      </c>
      <c r="N298" s="17" t="str">
        <f>IFERROR(VLOOKUP([RANK Sorted],ProjectTimelineData[],3,0),"")</f>
        <v/>
      </c>
      <c r="O298" s="13" t="str">
        <f>IFERROR(VLOOKUP([RANK Sorted],ProjectTimelineData[],4,0),"")</f>
        <v/>
      </c>
      <c r="P298" s="13" t="str">
        <f>IFERROR(VLOOKUP([RANK Sorted],ProjectTimelineData[],5,0),"")</f>
        <v/>
      </c>
    </row>
    <row r="299" spans="5:16">
      <c r="E299" s="16" t="str">
        <f>IFERROR(RANK(F299,[RANK])+SUMPRODUCT(--(F299=[RANK]),--(J299&lt;[NUM])),"")</f>
        <v/>
      </c>
      <c r="F299" s="16" t="str">
        <f>IFERROR(RANK(ProjectTimelineData[[#This Row],[DATE]],[DATE],1),"")</f>
        <v/>
      </c>
      <c r="G299" s="17" t="str">
        <f>IFERROR(IF(ISBLANK(INDEX(ProjectDetails[],Project_last_entry-Project_start_row-ProjectTimelineData[[#This Row],[NUM]]+1,1)),"",INDEX(ProjectDetails[],Project_last_entry-Project_start_row-ProjectTimelineData[[#This Row],[NUM]]+1,1)),"")</f>
        <v/>
      </c>
      <c r="H299" s="19" t="str">
        <f>IFERROR(IF(ISBLANK(INDEX(ProjectDetails[],Project_last_entry-Project_start_row-ProjectTimelineData[[#This Row],[NUM]]+1,2)),"",INDEX(ProjectDetails[],Project_last_entry-Project_start_row-ProjectTimelineData[[#This Row],[NUM]]+1,2)),"")</f>
        <v/>
      </c>
      <c r="I299" s="19" t="str">
        <f>IFERROR(IF(ISBLANK(INDEX(ProjectDetails[],Project_last_entry-Project_start_row-ProjectTimelineData[[#This Row],[NUM]]+1,3)),"",INDEX(ProjectDetails[],Project_last_entry-Project_start_row-ProjectTimelineData[[#This Row],[NUM]]+1,3)),"")</f>
        <v/>
      </c>
      <c r="J299" s="13" t="str">
        <f>IFERROR(IF(ISBLANK(INDEX(ProjectDetails[],ROW(A294)+1,1)),"",IF($J298-1&lt;=-1,"",$J298-1)),"")</f>
        <v/>
      </c>
      <c r="M299" s="16" t="str">
        <f>IFERROR(ProjectTimelineData[NUM]+1,"")</f>
        <v/>
      </c>
      <c r="N299" s="17" t="str">
        <f>IFERROR(VLOOKUP([RANK Sorted],ProjectTimelineData[],3,0),"")</f>
        <v/>
      </c>
      <c r="O299" s="13" t="str">
        <f>IFERROR(VLOOKUP([RANK Sorted],ProjectTimelineData[],4,0),"")</f>
        <v/>
      </c>
      <c r="P299" s="13" t="str">
        <f>IFERROR(VLOOKUP([RANK Sorted],ProjectTimelineData[],5,0),"")</f>
        <v/>
      </c>
    </row>
    <row r="300" spans="5:16">
      <c r="E300" s="16" t="str">
        <f>IFERROR(RANK(F300,[RANK])+SUMPRODUCT(--(F300=[RANK]),--(J300&lt;[NUM])),"")</f>
        <v/>
      </c>
      <c r="F300" s="16" t="str">
        <f>IFERROR(RANK(ProjectTimelineData[[#This Row],[DATE]],[DATE],1),"")</f>
        <v/>
      </c>
      <c r="G300" s="17" t="str">
        <f>IFERROR(IF(ISBLANK(INDEX(ProjectDetails[],Project_last_entry-Project_start_row-ProjectTimelineData[[#This Row],[NUM]]+1,1)),"",INDEX(ProjectDetails[],Project_last_entry-Project_start_row-ProjectTimelineData[[#This Row],[NUM]]+1,1)),"")</f>
        <v/>
      </c>
      <c r="H300" s="19" t="str">
        <f>IFERROR(IF(ISBLANK(INDEX(ProjectDetails[],Project_last_entry-Project_start_row-ProjectTimelineData[[#This Row],[NUM]]+1,2)),"",INDEX(ProjectDetails[],Project_last_entry-Project_start_row-ProjectTimelineData[[#This Row],[NUM]]+1,2)),"")</f>
        <v/>
      </c>
      <c r="I300" s="19" t="str">
        <f>IFERROR(IF(ISBLANK(INDEX(ProjectDetails[],Project_last_entry-Project_start_row-ProjectTimelineData[[#This Row],[NUM]]+1,3)),"",INDEX(ProjectDetails[],Project_last_entry-Project_start_row-ProjectTimelineData[[#This Row],[NUM]]+1,3)),"")</f>
        <v/>
      </c>
      <c r="J300" s="13" t="str">
        <f>IFERROR(IF(ISBLANK(INDEX(ProjectDetails[],ROW(A295)+1,1)),"",IF($J299-1&lt;=-1,"",$J299-1)),"")</f>
        <v/>
      </c>
      <c r="M300" s="16" t="str">
        <f>IFERROR(ProjectTimelineData[NUM]+1,"")</f>
        <v/>
      </c>
      <c r="N300" s="17" t="str">
        <f>IFERROR(VLOOKUP([RANK Sorted],ProjectTimelineData[],3,0),"")</f>
        <v/>
      </c>
      <c r="O300" s="13" t="str">
        <f>IFERROR(VLOOKUP([RANK Sorted],ProjectTimelineData[],4,0),"")</f>
        <v/>
      </c>
      <c r="P300" s="13" t="str">
        <f>IFERROR(VLOOKUP([RANK Sorted],ProjectTimelineData[],5,0),"")</f>
        <v/>
      </c>
    </row>
    <row r="301" spans="5:16">
      <c r="E301" s="16" t="str">
        <f>IFERROR(RANK(F301,[RANK])+SUMPRODUCT(--(F301=[RANK]),--(J301&lt;[NUM])),"")</f>
        <v/>
      </c>
      <c r="F301" s="16" t="str">
        <f>IFERROR(RANK(ProjectTimelineData[[#This Row],[DATE]],[DATE],1),"")</f>
        <v/>
      </c>
      <c r="G301" s="17" t="str">
        <f>IFERROR(IF(ISBLANK(INDEX(ProjectDetails[],Project_last_entry-Project_start_row-ProjectTimelineData[[#This Row],[NUM]]+1,1)),"",INDEX(ProjectDetails[],Project_last_entry-Project_start_row-ProjectTimelineData[[#This Row],[NUM]]+1,1)),"")</f>
        <v/>
      </c>
      <c r="H301" s="19" t="str">
        <f>IFERROR(IF(ISBLANK(INDEX(ProjectDetails[],Project_last_entry-Project_start_row-ProjectTimelineData[[#This Row],[NUM]]+1,2)),"",INDEX(ProjectDetails[],Project_last_entry-Project_start_row-ProjectTimelineData[[#This Row],[NUM]]+1,2)),"")</f>
        <v/>
      </c>
      <c r="I301" s="19" t="str">
        <f>IFERROR(IF(ISBLANK(INDEX(ProjectDetails[],Project_last_entry-Project_start_row-ProjectTimelineData[[#This Row],[NUM]]+1,3)),"",INDEX(ProjectDetails[],Project_last_entry-Project_start_row-ProjectTimelineData[[#This Row],[NUM]]+1,3)),"")</f>
        <v/>
      </c>
      <c r="J301" s="13" t="str">
        <f>IFERROR(IF(ISBLANK(INDEX(ProjectDetails[],ROW(A296)+1,1)),"",IF($J300-1&lt;=-1,"",$J300-1)),"")</f>
        <v/>
      </c>
      <c r="M301" s="16" t="str">
        <f>IFERROR(ProjectTimelineData[NUM]+1,"")</f>
        <v/>
      </c>
      <c r="N301" s="17" t="str">
        <f>IFERROR(VLOOKUP([RANK Sorted],ProjectTimelineData[],3,0),"")</f>
        <v/>
      </c>
      <c r="O301" s="13" t="str">
        <f>IFERROR(VLOOKUP([RANK Sorted],ProjectTimelineData[],4,0),"")</f>
        <v/>
      </c>
      <c r="P301" s="13" t="str">
        <f>IFERROR(VLOOKUP([RANK Sorted],ProjectTimelineData[],5,0),"")</f>
        <v/>
      </c>
    </row>
    <row r="302" spans="5:16">
      <c r="E302" s="16" t="str">
        <f>IFERROR(RANK(F302,[RANK])+SUMPRODUCT(--(F302=[RANK]),--(J302&lt;[NUM])),"")</f>
        <v/>
      </c>
      <c r="F302" s="16" t="str">
        <f>IFERROR(RANK(ProjectTimelineData[[#This Row],[DATE]],[DATE],1),"")</f>
        <v/>
      </c>
      <c r="G302" s="17" t="str">
        <f>IFERROR(IF(ISBLANK(INDEX(ProjectDetails[],Project_last_entry-Project_start_row-ProjectTimelineData[[#This Row],[NUM]]+1,1)),"",INDEX(ProjectDetails[],Project_last_entry-Project_start_row-ProjectTimelineData[[#This Row],[NUM]]+1,1)),"")</f>
        <v/>
      </c>
      <c r="H302" s="19" t="str">
        <f>IFERROR(IF(ISBLANK(INDEX(ProjectDetails[],Project_last_entry-Project_start_row-ProjectTimelineData[[#This Row],[NUM]]+1,2)),"",INDEX(ProjectDetails[],Project_last_entry-Project_start_row-ProjectTimelineData[[#This Row],[NUM]]+1,2)),"")</f>
        <v/>
      </c>
      <c r="I302" s="19" t="str">
        <f>IFERROR(IF(ISBLANK(INDEX(ProjectDetails[],Project_last_entry-Project_start_row-ProjectTimelineData[[#This Row],[NUM]]+1,3)),"",INDEX(ProjectDetails[],Project_last_entry-Project_start_row-ProjectTimelineData[[#This Row],[NUM]]+1,3)),"")</f>
        <v/>
      </c>
      <c r="J302" s="13" t="str">
        <f>IFERROR(IF(ISBLANK(INDEX(ProjectDetails[],ROW(A297)+1,1)),"",IF($J301-1&lt;=-1,"",$J301-1)),"")</f>
        <v/>
      </c>
      <c r="M302" s="16" t="str">
        <f>IFERROR(ProjectTimelineData[NUM]+1,"")</f>
        <v/>
      </c>
      <c r="N302" s="17" t="str">
        <f>IFERROR(VLOOKUP([RANK Sorted],ProjectTimelineData[],3,0),"")</f>
        <v/>
      </c>
      <c r="O302" s="13" t="str">
        <f>IFERROR(VLOOKUP([RANK Sorted],ProjectTimelineData[],4,0),"")</f>
        <v/>
      </c>
      <c r="P302" s="13" t="str">
        <f>IFERROR(VLOOKUP([RANK Sorted],ProjectTimelineData[],5,0),"")</f>
        <v/>
      </c>
    </row>
    <row r="303" spans="5:16">
      <c r="E303" s="16" t="str">
        <f>IFERROR(RANK(F303,[RANK])+SUMPRODUCT(--(F303=[RANK]),--(J303&lt;[NUM])),"")</f>
        <v/>
      </c>
      <c r="F303" s="16" t="str">
        <f>IFERROR(RANK(ProjectTimelineData[[#This Row],[DATE]],[DATE],1),"")</f>
        <v/>
      </c>
      <c r="G303" s="17" t="str">
        <f>IFERROR(IF(ISBLANK(INDEX(ProjectDetails[],Project_last_entry-Project_start_row-ProjectTimelineData[[#This Row],[NUM]]+1,1)),"",INDEX(ProjectDetails[],Project_last_entry-Project_start_row-ProjectTimelineData[[#This Row],[NUM]]+1,1)),"")</f>
        <v/>
      </c>
      <c r="H303" s="19" t="str">
        <f>IFERROR(IF(ISBLANK(INDEX(ProjectDetails[],Project_last_entry-Project_start_row-ProjectTimelineData[[#This Row],[NUM]]+1,2)),"",INDEX(ProjectDetails[],Project_last_entry-Project_start_row-ProjectTimelineData[[#This Row],[NUM]]+1,2)),"")</f>
        <v/>
      </c>
      <c r="I303" s="19" t="str">
        <f>IFERROR(IF(ISBLANK(INDEX(ProjectDetails[],Project_last_entry-Project_start_row-ProjectTimelineData[[#This Row],[NUM]]+1,3)),"",INDEX(ProjectDetails[],Project_last_entry-Project_start_row-ProjectTimelineData[[#This Row],[NUM]]+1,3)),"")</f>
        <v/>
      </c>
      <c r="J303" s="13" t="str">
        <f>IFERROR(IF(ISBLANK(INDEX(ProjectDetails[],ROW(A298)+1,1)),"",IF($J302-1&lt;=-1,"",$J302-1)),"")</f>
        <v/>
      </c>
      <c r="M303" s="16" t="str">
        <f>IFERROR(ProjectTimelineData[NUM]+1,"")</f>
        <v/>
      </c>
      <c r="N303" s="17" t="str">
        <f>IFERROR(VLOOKUP([RANK Sorted],ProjectTimelineData[],3,0),"")</f>
        <v/>
      </c>
      <c r="O303" s="13" t="str">
        <f>IFERROR(VLOOKUP([RANK Sorted],ProjectTimelineData[],4,0),"")</f>
        <v/>
      </c>
      <c r="P303" s="13" t="str">
        <f>IFERROR(VLOOKUP([RANK Sorted],ProjectTimelineData[],5,0),"")</f>
        <v/>
      </c>
    </row>
    <row r="304" spans="5:16">
      <c r="E304" s="16" t="str">
        <f>IFERROR(RANK(F304,[RANK])+SUMPRODUCT(--(F304=[RANK]),--(J304&lt;[NUM])),"")</f>
        <v/>
      </c>
      <c r="F304" s="16" t="str">
        <f>IFERROR(RANK(ProjectTimelineData[[#This Row],[DATE]],[DATE],1),"")</f>
        <v/>
      </c>
      <c r="G304" s="17" t="str">
        <f>IFERROR(IF(ISBLANK(INDEX(ProjectDetails[],Project_last_entry-Project_start_row-ProjectTimelineData[[#This Row],[NUM]]+1,1)),"",INDEX(ProjectDetails[],Project_last_entry-Project_start_row-ProjectTimelineData[[#This Row],[NUM]]+1,1)),"")</f>
        <v/>
      </c>
      <c r="H304" s="19" t="str">
        <f>IFERROR(IF(ISBLANK(INDEX(ProjectDetails[],Project_last_entry-Project_start_row-ProjectTimelineData[[#This Row],[NUM]]+1,2)),"",INDEX(ProjectDetails[],Project_last_entry-Project_start_row-ProjectTimelineData[[#This Row],[NUM]]+1,2)),"")</f>
        <v/>
      </c>
      <c r="I304" s="19" t="str">
        <f>IFERROR(IF(ISBLANK(INDEX(ProjectDetails[],Project_last_entry-Project_start_row-ProjectTimelineData[[#This Row],[NUM]]+1,3)),"",INDEX(ProjectDetails[],Project_last_entry-Project_start_row-ProjectTimelineData[[#This Row],[NUM]]+1,3)),"")</f>
        <v/>
      </c>
      <c r="J304" s="13" t="str">
        <f>IFERROR(IF(ISBLANK(INDEX(ProjectDetails[],ROW(A299)+1,1)),"",IF($J303-1&lt;=-1,"",$J303-1)),"")</f>
        <v/>
      </c>
      <c r="M304" s="16" t="str">
        <f>IFERROR(ProjectTimelineData[NUM]+1,"")</f>
        <v/>
      </c>
      <c r="N304" s="17" t="str">
        <f>IFERROR(VLOOKUP([RANK Sorted],ProjectTimelineData[],3,0),"")</f>
        <v/>
      </c>
      <c r="O304" s="13" t="str">
        <f>IFERROR(VLOOKUP([RANK Sorted],ProjectTimelineData[],4,0),"")</f>
        <v/>
      </c>
      <c r="P304" s="13" t="str">
        <f>IFERROR(VLOOKUP([RANK Sorted],ProjectTimelineData[],5,0),"")</f>
        <v/>
      </c>
    </row>
    <row r="305" spans="5:16">
      <c r="E305" s="16" t="str">
        <f>IFERROR(RANK(F305,[RANK])+SUMPRODUCT(--(F305=[RANK]),--(J305&lt;[NUM])),"")</f>
        <v/>
      </c>
      <c r="F305" s="16" t="str">
        <f>IFERROR(RANK(ProjectTimelineData[[#This Row],[DATE]],[DATE],1),"")</f>
        <v/>
      </c>
      <c r="G305" s="17" t="str">
        <f>IFERROR(IF(ISBLANK(INDEX(ProjectDetails[],Project_last_entry-Project_start_row-ProjectTimelineData[[#This Row],[NUM]]+1,1)),"",INDEX(ProjectDetails[],Project_last_entry-Project_start_row-ProjectTimelineData[[#This Row],[NUM]]+1,1)),"")</f>
        <v/>
      </c>
      <c r="H305" s="19" t="str">
        <f>IFERROR(IF(ISBLANK(INDEX(ProjectDetails[],Project_last_entry-Project_start_row-ProjectTimelineData[[#This Row],[NUM]]+1,2)),"",INDEX(ProjectDetails[],Project_last_entry-Project_start_row-ProjectTimelineData[[#This Row],[NUM]]+1,2)),"")</f>
        <v/>
      </c>
      <c r="I305" s="19" t="str">
        <f>IFERROR(IF(ISBLANK(INDEX(ProjectDetails[],Project_last_entry-Project_start_row-ProjectTimelineData[[#This Row],[NUM]]+1,3)),"",INDEX(ProjectDetails[],Project_last_entry-Project_start_row-ProjectTimelineData[[#This Row],[NUM]]+1,3)),"")</f>
        <v/>
      </c>
      <c r="J305" s="13" t="str">
        <f>IFERROR(IF(ISBLANK(INDEX(ProjectDetails[],ROW(A300)+1,1)),"",IF($J304-1&lt;=-1,"",$J304-1)),"")</f>
        <v/>
      </c>
      <c r="M305" s="16" t="str">
        <f>IFERROR(ProjectTimelineData[NUM]+1,"")</f>
        <v/>
      </c>
      <c r="N305" s="17" t="str">
        <f>IFERROR(VLOOKUP([RANK Sorted],ProjectTimelineData[],3,0),"")</f>
        <v/>
      </c>
      <c r="O305" s="13" t="str">
        <f>IFERROR(VLOOKUP([RANK Sorted],ProjectTimelineData[],4,0),"")</f>
        <v/>
      </c>
      <c r="P305" s="13" t="str">
        <f>IFERROR(VLOOKUP([RANK Sorted],ProjectTimelineData[],5,0),"")</f>
        <v/>
      </c>
    </row>
    <row r="306" spans="5:16">
      <c r="E306" s="16" t="str">
        <f>IFERROR(RANK(F306,[RANK])+SUMPRODUCT(--(F306=[RANK]),--(J306&lt;[NUM])),"")</f>
        <v/>
      </c>
      <c r="F306" s="16" t="str">
        <f>IFERROR(RANK(ProjectTimelineData[[#This Row],[DATE]],[DATE],1),"")</f>
        <v/>
      </c>
      <c r="G306" s="17" t="str">
        <f>IFERROR(IF(ISBLANK(INDEX(ProjectDetails[],Project_last_entry-Project_start_row-ProjectTimelineData[[#This Row],[NUM]]+1,1)),"",INDEX(ProjectDetails[],Project_last_entry-Project_start_row-ProjectTimelineData[[#This Row],[NUM]]+1,1)),"")</f>
        <v/>
      </c>
      <c r="H306" s="19" t="str">
        <f>IFERROR(IF(ISBLANK(INDEX(ProjectDetails[],Project_last_entry-Project_start_row-ProjectTimelineData[[#This Row],[NUM]]+1,2)),"",INDEX(ProjectDetails[],Project_last_entry-Project_start_row-ProjectTimelineData[[#This Row],[NUM]]+1,2)),"")</f>
        <v/>
      </c>
      <c r="I306" s="19" t="str">
        <f>IFERROR(IF(ISBLANK(INDEX(ProjectDetails[],Project_last_entry-Project_start_row-ProjectTimelineData[[#This Row],[NUM]]+1,3)),"",INDEX(ProjectDetails[],Project_last_entry-Project_start_row-ProjectTimelineData[[#This Row],[NUM]]+1,3)),"")</f>
        <v/>
      </c>
      <c r="J306" s="13" t="str">
        <f>IFERROR(IF(ISBLANK(INDEX(ProjectDetails[],ROW(A301)+1,1)),"",IF($J305-1&lt;=-1,"",$J305-1)),"")</f>
        <v/>
      </c>
      <c r="M306" s="16" t="str">
        <f>IFERROR(ProjectTimelineData[NUM]+1,"")</f>
        <v/>
      </c>
      <c r="N306" s="17" t="str">
        <f>IFERROR(VLOOKUP([RANK Sorted],ProjectTimelineData[],3,0),"")</f>
        <v/>
      </c>
      <c r="O306" s="13" t="str">
        <f>IFERROR(VLOOKUP([RANK Sorted],ProjectTimelineData[],4,0),"")</f>
        <v/>
      </c>
      <c r="P306" s="13" t="str">
        <f>IFERROR(VLOOKUP([RANK Sorted],ProjectTimelineData[],5,0),"")</f>
        <v/>
      </c>
    </row>
    <row r="307" spans="5:16">
      <c r="E307" s="16" t="str">
        <f>IFERROR(RANK(F307,[RANK])+SUMPRODUCT(--(F307=[RANK]),--(J307&lt;[NUM])),"")</f>
        <v/>
      </c>
      <c r="F307" s="16" t="str">
        <f>IFERROR(RANK(ProjectTimelineData[[#This Row],[DATE]],[DATE],1),"")</f>
        <v/>
      </c>
      <c r="G307" s="17" t="str">
        <f>IFERROR(IF(ISBLANK(INDEX(ProjectDetails[],Project_last_entry-Project_start_row-ProjectTimelineData[[#This Row],[NUM]]+1,1)),"",INDEX(ProjectDetails[],Project_last_entry-Project_start_row-ProjectTimelineData[[#This Row],[NUM]]+1,1)),"")</f>
        <v/>
      </c>
      <c r="H307" s="19" t="str">
        <f>IFERROR(IF(ISBLANK(INDEX(ProjectDetails[],Project_last_entry-Project_start_row-ProjectTimelineData[[#This Row],[NUM]]+1,2)),"",INDEX(ProjectDetails[],Project_last_entry-Project_start_row-ProjectTimelineData[[#This Row],[NUM]]+1,2)),"")</f>
        <v/>
      </c>
      <c r="I307" s="19" t="str">
        <f>IFERROR(IF(ISBLANK(INDEX(ProjectDetails[],Project_last_entry-Project_start_row-ProjectTimelineData[[#This Row],[NUM]]+1,3)),"",INDEX(ProjectDetails[],Project_last_entry-Project_start_row-ProjectTimelineData[[#This Row],[NUM]]+1,3)),"")</f>
        <v/>
      </c>
      <c r="J307" s="13" t="str">
        <f>IFERROR(IF(ISBLANK(INDEX(ProjectDetails[],ROW(A302)+1,1)),"",IF($J306-1&lt;=-1,"",$J306-1)),"")</f>
        <v/>
      </c>
      <c r="M307" s="16" t="str">
        <f>IFERROR(ProjectTimelineData[NUM]+1,"")</f>
        <v/>
      </c>
      <c r="N307" s="17" t="str">
        <f>IFERROR(VLOOKUP([RANK Sorted],ProjectTimelineData[],3,0),"")</f>
        <v/>
      </c>
      <c r="O307" s="13" t="str">
        <f>IFERROR(VLOOKUP([RANK Sorted],ProjectTimelineData[],4,0),"")</f>
        <v/>
      </c>
      <c r="P307" s="13" t="str">
        <f>IFERROR(VLOOKUP([RANK Sorted],ProjectTimelineData[],5,0),"")</f>
        <v/>
      </c>
    </row>
    <row r="308" spans="5:16">
      <c r="E308" s="16" t="str">
        <f>IFERROR(RANK(F308,[RANK])+SUMPRODUCT(--(F308=[RANK]),--(J308&lt;[NUM])),"")</f>
        <v/>
      </c>
      <c r="F308" s="16" t="str">
        <f>IFERROR(RANK(ProjectTimelineData[[#This Row],[DATE]],[DATE],1),"")</f>
        <v/>
      </c>
      <c r="G308" s="17" t="str">
        <f>IFERROR(IF(ISBLANK(INDEX(ProjectDetails[],Project_last_entry-Project_start_row-ProjectTimelineData[[#This Row],[NUM]]+1,1)),"",INDEX(ProjectDetails[],Project_last_entry-Project_start_row-ProjectTimelineData[[#This Row],[NUM]]+1,1)),"")</f>
        <v/>
      </c>
      <c r="H308" s="19" t="str">
        <f>IFERROR(IF(ISBLANK(INDEX(ProjectDetails[],Project_last_entry-Project_start_row-ProjectTimelineData[[#This Row],[NUM]]+1,2)),"",INDEX(ProjectDetails[],Project_last_entry-Project_start_row-ProjectTimelineData[[#This Row],[NUM]]+1,2)),"")</f>
        <v/>
      </c>
      <c r="I308" s="19" t="str">
        <f>IFERROR(IF(ISBLANK(INDEX(ProjectDetails[],Project_last_entry-Project_start_row-ProjectTimelineData[[#This Row],[NUM]]+1,3)),"",INDEX(ProjectDetails[],Project_last_entry-Project_start_row-ProjectTimelineData[[#This Row],[NUM]]+1,3)),"")</f>
        <v/>
      </c>
      <c r="J308" s="13" t="str">
        <f>IFERROR(IF(ISBLANK(INDEX(ProjectDetails[],ROW(A303)+1,1)),"",IF($J307-1&lt;=-1,"",$J307-1)),"")</f>
        <v/>
      </c>
      <c r="M308" s="16" t="str">
        <f>IFERROR(ProjectTimelineData[NUM]+1,"")</f>
        <v/>
      </c>
      <c r="N308" s="17" t="str">
        <f>IFERROR(VLOOKUP([RANK Sorted],ProjectTimelineData[],3,0),"")</f>
        <v/>
      </c>
      <c r="O308" s="13" t="str">
        <f>IFERROR(VLOOKUP([RANK Sorted],ProjectTimelineData[],4,0),"")</f>
        <v/>
      </c>
      <c r="P308" s="13" t="str">
        <f>IFERROR(VLOOKUP([RANK Sorted],ProjectTimelineData[],5,0),"")</f>
        <v/>
      </c>
    </row>
    <row r="309" spans="5:16">
      <c r="E309" s="16" t="str">
        <f>IFERROR(RANK(F309,[RANK])+SUMPRODUCT(--(F309=[RANK]),--(J309&lt;[NUM])),"")</f>
        <v/>
      </c>
      <c r="F309" s="16" t="str">
        <f>IFERROR(RANK(ProjectTimelineData[[#This Row],[DATE]],[DATE],1),"")</f>
        <v/>
      </c>
      <c r="G309" s="17" t="str">
        <f>IFERROR(IF(ISBLANK(INDEX(ProjectDetails[],Project_last_entry-Project_start_row-ProjectTimelineData[[#This Row],[NUM]]+1,1)),"",INDEX(ProjectDetails[],Project_last_entry-Project_start_row-ProjectTimelineData[[#This Row],[NUM]]+1,1)),"")</f>
        <v/>
      </c>
      <c r="H309" s="19" t="str">
        <f>IFERROR(IF(ISBLANK(INDEX(ProjectDetails[],Project_last_entry-Project_start_row-ProjectTimelineData[[#This Row],[NUM]]+1,2)),"",INDEX(ProjectDetails[],Project_last_entry-Project_start_row-ProjectTimelineData[[#This Row],[NUM]]+1,2)),"")</f>
        <v/>
      </c>
      <c r="I309" s="19" t="str">
        <f>IFERROR(IF(ISBLANK(INDEX(ProjectDetails[],Project_last_entry-Project_start_row-ProjectTimelineData[[#This Row],[NUM]]+1,3)),"",INDEX(ProjectDetails[],Project_last_entry-Project_start_row-ProjectTimelineData[[#This Row],[NUM]]+1,3)),"")</f>
        <v/>
      </c>
      <c r="J309" s="13" t="str">
        <f>IFERROR(IF(ISBLANK(INDEX(ProjectDetails[],ROW(A304)+1,1)),"",IF($J308-1&lt;=-1,"",$J308-1)),"")</f>
        <v/>
      </c>
      <c r="M309" s="16" t="str">
        <f>IFERROR(ProjectTimelineData[NUM]+1,"")</f>
        <v/>
      </c>
      <c r="N309" s="17" t="str">
        <f>IFERROR(VLOOKUP([RANK Sorted],ProjectTimelineData[],3,0),"")</f>
        <v/>
      </c>
      <c r="O309" s="13" t="str">
        <f>IFERROR(VLOOKUP([RANK Sorted],ProjectTimelineData[],4,0),"")</f>
        <v/>
      </c>
      <c r="P309" s="13" t="str">
        <f>IFERROR(VLOOKUP([RANK Sorted],ProjectTimelineData[],5,0),"")</f>
        <v/>
      </c>
    </row>
    <row r="310" spans="5:16">
      <c r="E310" s="16" t="str">
        <f>IFERROR(RANK(F310,[RANK])+SUMPRODUCT(--(F310=[RANK]),--(J310&lt;[NUM])),"")</f>
        <v/>
      </c>
      <c r="F310" s="16" t="str">
        <f>IFERROR(RANK(ProjectTimelineData[[#This Row],[DATE]],[DATE],1),"")</f>
        <v/>
      </c>
      <c r="G310" s="17" t="str">
        <f>IFERROR(IF(ISBLANK(INDEX(ProjectDetails[],Project_last_entry-Project_start_row-ProjectTimelineData[[#This Row],[NUM]]+1,1)),"",INDEX(ProjectDetails[],Project_last_entry-Project_start_row-ProjectTimelineData[[#This Row],[NUM]]+1,1)),"")</f>
        <v/>
      </c>
      <c r="H310" s="19" t="str">
        <f>IFERROR(IF(ISBLANK(INDEX(ProjectDetails[],Project_last_entry-Project_start_row-ProjectTimelineData[[#This Row],[NUM]]+1,2)),"",INDEX(ProjectDetails[],Project_last_entry-Project_start_row-ProjectTimelineData[[#This Row],[NUM]]+1,2)),"")</f>
        <v/>
      </c>
      <c r="I310" s="19" t="str">
        <f>IFERROR(IF(ISBLANK(INDEX(ProjectDetails[],Project_last_entry-Project_start_row-ProjectTimelineData[[#This Row],[NUM]]+1,3)),"",INDEX(ProjectDetails[],Project_last_entry-Project_start_row-ProjectTimelineData[[#This Row],[NUM]]+1,3)),"")</f>
        <v/>
      </c>
      <c r="J310" s="13" t="str">
        <f>IFERROR(IF(ISBLANK(INDEX(ProjectDetails[],ROW(A305)+1,1)),"",IF($J309-1&lt;=-1,"",$J309-1)),"")</f>
        <v/>
      </c>
      <c r="M310" s="16" t="str">
        <f>IFERROR(ProjectTimelineData[NUM]+1,"")</f>
        <v/>
      </c>
      <c r="N310" s="17" t="str">
        <f>IFERROR(VLOOKUP([RANK Sorted],ProjectTimelineData[],3,0),"")</f>
        <v/>
      </c>
      <c r="O310" s="13" t="str">
        <f>IFERROR(VLOOKUP([RANK Sorted],ProjectTimelineData[],4,0),"")</f>
        <v/>
      </c>
      <c r="P310" s="13" t="str">
        <f>IFERROR(VLOOKUP([RANK Sorted],ProjectTimelineData[],5,0),"")</f>
        <v/>
      </c>
    </row>
    <row r="311" spans="5:16">
      <c r="E311" s="16" t="str">
        <f>IFERROR(RANK(F311,[RANK])+SUMPRODUCT(--(F311=[RANK]),--(J311&lt;[NUM])),"")</f>
        <v/>
      </c>
      <c r="F311" s="16" t="str">
        <f>IFERROR(RANK(ProjectTimelineData[[#This Row],[DATE]],[DATE],1),"")</f>
        <v/>
      </c>
      <c r="G311" s="17" t="str">
        <f>IFERROR(IF(ISBLANK(INDEX(ProjectDetails[],Project_last_entry-Project_start_row-ProjectTimelineData[[#This Row],[NUM]]+1,1)),"",INDEX(ProjectDetails[],Project_last_entry-Project_start_row-ProjectTimelineData[[#This Row],[NUM]]+1,1)),"")</f>
        <v/>
      </c>
      <c r="H311" s="19" t="str">
        <f>IFERROR(IF(ISBLANK(INDEX(ProjectDetails[],Project_last_entry-Project_start_row-ProjectTimelineData[[#This Row],[NUM]]+1,2)),"",INDEX(ProjectDetails[],Project_last_entry-Project_start_row-ProjectTimelineData[[#This Row],[NUM]]+1,2)),"")</f>
        <v/>
      </c>
      <c r="I311" s="19" t="str">
        <f>IFERROR(IF(ISBLANK(INDEX(ProjectDetails[],Project_last_entry-Project_start_row-ProjectTimelineData[[#This Row],[NUM]]+1,3)),"",INDEX(ProjectDetails[],Project_last_entry-Project_start_row-ProjectTimelineData[[#This Row],[NUM]]+1,3)),"")</f>
        <v/>
      </c>
      <c r="J311" s="13" t="str">
        <f>IFERROR(IF(ISBLANK(INDEX(ProjectDetails[],ROW(A306)+1,1)),"",IF($J310-1&lt;=-1,"",$J310-1)),"")</f>
        <v/>
      </c>
      <c r="M311" s="16" t="str">
        <f>IFERROR(ProjectTimelineData[NUM]+1,"")</f>
        <v/>
      </c>
      <c r="N311" s="17" t="str">
        <f>IFERROR(VLOOKUP([RANK Sorted],ProjectTimelineData[],3,0),"")</f>
        <v/>
      </c>
      <c r="O311" s="13" t="str">
        <f>IFERROR(VLOOKUP([RANK Sorted],ProjectTimelineData[],4,0),"")</f>
        <v/>
      </c>
      <c r="P311" s="13" t="str">
        <f>IFERROR(VLOOKUP([RANK Sorted],ProjectTimelineData[],5,0),"")</f>
        <v/>
      </c>
    </row>
    <row r="312" spans="5:16">
      <c r="E312" s="16" t="str">
        <f>IFERROR(RANK(F312,[RANK])+SUMPRODUCT(--(F312=[RANK]),--(J312&lt;[NUM])),"")</f>
        <v/>
      </c>
      <c r="F312" s="16" t="str">
        <f>IFERROR(RANK(ProjectTimelineData[[#This Row],[DATE]],[DATE],1),"")</f>
        <v/>
      </c>
      <c r="G312" s="17" t="str">
        <f>IFERROR(IF(ISBLANK(INDEX(ProjectDetails[],Project_last_entry-Project_start_row-ProjectTimelineData[[#This Row],[NUM]]+1,1)),"",INDEX(ProjectDetails[],Project_last_entry-Project_start_row-ProjectTimelineData[[#This Row],[NUM]]+1,1)),"")</f>
        <v/>
      </c>
      <c r="H312" s="19" t="str">
        <f>IFERROR(IF(ISBLANK(INDEX(ProjectDetails[],Project_last_entry-Project_start_row-ProjectTimelineData[[#This Row],[NUM]]+1,2)),"",INDEX(ProjectDetails[],Project_last_entry-Project_start_row-ProjectTimelineData[[#This Row],[NUM]]+1,2)),"")</f>
        <v/>
      </c>
      <c r="I312" s="19" t="str">
        <f>IFERROR(IF(ISBLANK(INDEX(ProjectDetails[],Project_last_entry-Project_start_row-ProjectTimelineData[[#This Row],[NUM]]+1,3)),"",INDEX(ProjectDetails[],Project_last_entry-Project_start_row-ProjectTimelineData[[#This Row],[NUM]]+1,3)),"")</f>
        <v/>
      </c>
      <c r="J312" s="13" t="str">
        <f>IFERROR(IF(ISBLANK(INDEX(ProjectDetails[],ROW(A307)+1,1)),"",IF($J311-1&lt;=-1,"",$J311-1)),"")</f>
        <v/>
      </c>
      <c r="M312" s="16" t="str">
        <f>IFERROR(ProjectTimelineData[NUM]+1,"")</f>
        <v/>
      </c>
      <c r="N312" s="17" t="str">
        <f>IFERROR(VLOOKUP([RANK Sorted],ProjectTimelineData[],3,0),"")</f>
        <v/>
      </c>
      <c r="O312" s="13" t="str">
        <f>IFERROR(VLOOKUP([RANK Sorted],ProjectTimelineData[],4,0),"")</f>
        <v/>
      </c>
      <c r="P312" s="13" t="str">
        <f>IFERROR(VLOOKUP([RANK Sorted],ProjectTimelineData[],5,0),"")</f>
        <v/>
      </c>
    </row>
    <row r="313" spans="5:16">
      <c r="E313" s="16" t="str">
        <f>IFERROR(RANK(F313,[RANK])+SUMPRODUCT(--(F313=[RANK]),--(J313&lt;[NUM])),"")</f>
        <v/>
      </c>
      <c r="F313" s="16" t="str">
        <f>IFERROR(RANK(ProjectTimelineData[[#This Row],[DATE]],[DATE],1),"")</f>
        <v/>
      </c>
      <c r="G313" s="17" t="str">
        <f>IFERROR(IF(ISBLANK(INDEX(ProjectDetails[],Project_last_entry-Project_start_row-ProjectTimelineData[[#This Row],[NUM]]+1,1)),"",INDEX(ProjectDetails[],Project_last_entry-Project_start_row-ProjectTimelineData[[#This Row],[NUM]]+1,1)),"")</f>
        <v/>
      </c>
      <c r="H313" s="19" t="str">
        <f>IFERROR(IF(ISBLANK(INDEX(ProjectDetails[],Project_last_entry-Project_start_row-ProjectTimelineData[[#This Row],[NUM]]+1,2)),"",INDEX(ProjectDetails[],Project_last_entry-Project_start_row-ProjectTimelineData[[#This Row],[NUM]]+1,2)),"")</f>
        <v/>
      </c>
      <c r="I313" s="19" t="str">
        <f>IFERROR(IF(ISBLANK(INDEX(ProjectDetails[],Project_last_entry-Project_start_row-ProjectTimelineData[[#This Row],[NUM]]+1,3)),"",INDEX(ProjectDetails[],Project_last_entry-Project_start_row-ProjectTimelineData[[#This Row],[NUM]]+1,3)),"")</f>
        <v/>
      </c>
      <c r="J313" s="13" t="str">
        <f>IFERROR(IF(ISBLANK(INDEX(ProjectDetails[],ROW(A308)+1,1)),"",IF($J312-1&lt;=-1,"",$J312-1)),"")</f>
        <v/>
      </c>
      <c r="M313" s="16" t="str">
        <f>IFERROR(ProjectTimelineData[NUM]+1,"")</f>
        <v/>
      </c>
      <c r="N313" s="17" t="str">
        <f>IFERROR(VLOOKUP([RANK Sorted],ProjectTimelineData[],3,0),"")</f>
        <v/>
      </c>
      <c r="O313" s="13" t="str">
        <f>IFERROR(VLOOKUP([RANK Sorted],ProjectTimelineData[],4,0),"")</f>
        <v/>
      </c>
      <c r="P313" s="13" t="str">
        <f>IFERROR(VLOOKUP([RANK Sorted],ProjectTimelineData[],5,0),"")</f>
        <v/>
      </c>
    </row>
    <row r="314" spans="5:16">
      <c r="E314" s="16" t="str">
        <f>IFERROR(RANK(F314,[RANK])+SUMPRODUCT(--(F314=[RANK]),--(J314&lt;[NUM])),"")</f>
        <v/>
      </c>
      <c r="F314" s="16" t="str">
        <f>IFERROR(RANK(ProjectTimelineData[[#This Row],[DATE]],[DATE],1),"")</f>
        <v/>
      </c>
      <c r="G314" s="17" t="str">
        <f>IFERROR(IF(ISBLANK(INDEX(ProjectDetails[],Project_last_entry-Project_start_row-ProjectTimelineData[[#This Row],[NUM]]+1,1)),"",INDEX(ProjectDetails[],Project_last_entry-Project_start_row-ProjectTimelineData[[#This Row],[NUM]]+1,1)),"")</f>
        <v/>
      </c>
      <c r="H314" s="19" t="str">
        <f>IFERROR(IF(ISBLANK(INDEX(ProjectDetails[],Project_last_entry-Project_start_row-ProjectTimelineData[[#This Row],[NUM]]+1,2)),"",INDEX(ProjectDetails[],Project_last_entry-Project_start_row-ProjectTimelineData[[#This Row],[NUM]]+1,2)),"")</f>
        <v/>
      </c>
      <c r="I314" s="19" t="str">
        <f>IFERROR(IF(ISBLANK(INDEX(ProjectDetails[],Project_last_entry-Project_start_row-ProjectTimelineData[[#This Row],[NUM]]+1,3)),"",INDEX(ProjectDetails[],Project_last_entry-Project_start_row-ProjectTimelineData[[#This Row],[NUM]]+1,3)),"")</f>
        <v/>
      </c>
      <c r="J314" s="13" t="str">
        <f>IFERROR(IF(ISBLANK(INDEX(ProjectDetails[],ROW(A309)+1,1)),"",IF($J313-1&lt;=-1,"",$J313-1)),"")</f>
        <v/>
      </c>
      <c r="M314" s="16" t="str">
        <f>IFERROR(ProjectTimelineData[NUM]+1,"")</f>
        <v/>
      </c>
      <c r="N314" s="17" t="str">
        <f>IFERROR(VLOOKUP([RANK Sorted],ProjectTimelineData[],3,0),"")</f>
        <v/>
      </c>
      <c r="O314" s="13" t="str">
        <f>IFERROR(VLOOKUP([RANK Sorted],ProjectTimelineData[],4,0),"")</f>
        <v/>
      </c>
      <c r="P314" s="13" t="str">
        <f>IFERROR(VLOOKUP([RANK Sorted],ProjectTimelineData[],5,0),"")</f>
        <v/>
      </c>
    </row>
    <row r="315" spans="5:16">
      <c r="E315" s="16" t="str">
        <f>IFERROR(RANK(F315,[RANK])+SUMPRODUCT(--(F315=[RANK]),--(J315&lt;[NUM])),"")</f>
        <v/>
      </c>
      <c r="F315" s="16" t="str">
        <f>IFERROR(RANK(ProjectTimelineData[[#This Row],[DATE]],[DATE],1),"")</f>
        <v/>
      </c>
      <c r="G315" s="17" t="str">
        <f>IFERROR(IF(ISBLANK(INDEX(ProjectDetails[],Project_last_entry-Project_start_row-ProjectTimelineData[[#This Row],[NUM]]+1,1)),"",INDEX(ProjectDetails[],Project_last_entry-Project_start_row-ProjectTimelineData[[#This Row],[NUM]]+1,1)),"")</f>
        <v/>
      </c>
      <c r="H315" s="19" t="str">
        <f>IFERROR(IF(ISBLANK(INDEX(ProjectDetails[],Project_last_entry-Project_start_row-ProjectTimelineData[[#This Row],[NUM]]+1,2)),"",INDEX(ProjectDetails[],Project_last_entry-Project_start_row-ProjectTimelineData[[#This Row],[NUM]]+1,2)),"")</f>
        <v/>
      </c>
      <c r="I315" s="19" t="str">
        <f>IFERROR(IF(ISBLANK(INDEX(ProjectDetails[],Project_last_entry-Project_start_row-ProjectTimelineData[[#This Row],[NUM]]+1,3)),"",INDEX(ProjectDetails[],Project_last_entry-Project_start_row-ProjectTimelineData[[#This Row],[NUM]]+1,3)),"")</f>
        <v/>
      </c>
      <c r="J315" s="13" t="str">
        <f>IFERROR(IF(ISBLANK(INDEX(ProjectDetails[],ROW(A310)+1,1)),"",IF($J314-1&lt;=-1,"",$J314-1)),"")</f>
        <v/>
      </c>
      <c r="M315" s="16" t="str">
        <f>IFERROR(ProjectTimelineData[NUM]+1,"")</f>
        <v/>
      </c>
      <c r="N315" s="17" t="str">
        <f>IFERROR(VLOOKUP([RANK Sorted],ProjectTimelineData[],3,0),"")</f>
        <v/>
      </c>
      <c r="O315" s="13" t="str">
        <f>IFERROR(VLOOKUP([RANK Sorted],ProjectTimelineData[],4,0),"")</f>
        <v/>
      </c>
      <c r="P315" s="13" t="str">
        <f>IFERROR(VLOOKUP([RANK Sorted],ProjectTimelineData[],5,0),"")</f>
        <v/>
      </c>
    </row>
    <row r="316" spans="5:16">
      <c r="E316" s="16" t="str">
        <f>IFERROR(RANK(F316,[RANK])+SUMPRODUCT(--(F316=[RANK]),--(J316&lt;[NUM])),"")</f>
        <v/>
      </c>
      <c r="F316" s="16" t="str">
        <f>IFERROR(RANK(ProjectTimelineData[[#This Row],[DATE]],[DATE],1),"")</f>
        <v/>
      </c>
      <c r="G316" s="17" t="str">
        <f>IFERROR(IF(ISBLANK(INDEX(ProjectDetails[],Project_last_entry-Project_start_row-ProjectTimelineData[[#This Row],[NUM]]+1,1)),"",INDEX(ProjectDetails[],Project_last_entry-Project_start_row-ProjectTimelineData[[#This Row],[NUM]]+1,1)),"")</f>
        <v/>
      </c>
      <c r="H316" s="19" t="str">
        <f>IFERROR(IF(ISBLANK(INDEX(ProjectDetails[],Project_last_entry-Project_start_row-ProjectTimelineData[[#This Row],[NUM]]+1,2)),"",INDEX(ProjectDetails[],Project_last_entry-Project_start_row-ProjectTimelineData[[#This Row],[NUM]]+1,2)),"")</f>
        <v/>
      </c>
      <c r="I316" s="19" t="str">
        <f>IFERROR(IF(ISBLANK(INDEX(ProjectDetails[],Project_last_entry-Project_start_row-ProjectTimelineData[[#This Row],[NUM]]+1,3)),"",INDEX(ProjectDetails[],Project_last_entry-Project_start_row-ProjectTimelineData[[#This Row],[NUM]]+1,3)),"")</f>
        <v/>
      </c>
      <c r="J316" s="13" t="str">
        <f>IFERROR(IF(ISBLANK(INDEX(ProjectDetails[],ROW(A311)+1,1)),"",IF($J315-1&lt;=-1,"",$J315-1)),"")</f>
        <v/>
      </c>
      <c r="M316" s="16" t="str">
        <f>IFERROR(ProjectTimelineData[NUM]+1,"")</f>
        <v/>
      </c>
      <c r="N316" s="17" t="str">
        <f>IFERROR(VLOOKUP([RANK Sorted],ProjectTimelineData[],3,0),"")</f>
        <v/>
      </c>
      <c r="O316" s="13" t="str">
        <f>IFERROR(VLOOKUP([RANK Sorted],ProjectTimelineData[],4,0),"")</f>
        <v/>
      </c>
      <c r="P316" s="13" t="str">
        <f>IFERROR(VLOOKUP([RANK Sorted],ProjectTimelineData[],5,0),"")</f>
        <v/>
      </c>
    </row>
    <row r="317" spans="5:16">
      <c r="E317" s="16" t="str">
        <f>IFERROR(RANK(F317,[RANK])+SUMPRODUCT(--(F317=[RANK]),--(J317&lt;[NUM])),"")</f>
        <v/>
      </c>
      <c r="F317" s="16" t="str">
        <f>IFERROR(RANK(ProjectTimelineData[[#This Row],[DATE]],[DATE],1),"")</f>
        <v/>
      </c>
      <c r="G317" s="17" t="str">
        <f>IFERROR(IF(ISBLANK(INDEX(ProjectDetails[],Project_last_entry-Project_start_row-ProjectTimelineData[[#This Row],[NUM]]+1,1)),"",INDEX(ProjectDetails[],Project_last_entry-Project_start_row-ProjectTimelineData[[#This Row],[NUM]]+1,1)),"")</f>
        <v/>
      </c>
      <c r="H317" s="19" t="str">
        <f>IFERROR(IF(ISBLANK(INDEX(ProjectDetails[],Project_last_entry-Project_start_row-ProjectTimelineData[[#This Row],[NUM]]+1,2)),"",INDEX(ProjectDetails[],Project_last_entry-Project_start_row-ProjectTimelineData[[#This Row],[NUM]]+1,2)),"")</f>
        <v/>
      </c>
      <c r="I317" s="19" t="str">
        <f>IFERROR(IF(ISBLANK(INDEX(ProjectDetails[],Project_last_entry-Project_start_row-ProjectTimelineData[[#This Row],[NUM]]+1,3)),"",INDEX(ProjectDetails[],Project_last_entry-Project_start_row-ProjectTimelineData[[#This Row],[NUM]]+1,3)),"")</f>
        <v/>
      </c>
      <c r="J317" s="13" t="str">
        <f>IFERROR(IF(ISBLANK(INDEX(ProjectDetails[],ROW(A312)+1,1)),"",IF($J316-1&lt;=-1,"",$J316-1)),"")</f>
        <v/>
      </c>
      <c r="M317" s="16" t="str">
        <f>IFERROR(ProjectTimelineData[NUM]+1,"")</f>
        <v/>
      </c>
      <c r="N317" s="17" t="str">
        <f>IFERROR(VLOOKUP([RANK Sorted],ProjectTimelineData[],3,0),"")</f>
        <v/>
      </c>
      <c r="O317" s="13" t="str">
        <f>IFERROR(VLOOKUP([RANK Sorted],ProjectTimelineData[],4,0),"")</f>
        <v/>
      </c>
      <c r="P317" s="13" t="str">
        <f>IFERROR(VLOOKUP([RANK Sorted],ProjectTimelineData[],5,0),"")</f>
        <v/>
      </c>
    </row>
    <row r="318" spans="5:16">
      <c r="E318" s="16" t="str">
        <f>IFERROR(RANK(F318,[RANK])+SUMPRODUCT(--(F318=[RANK]),--(J318&lt;[NUM])),"")</f>
        <v/>
      </c>
      <c r="F318" s="16" t="str">
        <f>IFERROR(RANK(ProjectTimelineData[[#This Row],[DATE]],[DATE],1),"")</f>
        <v/>
      </c>
      <c r="G318" s="17" t="str">
        <f>IFERROR(IF(ISBLANK(INDEX(ProjectDetails[],Project_last_entry-Project_start_row-ProjectTimelineData[[#This Row],[NUM]]+1,1)),"",INDEX(ProjectDetails[],Project_last_entry-Project_start_row-ProjectTimelineData[[#This Row],[NUM]]+1,1)),"")</f>
        <v/>
      </c>
      <c r="H318" s="19" t="str">
        <f>IFERROR(IF(ISBLANK(INDEX(ProjectDetails[],Project_last_entry-Project_start_row-ProjectTimelineData[[#This Row],[NUM]]+1,2)),"",INDEX(ProjectDetails[],Project_last_entry-Project_start_row-ProjectTimelineData[[#This Row],[NUM]]+1,2)),"")</f>
        <v/>
      </c>
      <c r="I318" s="19" t="str">
        <f>IFERROR(IF(ISBLANK(INDEX(ProjectDetails[],Project_last_entry-Project_start_row-ProjectTimelineData[[#This Row],[NUM]]+1,3)),"",INDEX(ProjectDetails[],Project_last_entry-Project_start_row-ProjectTimelineData[[#This Row],[NUM]]+1,3)),"")</f>
        <v/>
      </c>
      <c r="J318" s="13" t="str">
        <f>IFERROR(IF(ISBLANK(INDEX(ProjectDetails[],ROW(A313)+1,1)),"",IF($J317-1&lt;=-1,"",$J317-1)),"")</f>
        <v/>
      </c>
      <c r="M318" s="16" t="str">
        <f>IFERROR(ProjectTimelineData[NUM]+1,"")</f>
        <v/>
      </c>
      <c r="N318" s="17" t="str">
        <f>IFERROR(VLOOKUP([RANK Sorted],ProjectTimelineData[],3,0),"")</f>
        <v/>
      </c>
      <c r="O318" s="13" t="str">
        <f>IFERROR(VLOOKUP([RANK Sorted],ProjectTimelineData[],4,0),"")</f>
        <v/>
      </c>
      <c r="P318" s="13" t="str">
        <f>IFERROR(VLOOKUP([RANK Sorted],ProjectTimelineData[],5,0),"")</f>
        <v/>
      </c>
    </row>
    <row r="319" spans="5:16">
      <c r="E319" s="16" t="str">
        <f>IFERROR(RANK(F319,[RANK])+SUMPRODUCT(--(F319=[RANK]),--(J319&lt;[NUM])),"")</f>
        <v/>
      </c>
      <c r="F319" s="16" t="str">
        <f>IFERROR(RANK(ProjectTimelineData[[#This Row],[DATE]],[DATE],1),"")</f>
        <v/>
      </c>
      <c r="G319" s="17" t="str">
        <f>IFERROR(IF(ISBLANK(INDEX(ProjectDetails[],Project_last_entry-Project_start_row-ProjectTimelineData[[#This Row],[NUM]]+1,1)),"",INDEX(ProjectDetails[],Project_last_entry-Project_start_row-ProjectTimelineData[[#This Row],[NUM]]+1,1)),"")</f>
        <v/>
      </c>
      <c r="H319" s="19" t="str">
        <f>IFERROR(IF(ISBLANK(INDEX(ProjectDetails[],Project_last_entry-Project_start_row-ProjectTimelineData[[#This Row],[NUM]]+1,2)),"",INDEX(ProjectDetails[],Project_last_entry-Project_start_row-ProjectTimelineData[[#This Row],[NUM]]+1,2)),"")</f>
        <v/>
      </c>
      <c r="I319" s="19" t="str">
        <f>IFERROR(IF(ISBLANK(INDEX(ProjectDetails[],Project_last_entry-Project_start_row-ProjectTimelineData[[#This Row],[NUM]]+1,3)),"",INDEX(ProjectDetails[],Project_last_entry-Project_start_row-ProjectTimelineData[[#This Row],[NUM]]+1,3)),"")</f>
        <v/>
      </c>
      <c r="J319" s="13" t="str">
        <f>IFERROR(IF(ISBLANK(INDEX(ProjectDetails[],ROW(A314)+1,1)),"",IF($J318-1&lt;=-1,"",$J318-1)),"")</f>
        <v/>
      </c>
      <c r="M319" s="16" t="str">
        <f>IFERROR(ProjectTimelineData[NUM]+1,"")</f>
        <v/>
      </c>
      <c r="N319" s="17" t="str">
        <f>IFERROR(VLOOKUP([RANK Sorted],ProjectTimelineData[],3,0),"")</f>
        <v/>
      </c>
      <c r="O319" s="13" t="str">
        <f>IFERROR(VLOOKUP([RANK Sorted],ProjectTimelineData[],4,0),"")</f>
        <v/>
      </c>
      <c r="P319" s="13" t="str">
        <f>IFERROR(VLOOKUP([RANK Sorted],ProjectTimelineData[],5,0),"")</f>
        <v/>
      </c>
    </row>
    <row r="320" spans="5:16">
      <c r="E320" s="16" t="str">
        <f>IFERROR(RANK(F320,[RANK])+SUMPRODUCT(--(F320=[RANK]),--(J320&lt;[NUM])),"")</f>
        <v/>
      </c>
      <c r="F320" s="16" t="str">
        <f>IFERROR(RANK(ProjectTimelineData[[#This Row],[DATE]],[DATE],1),"")</f>
        <v/>
      </c>
      <c r="G320" s="17" t="str">
        <f>IFERROR(IF(ISBLANK(INDEX(ProjectDetails[],Project_last_entry-Project_start_row-ProjectTimelineData[[#This Row],[NUM]]+1,1)),"",INDEX(ProjectDetails[],Project_last_entry-Project_start_row-ProjectTimelineData[[#This Row],[NUM]]+1,1)),"")</f>
        <v/>
      </c>
      <c r="H320" s="19" t="str">
        <f>IFERROR(IF(ISBLANK(INDEX(ProjectDetails[],Project_last_entry-Project_start_row-ProjectTimelineData[[#This Row],[NUM]]+1,2)),"",INDEX(ProjectDetails[],Project_last_entry-Project_start_row-ProjectTimelineData[[#This Row],[NUM]]+1,2)),"")</f>
        <v/>
      </c>
      <c r="I320" s="19" t="str">
        <f>IFERROR(IF(ISBLANK(INDEX(ProjectDetails[],Project_last_entry-Project_start_row-ProjectTimelineData[[#This Row],[NUM]]+1,3)),"",INDEX(ProjectDetails[],Project_last_entry-Project_start_row-ProjectTimelineData[[#This Row],[NUM]]+1,3)),"")</f>
        <v/>
      </c>
      <c r="J320" s="13" t="str">
        <f>IFERROR(IF(ISBLANK(INDEX(ProjectDetails[],ROW(A315)+1,1)),"",IF($J319-1&lt;=-1,"",$J319-1)),"")</f>
        <v/>
      </c>
      <c r="M320" s="16" t="str">
        <f>IFERROR(ProjectTimelineData[NUM]+1,"")</f>
        <v/>
      </c>
      <c r="N320" s="17" t="str">
        <f>IFERROR(VLOOKUP([RANK Sorted],ProjectTimelineData[],3,0),"")</f>
        <v/>
      </c>
      <c r="O320" s="13" t="str">
        <f>IFERROR(VLOOKUP([RANK Sorted],ProjectTimelineData[],4,0),"")</f>
        <v/>
      </c>
      <c r="P320" s="13" t="str">
        <f>IFERROR(VLOOKUP([RANK Sorted],ProjectTimelineData[],5,0),"")</f>
        <v/>
      </c>
    </row>
    <row r="321" spans="5:16">
      <c r="E321" s="16" t="str">
        <f>IFERROR(RANK(F321,[RANK])+SUMPRODUCT(--(F321=[RANK]),--(J321&lt;[NUM])),"")</f>
        <v/>
      </c>
      <c r="F321" s="16" t="str">
        <f>IFERROR(RANK(ProjectTimelineData[[#This Row],[DATE]],[DATE],1),"")</f>
        <v/>
      </c>
      <c r="G321" s="17" t="str">
        <f>IFERROR(IF(ISBLANK(INDEX(ProjectDetails[],Project_last_entry-Project_start_row-ProjectTimelineData[[#This Row],[NUM]]+1,1)),"",INDEX(ProjectDetails[],Project_last_entry-Project_start_row-ProjectTimelineData[[#This Row],[NUM]]+1,1)),"")</f>
        <v/>
      </c>
      <c r="H321" s="19" t="str">
        <f>IFERROR(IF(ISBLANK(INDEX(ProjectDetails[],Project_last_entry-Project_start_row-ProjectTimelineData[[#This Row],[NUM]]+1,2)),"",INDEX(ProjectDetails[],Project_last_entry-Project_start_row-ProjectTimelineData[[#This Row],[NUM]]+1,2)),"")</f>
        <v/>
      </c>
      <c r="I321" s="19" t="str">
        <f>IFERROR(IF(ISBLANK(INDEX(ProjectDetails[],Project_last_entry-Project_start_row-ProjectTimelineData[[#This Row],[NUM]]+1,3)),"",INDEX(ProjectDetails[],Project_last_entry-Project_start_row-ProjectTimelineData[[#This Row],[NUM]]+1,3)),"")</f>
        <v/>
      </c>
      <c r="J321" s="13" t="str">
        <f>IFERROR(IF(ISBLANK(INDEX(ProjectDetails[],ROW(A316)+1,1)),"",IF($J320-1&lt;=-1,"",$J320-1)),"")</f>
        <v/>
      </c>
      <c r="M321" s="16" t="str">
        <f>IFERROR(ProjectTimelineData[NUM]+1,"")</f>
        <v/>
      </c>
      <c r="N321" s="17" t="str">
        <f>IFERROR(VLOOKUP([RANK Sorted],ProjectTimelineData[],3,0),"")</f>
        <v/>
      </c>
      <c r="O321" s="13" t="str">
        <f>IFERROR(VLOOKUP([RANK Sorted],ProjectTimelineData[],4,0),"")</f>
        <v/>
      </c>
      <c r="P321" s="13" t="str">
        <f>IFERROR(VLOOKUP([RANK Sorted],ProjectTimelineData[],5,0),"")</f>
        <v/>
      </c>
    </row>
    <row r="322" spans="5:16">
      <c r="E322" s="16" t="str">
        <f>IFERROR(RANK(F322,[RANK])+SUMPRODUCT(--(F322=[RANK]),--(J322&lt;[NUM])),"")</f>
        <v/>
      </c>
      <c r="F322" s="16" t="str">
        <f>IFERROR(RANK(ProjectTimelineData[[#This Row],[DATE]],[DATE],1),"")</f>
        <v/>
      </c>
      <c r="G322" s="17" t="str">
        <f>IFERROR(IF(ISBLANK(INDEX(ProjectDetails[],Project_last_entry-Project_start_row-ProjectTimelineData[[#This Row],[NUM]]+1,1)),"",INDEX(ProjectDetails[],Project_last_entry-Project_start_row-ProjectTimelineData[[#This Row],[NUM]]+1,1)),"")</f>
        <v/>
      </c>
      <c r="H322" s="19" t="str">
        <f>IFERROR(IF(ISBLANK(INDEX(ProjectDetails[],Project_last_entry-Project_start_row-ProjectTimelineData[[#This Row],[NUM]]+1,2)),"",INDEX(ProjectDetails[],Project_last_entry-Project_start_row-ProjectTimelineData[[#This Row],[NUM]]+1,2)),"")</f>
        <v/>
      </c>
      <c r="I322" s="19" t="str">
        <f>IFERROR(IF(ISBLANK(INDEX(ProjectDetails[],Project_last_entry-Project_start_row-ProjectTimelineData[[#This Row],[NUM]]+1,3)),"",INDEX(ProjectDetails[],Project_last_entry-Project_start_row-ProjectTimelineData[[#This Row],[NUM]]+1,3)),"")</f>
        <v/>
      </c>
      <c r="J322" s="13" t="str">
        <f>IFERROR(IF(ISBLANK(INDEX(ProjectDetails[],ROW(A317)+1,1)),"",IF($J321-1&lt;=-1,"",$J321-1)),"")</f>
        <v/>
      </c>
      <c r="M322" s="16" t="str">
        <f>IFERROR(ProjectTimelineData[NUM]+1,"")</f>
        <v/>
      </c>
      <c r="N322" s="17" t="str">
        <f>IFERROR(VLOOKUP([RANK Sorted],ProjectTimelineData[],3,0),"")</f>
        <v/>
      </c>
      <c r="O322" s="13" t="str">
        <f>IFERROR(VLOOKUP([RANK Sorted],ProjectTimelineData[],4,0),"")</f>
        <v/>
      </c>
      <c r="P322" s="13" t="str">
        <f>IFERROR(VLOOKUP([RANK Sorted],ProjectTimelineData[],5,0),"")</f>
        <v/>
      </c>
    </row>
    <row r="323" spans="5:16">
      <c r="E323" s="16" t="str">
        <f>IFERROR(RANK(F323,[RANK])+SUMPRODUCT(--(F323=[RANK]),--(J323&lt;[NUM])),"")</f>
        <v/>
      </c>
      <c r="F323" s="16" t="str">
        <f>IFERROR(RANK(ProjectTimelineData[[#This Row],[DATE]],[DATE],1),"")</f>
        <v/>
      </c>
      <c r="G323" s="17" t="str">
        <f>IFERROR(IF(ISBLANK(INDEX(ProjectDetails[],Project_last_entry-Project_start_row-ProjectTimelineData[[#This Row],[NUM]]+1,1)),"",INDEX(ProjectDetails[],Project_last_entry-Project_start_row-ProjectTimelineData[[#This Row],[NUM]]+1,1)),"")</f>
        <v/>
      </c>
      <c r="H323" s="19" t="str">
        <f>IFERROR(IF(ISBLANK(INDEX(ProjectDetails[],Project_last_entry-Project_start_row-ProjectTimelineData[[#This Row],[NUM]]+1,2)),"",INDEX(ProjectDetails[],Project_last_entry-Project_start_row-ProjectTimelineData[[#This Row],[NUM]]+1,2)),"")</f>
        <v/>
      </c>
      <c r="I323" s="19" t="str">
        <f>IFERROR(IF(ISBLANK(INDEX(ProjectDetails[],Project_last_entry-Project_start_row-ProjectTimelineData[[#This Row],[NUM]]+1,3)),"",INDEX(ProjectDetails[],Project_last_entry-Project_start_row-ProjectTimelineData[[#This Row],[NUM]]+1,3)),"")</f>
        <v/>
      </c>
      <c r="J323" s="13" t="str">
        <f>IFERROR(IF(ISBLANK(INDEX(ProjectDetails[],ROW(A318)+1,1)),"",IF($J322-1&lt;=-1,"",$J322-1)),"")</f>
        <v/>
      </c>
      <c r="M323" s="16" t="str">
        <f>IFERROR(ProjectTimelineData[NUM]+1,"")</f>
        <v/>
      </c>
      <c r="N323" s="17" t="str">
        <f>IFERROR(VLOOKUP([RANK Sorted],ProjectTimelineData[],3,0),"")</f>
        <v/>
      </c>
      <c r="O323" s="13" t="str">
        <f>IFERROR(VLOOKUP([RANK Sorted],ProjectTimelineData[],4,0),"")</f>
        <v/>
      </c>
      <c r="P323" s="13" t="str">
        <f>IFERROR(VLOOKUP([RANK Sorted],ProjectTimelineData[],5,0),"")</f>
        <v/>
      </c>
    </row>
    <row r="324" spans="5:16">
      <c r="E324" s="16" t="str">
        <f>IFERROR(RANK(F324,[RANK])+SUMPRODUCT(--(F324=[RANK]),--(J324&lt;[NUM])),"")</f>
        <v/>
      </c>
      <c r="F324" s="16" t="str">
        <f>IFERROR(RANK(ProjectTimelineData[[#This Row],[DATE]],[DATE],1),"")</f>
        <v/>
      </c>
      <c r="G324" s="17" t="str">
        <f>IFERROR(IF(ISBLANK(INDEX(ProjectDetails[],Project_last_entry-Project_start_row-ProjectTimelineData[[#This Row],[NUM]]+1,1)),"",INDEX(ProjectDetails[],Project_last_entry-Project_start_row-ProjectTimelineData[[#This Row],[NUM]]+1,1)),"")</f>
        <v/>
      </c>
      <c r="H324" s="19" t="str">
        <f>IFERROR(IF(ISBLANK(INDEX(ProjectDetails[],Project_last_entry-Project_start_row-ProjectTimelineData[[#This Row],[NUM]]+1,2)),"",INDEX(ProjectDetails[],Project_last_entry-Project_start_row-ProjectTimelineData[[#This Row],[NUM]]+1,2)),"")</f>
        <v/>
      </c>
      <c r="I324" s="19" t="str">
        <f>IFERROR(IF(ISBLANK(INDEX(ProjectDetails[],Project_last_entry-Project_start_row-ProjectTimelineData[[#This Row],[NUM]]+1,3)),"",INDEX(ProjectDetails[],Project_last_entry-Project_start_row-ProjectTimelineData[[#This Row],[NUM]]+1,3)),"")</f>
        <v/>
      </c>
      <c r="J324" s="13" t="str">
        <f>IFERROR(IF(ISBLANK(INDEX(ProjectDetails[],ROW(A319)+1,1)),"",IF($J323-1&lt;=-1,"",$J323-1)),"")</f>
        <v/>
      </c>
      <c r="M324" s="16" t="str">
        <f>IFERROR(ProjectTimelineData[NUM]+1,"")</f>
        <v/>
      </c>
      <c r="N324" s="17" t="str">
        <f>IFERROR(VLOOKUP([RANK Sorted],ProjectTimelineData[],3,0),"")</f>
        <v/>
      </c>
      <c r="O324" s="13" t="str">
        <f>IFERROR(VLOOKUP([RANK Sorted],ProjectTimelineData[],4,0),"")</f>
        <v/>
      </c>
      <c r="P324" s="13" t="str">
        <f>IFERROR(VLOOKUP([RANK Sorted],ProjectTimelineData[],5,0),"")</f>
        <v/>
      </c>
    </row>
    <row r="325" spans="5:16">
      <c r="E325" s="16" t="str">
        <f>IFERROR(RANK(F325,[RANK])+SUMPRODUCT(--(F325=[RANK]),--(J325&lt;[NUM])),"")</f>
        <v/>
      </c>
      <c r="F325" s="16" t="str">
        <f>IFERROR(RANK(ProjectTimelineData[[#This Row],[DATE]],[DATE],1),"")</f>
        <v/>
      </c>
      <c r="G325" s="17" t="str">
        <f>IFERROR(IF(ISBLANK(INDEX(ProjectDetails[],Project_last_entry-Project_start_row-ProjectTimelineData[[#This Row],[NUM]]+1,1)),"",INDEX(ProjectDetails[],Project_last_entry-Project_start_row-ProjectTimelineData[[#This Row],[NUM]]+1,1)),"")</f>
        <v/>
      </c>
      <c r="H325" s="19" t="str">
        <f>IFERROR(IF(ISBLANK(INDEX(ProjectDetails[],Project_last_entry-Project_start_row-ProjectTimelineData[[#This Row],[NUM]]+1,2)),"",INDEX(ProjectDetails[],Project_last_entry-Project_start_row-ProjectTimelineData[[#This Row],[NUM]]+1,2)),"")</f>
        <v/>
      </c>
      <c r="I325" s="19" t="str">
        <f>IFERROR(IF(ISBLANK(INDEX(ProjectDetails[],Project_last_entry-Project_start_row-ProjectTimelineData[[#This Row],[NUM]]+1,3)),"",INDEX(ProjectDetails[],Project_last_entry-Project_start_row-ProjectTimelineData[[#This Row],[NUM]]+1,3)),"")</f>
        <v/>
      </c>
      <c r="J325" s="13" t="str">
        <f>IFERROR(IF(ISBLANK(INDEX(ProjectDetails[],ROW(A320)+1,1)),"",IF($J324-1&lt;=-1,"",$J324-1)),"")</f>
        <v/>
      </c>
      <c r="M325" s="16" t="str">
        <f>IFERROR(ProjectTimelineData[NUM]+1,"")</f>
        <v/>
      </c>
      <c r="N325" s="17" t="str">
        <f>IFERROR(VLOOKUP([RANK Sorted],ProjectTimelineData[],3,0),"")</f>
        <v/>
      </c>
      <c r="O325" s="13" t="str">
        <f>IFERROR(VLOOKUP([RANK Sorted],ProjectTimelineData[],4,0),"")</f>
        <v/>
      </c>
      <c r="P325" s="13" t="str">
        <f>IFERROR(VLOOKUP([RANK Sorted],ProjectTimelineData[],5,0),"")</f>
        <v/>
      </c>
    </row>
    <row r="326" spans="5:16">
      <c r="E326" s="16" t="str">
        <f>IFERROR(RANK(F326,[RANK])+SUMPRODUCT(--(F326=[RANK]),--(J326&lt;[NUM])),"")</f>
        <v/>
      </c>
      <c r="F326" s="16" t="str">
        <f>IFERROR(RANK(ProjectTimelineData[[#This Row],[DATE]],[DATE],1),"")</f>
        <v/>
      </c>
      <c r="G326" s="17" t="str">
        <f>IFERROR(IF(ISBLANK(INDEX(ProjectDetails[],Project_last_entry-Project_start_row-ProjectTimelineData[[#This Row],[NUM]]+1,1)),"",INDEX(ProjectDetails[],Project_last_entry-Project_start_row-ProjectTimelineData[[#This Row],[NUM]]+1,1)),"")</f>
        <v/>
      </c>
      <c r="H326" s="19" t="str">
        <f>IFERROR(IF(ISBLANK(INDEX(ProjectDetails[],Project_last_entry-Project_start_row-ProjectTimelineData[[#This Row],[NUM]]+1,2)),"",INDEX(ProjectDetails[],Project_last_entry-Project_start_row-ProjectTimelineData[[#This Row],[NUM]]+1,2)),"")</f>
        <v/>
      </c>
      <c r="I326" s="19" t="str">
        <f>IFERROR(IF(ISBLANK(INDEX(ProjectDetails[],Project_last_entry-Project_start_row-ProjectTimelineData[[#This Row],[NUM]]+1,3)),"",INDEX(ProjectDetails[],Project_last_entry-Project_start_row-ProjectTimelineData[[#This Row],[NUM]]+1,3)),"")</f>
        <v/>
      </c>
      <c r="J326" s="13" t="str">
        <f>IFERROR(IF(ISBLANK(INDEX(ProjectDetails[],ROW(A321)+1,1)),"",IF($J325-1&lt;=-1,"",$J325-1)),"")</f>
        <v/>
      </c>
      <c r="M326" s="16" t="str">
        <f>IFERROR(ProjectTimelineData[NUM]+1,"")</f>
        <v/>
      </c>
      <c r="N326" s="17" t="str">
        <f>IFERROR(VLOOKUP([RANK Sorted],ProjectTimelineData[],3,0),"")</f>
        <v/>
      </c>
      <c r="O326" s="13" t="str">
        <f>IFERROR(VLOOKUP([RANK Sorted],ProjectTimelineData[],4,0),"")</f>
        <v/>
      </c>
      <c r="P326" s="13" t="str">
        <f>IFERROR(VLOOKUP([RANK Sorted],ProjectTimelineData[],5,0),"")</f>
        <v/>
      </c>
    </row>
    <row r="327" spans="5:16">
      <c r="E327" s="16" t="str">
        <f>IFERROR(RANK(F327,[RANK])+SUMPRODUCT(--(F327=[RANK]),--(J327&lt;[NUM])),"")</f>
        <v/>
      </c>
      <c r="F327" s="16" t="str">
        <f>IFERROR(RANK(ProjectTimelineData[[#This Row],[DATE]],[DATE],1),"")</f>
        <v/>
      </c>
      <c r="G327" s="17" t="str">
        <f>IFERROR(IF(ISBLANK(INDEX(ProjectDetails[],Project_last_entry-Project_start_row-ProjectTimelineData[[#This Row],[NUM]]+1,1)),"",INDEX(ProjectDetails[],Project_last_entry-Project_start_row-ProjectTimelineData[[#This Row],[NUM]]+1,1)),"")</f>
        <v/>
      </c>
      <c r="H327" s="19" t="str">
        <f>IFERROR(IF(ISBLANK(INDEX(ProjectDetails[],Project_last_entry-Project_start_row-ProjectTimelineData[[#This Row],[NUM]]+1,2)),"",INDEX(ProjectDetails[],Project_last_entry-Project_start_row-ProjectTimelineData[[#This Row],[NUM]]+1,2)),"")</f>
        <v/>
      </c>
      <c r="I327" s="19" t="str">
        <f>IFERROR(IF(ISBLANK(INDEX(ProjectDetails[],Project_last_entry-Project_start_row-ProjectTimelineData[[#This Row],[NUM]]+1,3)),"",INDEX(ProjectDetails[],Project_last_entry-Project_start_row-ProjectTimelineData[[#This Row],[NUM]]+1,3)),"")</f>
        <v/>
      </c>
      <c r="J327" s="13" t="str">
        <f>IFERROR(IF(ISBLANK(INDEX(ProjectDetails[],ROW(A322)+1,1)),"",IF($J326-1&lt;=-1,"",$J326-1)),"")</f>
        <v/>
      </c>
      <c r="M327" s="16" t="str">
        <f>IFERROR(ProjectTimelineData[NUM]+1,"")</f>
        <v/>
      </c>
      <c r="N327" s="17" t="str">
        <f>IFERROR(VLOOKUP([RANK Sorted],ProjectTimelineData[],3,0),"")</f>
        <v/>
      </c>
      <c r="O327" s="13" t="str">
        <f>IFERROR(VLOOKUP([RANK Sorted],ProjectTimelineData[],4,0),"")</f>
        <v/>
      </c>
      <c r="P327" s="13" t="str">
        <f>IFERROR(VLOOKUP([RANK Sorted],ProjectTimelineData[],5,0),"")</f>
        <v/>
      </c>
    </row>
    <row r="328" spans="5:16">
      <c r="E328" s="16" t="str">
        <f>IFERROR(RANK(F328,[RANK])+SUMPRODUCT(--(F328=[RANK]),--(J328&lt;[NUM])),"")</f>
        <v/>
      </c>
      <c r="F328" s="16" t="str">
        <f>IFERROR(RANK(ProjectTimelineData[[#This Row],[DATE]],[DATE],1),"")</f>
        <v/>
      </c>
      <c r="G328" s="17" t="str">
        <f>IFERROR(IF(ISBLANK(INDEX(ProjectDetails[],Project_last_entry-Project_start_row-ProjectTimelineData[[#This Row],[NUM]]+1,1)),"",INDEX(ProjectDetails[],Project_last_entry-Project_start_row-ProjectTimelineData[[#This Row],[NUM]]+1,1)),"")</f>
        <v/>
      </c>
      <c r="H328" s="19" t="str">
        <f>IFERROR(IF(ISBLANK(INDEX(ProjectDetails[],Project_last_entry-Project_start_row-ProjectTimelineData[[#This Row],[NUM]]+1,2)),"",INDEX(ProjectDetails[],Project_last_entry-Project_start_row-ProjectTimelineData[[#This Row],[NUM]]+1,2)),"")</f>
        <v/>
      </c>
      <c r="I328" s="19" t="str">
        <f>IFERROR(IF(ISBLANK(INDEX(ProjectDetails[],Project_last_entry-Project_start_row-ProjectTimelineData[[#This Row],[NUM]]+1,3)),"",INDEX(ProjectDetails[],Project_last_entry-Project_start_row-ProjectTimelineData[[#This Row],[NUM]]+1,3)),"")</f>
        <v/>
      </c>
      <c r="J328" s="13" t="str">
        <f>IFERROR(IF(ISBLANK(INDEX(ProjectDetails[],ROW(A323)+1,1)),"",IF($J327-1&lt;=-1,"",$J327-1)),"")</f>
        <v/>
      </c>
      <c r="M328" s="16" t="str">
        <f>IFERROR(ProjectTimelineData[NUM]+1,"")</f>
        <v/>
      </c>
      <c r="N328" s="17" t="str">
        <f>IFERROR(VLOOKUP([RANK Sorted],ProjectTimelineData[],3,0),"")</f>
        <v/>
      </c>
      <c r="O328" s="13" t="str">
        <f>IFERROR(VLOOKUP([RANK Sorted],ProjectTimelineData[],4,0),"")</f>
        <v/>
      </c>
      <c r="P328" s="13" t="str">
        <f>IFERROR(VLOOKUP([RANK Sorted],ProjectTimelineData[],5,0),"")</f>
        <v/>
      </c>
    </row>
    <row r="329" spans="5:16">
      <c r="E329" s="16" t="str">
        <f>IFERROR(RANK(F329,[RANK])+SUMPRODUCT(--(F329=[RANK]),--(J329&lt;[NUM])),"")</f>
        <v/>
      </c>
      <c r="F329" s="16" t="str">
        <f>IFERROR(RANK(ProjectTimelineData[[#This Row],[DATE]],[DATE],1),"")</f>
        <v/>
      </c>
      <c r="G329" s="17" t="str">
        <f>IFERROR(IF(ISBLANK(INDEX(ProjectDetails[],Project_last_entry-Project_start_row-ProjectTimelineData[[#This Row],[NUM]]+1,1)),"",INDEX(ProjectDetails[],Project_last_entry-Project_start_row-ProjectTimelineData[[#This Row],[NUM]]+1,1)),"")</f>
        <v/>
      </c>
      <c r="H329" s="19" t="str">
        <f>IFERROR(IF(ISBLANK(INDEX(ProjectDetails[],Project_last_entry-Project_start_row-ProjectTimelineData[[#This Row],[NUM]]+1,2)),"",INDEX(ProjectDetails[],Project_last_entry-Project_start_row-ProjectTimelineData[[#This Row],[NUM]]+1,2)),"")</f>
        <v/>
      </c>
      <c r="I329" s="19" t="str">
        <f>IFERROR(IF(ISBLANK(INDEX(ProjectDetails[],Project_last_entry-Project_start_row-ProjectTimelineData[[#This Row],[NUM]]+1,3)),"",INDEX(ProjectDetails[],Project_last_entry-Project_start_row-ProjectTimelineData[[#This Row],[NUM]]+1,3)),"")</f>
        <v/>
      </c>
      <c r="J329" s="13" t="str">
        <f>IFERROR(IF(ISBLANK(INDEX(ProjectDetails[],ROW(A324)+1,1)),"",IF($J328-1&lt;=-1,"",$J328-1)),"")</f>
        <v/>
      </c>
      <c r="M329" s="16" t="str">
        <f>IFERROR(ProjectTimelineData[NUM]+1,"")</f>
        <v/>
      </c>
      <c r="N329" s="17" t="str">
        <f>IFERROR(VLOOKUP([RANK Sorted],ProjectTimelineData[],3,0),"")</f>
        <v/>
      </c>
      <c r="O329" s="13" t="str">
        <f>IFERROR(VLOOKUP([RANK Sorted],ProjectTimelineData[],4,0),"")</f>
        <v/>
      </c>
      <c r="P329" s="13" t="str">
        <f>IFERROR(VLOOKUP([RANK Sorted],ProjectTimelineData[],5,0),"")</f>
        <v/>
      </c>
    </row>
    <row r="330" spans="5:16">
      <c r="E330" s="16" t="str">
        <f>IFERROR(RANK(F330,[RANK])+SUMPRODUCT(--(F330=[RANK]),--(J330&lt;[NUM])),"")</f>
        <v/>
      </c>
      <c r="F330" s="16" t="str">
        <f>IFERROR(RANK(ProjectTimelineData[[#This Row],[DATE]],[DATE],1),"")</f>
        <v/>
      </c>
      <c r="G330" s="17" t="str">
        <f>IFERROR(IF(ISBLANK(INDEX(ProjectDetails[],Project_last_entry-Project_start_row-ProjectTimelineData[[#This Row],[NUM]]+1,1)),"",INDEX(ProjectDetails[],Project_last_entry-Project_start_row-ProjectTimelineData[[#This Row],[NUM]]+1,1)),"")</f>
        <v/>
      </c>
      <c r="H330" s="19" t="str">
        <f>IFERROR(IF(ISBLANK(INDEX(ProjectDetails[],Project_last_entry-Project_start_row-ProjectTimelineData[[#This Row],[NUM]]+1,2)),"",INDEX(ProjectDetails[],Project_last_entry-Project_start_row-ProjectTimelineData[[#This Row],[NUM]]+1,2)),"")</f>
        <v/>
      </c>
      <c r="I330" s="19" t="str">
        <f>IFERROR(IF(ISBLANK(INDEX(ProjectDetails[],Project_last_entry-Project_start_row-ProjectTimelineData[[#This Row],[NUM]]+1,3)),"",INDEX(ProjectDetails[],Project_last_entry-Project_start_row-ProjectTimelineData[[#This Row],[NUM]]+1,3)),"")</f>
        <v/>
      </c>
      <c r="J330" s="13" t="str">
        <f>IFERROR(IF(ISBLANK(INDEX(ProjectDetails[],ROW(A325)+1,1)),"",IF($J329-1&lt;=-1,"",$J329-1)),"")</f>
        <v/>
      </c>
      <c r="M330" s="16" t="str">
        <f>IFERROR(ProjectTimelineData[NUM]+1,"")</f>
        <v/>
      </c>
      <c r="N330" s="17" t="str">
        <f>IFERROR(VLOOKUP([RANK Sorted],ProjectTimelineData[],3,0),"")</f>
        <v/>
      </c>
      <c r="O330" s="13" t="str">
        <f>IFERROR(VLOOKUP([RANK Sorted],ProjectTimelineData[],4,0),"")</f>
        <v/>
      </c>
      <c r="P330" s="13" t="str">
        <f>IFERROR(VLOOKUP([RANK Sorted],ProjectTimelineData[],5,0),"")</f>
        <v/>
      </c>
    </row>
    <row r="331" spans="5:16">
      <c r="E331" s="16" t="str">
        <f>IFERROR(RANK(F331,[RANK])+SUMPRODUCT(--(F331=[RANK]),--(J331&lt;[NUM])),"")</f>
        <v/>
      </c>
      <c r="F331" s="16" t="str">
        <f>IFERROR(RANK(ProjectTimelineData[[#This Row],[DATE]],[DATE],1),"")</f>
        <v/>
      </c>
      <c r="G331" s="17" t="str">
        <f>IFERROR(IF(ISBLANK(INDEX(ProjectDetails[],Project_last_entry-Project_start_row-ProjectTimelineData[[#This Row],[NUM]]+1,1)),"",INDEX(ProjectDetails[],Project_last_entry-Project_start_row-ProjectTimelineData[[#This Row],[NUM]]+1,1)),"")</f>
        <v/>
      </c>
      <c r="H331" s="19" t="str">
        <f>IFERROR(IF(ISBLANK(INDEX(ProjectDetails[],Project_last_entry-Project_start_row-ProjectTimelineData[[#This Row],[NUM]]+1,2)),"",INDEX(ProjectDetails[],Project_last_entry-Project_start_row-ProjectTimelineData[[#This Row],[NUM]]+1,2)),"")</f>
        <v/>
      </c>
      <c r="I331" s="19" t="str">
        <f>IFERROR(IF(ISBLANK(INDEX(ProjectDetails[],Project_last_entry-Project_start_row-ProjectTimelineData[[#This Row],[NUM]]+1,3)),"",INDEX(ProjectDetails[],Project_last_entry-Project_start_row-ProjectTimelineData[[#This Row],[NUM]]+1,3)),"")</f>
        <v/>
      </c>
      <c r="J331" s="13" t="str">
        <f>IFERROR(IF(ISBLANK(INDEX(ProjectDetails[],ROW(A326)+1,1)),"",IF($J330-1&lt;=-1,"",$J330-1)),"")</f>
        <v/>
      </c>
      <c r="M331" s="16" t="str">
        <f>IFERROR(ProjectTimelineData[NUM]+1,"")</f>
        <v/>
      </c>
      <c r="N331" s="17" t="str">
        <f>IFERROR(VLOOKUP([RANK Sorted],ProjectTimelineData[],3,0),"")</f>
        <v/>
      </c>
      <c r="O331" s="13" t="str">
        <f>IFERROR(VLOOKUP([RANK Sorted],ProjectTimelineData[],4,0),"")</f>
        <v/>
      </c>
      <c r="P331" s="13" t="str">
        <f>IFERROR(VLOOKUP([RANK Sorted],ProjectTimelineData[],5,0),"")</f>
        <v/>
      </c>
    </row>
    <row r="332" spans="5:16">
      <c r="E332" s="16" t="str">
        <f>IFERROR(RANK(F332,[RANK])+SUMPRODUCT(--(F332=[RANK]),--(J332&lt;[NUM])),"")</f>
        <v/>
      </c>
      <c r="F332" s="16" t="str">
        <f>IFERROR(RANK(ProjectTimelineData[[#This Row],[DATE]],[DATE],1),"")</f>
        <v/>
      </c>
      <c r="G332" s="17" t="str">
        <f>IFERROR(IF(ISBLANK(INDEX(ProjectDetails[],Project_last_entry-Project_start_row-ProjectTimelineData[[#This Row],[NUM]]+1,1)),"",INDEX(ProjectDetails[],Project_last_entry-Project_start_row-ProjectTimelineData[[#This Row],[NUM]]+1,1)),"")</f>
        <v/>
      </c>
      <c r="H332" s="19" t="str">
        <f>IFERROR(IF(ISBLANK(INDEX(ProjectDetails[],Project_last_entry-Project_start_row-ProjectTimelineData[[#This Row],[NUM]]+1,2)),"",INDEX(ProjectDetails[],Project_last_entry-Project_start_row-ProjectTimelineData[[#This Row],[NUM]]+1,2)),"")</f>
        <v/>
      </c>
      <c r="I332" s="19" t="str">
        <f>IFERROR(IF(ISBLANK(INDEX(ProjectDetails[],Project_last_entry-Project_start_row-ProjectTimelineData[[#This Row],[NUM]]+1,3)),"",INDEX(ProjectDetails[],Project_last_entry-Project_start_row-ProjectTimelineData[[#This Row],[NUM]]+1,3)),"")</f>
        <v/>
      </c>
      <c r="J332" s="13" t="str">
        <f>IFERROR(IF(ISBLANK(INDEX(ProjectDetails[],ROW(A327)+1,1)),"",IF($J331-1&lt;=-1,"",$J331-1)),"")</f>
        <v/>
      </c>
      <c r="M332" s="16" t="str">
        <f>IFERROR(ProjectTimelineData[NUM]+1,"")</f>
        <v/>
      </c>
      <c r="N332" s="17" t="str">
        <f>IFERROR(VLOOKUP([RANK Sorted],ProjectTimelineData[],3,0),"")</f>
        <v/>
      </c>
      <c r="O332" s="13" t="str">
        <f>IFERROR(VLOOKUP([RANK Sorted],ProjectTimelineData[],4,0),"")</f>
        <v/>
      </c>
      <c r="P332" s="13" t="str">
        <f>IFERROR(VLOOKUP([RANK Sorted],ProjectTimelineData[],5,0),"")</f>
        <v/>
      </c>
    </row>
    <row r="333" spans="5:16">
      <c r="E333" s="16" t="str">
        <f>IFERROR(RANK(F333,[RANK])+SUMPRODUCT(--(F333=[RANK]),--(J333&lt;[NUM])),"")</f>
        <v/>
      </c>
      <c r="F333" s="16" t="str">
        <f>IFERROR(RANK(ProjectTimelineData[[#This Row],[DATE]],[DATE],1),"")</f>
        <v/>
      </c>
      <c r="G333" s="17" t="str">
        <f>IFERROR(IF(ISBLANK(INDEX(ProjectDetails[],Project_last_entry-Project_start_row-ProjectTimelineData[[#This Row],[NUM]]+1,1)),"",INDEX(ProjectDetails[],Project_last_entry-Project_start_row-ProjectTimelineData[[#This Row],[NUM]]+1,1)),"")</f>
        <v/>
      </c>
      <c r="H333" s="19" t="str">
        <f>IFERROR(IF(ISBLANK(INDEX(ProjectDetails[],Project_last_entry-Project_start_row-ProjectTimelineData[[#This Row],[NUM]]+1,2)),"",INDEX(ProjectDetails[],Project_last_entry-Project_start_row-ProjectTimelineData[[#This Row],[NUM]]+1,2)),"")</f>
        <v/>
      </c>
      <c r="I333" s="19" t="str">
        <f>IFERROR(IF(ISBLANK(INDEX(ProjectDetails[],Project_last_entry-Project_start_row-ProjectTimelineData[[#This Row],[NUM]]+1,3)),"",INDEX(ProjectDetails[],Project_last_entry-Project_start_row-ProjectTimelineData[[#This Row],[NUM]]+1,3)),"")</f>
        <v/>
      </c>
      <c r="J333" s="13" t="str">
        <f>IFERROR(IF(ISBLANK(INDEX(ProjectDetails[],ROW(A328)+1,1)),"",IF($J332-1&lt;=-1,"",$J332-1)),"")</f>
        <v/>
      </c>
      <c r="M333" s="16" t="str">
        <f>IFERROR(ProjectTimelineData[NUM]+1,"")</f>
        <v/>
      </c>
      <c r="N333" s="17" t="str">
        <f>IFERROR(VLOOKUP([RANK Sorted],ProjectTimelineData[],3,0),"")</f>
        <v/>
      </c>
      <c r="O333" s="13" t="str">
        <f>IFERROR(VLOOKUP([RANK Sorted],ProjectTimelineData[],4,0),"")</f>
        <v/>
      </c>
      <c r="P333" s="13" t="str">
        <f>IFERROR(VLOOKUP([RANK Sorted],ProjectTimelineData[],5,0),"")</f>
        <v/>
      </c>
    </row>
    <row r="334" spans="5:16">
      <c r="E334" s="16" t="str">
        <f>IFERROR(RANK(F334,[RANK])+SUMPRODUCT(--(F334=[RANK]),--(J334&lt;[NUM])),"")</f>
        <v/>
      </c>
      <c r="F334" s="16" t="str">
        <f>IFERROR(RANK(ProjectTimelineData[[#This Row],[DATE]],[DATE],1),"")</f>
        <v/>
      </c>
      <c r="G334" s="17" t="str">
        <f>IFERROR(IF(ISBLANK(INDEX(ProjectDetails[],Project_last_entry-Project_start_row-ProjectTimelineData[[#This Row],[NUM]]+1,1)),"",INDEX(ProjectDetails[],Project_last_entry-Project_start_row-ProjectTimelineData[[#This Row],[NUM]]+1,1)),"")</f>
        <v/>
      </c>
      <c r="H334" s="19" t="str">
        <f>IFERROR(IF(ISBLANK(INDEX(ProjectDetails[],Project_last_entry-Project_start_row-ProjectTimelineData[[#This Row],[NUM]]+1,2)),"",INDEX(ProjectDetails[],Project_last_entry-Project_start_row-ProjectTimelineData[[#This Row],[NUM]]+1,2)),"")</f>
        <v/>
      </c>
      <c r="I334" s="19" t="str">
        <f>IFERROR(IF(ISBLANK(INDEX(ProjectDetails[],Project_last_entry-Project_start_row-ProjectTimelineData[[#This Row],[NUM]]+1,3)),"",INDEX(ProjectDetails[],Project_last_entry-Project_start_row-ProjectTimelineData[[#This Row],[NUM]]+1,3)),"")</f>
        <v/>
      </c>
      <c r="J334" s="13" t="str">
        <f>IFERROR(IF(ISBLANK(INDEX(ProjectDetails[],ROW(A329)+1,1)),"",IF($J333-1&lt;=-1,"",$J333-1)),"")</f>
        <v/>
      </c>
      <c r="M334" s="16" t="str">
        <f>IFERROR(ProjectTimelineData[NUM]+1,"")</f>
        <v/>
      </c>
      <c r="N334" s="17" t="str">
        <f>IFERROR(VLOOKUP([RANK Sorted],ProjectTimelineData[],3,0),"")</f>
        <v/>
      </c>
      <c r="O334" s="13" t="str">
        <f>IFERROR(VLOOKUP([RANK Sorted],ProjectTimelineData[],4,0),"")</f>
        <v/>
      </c>
      <c r="P334" s="13" t="str">
        <f>IFERROR(VLOOKUP([RANK Sorted],ProjectTimelineData[],5,0),"")</f>
        <v/>
      </c>
    </row>
    <row r="335" spans="5:16">
      <c r="E335" s="16" t="str">
        <f>IFERROR(RANK(F335,[RANK])+SUMPRODUCT(--(F335=[RANK]),--(J335&lt;[NUM])),"")</f>
        <v/>
      </c>
      <c r="F335" s="16" t="str">
        <f>IFERROR(RANK(ProjectTimelineData[[#This Row],[DATE]],[DATE],1),"")</f>
        <v/>
      </c>
      <c r="G335" s="17" t="str">
        <f>IFERROR(IF(ISBLANK(INDEX(ProjectDetails[],Project_last_entry-Project_start_row-ProjectTimelineData[[#This Row],[NUM]]+1,1)),"",INDEX(ProjectDetails[],Project_last_entry-Project_start_row-ProjectTimelineData[[#This Row],[NUM]]+1,1)),"")</f>
        <v/>
      </c>
      <c r="H335" s="19" t="str">
        <f>IFERROR(IF(ISBLANK(INDEX(ProjectDetails[],Project_last_entry-Project_start_row-ProjectTimelineData[[#This Row],[NUM]]+1,2)),"",INDEX(ProjectDetails[],Project_last_entry-Project_start_row-ProjectTimelineData[[#This Row],[NUM]]+1,2)),"")</f>
        <v/>
      </c>
      <c r="I335" s="19" t="str">
        <f>IFERROR(IF(ISBLANK(INDEX(ProjectDetails[],Project_last_entry-Project_start_row-ProjectTimelineData[[#This Row],[NUM]]+1,3)),"",INDEX(ProjectDetails[],Project_last_entry-Project_start_row-ProjectTimelineData[[#This Row],[NUM]]+1,3)),"")</f>
        <v/>
      </c>
      <c r="J335" s="13" t="str">
        <f>IFERROR(IF(ISBLANK(INDEX(ProjectDetails[],ROW(A330)+1,1)),"",IF($J334-1&lt;=-1,"",$J334-1)),"")</f>
        <v/>
      </c>
      <c r="M335" s="16" t="str">
        <f>IFERROR(ProjectTimelineData[NUM]+1,"")</f>
        <v/>
      </c>
      <c r="N335" s="17" t="str">
        <f>IFERROR(VLOOKUP([RANK Sorted],ProjectTimelineData[],3,0),"")</f>
        <v/>
      </c>
      <c r="O335" s="13" t="str">
        <f>IFERROR(VLOOKUP([RANK Sorted],ProjectTimelineData[],4,0),"")</f>
        <v/>
      </c>
      <c r="P335" s="13" t="str">
        <f>IFERROR(VLOOKUP([RANK Sorted],ProjectTimelineData[],5,0),"")</f>
        <v/>
      </c>
    </row>
    <row r="336" spans="5:16">
      <c r="E336" s="16" t="str">
        <f>IFERROR(RANK(F336,[RANK])+SUMPRODUCT(--(F336=[RANK]),--(J336&lt;[NUM])),"")</f>
        <v/>
      </c>
      <c r="F336" s="16" t="str">
        <f>IFERROR(RANK(ProjectTimelineData[[#This Row],[DATE]],[DATE],1),"")</f>
        <v/>
      </c>
      <c r="G336" s="17" t="str">
        <f>IFERROR(IF(ISBLANK(INDEX(ProjectDetails[],Project_last_entry-Project_start_row-ProjectTimelineData[[#This Row],[NUM]]+1,1)),"",INDEX(ProjectDetails[],Project_last_entry-Project_start_row-ProjectTimelineData[[#This Row],[NUM]]+1,1)),"")</f>
        <v/>
      </c>
      <c r="H336" s="19" t="str">
        <f>IFERROR(IF(ISBLANK(INDEX(ProjectDetails[],Project_last_entry-Project_start_row-ProjectTimelineData[[#This Row],[NUM]]+1,2)),"",INDEX(ProjectDetails[],Project_last_entry-Project_start_row-ProjectTimelineData[[#This Row],[NUM]]+1,2)),"")</f>
        <v/>
      </c>
      <c r="I336" s="19" t="str">
        <f>IFERROR(IF(ISBLANK(INDEX(ProjectDetails[],Project_last_entry-Project_start_row-ProjectTimelineData[[#This Row],[NUM]]+1,3)),"",INDEX(ProjectDetails[],Project_last_entry-Project_start_row-ProjectTimelineData[[#This Row],[NUM]]+1,3)),"")</f>
        <v/>
      </c>
      <c r="J336" s="13" t="str">
        <f>IFERROR(IF(ISBLANK(INDEX(ProjectDetails[],ROW(A331)+1,1)),"",IF($J335-1&lt;=-1,"",$J335-1)),"")</f>
        <v/>
      </c>
      <c r="M336" s="16" t="str">
        <f>IFERROR(ProjectTimelineData[NUM]+1,"")</f>
        <v/>
      </c>
      <c r="N336" s="17" t="str">
        <f>IFERROR(VLOOKUP([RANK Sorted],ProjectTimelineData[],3,0),"")</f>
        <v/>
      </c>
      <c r="O336" s="13" t="str">
        <f>IFERROR(VLOOKUP([RANK Sorted],ProjectTimelineData[],4,0),"")</f>
        <v/>
      </c>
      <c r="P336" s="13" t="str">
        <f>IFERROR(VLOOKUP([RANK Sorted],ProjectTimelineData[],5,0),"")</f>
        <v/>
      </c>
    </row>
    <row r="337" spans="5:16">
      <c r="E337" s="16" t="str">
        <f>IFERROR(RANK(F337,[RANK])+SUMPRODUCT(--(F337=[RANK]),--(J337&lt;[NUM])),"")</f>
        <v/>
      </c>
      <c r="F337" s="16" t="str">
        <f>IFERROR(RANK(ProjectTimelineData[[#This Row],[DATE]],[DATE],1),"")</f>
        <v/>
      </c>
      <c r="G337" s="17" t="str">
        <f>IFERROR(IF(ISBLANK(INDEX(ProjectDetails[],Project_last_entry-Project_start_row-ProjectTimelineData[[#This Row],[NUM]]+1,1)),"",INDEX(ProjectDetails[],Project_last_entry-Project_start_row-ProjectTimelineData[[#This Row],[NUM]]+1,1)),"")</f>
        <v/>
      </c>
      <c r="H337" s="19" t="str">
        <f>IFERROR(IF(ISBLANK(INDEX(ProjectDetails[],Project_last_entry-Project_start_row-ProjectTimelineData[[#This Row],[NUM]]+1,2)),"",INDEX(ProjectDetails[],Project_last_entry-Project_start_row-ProjectTimelineData[[#This Row],[NUM]]+1,2)),"")</f>
        <v/>
      </c>
      <c r="I337" s="19" t="str">
        <f>IFERROR(IF(ISBLANK(INDEX(ProjectDetails[],Project_last_entry-Project_start_row-ProjectTimelineData[[#This Row],[NUM]]+1,3)),"",INDEX(ProjectDetails[],Project_last_entry-Project_start_row-ProjectTimelineData[[#This Row],[NUM]]+1,3)),"")</f>
        <v/>
      </c>
      <c r="J337" s="13" t="str">
        <f>IFERROR(IF(ISBLANK(INDEX(ProjectDetails[],ROW(A332)+1,1)),"",IF($J336-1&lt;=-1,"",$J336-1)),"")</f>
        <v/>
      </c>
      <c r="M337" s="16" t="str">
        <f>IFERROR(ProjectTimelineData[NUM]+1,"")</f>
        <v/>
      </c>
      <c r="N337" s="17" t="str">
        <f>IFERROR(VLOOKUP([RANK Sorted],ProjectTimelineData[],3,0),"")</f>
        <v/>
      </c>
      <c r="O337" s="13" t="str">
        <f>IFERROR(VLOOKUP([RANK Sorted],ProjectTimelineData[],4,0),"")</f>
        <v/>
      </c>
      <c r="P337" s="13" t="str">
        <f>IFERROR(VLOOKUP([RANK Sorted],ProjectTimelineData[],5,0),"")</f>
        <v/>
      </c>
    </row>
    <row r="338" spans="5:16">
      <c r="E338" s="16" t="str">
        <f>IFERROR(RANK(F338,[RANK])+SUMPRODUCT(--(F338=[RANK]),--(J338&lt;[NUM])),"")</f>
        <v/>
      </c>
      <c r="F338" s="16" t="str">
        <f>IFERROR(RANK(ProjectTimelineData[[#This Row],[DATE]],[DATE],1),"")</f>
        <v/>
      </c>
      <c r="G338" s="17" t="str">
        <f>IFERROR(IF(ISBLANK(INDEX(ProjectDetails[],Project_last_entry-Project_start_row-ProjectTimelineData[[#This Row],[NUM]]+1,1)),"",INDEX(ProjectDetails[],Project_last_entry-Project_start_row-ProjectTimelineData[[#This Row],[NUM]]+1,1)),"")</f>
        <v/>
      </c>
      <c r="H338" s="19" t="str">
        <f>IFERROR(IF(ISBLANK(INDEX(ProjectDetails[],Project_last_entry-Project_start_row-ProjectTimelineData[[#This Row],[NUM]]+1,2)),"",INDEX(ProjectDetails[],Project_last_entry-Project_start_row-ProjectTimelineData[[#This Row],[NUM]]+1,2)),"")</f>
        <v/>
      </c>
      <c r="I338" s="19" t="str">
        <f>IFERROR(IF(ISBLANK(INDEX(ProjectDetails[],Project_last_entry-Project_start_row-ProjectTimelineData[[#This Row],[NUM]]+1,3)),"",INDEX(ProjectDetails[],Project_last_entry-Project_start_row-ProjectTimelineData[[#This Row],[NUM]]+1,3)),"")</f>
        <v/>
      </c>
      <c r="J338" s="13" t="str">
        <f>IFERROR(IF(ISBLANK(INDEX(ProjectDetails[],ROW(A333)+1,1)),"",IF($J337-1&lt;=-1,"",$J337-1)),"")</f>
        <v/>
      </c>
      <c r="M338" s="16" t="str">
        <f>IFERROR(ProjectTimelineData[NUM]+1,"")</f>
        <v/>
      </c>
      <c r="N338" s="17" t="str">
        <f>IFERROR(VLOOKUP([RANK Sorted],ProjectTimelineData[],3,0),"")</f>
        <v/>
      </c>
      <c r="O338" s="13" t="str">
        <f>IFERROR(VLOOKUP([RANK Sorted],ProjectTimelineData[],4,0),"")</f>
        <v/>
      </c>
      <c r="P338" s="13" t="str">
        <f>IFERROR(VLOOKUP([RANK Sorted],ProjectTimelineData[],5,0),"")</f>
        <v/>
      </c>
    </row>
    <row r="339" spans="5:16">
      <c r="E339" s="16" t="str">
        <f>IFERROR(RANK(F339,[RANK])+SUMPRODUCT(--(F339=[RANK]),--(J339&lt;[NUM])),"")</f>
        <v/>
      </c>
      <c r="F339" s="16" t="str">
        <f>IFERROR(RANK(ProjectTimelineData[[#This Row],[DATE]],[DATE],1),"")</f>
        <v/>
      </c>
      <c r="G339" s="17" t="str">
        <f>IFERROR(IF(ISBLANK(INDEX(ProjectDetails[],Project_last_entry-Project_start_row-ProjectTimelineData[[#This Row],[NUM]]+1,1)),"",INDEX(ProjectDetails[],Project_last_entry-Project_start_row-ProjectTimelineData[[#This Row],[NUM]]+1,1)),"")</f>
        <v/>
      </c>
      <c r="H339" s="19" t="str">
        <f>IFERROR(IF(ISBLANK(INDEX(ProjectDetails[],Project_last_entry-Project_start_row-ProjectTimelineData[[#This Row],[NUM]]+1,2)),"",INDEX(ProjectDetails[],Project_last_entry-Project_start_row-ProjectTimelineData[[#This Row],[NUM]]+1,2)),"")</f>
        <v/>
      </c>
      <c r="I339" s="19" t="str">
        <f>IFERROR(IF(ISBLANK(INDEX(ProjectDetails[],Project_last_entry-Project_start_row-ProjectTimelineData[[#This Row],[NUM]]+1,3)),"",INDEX(ProjectDetails[],Project_last_entry-Project_start_row-ProjectTimelineData[[#This Row],[NUM]]+1,3)),"")</f>
        <v/>
      </c>
      <c r="J339" s="13" t="str">
        <f>IFERROR(IF(ISBLANK(INDEX(ProjectDetails[],ROW(A334)+1,1)),"",IF($J338-1&lt;=-1,"",$J338-1)),"")</f>
        <v/>
      </c>
      <c r="M339" s="16" t="str">
        <f>IFERROR(ProjectTimelineData[NUM]+1,"")</f>
        <v/>
      </c>
      <c r="N339" s="17" t="str">
        <f>IFERROR(VLOOKUP([RANK Sorted],ProjectTimelineData[],3,0),"")</f>
        <v/>
      </c>
      <c r="O339" s="13" t="str">
        <f>IFERROR(VLOOKUP([RANK Sorted],ProjectTimelineData[],4,0),"")</f>
        <v/>
      </c>
      <c r="P339" s="13" t="str">
        <f>IFERROR(VLOOKUP([RANK Sorted],ProjectTimelineData[],5,0),"")</f>
        <v/>
      </c>
    </row>
    <row r="340" spans="5:16">
      <c r="E340" s="16" t="str">
        <f>IFERROR(RANK(F340,[RANK])+SUMPRODUCT(--(F340=[RANK]),--(J340&lt;[NUM])),"")</f>
        <v/>
      </c>
      <c r="F340" s="16" t="str">
        <f>IFERROR(RANK(ProjectTimelineData[[#This Row],[DATE]],[DATE],1),"")</f>
        <v/>
      </c>
      <c r="G340" s="17" t="str">
        <f>IFERROR(IF(ISBLANK(INDEX(ProjectDetails[],Project_last_entry-Project_start_row-ProjectTimelineData[[#This Row],[NUM]]+1,1)),"",INDEX(ProjectDetails[],Project_last_entry-Project_start_row-ProjectTimelineData[[#This Row],[NUM]]+1,1)),"")</f>
        <v/>
      </c>
      <c r="H340" s="19" t="str">
        <f>IFERROR(IF(ISBLANK(INDEX(ProjectDetails[],Project_last_entry-Project_start_row-ProjectTimelineData[[#This Row],[NUM]]+1,2)),"",INDEX(ProjectDetails[],Project_last_entry-Project_start_row-ProjectTimelineData[[#This Row],[NUM]]+1,2)),"")</f>
        <v/>
      </c>
      <c r="I340" s="19" t="str">
        <f>IFERROR(IF(ISBLANK(INDEX(ProjectDetails[],Project_last_entry-Project_start_row-ProjectTimelineData[[#This Row],[NUM]]+1,3)),"",INDEX(ProjectDetails[],Project_last_entry-Project_start_row-ProjectTimelineData[[#This Row],[NUM]]+1,3)),"")</f>
        <v/>
      </c>
      <c r="J340" s="13" t="str">
        <f>IFERROR(IF(ISBLANK(INDEX(ProjectDetails[],ROW(A335)+1,1)),"",IF($J339-1&lt;=-1,"",$J339-1)),"")</f>
        <v/>
      </c>
      <c r="M340" s="16" t="str">
        <f>IFERROR(ProjectTimelineData[NUM]+1,"")</f>
        <v/>
      </c>
      <c r="N340" s="17" t="str">
        <f>IFERROR(VLOOKUP([RANK Sorted],ProjectTimelineData[],3,0),"")</f>
        <v/>
      </c>
      <c r="O340" s="13" t="str">
        <f>IFERROR(VLOOKUP([RANK Sorted],ProjectTimelineData[],4,0),"")</f>
        <v/>
      </c>
      <c r="P340" s="13" t="str">
        <f>IFERROR(VLOOKUP([RANK Sorted],ProjectTimelineData[],5,0),"")</f>
        <v/>
      </c>
    </row>
    <row r="341" spans="5:16">
      <c r="E341" s="16" t="str">
        <f>IFERROR(RANK(F341,[RANK])+SUMPRODUCT(--(F341=[RANK]),--(J341&lt;[NUM])),"")</f>
        <v/>
      </c>
      <c r="F341" s="16" t="str">
        <f>IFERROR(RANK(ProjectTimelineData[[#This Row],[DATE]],[DATE],1),"")</f>
        <v/>
      </c>
      <c r="G341" s="17" t="str">
        <f>IFERROR(IF(ISBLANK(INDEX(ProjectDetails[],Project_last_entry-Project_start_row-ProjectTimelineData[[#This Row],[NUM]]+1,1)),"",INDEX(ProjectDetails[],Project_last_entry-Project_start_row-ProjectTimelineData[[#This Row],[NUM]]+1,1)),"")</f>
        <v/>
      </c>
      <c r="H341" s="19" t="str">
        <f>IFERROR(IF(ISBLANK(INDEX(ProjectDetails[],Project_last_entry-Project_start_row-ProjectTimelineData[[#This Row],[NUM]]+1,2)),"",INDEX(ProjectDetails[],Project_last_entry-Project_start_row-ProjectTimelineData[[#This Row],[NUM]]+1,2)),"")</f>
        <v/>
      </c>
      <c r="I341" s="19" t="str">
        <f>IFERROR(IF(ISBLANK(INDEX(ProjectDetails[],Project_last_entry-Project_start_row-ProjectTimelineData[[#This Row],[NUM]]+1,3)),"",INDEX(ProjectDetails[],Project_last_entry-Project_start_row-ProjectTimelineData[[#This Row],[NUM]]+1,3)),"")</f>
        <v/>
      </c>
      <c r="J341" s="13" t="str">
        <f>IFERROR(IF(ISBLANK(INDEX(ProjectDetails[],ROW(A336)+1,1)),"",IF($J340-1&lt;=-1,"",$J340-1)),"")</f>
        <v/>
      </c>
      <c r="M341" s="16" t="str">
        <f>IFERROR(ProjectTimelineData[NUM]+1,"")</f>
        <v/>
      </c>
      <c r="N341" s="17" t="str">
        <f>IFERROR(VLOOKUP([RANK Sorted],ProjectTimelineData[],3,0),"")</f>
        <v/>
      </c>
      <c r="O341" s="13" t="str">
        <f>IFERROR(VLOOKUP([RANK Sorted],ProjectTimelineData[],4,0),"")</f>
        <v/>
      </c>
      <c r="P341" s="13" t="str">
        <f>IFERROR(VLOOKUP([RANK Sorted],ProjectTimelineData[],5,0),"")</f>
        <v/>
      </c>
    </row>
    <row r="342" spans="5:16">
      <c r="E342" s="16" t="str">
        <f>IFERROR(RANK(F342,[RANK])+SUMPRODUCT(--(F342=[RANK]),--(J342&lt;[NUM])),"")</f>
        <v/>
      </c>
      <c r="F342" s="16" t="str">
        <f>IFERROR(RANK(ProjectTimelineData[[#This Row],[DATE]],[DATE],1),"")</f>
        <v/>
      </c>
      <c r="G342" s="17" t="str">
        <f>IFERROR(IF(ISBLANK(INDEX(ProjectDetails[],Project_last_entry-Project_start_row-ProjectTimelineData[[#This Row],[NUM]]+1,1)),"",INDEX(ProjectDetails[],Project_last_entry-Project_start_row-ProjectTimelineData[[#This Row],[NUM]]+1,1)),"")</f>
        <v/>
      </c>
      <c r="H342" s="19" t="str">
        <f>IFERROR(IF(ISBLANK(INDEX(ProjectDetails[],Project_last_entry-Project_start_row-ProjectTimelineData[[#This Row],[NUM]]+1,2)),"",INDEX(ProjectDetails[],Project_last_entry-Project_start_row-ProjectTimelineData[[#This Row],[NUM]]+1,2)),"")</f>
        <v/>
      </c>
      <c r="I342" s="19" t="str">
        <f>IFERROR(IF(ISBLANK(INDEX(ProjectDetails[],Project_last_entry-Project_start_row-ProjectTimelineData[[#This Row],[NUM]]+1,3)),"",INDEX(ProjectDetails[],Project_last_entry-Project_start_row-ProjectTimelineData[[#This Row],[NUM]]+1,3)),"")</f>
        <v/>
      </c>
      <c r="J342" s="13" t="str">
        <f>IFERROR(IF(ISBLANK(INDEX(ProjectDetails[],ROW(A337)+1,1)),"",IF($J341-1&lt;=-1,"",$J341-1)),"")</f>
        <v/>
      </c>
      <c r="M342" s="16" t="str">
        <f>IFERROR(ProjectTimelineData[NUM]+1,"")</f>
        <v/>
      </c>
      <c r="N342" s="17" t="str">
        <f>IFERROR(VLOOKUP([RANK Sorted],ProjectTimelineData[],3,0),"")</f>
        <v/>
      </c>
      <c r="O342" s="13" t="str">
        <f>IFERROR(VLOOKUP([RANK Sorted],ProjectTimelineData[],4,0),"")</f>
        <v/>
      </c>
      <c r="P342" s="13" t="str">
        <f>IFERROR(VLOOKUP([RANK Sorted],ProjectTimelineData[],5,0),"")</f>
        <v/>
      </c>
    </row>
    <row r="343" spans="5:16">
      <c r="E343" s="16" t="str">
        <f>IFERROR(RANK(F343,[RANK])+SUMPRODUCT(--(F343=[RANK]),--(J343&lt;[NUM])),"")</f>
        <v/>
      </c>
      <c r="F343" s="16" t="str">
        <f>IFERROR(RANK(ProjectTimelineData[[#This Row],[DATE]],[DATE],1),"")</f>
        <v/>
      </c>
      <c r="G343" s="17" t="str">
        <f>IFERROR(IF(ISBLANK(INDEX(ProjectDetails[],Project_last_entry-Project_start_row-ProjectTimelineData[[#This Row],[NUM]]+1,1)),"",INDEX(ProjectDetails[],Project_last_entry-Project_start_row-ProjectTimelineData[[#This Row],[NUM]]+1,1)),"")</f>
        <v/>
      </c>
      <c r="H343" s="19" t="str">
        <f>IFERROR(IF(ISBLANK(INDEX(ProjectDetails[],Project_last_entry-Project_start_row-ProjectTimelineData[[#This Row],[NUM]]+1,2)),"",INDEX(ProjectDetails[],Project_last_entry-Project_start_row-ProjectTimelineData[[#This Row],[NUM]]+1,2)),"")</f>
        <v/>
      </c>
      <c r="I343" s="19" t="str">
        <f>IFERROR(IF(ISBLANK(INDEX(ProjectDetails[],Project_last_entry-Project_start_row-ProjectTimelineData[[#This Row],[NUM]]+1,3)),"",INDEX(ProjectDetails[],Project_last_entry-Project_start_row-ProjectTimelineData[[#This Row],[NUM]]+1,3)),"")</f>
        <v/>
      </c>
      <c r="J343" s="13" t="str">
        <f>IFERROR(IF(ISBLANK(INDEX(ProjectDetails[],ROW(A338)+1,1)),"",IF($J342-1&lt;=-1,"",$J342-1)),"")</f>
        <v/>
      </c>
      <c r="M343" s="16" t="str">
        <f>IFERROR(ProjectTimelineData[NUM]+1,"")</f>
        <v/>
      </c>
      <c r="N343" s="17" t="str">
        <f>IFERROR(VLOOKUP([RANK Sorted],ProjectTimelineData[],3,0),"")</f>
        <v/>
      </c>
      <c r="O343" s="13" t="str">
        <f>IFERROR(VLOOKUP([RANK Sorted],ProjectTimelineData[],4,0),"")</f>
        <v/>
      </c>
      <c r="P343" s="13" t="str">
        <f>IFERROR(VLOOKUP([RANK Sorted],ProjectTimelineData[],5,0),"")</f>
        <v/>
      </c>
    </row>
    <row r="344" spans="5:16">
      <c r="E344" s="16" t="str">
        <f>IFERROR(RANK(F344,[RANK])+SUMPRODUCT(--(F344=[RANK]),--(J344&lt;[NUM])),"")</f>
        <v/>
      </c>
      <c r="F344" s="16" t="str">
        <f>IFERROR(RANK(ProjectTimelineData[[#This Row],[DATE]],[DATE],1),"")</f>
        <v/>
      </c>
      <c r="G344" s="17" t="str">
        <f>IFERROR(IF(ISBLANK(INDEX(ProjectDetails[],Project_last_entry-Project_start_row-ProjectTimelineData[[#This Row],[NUM]]+1,1)),"",INDEX(ProjectDetails[],Project_last_entry-Project_start_row-ProjectTimelineData[[#This Row],[NUM]]+1,1)),"")</f>
        <v/>
      </c>
      <c r="H344" s="19" t="str">
        <f>IFERROR(IF(ISBLANK(INDEX(ProjectDetails[],Project_last_entry-Project_start_row-ProjectTimelineData[[#This Row],[NUM]]+1,2)),"",INDEX(ProjectDetails[],Project_last_entry-Project_start_row-ProjectTimelineData[[#This Row],[NUM]]+1,2)),"")</f>
        <v/>
      </c>
      <c r="I344" s="19" t="str">
        <f>IFERROR(IF(ISBLANK(INDEX(ProjectDetails[],Project_last_entry-Project_start_row-ProjectTimelineData[[#This Row],[NUM]]+1,3)),"",INDEX(ProjectDetails[],Project_last_entry-Project_start_row-ProjectTimelineData[[#This Row],[NUM]]+1,3)),"")</f>
        <v/>
      </c>
      <c r="J344" s="13" t="str">
        <f>IFERROR(IF(ISBLANK(INDEX(ProjectDetails[],ROW(A339)+1,1)),"",IF($J343-1&lt;=-1,"",$J343-1)),"")</f>
        <v/>
      </c>
      <c r="M344" s="16" t="str">
        <f>IFERROR(ProjectTimelineData[NUM]+1,"")</f>
        <v/>
      </c>
      <c r="N344" s="17" t="str">
        <f>IFERROR(VLOOKUP([RANK Sorted],ProjectTimelineData[],3,0),"")</f>
        <v/>
      </c>
      <c r="O344" s="13" t="str">
        <f>IFERROR(VLOOKUP([RANK Sorted],ProjectTimelineData[],4,0),"")</f>
        <v/>
      </c>
      <c r="P344" s="13" t="str">
        <f>IFERROR(VLOOKUP([RANK Sorted],ProjectTimelineData[],5,0),"")</f>
        <v/>
      </c>
    </row>
    <row r="345" spans="5:16">
      <c r="E345" s="16" t="str">
        <f>IFERROR(RANK(F345,[RANK])+SUMPRODUCT(--(F345=[RANK]),--(J345&lt;[NUM])),"")</f>
        <v/>
      </c>
      <c r="F345" s="16" t="str">
        <f>IFERROR(RANK(ProjectTimelineData[[#This Row],[DATE]],[DATE],1),"")</f>
        <v/>
      </c>
      <c r="G345" s="17" t="str">
        <f>IFERROR(IF(ISBLANK(INDEX(ProjectDetails[],Project_last_entry-Project_start_row-ProjectTimelineData[[#This Row],[NUM]]+1,1)),"",INDEX(ProjectDetails[],Project_last_entry-Project_start_row-ProjectTimelineData[[#This Row],[NUM]]+1,1)),"")</f>
        <v/>
      </c>
      <c r="H345" s="19" t="str">
        <f>IFERROR(IF(ISBLANK(INDEX(ProjectDetails[],Project_last_entry-Project_start_row-ProjectTimelineData[[#This Row],[NUM]]+1,2)),"",INDEX(ProjectDetails[],Project_last_entry-Project_start_row-ProjectTimelineData[[#This Row],[NUM]]+1,2)),"")</f>
        <v/>
      </c>
      <c r="I345" s="19" t="str">
        <f>IFERROR(IF(ISBLANK(INDEX(ProjectDetails[],Project_last_entry-Project_start_row-ProjectTimelineData[[#This Row],[NUM]]+1,3)),"",INDEX(ProjectDetails[],Project_last_entry-Project_start_row-ProjectTimelineData[[#This Row],[NUM]]+1,3)),"")</f>
        <v/>
      </c>
      <c r="J345" s="13" t="str">
        <f>IFERROR(IF(ISBLANK(INDEX(ProjectDetails[],ROW(A340)+1,1)),"",IF($J344-1&lt;=-1,"",$J344-1)),"")</f>
        <v/>
      </c>
      <c r="M345" s="16" t="str">
        <f>IFERROR(ProjectTimelineData[NUM]+1,"")</f>
        <v/>
      </c>
      <c r="N345" s="17" t="str">
        <f>IFERROR(VLOOKUP([RANK Sorted],ProjectTimelineData[],3,0),"")</f>
        <v/>
      </c>
      <c r="O345" s="13" t="str">
        <f>IFERROR(VLOOKUP([RANK Sorted],ProjectTimelineData[],4,0),"")</f>
        <v/>
      </c>
      <c r="P345" s="13" t="str">
        <f>IFERROR(VLOOKUP([RANK Sorted],ProjectTimelineData[],5,0),"")</f>
        <v/>
      </c>
    </row>
    <row r="346" spans="5:16">
      <c r="E346" s="16" t="str">
        <f>IFERROR(RANK(F346,[RANK])+SUMPRODUCT(--(F346=[RANK]),--(J346&lt;[NUM])),"")</f>
        <v/>
      </c>
      <c r="F346" s="16" t="str">
        <f>IFERROR(RANK(ProjectTimelineData[[#This Row],[DATE]],[DATE],1),"")</f>
        <v/>
      </c>
      <c r="G346" s="17" t="str">
        <f>IFERROR(IF(ISBLANK(INDEX(ProjectDetails[],Project_last_entry-Project_start_row-ProjectTimelineData[[#This Row],[NUM]]+1,1)),"",INDEX(ProjectDetails[],Project_last_entry-Project_start_row-ProjectTimelineData[[#This Row],[NUM]]+1,1)),"")</f>
        <v/>
      </c>
      <c r="H346" s="19" t="str">
        <f>IFERROR(IF(ISBLANK(INDEX(ProjectDetails[],Project_last_entry-Project_start_row-ProjectTimelineData[[#This Row],[NUM]]+1,2)),"",INDEX(ProjectDetails[],Project_last_entry-Project_start_row-ProjectTimelineData[[#This Row],[NUM]]+1,2)),"")</f>
        <v/>
      </c>
      <c r="I346" s="19" t="str">
        <f>IFERROR(IF(ISBLANK(INDEX(ProjectDetails[],Project_last_entry-Project_start_row-ProjectTimelineData[[#This Row],[NUM]]+1,3)),"",INDEX(ProjectDetails[],Project_last_entry-Project_start_row-ProjectTimelineData[[#This Row],[NUM]]+1,3)),"")</f>
        <v/>
      </c>
      <c r="J346" s="13" t="str">
        <f>IFERROR(IF(ISBLANK(INDEX(ProjectDetails[],ROW(A341)+1,1)),"",IF($J345-1&lt;=-1,"",$J345-1)),"")</f>
        <v/>
      </c>
      <c r="M346" s="16" t="str">
        <f>IFERROR(ProjectTimelineData[NUM]+1,"")</f>
        <v/>
      </c>
      <c r="N346" s="17" t="str">
        <f>IFERROR(VLOOKUP([RANK Sorted],ProjectTimelineData[],3,0),"")</f>
        <v/>
      </c>
      <c r="O346" s="13" t="str">
        <f>IFERROR(VLOOKUP([RANK Sorted],ProjectTimelineData[],4,0),"")</f>
        <v/>
      </c>
      <c r="P346" s="13" t="str">
        <f>IFERROR(VLOOKUP([RANK Sorted],ProjectTimelineData[],5,0),"")</f>
        <v/>
      </c>
    </row>
    <row r="347" spans="5:16">
      <c r="E347" s="16" t="str">
        <f>IFERROR(RANK(F347,[RANK])+SUMPRODUCT(--(F347=[RANK]),--(J347&lt;[NUM])),"")</f>
        <v/>
      </c>
      <c r="F347" s="16" t="str">
        <f>IFERROR(RANK(ProjectTimelineData[[#This Row],[DATE]],[DATE],1),"")</f>
        <v/>
      </c>
      <c r="G347" s="17" t="str">
        <f>IFERROR(IF(ISBLANK(INDEX(ProjectDetails[],Project_last_entry-Project_start_row-ProjectTimelineData[[#This Row],[NUM]]+1,1)),"",INDEX(ProjectDetails[],Project_last_entry-Project_start_row-ProjectTimelineData[[#This Row],[NUM]]+1,1)),"")</f>
        <v/>
      </c>
      <c r="H347" s="19" t="str">
        <f>IFERROR(IF(ISBLANK(INDEX(ProjectDetails[],Project_last_entry-Project_start_row-ProjectTimelineData[[#This Row],[NUM]]+1,2)),"",INDEX(ProjectDetails[],Project_last_entry-Project_start_row-ProjectTimelineData[[#This Row],[NUM]]+1,2)),"")</f>
        <v/>
      </c>
      <c r="I347" s="19" t="str">
        <f>IFERROR(IF(ISBLANK(INDEX(ProjectDetails[],Project_last_entry-Project_start_row-ProjectTimelineData[[#This Row],[NUM]]+1,3)),"",INDEX(ProjectDetails[],Project_last_entry-Project_start_row-ProjectTimelineData[[#This Row],[NUM]]+1,3)),"")</f>
        <v/>
      </c>
      <c r="J347" s="13" t="str">
        <f>IFERROR(IF(ISBLANK(INDEX(ProjectDetails[],ROW(A342)+1,1)),"",IF($J346-1&lt;=-1,"",$J346-1)),"")</f>
        <v/>
      </c>
      <c r="M347" s="16" t="str">
        <f>IFERROR(ProjectTimelineData[NUM]+1,"")</f>
        <v/>
      </c>
      <c r="N347" s="17" t="str">
        <f>IFERROR(VLOOKUP([RANK Sorted],ProjectTimelineData[],3,0),"")</f>
        <v/>
      </c>
      <c r="O347" s="13" t="str">
        <f>IFERROR(VLOOKUP([RANK Sorted],ProjectTimelineData[],4,0),"")</f>
        <v/>
      </c>
      <c r="P347" s="13" t="str">
        <f>IFERROR(VLOOKUP([RANK Sorted],ProjectTimelineData[],5,0),"")</f>
        <v/>
      </c>
    </row>
    <row r="348" spans="5:16">
      <c r="E348" s="16" t="str">
        <f>IFERROR(RANK(F348,[RANK])+SUMPRODUCT(--(F348=[RANK]),--(J348&lt;[NUM])),"")</f>
        <v/>
      </c>
      <c r="F348" s="16" t="str">
        <f>IFERROR(RANK(ProjectTimelineData[[#This Row],[DATE]],[DATE],1),"")</f>
        <v/>
      </c>
      <c r="G348" s="17" t="str">
        <f>IFERROR(IF(ISBLANK(INDEX(ProjectDetails[],Project_last_entry-Project_start_row-ProjectTimelineData[[#This Row],[NUM]]+1,1)),"",INDEX(ProjectDetails[],Project_last_entry-Project_start_row-ProjectTimelineData[[#This Row],[NUM]]+1,1)),"")</f>
        <v/>
      </c>
      <c r="H348" s="19" t="str">
        <f>IFERROR(IF(ISBLANK(INDEX(ProjectDetails[],Project_last_entry-Project_start_row-ProjectTimelineData[[#This Row],[NUM]]+1,2)),"",INDEX(ProjectDetails[],Project_last_entry-Project_start_row-ProjectTimelineData[[#This Row],[NUM]]+1,2)),"")</f>
        <v/>
      </c>
      <c r="I348" s="19" t="str">
        <f>IFERROR(IF(ISBLANK(INDEX(ProjectDetails[],Project_last_entry-Project_start_row-ProjectTimelineData[[#This Row],[NUM]]+1,3)),"",INDEX(ProjectDetails[],Project_last_entry-Project_start_row-ProjectTimelineData[[#This Row],[NUM]]+1,3)),"")</f>
        <v/>
      </c>
      <c r="J348" s="13" t="str">
        <f>IFERROR(IF(ISBLANK(INDEX(ProjectDetails[],ROW(A343)+1,1)),"",IF($J347-1&lt;=-1,"",$J347-1)),"")</f>
        <v/>
      </c>
      <c r="M348" s="16" t="str">
        <f>IFERROR(ProjectTimelineData[NUM]+1,"")</f>
        <v/>
      </c>
      <c r="N348" s="17" t="str">
        <f>IFERROR(VLOOKUP([RANK Sorted],ProjectTimelineData[],3,0),"")</f>
        <v/>
      </c>
      <c r="O348" s="13" t="str">
        <f>IFERROR(VLOOKUP([RANK Sorted],ProjectTimelineData[],4,0),"")</f>
        <v/>
      </c>
      <c r="P348" s="13" t="str">
        <f>IFERROR(VLOOKUP([RANK Sorted],ProjectTimelineData[],5,0),"")</f>
        <v/>
      </c>
    </row>
    <row r="349" spans="5:16">
      <c r="E349" s="16" t="str">
        <f>IFERROR(RANK(F349,[RANK])+SUMPRODUCT(--(F349=[RANK]),--(J349&lt;[NUM])),"")</f>
        <v/>
      </c>
      <c r="F349" s="16" t="str">
        <f>IFERROR(RANK(ProjectTimelineData[[#This Row],[DATE]],[DATE],1),"")</f>
        <v/>
      </c>
      <c r="G349" s="17" t="str">
        <f>IFERROR(IF(ISBLANK(INDEX(ProjectDetails[],Project_last_entry-Project_start_row-ProjectTimelineData[[#This Row],[NUM]]+1,1)),"",INDEX(ProjectDetails[],Project_last_entry-Project_start_row-ProjectTimelineData[[#This Row],[NUM]]+1,1)),"")</f>
        <v/>
      </c>
      <c r="H349" s="19" t="str">
        <f>IFERROR(IF(ISBLANK(INDEX(ProjectDetails[],Project_last_entry-Project_start_row-ProjectTimelineData[[#This Row],[NUM]]+1,2)),"",INDEX(ProjectDetails[],Project_last_entry-Project_start_row-ProjectTimelineData[[#This Row],[NUM]]+1,2)),"")</f>
        <v/>
      </c>
      <c r="I349" s="19" t="str">
        <f>IFERROR(IF(ISBLANK(INDEX(ProjectDetails[],Project_last_entry-Project_start_row-ProjectTimelineData[[#This Row],[NUM]]+1,3)),"",INDEX(ProjectDetails[],Project_last_entry-Project_start_row-ProjectTimelineData[[#This Row],[NUM]]+1,3)),"")</f>
        <v/>
      </c>
      <c r="J349" s="13" t="str">
        <f>IFERROR(IF(ISBLANK(INDEX(ProjectDetails[],ROW(A344)+1,1)),"",IF($J348-1&lt;=-1,"",$J348-1)),"")</f>
        <v/>
      </c>
      <c r="M349" s="16" t="str">
        <f>IFERROR(ProjectTimelineData[NUM]+1,"")</f>
        <v/>
      </c>
      <c r="N349" s="17" t="str">
        <f>IFERROR(VLOOKUP([RANK Sorted],ProjectTimelineData[],3,0),"")</f>
        <v/>
      </c>
      <c r="O349" s="13" t="str">
        <f>IFERROR(VLOOKUP([RANK Sorted],ProjectTimelineData[],4,0),"")</f>
        <v/>
      </c>
      <c r="P349" s="13" t="str">
        <f>IFERROR(VLOOKUP([RANK Sorted],ProjectTimelineData[],5,0),"")</f>
        <v/>
      </c>
    </row>
  </sheetData>
  <pageMargins left="0.7" right="0.7" top="0.75" bottom="0.75" header="0.3" footer="0.3"/>
  <pageSetup orientation="portrait" r:id="rId1"/>
  <cellWatches>
    <cellWatch r="B17"/>
    <cellWatch r="B18"/>
    <cellWatch r="B19"/>
  </cellWatches>
  <ignoredErrors>
    <ignoredError sqref="J5 J6 I6:I349 H6:H349 G6:G349" calculatedColumn="1"/>
    <ignoredError sqref="J7:J349" emptyCellReference="1" calculatedColumn="1"/>
  </ignoredError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Project Timeline</vt:lpstr>
      <vt:lpstr>Project Data Sorted</vt:lpstr>
      <vt:lpstr>'Project Timeline'!Print_Area</vt:lpstr>
      <vt:lpstr>Project_last_entry</vt:lpstr>
      <vt:lpstr>Project_start_row</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kehall</dc:creator>
  <cp:lastModifiedBy>kehall</cp:lastModifiedBy>
  <dcterms:created xsi:type="dcterms:W3CDTF">2016-09-17T01:36:43Z</dcterms:created>
  <dcterms:modified xsi:type="dcterms:W3CDTF">2017-10-26T19:50:20Z</dcterms:modified>
</cp:coreProperties>
</file>