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filterPrivacy="1" defaultThemeVersion="124226"/>
  <bookViews>
    <workbookView xWindow="90" yWindow="630" windowWidth="23760" windowHeight="8835" tabRatio="775" firstSheet="3" activeTab="7"/>
  </bookViews>
  <sheets>
    <sheet name="Table_0_Information" sheetId="2" r:id="rId1"/>
    <sheet name="Table_1a_Codes_Rec" sheetId="3" r:id="rId2"/>
    <sheet name="Definitions" sheetId="8" r:id="rId3"/>
    <sheet name="Table_2.1_CSTE_Indicator" sheetId="1" r:id="rId4"/>
    <sheet name="Table_2.2_Adverse_Effects" sheetId="6" r:id="rId5"/>
    <sheet name="Table_2.3_Specific_Drugs" sheetId="7" r:id="rId6"/>
    <sheet name="Table_2.4_DDPI_PFS" sheetId="5" r:id="rId7"/>
    <sheet name="Table_2.5_Search_Order" sheetId="9" r:id="rId8"/>
  </sheets>
  <externalReferences>
    <externalReference r:id="rId9"/>
  </externalReferences>
  <calcPr calcId="171027"/>
</workbook>
</file>

<file path=xl/calcChain.xml><?xml version="1.0" encoding="utf-8"?>
<calcChain xmlns="http://schemas.openxmlformats.org/spreadsheetml/2006/main">
  <c r="K7" i="9" l="1"/>
  <c r="K8" i="9"/>
  <c r="K9" i="9"/>
  <c r="K6" i="9"/>
  <c r="K8" i="1"/>
  <c r="K9" i="1"/>
  <c r="K10" i="1"/>
  <c r="K11" i="1"/>
  <c r="K7" i="1"/>
  <c r="B4" i="5" l="1"/>
  <c r="B5" i="1"/>
  <c r="B4" i="3"/>
  <c r="C4" i="3"/>
  <c r="D4" i="3"/>
  <c r="E4" i="3"/>
  <c r="F4" i="3"/>
  <c r="G4" i="3"/>
  <c r="H4" i="3"/>
  <c r="I4" i="3"/>
  <c r="J4" i="3"/>
  <c r="K4" i="3"/>
  <c r="L4" i="3"/>
  <c r="M4" i="3"/>
  <c r="P4" i="3"/>
  <c r="Q4" i="3"/>
  <c r="R4" i="3"/>
  <c r="S4" i="3"/>
  <c r="T4" i="3"/>
  <c r="U4" i="3"/>
  <c r="V4" i="3"/>
  <c r="W4" i="3"/>
  <c r="X4" i="3"/>
  <c r="Y4" i="3"/>
  <c r="Z4" i="3"/>
  <c r="AA4" i="3"/>
  <c r="B16" i="3"/>
  <c r="P5" i="3"/>
  <c r="C16" i="3"/>
  <c r="Q5" i="3" s="1"/>
  <c r="D16" i="3"/>
  <c r="R5" i="3"/>
  <c r="E16" i="3"/>
  <c r="S5" i="3" s="1"/>
  <c r="F16" i="3"/>
  <c r="T5" i="3"/>
  <c r="G16" i="3"/>
  <c r="U5" i="3" s="1"/>
  <c r="H16" i="3"/>
  <c r="V6" i="3"/>
  <c r="I16" i="3"/>
  <c r="W5" i="3" s="1"/>
  <c r="J16" i="3"/>
  <c r="X5" i="3"/>
  <c r="K16" i="3"/>
  <c r="Y5" i="3" s="1"/>
  <c r="L16" i="3"/>
  <c r="Z5" i="3"/>
  <c r="M16" i="3"/>
  <c r="AA6" i="3" s="1"/>
  <c r="W14" i="3"/>
  <c r="AA11" i="3"/>
  <c r="W9" i="3"/>
  <c r="W6" i="3"/>
  <c r="Z15" i="3"/>
  <c r="R15" i="3"/>
  <c r="V14" i="3"/>
  <c r="Z13" i="3"/>
  <c r="R13" i="3"/>
  <c r="V12" i="3"/>
  <c r="R12" i="3"/>
  <c r="V11" i="3"/>
  <c r="V10" i="3"/>
  <c r="R9" i="3"/>
  <c r="V8" i="3"/>
  <c r="R8" i="3"/>
  <c r="V7" i="3"/>
  <c r="Z6" i="3"/>
  <c r="R6" i="3"/>
  <c r="V5" i="3"/>
  <c r="Q15" i="3"/>
  <c r="Y13" i="3"/>
  <c r="U12" i="3"/>
  <c r="Q11" i="3"/>
  <c r="Y9" i="3"/>
  <c r="U8" i="3"/>
  <c r="Q7" i="3"/>
  <c r="W15" i="3"/>
  <c r="AA12" i="3"/>
  <c r="S10" i="3"/>
  <c r="W7" i="3"/>
  <c r="V15" i="3"/>
  <c r="Z14" i="3"/>
  <c r="R14" i="3"/>
  <c r="V13" i="3"/>
  <c r="Z12" i="3"/>
  <c r="Z11" i="3"/>
  <c r="R11" i="3"/>
  <c r="Z10" i="3"/>
  <c r="R10" i="3"/>
  <c r="Z9" i="3"/>
  <c r="V9" i="3"/>
  <c r="Z8" i="3"/>
  <c r="Z7" i="3"/>
  <c r="R7" i="3"/>
  <c r="X15" i="3"/>
  <c r="T15" i="3"/>
  <c r="P15" i="3"/>
  <c r="X14" i="3"/>
  <c r="T14" i="3"/>
  <c r="P14" i="3"/>
  <c r="X13" i="3"/>
  <c r="T13" i="3"/>
  <c r="P13" i="3"/>
  <c r="X12" i="3"/>
  <c r="T12" i="3"/>
  <c r="P12" i="3"/>
  <c r="X11" i="3"/>
  <c r="T11" i="3"/>
  <c r="P11" i="3"/>
  <c r="X10" i="3"/>
  <c r="T10" i="3"/>
  <c r="P10" i="3"/>
  <c r="X9" i="3"/>
  <c r="T9" i="3"/>
  <c r="P9" i="3"/>
  <c r="X8" i="3"/>
  <c r="T8" i="3"/>
  <c r="P8" i="3"/>
  <c r="X7" i="3"/>
  <c r="T7" i="3"/>
  <c r="P7" i="3"/>
  <c r="X6" i="3"/>
  <c r="T6" i="3"/>
  <c r="P6" i="3"/>
  <c r="S8" i="3" l="1"/>
  <c r="W13" i="3"/>
  <c r="U7" i="3"/>
  <c r="Q10" i="3"/>
  <c r="Y12" i="3"/>
  <c r="Q14" i="3"/>
  <c r="AA9" i="3"/>
  <c r="S15" i="3"/>
  <c r="AA7" i="3"/>
  <c r="W10" i="3"/>
  <c r="S13" i="3"/>
  <c r="AA15" i="3"/>
  <c r="AA10" i="3"/>
  <c r="Q6" i="3"/>
  <c r="Y8" i="3"/>
  <c r="U11" i="3"/>
  <c r="U15" i="3"/>
  <c r="S7" i="3"/>
  <c r="W12" i="3"/>
  <c r="AA8" i="3"/>
  <c r="W11" i="3"/>
  <c r="S14" i="3"/>
  <c r="U6" i="3"/>
  <c r="Y7" i="3"/>
  <c r="Q9" i="3"/>
  <c r="U10" i="3"/>
  <c r="Y11" i="3"/>
  <c r="Q13" i="3"/>
  <c r="U14" i="3"/>
  <c r="Y15" i="3"/>
  <c r="S6" i="3"/>
  <c r="S9" i="3"/>
  <c r="S12" i="3"/>
  <c r="AA14" i="3"/>
  <c r="Y6" i="3"/>
  <c r="Q8" i="3"/>
  <c r="U9" i="3"/>
  <c r="Y10" i="3"/>
  <c r="Q12" i="3"/>
  <c r="U13" i="3"/>
  <c r="Y14" i="3"/>
  <c r="AA5" i="3"/>
  <c r="W8" i="3"/>
  <c r="S11" i="3"/>
  <c r="AA13" i="3"/>
</calcChain>
</file>

<file path=xl/sharedStrings.xml><?xml version="1.0" encoding="utf-8"?>
<sst xmlns="http://schemas.openxmlformats.org/spreadsheetml/2006/main" count="232" uniqueCount="167">
  <si>
    <t>Validation dataset</t>
  </si>
  <si>
    <t>Jan 1, 2016- Dec 31, 2016</t>
  </si>
  <si>
    <t>VALIDATION</t>
  </si>
  <si>
    <t>State 11</t>
  </si>
  <si>
    <t>State 10</t>
  </si>
  <si>
    <t>State 9</t>
  </si>
  <si>
    <t>State 8</t>
  </si>
  <si>
    <t>State 7</t>
  </si>
  <si>
    <t>State 6</t>
  </si>
  <si>
    <t>State 5</t>
  </si>
  <si>
    <t>New Mexico Hospital Discharge Data System January 1, 2016 through December 31, 2016</t>
  </si>
  <si>
    <t>New Mexico</t>
  </si>
  <si>
    <t>Produced by the Kentucky Injury Prevention and Research Center, as bona fide agent of the Kentucky Department for Public Health, December 2017. Data Source: Kentucky Inpatient Hospitalization Files, Frankfort, KY [2013-2017], Cabinet for Health and Family Services, Office of Health Policy. Data are provisional and are subject to change.</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</si>
  <si>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</si>
  <si>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</si>
  <si>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</si>
  <si>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</si>
  <si>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</si>
  <si>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</si>
  <si>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</si>
  <si>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</si>
  <si>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</si>
  <si>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</si>
  <si>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</si>
  <si>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</si>
  <si>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Percent</t>
  </si>
  <si>
    <t>Total</t>
  </si>
  <si>
    <t>.</t>
  </si>
  <si>
    <t>*</t>
  </si>
  <si>
    <t>Number of Records</t>
  </si>
  <si>
    <t>Number of drug poisoning T-codes per record</t>
  </si>
  <si>
    <t>Frequency Distribution of Number of Drug Poisoning Codes Per Record, CSTE Working Case Definition of Drug Poisoning</t>
  </si>
  <si>
    <t>Table 1a. Number of drug T-codes per record</t>
  </si>
  <si>
    <t>2015-4</t>
  </si>
  <si>
    <t>2016-1</t>
  </si>
  <si>
    <t>2016-2</t>
  </si>
  <si>
    <t>2016-3</t>
  </si>
  <si>
    <t>2016-4</t>
  </si>
  <si>
    <t>2017-1</t>
  </si>
  <si>
    <t>2017-2</t>
  </si>
  <si>
    <t>2017-3</t>
  </si>
  <si>
    <t>2017-4</t>
  </si>
  <si>
    <t>Subindicator: Methampthetamine  - Case Definition Drug Overdose, Adverse Effect</t>
  </si>
  <si>
    <t>Subindicator: Methampthetamine  - Case Definition Drug Overdose</t>
  </si>
  <si>
    <t>Subindicator: Other Amphetamines  - Case Definition Drug Overdose</t>
  </si>
  <si>
    <t>Subindicator: Other Amphetamine  - Case Definition Drug Overdose, Adverse Effect</t>
  </si>
  <si>
    <t>Subindicator: Other Stimulants  - Case Definition Drug Overdose</t>
  </si>
  <si>
    <t>Subindicator: Other Stimulants  - Case Definition Drug Overdose, Adverse Effect</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</si>
  <si>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</si>
  <si>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</si>
  <si>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</si>
  <si>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</si>
  <si>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</si>
  <si>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</si>
  <si>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</si>
  <si>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</si>
  <si>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2015-4 through 2016-4</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</si>
  <si>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</si>
  <si>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</si>
  <si>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</si>
  <si>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</si>
  <si>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</si>
  <si>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</si>
  <si>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</si>
  <si>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</si>
  <si>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</si>
  <si>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</si>
  <si>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</si>
  <si>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</si>
  <si>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</si>
  <si>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</si>
  <si>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</si>
  <si>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</si>
  <si>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</si>
  <si>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</si>
  <si>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</si>
  <si>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</si>
  <si>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</si>
  <si>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</si>
  <si>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</si>
  <si>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</si>
  <si>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</si>
  <si>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</si>
  <si>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</si>
  <si>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</si>
  <si>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Note: Cody the regular expression is 09932 and not O9932.</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</si>
  <si>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</si>
  <si>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</si>
  <si>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</si>
  <si>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</si>
  <si>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Phase II Table 4 Case Definition</t>
  </si>
  <si>
    <t xml:space="preserve">Indicator Definition 2.1a. </t>
  </si>
  <si>
    <t xml:space="preserve">Indicator Definition 2.1b. </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</si>
  <si>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</si>
  <si>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</si>
  <si>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</si>
  <si>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2.2 CSTE Case Definition Adverse Effects</t>
  </si>
  <si>
    <t>Indicator 2.3.1 Opioids - Case Definition Drug Overdose</t>
  </si>
  <si>
    <t>Indicator 2.3.1a  Opioids - Case Definition Drug Overdose, Adverse Effect</t>
  </si>
  <si>
    <t>Indicator 2.3.1b  Opioids  - Case Definition  Adverse Effect, Behavioral Health (Addiction disorders)</t>
  </si>
  <si>
    <t>As defined in Indicator 2.3.1 but includes a 6th character of 5 or adverse affect.</t>
  </si>
  <si>
    <t>Any mention of T40.0-T40.4,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</si>
  <si>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As defined in Indicator 2.3.1 but includes a 6th character of 5 or adverse affect and behavioral health codes F11.</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</si>
  <si>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</si>
  <si>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</si>
  <si>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</si>
  <si>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Principal diagnosis of O99.32 and no drug T-code (as definted in 2.1a.) in any diagnosis field.</t>
  </si>
  <si>
    <t>Principal diagnosis of T36 -T50 (as definted in 2.1a.) but only includes adverse effects.</t>
  </si>
  <si>
    <t>Indicator 2.3.2 Cannabis - Case Definition Drug Overdose</t>
  </si>
  <si>
    <t>Any mention of T40.7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</si>
  <si>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2.3.2a Cannabis - Case Definition Drug Overdose, Adverse Effect</t>
  </si>
  <si>
    <t>As defined in Indicator 2.3.2 but includes a 6th character of 5 or adverse affect.</t>
  </si>
  <si>
    <t>Indicator 2.3.2b Cannabis - Case Definition, Adverse Effect, Behavioral Health</t>
  </si>
  <si>
    <t>As defined in Indicator 2.3.2 but includes a 6th character of 5 or adverse affect and behavioral health codes F12.</t>
  </si>
  <si>
    <t>Any mention of T43.62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</si>
  <si>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Indicator 2.3.3 Ampthetamines - Case Definition Drug Overdose</t>
  </si>
  <si>
    <t>As defined in Indicator 2.3.3 but includes a 6th character of 5 or adverse affect.</t>
  </si>
  <si>
    <t>DDPI/PFS Indicator 2.4.1. Non-Fatal drug overdose hospitalizations</t>
  </si>
  <si>
    <t>DDPI / PFS Indicator 2.4.3. Hospitalizations involving non-fatal heroin overdose</t>
  </si>
  <si>
    <t>DDPI / PFS Indicator 2.4.2. Hospitalizations involving non-fatal opioid overdose excluding heroin</t>
  </si>
  <si>
    <t>Indicator 2.3.3a Ampthetamines - Case Definition Drug Overdose, Adverse Effect</t>
  </si>
  <si>
    <t>Non fatal hospitalizations with principal diagnosis/first valid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</si>
  <si>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r>
      <t xml:space="preserve">Non fatal hospitalizations with any mention of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</si>
  <si>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</si>
  <si>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T40.0, T40.2-T40.4, T40.60 &amp; T40.69 (Opioids) AND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</si>
  <si>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Non fatal hospitalizations with any mention of T40.1 (Heroin) but NO mention of T40.0, T40.2-T40.4, T40.60 &amp; T40.69 (Opioids).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</si>
  <si>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Note: Cody when you explain this really clarify the differnces from Indicator 2.4.4</t>
  </si>
  <si>
    <t xml:space="preserve">Non fatal hospitalizations with any mention of T40.0, T40.2-T40.4, T40.60 &amp; T40.69 (Opioids) but NOT T40.1 (Heroin).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</si>
  <si>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</si>
  <si>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</si>
  <si>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</si>
  <si>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</si>
  <si>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</si>
  <si>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Table 1. Variations on the CSTE Drug Poisoning Indicator Case Definition 1 from Phase 1 analysis.</t>
  </si>
  <si>
    <t xml:space="preserve">CSTE Proposed Case Definition 1: </t>
  </si>
  <si>
    <t>Principal/first listed diagnosis of T36 -T50 (All drug poisoning). Includes unintentional, intentional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</si>
  <si>
    <t>Table 2: Indicator 2.2 CSTE Case Definition Adverse Effects</t>
  </si>
  <si>
    <t>Table 3: Specific Drugs, CSTE Definitions</t>
  </si>
  <si>
    <t>Indicator 2.3.1a Opioids - Case Definition Drug Overdose, Adverse Effect</t>
  </si>
  <si>
    <t>Indicator 2.3.1b Opioids - Case Definition  Adverse Effect, Behavioral Health (Addiction disorders)</t>
  </si>
  <si>
    <t>DDPI/PFS Indicator 2.4.1. Non-fatal drug overdose hospitalizations</t>
  </si>
  <si>
    <t>Table 4. Variations of DDPI / PfS Drug Poisoning Indicator Case Definitions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</si>
  <si>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</si>
  <si>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</si>
  <si>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</si>
  <si>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</si>
  <si>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</si>
  <si>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</si>
  <si>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</si>
  <si>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Add Benzos.</t>
  </si>
  <si>
    <t>2016 Total</t>
  </si>
  <si>
    <t>Table 5. Search Order</t>
  </si>
  <si>
    <t>Why is this important:</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</si>
  <si>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</si>
  <si>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Primary Dx of Drug Poisoning (CSTE 2.1a)</t>
  </si>
  <si>
    <t>Additional Cases Secondary Dx of Drug Poisoning (CSTE 2.1b Minus 2.1a)</t>
  </si>
  <si>
    <t>Cases Secondary Dx Drug Poisoning with Mechanism / Manner Code Before Dx Code (Prin Dx, Secondary Dx, External Cause)</t>
  </si>
  <si>
    <t>Cases Secondary Dx Drug Poisoning with Mechanism / Manner Code Before Dx Code (Prin Dx, External Cause Fields, Secondary Dx)</t>
  </si>
  <si>
    <t>Indicator 2.3.4b Cocaine - Case Definition  Adverse Effect, Behavioral Health (Addiction disorders)</t>
  </si>
  <si>
    <t>Table 2.4c: DDPI / PfS Case Definitions, by manner type</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</si>
  <si>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</si>
  <si>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</si>
  <si>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</si>
  <si>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</si>
  <si>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</si>
  <si>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 xml:space="preserve">Drug Poisoning Cases </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</si>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</sst>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s>
  <fills count="4">
    <fill>
      <patternFill patternType="none"/>
    </fill>
    <fill>
      <patternFill patternType="gray125"/>
    </fill>
    <fill>
      <patternFill patternType="solid">
        <fgColor rgb="FFFFCC99"/>
      </patternFill>
    </fill>
    <fill>
      <patternFill patternType="solid">
        <fgColor rgb="FFF2F2F2"/>
      </patternFill>
    </fill>
  </fills>
  <borders count="10">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diagonal/>
    </border>
    <border>
      <left style="medium">
        <color rgb="FFC1C1C1"/>
      </left>
      <right/>
      <top style="medium">
        <color rgb="FFC1C1C1"/>
      </top>
      <bottom/>
      <diagonal/>
    </border>
    <border>
      <left/>
      <right/>
      <top style="medium">
        <color rgb="FFC1C1C1"/>
      </top>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3" borderId="2" applyNumberFormat="0" applyAlignment="0" applyProtection="0"/>
  </cellStyleXfs>
  <cellXfs count="56">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5" fillId="0" borderId="1" xfId="1" applyFont="1"/>
    <xf numFmtId="0" fontId="5" fillId="0" borderId="1" xfId="1" applyFont="1" applyAlignment="1">
      <alignment wrapText="1"/>
    </xf>
    <xf numFmtId="164" fontId="5" fillId="0" borderId="1" xfId="1" applyNumberFormat="1" applyFont="1"/>
    <xf numFmtId="0" fontId="4" fillId="0" borderId="3" xfId="0" applyFont="1" applyBorder="1"/>
    <xf numFmtId="0" fontId="0" fillId="0" borderId="3" xfId="0" applyBorder="1"/>
    <xf numFmtId="10" fontId="3" fillId="3" borderId="2" xfId="3" applyNumberFormat="1"/>
    <xf numFmtId="0" fontId="4" fillId="0" borderId="4" xfId="0" applyFont="1" applyBorder="1" applyAlignment="1">
      <alignment horizontal="center" vertical="top" wrapText="1"/>
    </xf>
    <xf numFmtId="0" fontId="2" fillId="2" borderId="2" xfId="2" applyAlignment="1">
      <alignment horizontal="right"/>
    </xf>
    <xf numFmtId="0" fontId="2" fillId="2" borderId="2" xfId="2" applyAlignment="1">
      <alignmen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2" fillId="2" borderId="7" xfId="2" applyBorder="1" applyAlignment="1">
      <alignment vertical="top" wrapText="1"/>
    </xf>
    <xf numFmtId="0" fontId="2" fillId="2" borderId="7" xfId="2" applyBorder="1" applyAlignment="1">
      <alignment horizontal="right"/>
    </xf>
    <xf numFmtId="0" fontId="2" fillId="2" borderId="7" xfId="2" applyBorder="1"/>
    <xf numFmtId="0" fontId="2" fillId="2" borderId="2" xfId="2" applyAlignment="1">
      <alignment horizontal="right" vertical="center" wrapText="1"/>
    </xf>
    <xf numFmtId="0" fontId="1" fillId="0" borderId="1" xfId="1" applyAlignment="1">
      <alignment vertical="top" wrapText="1"/>
    </xf>
    <xf numFmtId="0" fontId="0" fillId="0" borderId="0" xfId="0" applyAlignment="1">
      <alignment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0" xfId="0" applyFont="1" applyAlignment="1">
      <alignment wrapText="1"/>
    </xf>
    <xf numFmtId="0" fontId="7" fillId="0" borderId="8" xfId="0" applyFont="1" applyBorder="1" applyAlignment="1">
      <alignment vertical="top" wrapText="1"/>
    </xf>
    <xf numFmtId="0" fontId="7" fillId="0" borderId="9" xfId="0" applyFont="1" applyBorder="1" applyAlignment="1">
      <alignment vertical="top" wrapText="1"/>
    </xf>
    <xf numFmtId="0" fontId="8" fillId="0" borderId="0" xfId="0" applyFont="1"/>
    <xf numFmtId="0" fontId="0" fillId="0" borderId="0" xfId="0"/>
    <xf numFmtId="0" fontId="0" fillId="0" borderId="0" xfId="0"/>
    <xf numFmtId="0" fontId="6" fillId="0" borderId="0" xfId="0" applyFont="1" applyFill="1" applyBorder="1" applyAlignment="1">
      <alignment wrapText="1"/>
    </xf>
    <xf numFmtId="0" fontId="4" fillId="0" borderId="0" xfId="0" applyFont="1"/>
    <xf numFmtId="0" fontId="7" fillId="0" borderId="0" xfId="0" applyFont="1" applyBorder="1" applyAlignment="1">
      <alignment vertical="top" wrapText="1"/>
    </xf>
    <xf numFmtId="0" fontId="9" fillId="0" borderId="0" xfId="0" applyFont="1"/>
    <xf numFmtId="0" fontId="0" fillId="0" borderId="0" xfId="0"/>
    <xf numFmtId="0" fontId="0" fillId="0" borderId="0" xfId="0"/>
    <xf numFmtId="0" fontId="6" fillId="0" borderId="0" xfId="0" applyFont="1" applyFill="1" applyBorder="1" applyAlignment="1">
      <alignment horizontal="center" vertical="top" wrapText="1"/>
    </xf>
    <xf numFmtId="0" fontId="0" fillId="0" borderId="0" xfId="0"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wrapText="1"/>
    </xf>
    <xf numFmtId="0" fontId="0" fillId="0" borderId="0" xfId="0"/>
    <xf numFmtId="0" fontId="11" fillId="0" borderId="0" xfId="0" applyFont="1"/>
    <xf numFmtId="0" fontId="11" fillId="0" borderId="0" xfId="0" applyFont="1" applyAlignment="1">
      <alignment horizontal="left" vertical="center" wrapText="1"/>
    </xf>
    <xf numFmtId="0" fontId="0"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wrapText="1"/>
    </xf>
    <xf numFmtId="0" fontId="7" fillId="0" borderId="0" xfId="0" applyFont="1" applyAlignment="1">
      <alignment vertical="top" wrapText="1"/>
    </xf>
    <xf numFmtId="0" fontId="0" fillId="0" borderId="0" xfId="0" applyAlignment="1"/>
  </cellXfs>
  <cellStyles count="4">
    <cellStyle name="Calculation" xfId="3" builtinId="22"/>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effectLst/>
              </a:rPr>
              <a:t>Table 1a - Number of drug T-codes per record</a:t>
            </a:r>
            <a:endParaRPr lang="en-US">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0-BFF3-4807-B73D-17248857E59B}"/>
            </c:ext>
          </c:extLst>
        </c:ser>
        <c:ser>
          <c:idx val="1"/>
          <c:order val="1"/>
          <c:spPr>
            <a:solidFill>
              <a:schemeClr val="accent2"/>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1-BFF3-4807-B73D-17248857E59B}"/>
            </c:ext>
          </c:extLst>
        </c:ser>
        <c:ser>
          <c:idx val="2"/>
          <c:order val="2"/>
          <c:spPr>
            <a:solidFill>
              <a:schemeClr val="accent3"/>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2-BFF3-4807-B73D-17248857E59B}"/>
            </c:ext>
          </c:extLst>
        </c:ser>
        <c:ser>
          <c:idx val="3"/>
          <c:order val="3"/>
          <c:spPr>
            <a:solidFill>
              <a:schemeClr val="accent4"/>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3-BFF3-4807-B73D-17248857E59B}"/>
            </c:ext>
          </c:extLst>
        </c:ser>
        <c:ser>
          <c:idx val="4"/>
          <c:order val="4"/>
          <c:spPr>
            <a:solidFill>
              <a:schemeClr val="accent5"/>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4-BFF3-4807-B73D-17248857E59B}"/>
            </c:ext>
          </c:extLst>
        </c:ser>
        <c:ser>
          <c:idx val="5"/>
          <c:order val="5"/>
          <c:spPr>
            <a:solidFill>
              <a:schemeClr val="accent6"/>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5-BFF3-4807-B73D-17248857E59B}"/>
            </c:ext>
          </c:extLst>
        </c:ser>
        <c:ser>
          <c:idx val="6"/>
          <c:order val="6"/>
          <c:spPr>
            <a:solidFill>
              <a:schemeClr val="accent1">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6-BFF3-4807-B73D-17248857E59B}"/>
            </c:ext>
          </c:extLst>
        </c:ser>
        <c:ser>
          <c:idx val="7"/>
          <c:order val="7"/>
          <c:spPr>
            <a:solidFill>
              <a:schemeClr val="accent2">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7-BFF3-4807-B73D-17248857E59B}"/>
            </c:ext>
          </c:extLst>
        </c:ser>
        <c:ser>
          <c:idx val="8"/>
          <c:order val="8"/>
          <c:spPr>
            <a:solidFill>
              <a:schemeClr val="accent3">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8-BFF3-4807-B73D-17248857E59B}"/>
            </c:ext>
          </c:extLst>
        </c:ser>
        <c:ser>
          <c:idx val="9"/>
          <c:order val="9"/>
          <c:spPr>
            <a:solidFill>
              <a:schemeClr val="accent4">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9-BFF3-4807-B73D-17248857E59B}"/>
            </c:ext>
          </c:extLst>
        </c:ser>
        <c:ser>
          <c:idx val="10"/>
          <c:order val="10"/>
          <c:spPr>
            <a:solidFill>
              <a:schemeClr val="accent5">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A-BFF3-4807-B73D-17248857E59B}"/>
            </c:ext>
          </c:extLst>
        </c:ser>
        <c:ser>
          <c:idx val="11"/>
          <c:order val="11"/>
          <c:spPr>
            <a:solidFill>
              <a:schemeClr val="accent6">
                <a:lumMod val="60000"/>
              </a:schemeClr>
            </a:solidFill>
            <a:ln>
              <a:noFill/>
            </a:ln>
            <a:effectLst/>
          </c:spPr>
          <c:invertIfNegative val="0"/>
          <c:val>
            <c:numRef>
              <c:f>Table_1a_Codes_Rec!#REF!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Table_1a_Codes_Rec!#REF!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Table_1a_Codes_Rec!#REF!</c15:sqref>
                        </c15:formulaRef>
                      </c:ext>
                    </c:extLst>
                  </c:multiLvlStrRef>
                </c15:cat>
              </c15:filteredCategoryTitle>
            </c:ext>
            <c:ext xmlns:c16="http://schemas.microsoft.com/office/drawing/2014/chart" uri="{C3380CC4-5D6E-409C-BE32-E72D297353CC}">
              <c16:uniqueId val="{0000000B-BFF3-4807-B73D-17248857E59B}"/>
            </c:ext>
          </c:extLst>
        </c:ser>
        <c:dLbls>
          <c:showLegendKey val="0"/>
          <c:showVal val="0"/>
          <c:showCatName val="0"/>
          <c:showSerName val="0"/>
          <c:showPercent val="0"/>
          <c:showBubbleSize val="0"/>
        </c:dLbls>
        <c:gapWidth val="219"/>
        <c:overlap val="-27"/>
        <c:axId val="345958392"/>
        <c:axId val="345954080"/>
      </c:barChart>
      <c:catAx>
        <c:axId val="345958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4080"/>
        <c:crosses val="autoZero"/>
        <c:auto val="1"/>
        <c:lblAlgn val="ctr"/>
        <c:lblOffset val="100"/>
        <c:noMultiLvlLbl val="0"/>
      </c:catAx>
      <c:valAx>
        <c:axId val="345954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8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Table 1a. Number of drug T-codes per record</a:t>
            </a:r>
          </a:p>
        </c:rich>
      </c:tx>
      <c:overlay val="0"/>
      <c:spPr>
        <a:noFill/>
        <a:ln>
          <a:noFill/>
        </a:ln>
        <a:effectLst/>
      </c:spPr>
    </c:title>
    <c:autoTitleDeleted val="0"/>
    <c:plotArea>
      <c:layout/>
      <c:barChart>
        <c:barDir val="col"/>
        <c:grouping val="clustered"/>
        <c:varyColors val="0"/>
        <c:ser>
          <c:idx val="0"/>
          <c:order val="0"/>
          <c:tx>
            <c:strRef>
              <c:f>Table_1a_Codes_Rec!$P$4</c:f>
              <c:strCache>
                <c:ptCount val="1"/>
                <c:pt idx="0">
                  <c:v>Montana</c:v>
                </c:pt>
              </c:strCache>
            </c:strRef>
          </c:tx>
          <c:spPr>
            <a:solidFill>
              <a:schemeClr val="accent1"/>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Table_1a_Codes_Rec!$P$5:$P$15</c:f>
              <c:numCache>
                <c:formatCode>0.00%</c:formatCode>
                <c:ptCount val="11"/>
                <c:pt idx="0">
                  <c:v>0.66803278688524592</c:v>
                </c:pt>
                <c:pt idx="1">
                  <c:v>0.20594262295081966</c:v>
                </c:pt>
                <c:pt idx="2">
                  <c:v>8.6065573770491802E-2</c:v>
                </c:pt>
                <c:pt idx="3">
                  <c:v>3.0737704918032786E-2</c:v>
                </c:pt>
                <c:pt idx="4">
                  <c:v>6.1475409836065573E-3</c:v>
                </c:pt>
                <c:pt idx="5">
                  <c:v>1.0245901639344263E-3</c:v>
                </c:pt>
                <c:pt idx="6">
                  <c:v>1.0245901639344263E-3</c:v>
                </c:pt>
                <c:pt idx="7">
                  <c:v>1.0245901639344263E-3</c:v>
                </c:pt>
                <c:pt idx="8">
                  <c:v>0</c:v>
                </c:pt>
                <c:pt idx="9">
                  <c:v>0</c:v>
                </c:pt>
                <c:pt idx="10">
                  <c:v>0</c:v>
                </c:pt>
              </c:numCache>
            </c:numRef>
          </c:val>
          <c:extLst>
            <c:ext xmlns:c16="http://schemas.microsoft.com/office/drawing/2014/chart" uri="{C3380CC4-5D6E-409C-BE32-E72D297353CC}">
              <c16:uniqueId val="{00000000-816D-49F9-B12F-ACA98B9CFF42}"/>
            </c:ext>
          </c:extLst>
        </c:ser>
        <c:ser>
          <c:idx val="1"/>
          <c:order val="1"/>
          <c:tx>
            <c:strRef>
              <c:f>Table_1a_Codes_Rec!$Q$4</c:f>
              <c:strCache>
                <c:ptCount val="1"/>
                <c:pt idx="0">
                  <c:v>Colorado</c:v>
                </c:pt>
              </c:strCache>
            </c:strRef>
          </c:tx>
          <c:spPr>
            <a:solidFill>
              <a:schemeClr val="accent2"/>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Table_1a_Codes_Rec!$Q$5:$Q$15</c:f>
              <c:numCache>
                <c:formatCode>0.00%</c:formatCode>
                <c:ptCount val="11"/>
                <c:pt idx="0">
                  <c:v>0.65803425774877655</c:v>
                </c:pt>
                <c:pt idx="1">
                  <c:v>0.21757748776508973</c:v>
                </c:pt>
                <c:pt idx="2">
                  <c:v>8.1362153344208807E-2</c:v>
                </c:pt>
                <c:pt idx="3">
                  <c:v>2.8955954323001631E-2</c:v>
                </c:pt>
                <c:pt idx="4">
                  <c:v>8.9722675367047301E-3</c:v>
                </c:pt>
                <c:pt idx="5">
                  <c:v>3.4665579119086461E-3</c:v>
                </c:pt>
                <c:pt idx="6">
                  <c:v>6.1174551386623159E-4</c:v>
                </c:pt>
                <c:pt idx="7">
                  <c:v>4.0783034257748778E-4</c:v>
                </c:pt>
                <c:pt idx="8">
                  <c:v>2.0391517128874389E-4</c:v>
                </c:pt>
                <c:pt idx="9">
                  <c:v>2.0391517128874389E-4</c:v>
                </c:pt>
                <c:pt idx="10">
                  <c:v>2.0391517128874389E-4</c:v>
                </c:pt>
              </c:numCache>
            </c:numRef>
          </c:val>
          <c:extLst>
            <c:ext xmlns:c16="http://schemas.microsoft.com/office/drawing/2014/chart" uri="{C3380CC4-5D6E-409C-BE32-E72D297353CC}">
              <c16:uniqueId val="{00000001-816D-49F9-B12F-ACA98B9CFF42}"/>
            </c:ext>
          </c:extLst>
        </c:ser>
        <c:ser>
          <c:idx val="2"/>
          <c:order val="2"/>
          <c:tx>
            <c:strRef>
              <c:f>Table_1a_Codes_Rec!$R$4</c:f>
              <c:strCache>
                <c:ptCount val="1"/>
                <c:pt idx="0">
                  <c:v>Kentucky</c:v>
                </c:pt>
              </c:strCache>
            </c:strRef>
          </c:tx>
          <c:spPr>
            <a:solidFill>
              <a:schemeClr val="accent3"/>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Table_1a_Codes_Rec!$R$5:$R$15</c:f>
              <c:numCache>
                <c:formatCode>0.00%</c:formatCode>
                <c:ptCount val="11"/>
                <c:pt idx="0">
                  <c:v>0.66607301869991098</c:v>
                </c:pt>
                <c:pt idx="1">
                  <c:v>0.21994657168299198</c:v>
                </c:pt>
                <c:pt idx="2">
                  <c:v>9.1718610863757793E-2</c:v>
                </c:pt>
                <c:pt idx="3">
                  <c:v>2.2261798753339269E-2</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816D-49F9-B12F-ACA98B9CFF42}"/>
            </c:ext>
          </c:extLst>
        </c:ser>
        <c:ser>
          <c:idx val="3"/>
          <c:order val="3"/>
          <c:tx>
            <c:strRef>
              <c:f>Table_1a_Codes_Rec!$S$4</c:f>
              <c:strCache>
                <c:ptCount val="1"/>
                <c:pt idx="0">
                  <c:v>New Mexico</c:v>
                </c:pt>
              </c:strCache>
            </c:strRef>
          </c:tx>
          <c:spPr>
            <a:solidFill>
              <a:schemeClr val="accent4"/>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Table_1a_Codes_Rec!$S$5:$S$15</c:f>
              <c:numCache>
                <c:formatCode>0.00%</c:formatCode>
                <c:ptCount val="11"/>
                <c:pt idx="0">
                  <c:v>0.64308681672025725</c:v>
                </c:pt>
                <c:pt idx="1">
                  <c:v>0.22508038585209003</c:v>
                </c:pt>
                <c:pt idx="2">
                  <c:v>8.6816720257234734E-2</c:v>
                </c:pt>
                <c:pt idx="3">
                  <c:v>2.5723472668810289E-2</c:v>
                </c:pt>
                <c:pt idx="4">
                  <c:v>1.2861736334405145E-2</c:v>
                </c:pt>
                <c:pt idx="5">
                  <c:v>2.572347266881029E-3</c:v>
                </c:pt>
                <c:pt idx="6">
                  <c:v>1.9292604501607716E-3</c:v>
                </c:pt>
                <c:pt idx="7">
                  <c:v>1.2861736334405145E-3</c:v>
                </c:pt>
                <c:pt idx="8">
                  <c:v>6.4308681672025725E-4</c:v>
                </c:pt>
                <c:pt idx="9">
                  <c:v>0</c:v>
                </c:pt>
                <c:pt idx="10">
                  <c:v>0</c:v>
                </c:pt>
              </c:numCache>
            </c:numRef>
          </c:val>
          <c:extLst>
            <c:ext xmlns:c16="http://schemas.microsoft.com/office/drawing/2014/chart" uri="{C3380CC4-5D6E-409C-BE32-E72D297353CC}">
              <c16:uniqueId val="{00000003-816D-49F9-B12F-ACA98B9CFF42}"/>
            </c:ext>
          </c:extLst>
        </c:ser>
        <c:ser>
          <c:idx val="4"/>
          <c:order val="4"/>
          <c:tx>
            <c:strRef>
              <c:f>Table_1a_Codes_Rec!$T$4</c:f>
              <c:strCache>
                <c:ptCount val="1"/>
                <c:pt idx="0">
                  <c:v>State 5</c:v>
                </c:pt>
              </c:strCache>
            </c:strRef>
          </c:tx>
          <c:spPr>
            <a:solidFill>
              <a:schemeClr val="accent5"/>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Table_1a_Codes_Rec!$T$5:$T$15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816D-49F9-B12F-ACA98B9CFF42}"/>
            </c:ext>
          </c:extLst>
        </c:ser>
        <c:ser>
          <c:idx val="5"/>
          <c:order val="5"/>
          <c:tx>
            <c:strRef>
              <c:f>Table_1a_Codes_Rec!$U$4</c:f>
              <c:strCache>
                <c:ptCount val="1"/>
                <c:pt idx="0">
                  <c:v>State 6</c:v>
                </c:pt>
              </c:strCache>
            </c:strRef>
          </c:tx>
          <c:spPr>
            <a:solidFill>
              <a:schemeClr val="accent6"/>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Table_1a_Codes_Rec!$U$5:$U$15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816D-49F9-B12F-ACA98B9CFF42}"/>
            </c:ext>
          </c:extLst>
        </c:ser>
        <c:ser>
          <c:idx val="6"/>
          <c:order val="6"/>
          <c:tx>
            <c:strRef>
              <c:f>Table_1a_Codes_Rec!$V$4</c:f>
              <c:strCache>
                <c:ptCount val="1"/>
                <c:pt idx="0">
                  <c:v>State 7</c:v>
                </c:pt>
              </c:strCache>
            </c:strRef>
          </c:tx>
          <c:spPr>
            <a:solidFill>
              <a:schemeClr val="accent1">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Table_1a_Codes_Rec!$V$5:$V$15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816D-49F9-B12F-ACA98B9CFF42}"/>
            </c:ext>
          </c:extLst>
        </c:ser>
        <c:ser>
          <c:idx val="7"/>
          <c:order val="7"/>
          <c:tx>
            <c:strRef>
              <c:f>Table_1a_Codes_Rec!$W$4</c:f>
              <c:strCache>
                <c:ptCount val="1"/>
                <c:pt idx="0">
                  <c:v>State 8</c:v>
                </c:pt>
              </c:strCache>
            </c:strRef>
          </c:tx>
          <c:spPr>
            <a:solidFill>
              <a:schemeClr val="accent2">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Table_1a_Codes_Rec!$W$5:$W$15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7-816D-49F9-B12F-ACA98B9CFF42}"/>
            </c:ext>
          </c:extLst>
        </c:ser>
        <c:ser>
          <c:idx val="8"/>
          <c:order val="8"/>
          <c:tx>
            <c:strRef>
              <c:f>Table_1a_Codes_Rec!$X$4</c:f>
              <c:strCache>
                <c:ptCount val="1"/>
                <c:pt idx="0">
                  <c:v>State 9</c:v>
                </c:pt>
              </c:strCache>
            </c:strRef>
          </c:tx>
          <c:spPr>
            <a:solidFill>
              <a:schemeClr val="accent3">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Table_1a_Codes_Rec!$X$5:$X$15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816D-49F9-B12F-ACA98B9CFF42}"/>
            </c:ext>
          </c:extLst>
        </c:ser>
        <c:ser>
          <c:idx val="9"/>
          <c:order val="9"/>
          <c:tx>
            <c:strRef>
              <c:f>Table_1a_Codes_Rec!$Y$4</c:f>
              <c:strCache>
                <c:ptCount val="1"/>
                <c:pt idx="0">
                  <c:v>State 10</c:v>
                </c:pt>
              </c:strCache>
            </c:strRef>
          </c:tx>
          <c:spPr>
            <a:solidFill>
              <a:schemeClr val="accent4">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Table_1a_Codes_Rec!$Y$5:$Y$15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816D-49F9-B12F-ACA98B9CFF42}"/>
            </c:ext>
          </c:extLst>
        </c:ser>
        <c:ser>
          <c:idx val="10"/>
          <c:order val="10"/>
          <c:tx>
            <c:strRef>
              <c:f>Table_1a_Codes_Rec!$Z$4</c:f>
              <c:strCache>
                <c:ptCount val="1"/>
                <c:pt idx="0">
                  <c:v>State 11</c:v>
                </c:pt>
              </c:strCache>
            </c:strRef>
          </c:tx>
          <c:spPr>
            <a:solidFill>
              <a:schemeClr val="accent5">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Table_1a_Codes_Rec!$Z$5:$Z$15</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A-816D-49F9-B12F-ACA98B9CFF42}"/>
            </c:ext>
          </c:extLst>
        </c:ser>
        <c:ser>
          <c:idx val="11"/>
          <c:order val="11"/>
          <c:tx>
            <c:strRef>
              <c:f>Table_1a_Codes_Rec!$AA$4</c:f>
              <c:strCache>
                <c:ptCount val="1"/>
                <c:pt idx="0">
                  <c:v>VALIDATION</c:v>
                </c:pt>
              </c:strCache>
            </c:strRef>
          </c:tx>
          <c:spPr>
            <a:solidFill>
              <a:schemeClr val="accent6">
                <a:lumMod val="60000"/>
              </a:schemeClr>
            </a:solidFill>
            <a:ln>
              <a:noFill/>
            </a:ln>
            <a:effectLst/>
          </c:spPr>
          <c:invertIfNegative val="0"/>
          <c:cat>
            <c:numRef>
              <c:f>Table_1a_Codes_Rec!$O$5:$O$15</c:f>
              <c:numCache>
                <c:formatCode>General</c:formatCode>
                <c:ptCount val="11"/>
                <c:pt idx="0">
                  <c:v>1</c:v>
                </c:pt>
                <c:pt idx="1">
                  <c:v>2</c:v>
                </c:pt>
                <c:pt idx="2">
                  <c:v>3</c:v>
                </c:pt>
                <c:pt idx="3">
                  <c:v>4</c:v>
                </c:pt>
                <c:pt idx="4">
                  <c:v>5</c:v>
                </c:pt>
                <c:pt idx="5">
                  <c:v>6</c:v>
                </c:pt>
                <c:pt idx="6">
                  <c:v>7</c:v>
                </c:pt>
                <c:pt idx="7">
                  <c:v>8</c:v>
                </c:pt>
                <c:pt idx="8">
                  <c:v>9</c:v>
                </c:pt>
                <c:pt idx="9">
                  <c:v>10</c:v>
                </c:pt>
                <c:pt idx="10">
                  <c:v>11</c:v>
                </c:pt>
              </c:numCache>
            </c:numRef>
          </c:cat>
          <c:val>
            <c:numRef>
              <c:f>Table_1a_Codes_Rec!$AA$5:$AA$15</c:f>
              <c:numCache>
                <c:formatCode>0.00%</c:formatCode>
                <c:ptCount val="11"/>
                <c:pt idx="0">
                  <c:v>0.28915662650602408</c:v>
                </c:pt>
                <c:pt idx="1">
                  <c:v>9.036144578313253E-2</c:v>
                </c:pt>
                <c:pt idx="2">
                  <c:v>0.62048192771084343</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B-816D-49F9-B12F-ACA98B9CFF42}"/>
            </c:ext>
          </c:extLst>
        </c:ser>
        <c:dLbls>
          <c:showLegendKey val="0"/>
          <c:showVal val="0"/>
          <c:showCatName val="0"/>
          <c:showSerName val="0"/>
          <c:showPercent val="0"/>
          <c:showBubbleSize val="0"/>
        </c:dLbls>
        <c:gapWidth val="219"/>
        <c:overlap val="-27"/>
        <c:axId val="345960352"/>
        <c:axId val="345956040"/>
      </c:barChart>
      <c:catAx>
        <c:axId val="345960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56040"/>
        <c:crosses val="autoZero"/>
        <c:auto val="1"/>
        <c:lblAlgn val="ctr"/>
        <c:lblOffset val="100"/>
        <c:noMultiLvlLbl val="0"/>
      </c:catAx>
      <c:valAx>
        <c:axId val="345956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596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7620</xdr:rowOff>
    </xdr:from>
    <xdr:to>
      <xdr:col>6</xdr:col>
      <xdr:colOff>236220</xdr:colOff>
      <xdr:row>43</xdr:row>
      <xdr:rowOff>167640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3246120"/>
          <a:ext cx="3893820" cy="51130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100" b="1">
              <a:solidFill>
                <a:schemeClr val="dk1"/>
              </a:solidFill>
              <a:effectLst/>
              <a:latin typeface="+mn-lt"/>
              <a:ea typeface="+mn-ea"/>
              <a:cs typeface="+mn-cs"/>
            </a:rPr>
            <a:t>Table 1a - Number of drug T-codes per record</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What:</a:t>
          </a:r>
          <a:r>
            <a:rPr lang="en-US" sz="1100">
              <a:solidFill>
                <a:schemeClr val="dk1"/>
              </a:solidFill>
              <a:effectLst/>
              <a:latin typeface="+mn-lt"/>
              <a:ea typeface="+mn-ea"/>
              <a:cs typeface="+mn-cs"/>
            </a:rPr>
            <a:t> This table shows the frequency distribution of the number of drug poisonings T-codes per record meeting </a:t>
          </a:r>
          <a:r>
            <a:rPr lang="en-US" sz="1100" b="1">
              <a:solidFill>
                <a:schemeClr val="dk1"/>
              </a:solidFill>
              <a:effectLst/>
              <a:latin typeface="+mn-lt"/>
              <a:ea typeface="+mn-ea"/>
              <a:cs typeface="+mn-cs"/>
            </a:rPr>
            <a:t>proposed case definition 1</a:t>
          </a:r>
          <a:r>
            <a:rPr lang="en-US" sz="1100">
              <a:solidFill>
                <a:schemeClr val="dk1"/>
              </a:solidFill>
              <a:effectLst/>
              <a:latin typeface="+mn-lt"/>
              <a:ea typeface="+mn-ea"/>
              <a:cs typeface="+mn-cs"/>
            </a:rPr>
            <a:t>. For example, in Montana, among inpatient hospital records that meet the criteria for case definition 1, there are 652 records with only 1 drug poisoning T-code and 201 records with 2 drug poisoning T-codes. </a:t>
          </a:r>
        </a:p>
        <a:p>
          <a:pPr lvl="1"/>
          <a:r>
            <a:rPr lang="en-US" sz="1100" b="1">
              <a:solidFill>
                <a:schemeClr val="dk1"/>
              </a:solidFill>
              <a:effectLst/>
              <a:latin typeface="+mn-lt"/>
              <a:ea typeface="+mn-ea"/>
              <a:cs typeface="+mn-cs"/>
            </a:rPr>
            <a:t>How:</a:t>
          </a:r>
          <a:r>
            <a:rPr lang="en-US" sz="1100">
              <a:solidFill>
                <a:schemeClr val="dk1"/>
              </a:solidFill>
              <a:effectLst/>
              <a:latin typeface="+mn-lt"/>
              <a:ea typeface="+mn-ea"/>
              <a:cs typeface="+mn-cs"/>
            </a:rPr>
            <a:t> Identify records that meet the criteria for </a:t>
          </a:r>
          <a:r>
            <a:rPr lang="en-US" sz="1100" b="1">
              <a:solidFill>
                <a:schemeClr val="dk1"/>
              </a:solidFill>
              <a:effectLst/>
              <a:latin typeface="+mn-lt"/>
              <a:ea typeface="+mn-ea"/>
              <a:cs typeface="+mn-cs"/>
            </a:rPr>
            <a:t>proposed</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case definition 1</a:t>
          </a:r>
          <a:r>
            <a:rPr lang="en-US" sz="1100">
              <a:solidFill>
                <a:schemeClr val="dk1"/>
              </a:solidFill>
              <a:effectLst/>
              <a:latin typeface="+mn-lt"/>
              <a:ea typeface="+mn-ea"/>
              <a:cs typeface="+mn-cs"/>
            </a:rPr>
            <a:t>. Among these records, identify the number of drug poisoning T-Codes that appear in each record.</a:t>
          </a:r>
        </a:p>
        <a:p>
          <a:pPr lvl="1"/>
          <a:r>
            <a:rPr lang="en-US" sz="1100" b="1">
              <a:solidFill>
                <a:schemeClr val="dk1"/>
              </a:solidFill>
              <a:effectLst/>
              <a:latin typeface="+mn-lt"/>
              <a:ea typeface="+mn-ea"/>
              <a:cs typeface="+mn-cs"/>
            </a:rPr>
            <a:t>Why:</a:t>
          </a:r>
          <a:r>
            <a:rPr lang="en-US" sz="1100">
              <a:solidFill>
                <a:schemeClr val="dk1"/>
              </a:solidFill>
              <a:effectLst/>
              <a:latin typeface="+mn-lt"/>
              <a:ea typeface="+mn-ea"/>
              <a:cs typeface="+mn-cs"/>
            </a:rPr>
            <a:t> This gives us a quick sense of how many poisoning visits involve multi-drug poisonings. If a high percentage of poisoning visits involve multiple drugs, it could have implications for how we choose to operationalize drug-specific sub-indicators (e.g. deciding whether sub-indicators should be mutually exclusive in the event that we use an any-mention approach). Depending on the results of this analysis, we could choose to take a deeper dive and determine which codes are most often grouped together. </a:t>
          </a:r>
        </a:p>
        <a:p>
          <a:r>
            <a:rPr lang="en-US" sz="1100" b="1">
              <a:solidFill>
                <a:schemeClr val="dk1"/>
              </a:solidFill>
              <a:effectLst/>
              <a:latin typeface="+mn-lt"/>
              <a:ea typeface="+mn-ea"/>
              <a:cs typeface="+mn-cs"/>
            </a:rPr>
            <a:t>Proposed Case definition 1 – Principal/first listed diagnosis </a:t>
          </a:r>
          <a:endParaRPr lang="en-US">
            <a:effectLst/>
          </a:endParaRPr>
        </a:p>
        <a:p>
          <a:r>
            <a:rPr lang="en-US" sz="1100">
              <a:solidFill>
                <a:schemeClr val="dk1"/>
              </a:solidFill>
              <a:effectLst/>
              <a:latin typeface="+mn-lt"/>
              <a:ea typeface="+mn-ea"/>
              <a:cs typeface="+mn-cs"/>
            </a:rPr>
            <a:t>Search for a principal/first-listed diagnosis of T36 -T50 </a:t>
          </a:r>
          <a:r>
            <a:rPr lang="en-US" sz="1100" b="1">
              <a:solidFill>
                <a:schemeClr val="dk1"/>
              </a:solidFill>
              <a:effectLst/>
              <a:latin typeface="+mn-lt"/>
              <a:ea typeface="+mn-ea"/>
              <a:cs typeface="+mn-cs"/>
            </a:rPr>
            <a:t>(All drug poisoning)</a:t>
          </a:r>
          <a:endParaRPr lang="en-US">
            <a:effectLst/>
          </a:endParaRPr>
        </a:p>
        <a:p>
          <a:r>
            <a:rPr lang="en-US" sz="1100">
              <a:solidFill>
                <a:schemeClr val="dk1"/>
              </a:solidFill>
              <a:effectLst/>
              <a:latin typeface="+mn-lt"/>
              <a:ea typeface="+mn-ea"/>
              <a:cs typeface="+mn-cs"/>
            </a:rPr>
            <a:t>Includes unintentional, intentional harm, assault, and undetermined intent [with a 6th character of 1, 2, 3, or 4 (Exceptions: T36.9, T37.9, T39.9, T41.4, T42.7, T43.9, T45.9, T47.9, and T49.9 with a 5th character of 1, 2, 3, or 4)] Excludes adverse effects, underdosing (5,6), and invalid or missing intent. </a:t>
          </a:r>
          <a:endParaRPr lang="en-US">
            <a:effectLst/>
          </a:endParaRPr>
        </a:p>
        <a:p>
          <a:r>
            <a:rPr lang="en-US" sz="1100">
              <a:solidFill>
                <a:schemeClr val="dk1"/>
              </a:solidFill>
              <a:effectLst/>
              <a:latin typeface="+mn-lt"/>
              <a:ea typeface="+mn-ea"/>
              <a:cs typeface="+mn-cs"/>
            </a:rPr>
            <a:t>Includes Initial encounters and Subsequent encounters (with a 7th character of A, D, or missing). Excludes sequelae (7th character of S).</a:t>
          </a:r>
          <a:endParaRPr lang="en-US">
            <a:effectLst/>
          </a:endParaRPr>
        </a:p>
        <a:p>
          <a:pPr lvl="2"/>
          <a:endParaRPr lang="en-US" sz="1100">
            <a:solidFill>
              <a:schemeClr val="dk1"/>
            </a:solidFill>
            <a:effectLst/>
            <a:latin typeface="+mn-lt"/>
            <a:ea typeface="+mn-ea"/>
            <a:cs typeface="+mn-cs"/>
          </a:endParaRPr>
        </a:p>
      </xdr:txBody>
    </xdr:sp>
    <xdr:clientData/>
  </xdr:twoCellAnchor>
  <xdr:twoCellAnchor>
    <xdr:from>
      <xdr:col>1</xdr:col>
      <xdr:colOff>800100</xdr:colOff>
      <xdr:row>49</xdr:row>
      <xdr:rowOff>22860</xdr:rowOff>
    </xdr:from>
    <xdr:to>
      <xdr:col>13</xdr:col>
      <xdr:colOff>114300</xdr:colOff>
      <xdr:row>72</xdr:row>
      <xdr:rowOff>30480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601980</xdr:colOff>
      <xdr:row>17</xdr:row>
      <xdr:rowOff>7620</xdr:rowOff>
    </xdr:from>
    <xdr:to>
      <xdr:col>19</xdr:col>
      <xdr:colOff>99060</xdr:colOff>
      <xdr:row>40</xdr:row>
      <xdr:rowOff>30480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HDD/Identified/Projects/2018/CSTE_Drug_Poisoning/Multiple_States_CaseDefinitionTables_AllDrugHosp.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_0_Information"/>
      <sheetName val="Table_1a_Codes_Rec"/>
      <sheetName val="Table_1b_Codes_List"/>
      <sheetName val="Table_2_Encounter"/>
      <sheetName val="Table_3_Manner"/>
      <sheetName val="Table_4_Other_Codes"/>
      <sheetName val="Table_5_Behavioral"/>
      <sheetName val="Table_6_First_Mention"/>
      <sheetName val="Table_7_Primary"/>
      <sheetName val="Table_9_Any_Mention"/>
      <sheetName val="Optional_Table _10_Quarter"/>
      <sheetName val="Table_11_Discharge_Expired"/>
    </sheetNames>
    <sheetDataSet>
      <sheetData sheetId="0">
        <row r="4">
          <cell r="A4" t="str">
            <v>Montana</v>
          </cell>
        </row>
        <row r="5">
          <cell r="A5" t="str">
            <v>Colorado</v>
          </cell>
        </row>
        <row r="6">
          <cell r="A6" t="str">
            <v>Kentucky</v>
          </cell>
        </row>
        <row r="7">
          <cell r="A7" t="str">
            <v>New Mexico</v>
          </cell>
        </row>
        <row r="8">
          <cell r="A8" t="str">
            <v>State 5</v>
          </cell>
        </row>
        <row r="9">
          <cell r="A9" t="str">
            <v>State 6</v>
          </cell>
        </row>
        <row r="10">
          <cell r="A10" t="str">
            <v>State 7</v>
          </cell>
        </row>
        <row r="11">
          <cell r="A11" t="str">
            <v>State 8</v>
          </cell>
        </row>
        <row r="12">
          <cell r="A12" t="str">
            <v>State 9</v>
          </cell>
        </row>
        <row r="13">
          <cell r="A13" t="str">
            <v>State 10</v>
          </cell>
        </row>
        <row r="14">
          <cell r="A14" t="str">
            <v>State 11</v>
          </cell>
        </row>
        <row r="15">
          <cell r="A15" t="str">
            <v>VALIDATION</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A4" sqref="A4"/>
    </sheetView>
  </sheetViews>
  <sheetFormatPr defaultRowHeight="15" x14ac:dyDescent="0.25"/>
  <cols>
    <col min="1" max="1" width="37.7109375" bestFit="1" customWidth="1"/>
    <col min="2" max="2" width="17.85546875" style="1" bestFit="1" customWidth="1"/>
    <col min="3" max="3" width="17.140625" customWidth="1"/>
    <col min="4" max="4" width="22.7109375" bestFit="1" customWidth="1"/>
    <col min="5" max="5" width="80.85546875" customWidth="1"/>
  </cols>
  <sheetData>
    <row r="1" spans="1:5" x14ac:dyDescent="0.25">
      <c r="A1" t="s">
        <v>24</v>
      </c>
    </row>
    <row r="3" spans="1:5" ht="47.25" customHeight="1" thickBot="1" x14ac:dyDescent="0.3">
      <c r="A3" s="5" t="s">
        <v>23</v>
      </c>
      <c r="B3" s="7" t="s">
        <v>22</v>
      </c>
      <c r="C3" s="6" t="s">
        <v>21</v>
      </c>
      <c r="D3" s="5" t="s">
        <v>20</v>
      </c>
      <c r="E3" s="5" t="s">
        <v>19</v>
      </c>
    </row>
    <row r="4" spans="1:5" ht="15.75" thickTop="1" x14ac:dyDescent="0.25">
      <c r="A4" s="2" t="s">
        <v>18</v>
      </c>
      <c r="B4" s="3">
        <v>43126</v>
      </c>
      <c r="C4" s="2">
        <v>9</v>
      </c>
      <c r="D4" s="2" t="s">
        <v>15</v>
      </c>
      <c r="E4" s="2" t="s">
        <v>17</v>
      </c>
    </row>
    <row r="5" spans="1:5" x14ac:dyDescent="0.25">
      <c r="A5" s="2" t="s">
        <v>16</v>
      </c>
      <c r="B5" s="3">
        <v>43027</v>
      </c>
      <c r="C5" s="2">
        <v>30</v>
      </c>
      <c r="D5" s="2" t="s">
        <v>15</v>
      </c>
      <c r="E5" s="4" t="s">
        <v>14</v>
      </c>
    </row>
    <row r="6" spans="1:5" x14ac:dyDescent="0.25">
      <c r="A6" s="2" t="s">
        <v>13</v>
      </c>
      <c r="B6" s="3">
        <v>43074</v>
      </c>
      <c r="C6" s="2">
        <v>25</v>
      </c>
      <c r="D6" s="2"/>
      <c r="E6" s="2" t="s">
        <v>12</v>
      </c>
    </row>
    <row r="7" spans="1:5" x14ac:dyDescent="0.25">
      <c r="A7" s="2" t="s">
        <v>11</v>
      </c>
      <c r="B7" s="3">
        <v>43087</v>
      </c>
      <c r="C7" s="2"/>
      <c r="D7" s="2" t="s">
        <v>1</v>
      </c>
      <c r="E7" s="4" t="s">
        <v>10</v>
      </c>
    </row>
    <row r="8" spans="1:5" x14ac:dyDescent="0.25">
      <c r="A8" s="2" t="s">
        <v>9</v>
      </c>
      <c r="B8" s="3"/>
      <c r="C8" s="2"/>
      <c r="D8" s="2"/>
      <c r="E8" s="2"/>
    </row>
    <row r="9" spans="1:5" x14ac:dyDescent="0.25">
      <c r="A9" s="2" t="s">
        <v>8</v>
      </c>
      <c r="B9" s="3"/>
      <c r="C9" s="2"/>
      <c r="D9" s="2"/>
      <c r="E9" s="2"/>
    </row>
    <row r="10" spans="1:5" x14ac:dyDescent="0.25">
      <c r="A10" s="2" t="s">
        <v>7</v>
      </c>
      <c r="B10" s="3"/>
      <c r="C10" s="2"/>
      <c r="D10" s="2"/>
      <c r="E10" s="2"/>
    </row>
    <row r="11" spans="1:5" x14ac:dyDescent="0.25">
      <c r="A11" s="2" t="s">
        <v>6</v>
      </c>
      <c r="B11" s="3"/>
      <c r="C11" s="2"/>
      <c r="D11" s="2"/>
      <c r="E11" s="2"/>
    </row>
    <row r="12" spans="1:5" x14ac:dyDescent="0.25">
      <c r="A12" s="2" t="s">
        <v>5</v>
      </c>
      <c r="B12" s="3"/>
      <c r="C12" s="2"/>
      <c r="D12" s="2"/>
      <c r="E12" s="2"/>
    </row>
    <row r="13" spans="1:5" x14ac:dyDescent="0.25">
      <c r="A13" s="2" t="s">
        <v>4</v>
      </c>
      <c r="B13" s="3"/>
      <c r="C13" s="2"/>
      <c r="D13" s="2"/>
      <c r="E13" s="2"/>
    </row>
    <row r="14" spans="1:5" x14ac:dyDescent="0.25">
      <c r="A14" s="2" t="s">
        <v>3</v>
      </c>
      <c r="B14" s="3"/>
      <c r="C14" s="2"/>
      <c r="D14" s="2"/>
      <c r="E14" s="2"/>
    </row>
    <row r="15" spans="1:5" x14ac:dyDescent="0.25">
      <c r="A15" s="2" t="s">
        <v>2</v>
      </c>
      <c r="B15" s="3">
        <v>43111</v>
      </c>
      <c r="C15" s="2">
        <v>10</v>
      </c>
      <c r="D15" s="2" t="s">
        <v>1</v>
      </c>
      <c r="E15" s="2" t="s">
        <v>0</v>
      </c>
    </row>
    <row r="16" spans="1:5" x14ac:dyDescent="0.25">
      <c r="B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workbookViewId="0"/>
  </sheetViews>
  <sheetFormatPr defaultRowHeight="15" x14ac:dyDescent="0.25"/>
  <cols>
    <col min="1" max="1" width="13.140625" customWidth="1"/>
    <col min="2" max="2" width="12.28515625" customWidth="1"/>
    <col min="3" max="3" width="12.140625" customWidth="1"/>
    <col min="4" max="4" width="14.7109375" customWidth="1"/>
    <col min="5" max="5" width="11" customWidth="1"/>
  </cols>
  <sheetData>
    <row r="1" spans="1:27" x14ac:dyDescent="0.25">
      <c r="A1" t="s">
        <v>32</v>
      </c>
    </row>
    <row r="2" spans="1:27" x14ac:dyDescent="0.25">
      <c r="A2" t="s">
        <v>31</v>
      </c>
    </row>
    <row r="3" spans="1:27" ht="75" x14ac:dyDescent="0.25">
      <c r="A3" s="21" t="s">
        <v>30</v>
      </c>
      <c r="B3" s="49" t="s">
        <v>29</v>
      </c>
      <c r="C3" s="49"/>
      <c r="D3" s="49"/>
      <c r="E3" s="49"/>
    </row>
    <row r="4" spans="1:27" ht="39" customHeight="1" thickBot="1" x14ac:dyDescent="0.3">
      <c r="A4" s="20"/>
      <c r="B4" s="20" t="str">
        <f>[1]Table_0_Information!$A$4</f>
        <v>Montana</v>
      </c>
      <c r="C4" s="20" t="str">
        <f>[1]Table_0_Information!$A$5</f>
        <v>Colorado</v>
      </c>
      <c r="D4" s="20" t="str">
        <f>[1]Table_0_Information!$A$6</f>
        <v>Kentucky</v>
      </c>
      <c r="E4" s="20" t="str">
        <f>[1]Table_0_Information!$A$7</f>
        <v>New Mexico</v>
      </c>
      <c r="F4" s="20" t="str">
        <f>[1]Table_0_Information!$A$8</f>
        <v>State 5</v>
      </c>
      <c r="G4" s="20" t="str">
        <f>[1]Table_0_Information!$A$9</f>
        <v>State 6</v>
      </c>
      <c r="H4" s="20" t="str">
        <f>[1]Table_0_Information!$A$10</f>
        <v>State 7</v>
      </c>
      <c r="I4" s="20" t="str">
        <f>[1]Table_0_Information!$A$11</f>
        <v>State 8</v>
      </c>
      <c r="J4" s="20" t="str">
        <f>[1]Table_0_Information!$A$12</f>
        <v>State 9</v>
      </c>
      <c r="K4" s="20" t="str">
        <f>[1]Table_0_Information!$A$13</f>
        <v>State 10</v>
      </c>
      <c r="L4" s="20" t="str">
        <f>[1]Table_0_Information!$A$14</f>
        <v>State 11</v>
      </c>
      <c r="M4" s="20" t="str">
        <f>[1]Table_0_Information!$A$15</f>
        <v>VALIDATION</v>
      </c>
      <c r="O4" s="20"/>
      <c r="P4" s="20" t="str">
        <f>[1]Table_0_Information!$A$4</f>
        <v>Montana</v>
      </c>
      <c r="Q4" s="20" t="str">
        <f>[1]Table_0_Information!$A$5</f>
        <v>Colorado</v>
      </c>
      <c r="R4" s="20" t="str">
        <f>[1]Table_0_Information!$A$6</f>
        <v>Kentucky</v>
      </c>
      <c r="S4" s="20" t="str">
        <f>[1]Table_0_Information!$A$7</f>
        <v>New Mexico</v>
      </c>
      <c r="T4" s="20" t="str">
        <f>[1]Table_0_Information!$A$8</f>
        <v>State 5</v>
      </c>
      <c r="U4" s="20" t="str">
        <f>[1]Table_0_Information!$A$9</f>
        <v>State 6</v>
      </c>
      <c r="V4" s="20" t="str">
        <f>[1]Table_0_Information!$A$10</f>
        <v>State 7</v>
      </c>
      <c r="W4" s="20" t="str">
        <f>[1]Table_0_Information!$A$11</f>
        <v>State 8</v>
      </c>
      <c r="X4" s="20" t="str">
        <f>[1]Table_0_Information!$A$12</f>
        <v>State 9</v>
      </c>
      <c r="Y4" s="20" t="str">
        <f>[1]Table_0_Information!$A$13</f>
        <v>State 10</v>
      </c>
      <c r="Z4" s="20" t="str">
        <f>[1]Table_0_Information!$A$14</f>
        <v>State 11</v>
      </c>
      <c r="AA4" s="20" t="str">
        <f>[1]Table_0_Information!$A$15</f>
        <v>VALIDATION</v>
      </c>
    </row>
    <row r="5" spans="1:27" ht="15.75" thickTop="1" x14ac:dyDescent="0.25">
      <c r="A5" s="15">
        <v>1</v>
      </c>
      <c r="B5" s="13">
        <v>652</v>
      </c>
      <c r="C5" s="13">
        <v>6454</v>
      </c>
      <c r="D5" s="19">
        <v>748</v>
      </c>
      <c r="E5" s="13">
        <v>1000</v>
      </c>
      <c r="F5" s="13"/>
      <c r="G5" s="2"/>
      <c r="H5" s="13"/>
      <c r="I5" s="2"/>
      <c r="J5" s="2"/>
      <c r="K5" s="2"/>
      <c r="L5" s="2"/>
      <c r="M5" s="2">
        <v>48</v>
      </c>
      <c r="O5" s="15">
        <v>1</v>
      </c>
      <c r="P5" s="10">
        <f t="shared" ref="P5:P15" si="0">B5/B$16</f>
        <v>0.66803278688524592</v>
      </c>
      <c r="Q5" s="10">
        <f t="shared" ref="Q5:Q15" si="1">C5/C$16</f>
        <v>0.65803425774877655</v>
      </c>
      <c r="R5" s="10">
        <f t="shared" ref="R5:R15" si="2">D5/D$16</f>
        <v>0.66607301869991098</v>
      </c>
      <c r="S5" s="10">
        <f t="shared" ref="S5:S15" si="3">E5/E$16</f>
        <v>0.64308681672025725</v>
      </c>
      <c r="T5" s="10" t="e">
        <f t="shared" ref="T5:T15" si="4">F5/F$16</f>
        <v>#DIV/0!</v>
      </c>
      <c r="U5" s="10" t="e">
        <f t="shared" ref="U5:U15" si="5">G5/G$16</f>
        <v>#DIV/0!</v>
      </c>
      <c r="V5" s="10" t="e">
        <f t="shared" ref="V5:V15" si="6">H5/H$16</f>
        <v>#DIV/0!</v>
      </c>
      <c r="W5" s="10" t="e">
        <f t="shared" ref="W5:W15" si="7">I5/I$16</f>
        <v>#DIV/0!</v>
      </c>
      <c r="X5" s="10" t="e">
        <f t="shared" ref="X5:X15" si="8">J5/J$16</f>
        <v>#DIV/0!</v>
      </c>
      <c r="Y5" s="10" t="e">
        <f t="shared" ref="Y5:Y15" si="9">K5/K$16</f>
        <v>#DIV/0!</v>
      </c>
      <c r="Z5" s="10" t="e">
        <f t="shared" ref="Z5:Z15" si="10">L5/L$16</f>
        <v>#DIV/0!</v>
      </c>
      <c r="AA5" s="10">
        <f t="shared" ref="AA5:AA15" si="11">M5/M$16</f>
        <v>0.28915662650602408</v>
      </c>
    </row>
    <row r="6" spans="1:27" x14ac:dyDescent="0.25">
      <c r="A6" s="15">
        <v>2</v>
      </c>
      <c r="B6" s="13">
        <v>201</v>
      </c>
      <c r="C6" s="13">
        <v>2134</v>
      </c>
      <c r="D6" s="19">
        <v>247</v>
      </c>
      <c r="E6" s="13">
        <v>350</v>
      </c>
      <c r="F6" s="13"/>
      <c r="G6" s="2"/>
      <c r="H6" s="13"/>
      <c r="I6" s="2"/>
      <c r="J6" s="2"/>
      <c r="K6" s="2"/>
      <c r="L6" s="2"/>
      <c r="M6" s="2">
        <v>15</v>
      </c>
      <c r="O6" s="15">
        <v>2</v>
      </c>
      <c r="P6" s="10">
        <f t="shared" si="0"/>
        <v>0.20594262295081966</v>
      </c>
      <c r="Q6" s="10">
        <f t="shared" si="1"/>
        <v>0.21757748776508973</v>
      </c>
      <c r="R6" s="10">
        <f t="shared" si="2"/>
        <v>0.21994657168299198</v>
      </c>
      <c r="S6" s="10">
        <f t="shared" si="3"/>
        <v>0.22508038585209003</v>
      </c>
      <c r="T6" s="10" t="e">
        <f t="shared" si="4"/>
        <v>#DIV/0!</v>
      </c>
      <c r="U6" s="10" t="e">
        <f t="shared" si="5"/>
        <v>#DIV/0!</v>
      </c>
      <c r="V6" s="10" t="e">
        <f t="shared" si="6"/>
        <v>#DIV/0!</v>
      </c>
      <c r="W6" s="10" t="e">
        <f t="shared" si="7"/>
        <v>#DIV/0!</v>
      </c>
      <c r="X6" s="10" t="e">
        <f t="shared" si="8"/>
        <v>#DIV/0!</v>
      </c>
      <c r="Y6" s="10" t="e">
        <f t="shared" si="9"/>
        <v>#DIV/0!</v>
      </c>
      <c r="Z6" s="10" t="e">
        <f t="shared" si="10"/>
        <v>#DIV/0!</v>
      </c>
      <c r="AA6" s="10">
        <f t="shared" si="11"/>
        <v>9.036144578313253E-2</v>
      </c>
    </row>
    <row r="7" spans="1:27" x14ac:dyDescent="0.25">
      <c r="A7" s="15">
        <v>3</v>
      </c>
      <c r="B7" s="13">
        <v>84</v>
      </c>
      <c r="C7" s="13">
        <v>798</v>
      </c>
      <c r="D7" s="19">
        <v>103</v>
      </c>
      <c r="E7" s="13">
        <v>135</v>
      </c>
      <c r="F7" s="13"/>
      <c r="G7" s="2"/>
      <c r="H7" s="13"/>
      <c r="I7" s="2"/>
      <c r="J7" s="2"/>
      <c r="K7" s="2"/>
      <c r="L7" s="2"/>
      <c r="M7" s="2">
        <v>103</v>
      </c>
      <c r="O7" s="15">
        <v>3</v>
      </c>
      <c r="P7" s="10">
        <f t="shared" si="0"/>
        <v>8.6065573770491802E-2</v>
      </c>
      <c r="Q7" s="10">
        <f t="shared" si="1"/>
        <v>8.1362153344208807E-2</v>
      </c>
      <c r="R7" s="10">
        <f t="shared" si="2"/>
        <v>9.1718610863757793E-2</v>
      </c>
      <c r="S7" s="10">
        <f t="shared" si="3"/>
        <v>8.6816720257234734E-2</v>
      </c>
      <c r="T7" s="10" t="e">
        <f t="shared" si="4"/>
        <v>#DIV/0!</v>
      </c>
      <c r="U7" s="10" t="e">
        <f t="shared" si="5"/>
        <v>#DIV/0!</v>
      </c>
      <c r="V7" s="10" t="e">
        <f t="shared" si="6"/>
        <v>#DIV/0!</v>
      </c>
      <c r="W7" s="10" t="e">
        <f t="shared" si="7"/>
        <v>#DIV/0!</v>
      </c>
      <c r="X7" s="10" t="e">
        <f t="shared" si="8"/>
        <v>#DIV/0!</v>
      </c>
      <c r="Y7" s="10" t="e">
        <f t="shared" si="9"/>
        <v>#DIV/0!</v>
      </c>
      <c r="Z7" s="10" t="e">
        <f t="shared" si="10"/>
        <v>#DIV/0!</v>
      </c>
      <c r="AA7" s="10">
        <f t="shared" si="11"/>
        <v>0.62048192771084343</v>
      </c>
    </row>
    <row r="8" spans="1:27" x14ac:dyDescent="0.25">
      <c r="A8" s="15">
        <v>4</v>
      </c>
      <c r="B8" s="13">
        <v>30</v>
      </c>
      <c r="C8" s="13">
        <v>284</v>
      </c>
      <c r="D8" s="19">
        <v>25</v>
      </c>
      <c r="E8" s="13">
        <v>40</v>
      </c>
      <c r="F8" s="13"/>
      <c r="G8" s="2"/>
      <c r="H8" s="13"/>
      <c r="I8" s="2"/>
      <c r="J8" s="2"/>
      <c r="K8" s="2"/>
      <c r="L8" s="2"/>
      <c r="M8" s="2"/>
      <c r="O8" s="15">
        <v>4</v>
      </c>
      <c r="P8" s="10">
        <f t="shared" si="0"/>
        <v>3.0737704918032786E-2</v>
      </c>
      <c r="Q8" s="10">
        <f t="shared" si="1"/>
        <v>2.8955954323001631E-2</v>
      </c>
      <c r="R8" s="10">
        <f t="shared" si="2"/>
        <v>2.2261798753339269E-2</v>
      </c>
      <c r="S8" s="10">
        <f t="shared" si="3"/>
        <v>2.5723472668810289E-2</v>
      </c>
      <c r="T8" s="10" t="e">
        <f t="shared" si="4"/>
        <v>#DIV/0!</v>
      </c>
      <c r="U8" s="10" t="e">
        <f t="shared" si="5"/>
        <v>#DIV/0!</v>
      </c>
      <c r="V8" s="10" t="e">
        <f t="shared" si="6"/>
        <v>#DIV/0!</v>
      </c>
      <c r="W8" s="10" t="e">
        <f t="shared" si="7"/>
        <v>#DIV/0!</v>
      </c>
      <c r="X8" s="10" t="e">
        <f t="shared" si="8"/>
        <v>#DIV/0!</v>
      </c>
      <c r="Y8" s="10" t="e">
        <f t="shared" si="9"/>
        <v>#DIV/0!</v>
      </c>
      <c r="Z8" s="10" t="e">
        <f t="shared" si="10"/>
        <v>#DIV/0!</v>
      </c>
      <c r="AA8" s="10">
        <f t="shared" si="11"/>
        <v>0</v>
      </c>
    </row>
    <row r="9" spans="1:27" x14ac:dyDescent="0.25">
      <c r="A9" s="15">
        <v>5</v>
      </c>
      <c r="B9" s="13">
        <v>6</v>
      </c>
      <c r="C9" s="13">
        <v>88</v>
      </c>
      <c r="D9" s="19" t="s">
        <v>28</v>
      </c>
      <c r="E9" s="13">
        <v>20</v>
      </c>
      <c r="F9" s="13"/>
      <c r="G9" s="2"/>
      <c r="H9" s="13"/>
      <c r="I9" s="2"/>
      <c r="J9" s="2"/>
      <c r="K9" s="2"/>
      <c r="L9" s="2"/>
      <c r="M9" s="2"/>
      <c r="O9" s="15">
        <v>5</v>
      </c>
      <c r="P9" s="10">
        <f t="shared" si="0"/>
        <v>6.1475409836065573E-3</v>
      </c>
      <c r="Q9" s="10">
        <f t="shared" si="1"/>
        <v>8.9722675367047301E-3</v>
      </c>
      <c r="R9" s="10" t="e">
        <f t="shared" si="2"/>
        <v>#VALUE!</v>
      </c>
      <c r="S9" s="10">
        <f t="shared" si="3"/>
        <v>1.2861736334405145E-2</v>
      </c>
      <c r="T9" s="10" t="e">
        <f t="shared" si="4"/>
        <v>#DIV/0!</v>
      </c>
      <c r="U9" s="10" t="e">
        <f t="shared" si="5"/>
        <v>#DIV/0!</v>
      </c>
      <c r="V9" s="10" t="e">
        <f t="shared" si="6"/>
        <v>#DIV/0!</v>
      </c>
      <c r="W9" s="10" t="e">
        <f t="shared" si="7"/>
        <v>#DIV/0!</v>
      </c>
      <c r="X9" s="10" t="e">
        <f t="shared" si="8"/>
        <v>#DIV/0!</v>
      </c>
      <c r="Y9" s="10" t="e">
        <f t="shared" si="9"/>
        <v>#DIV/0!</v>
      </c>
      <c r="Z9" s="10" t="e">
        <f t="shared" si="10"/>
        <v>#DIV/0!</v>
      </c>
      <c r="AA9" s="10">
        <f t="shared" si="11"/>
        <v>0</v>
      </c>
    </row>
    <row r="10" spans="1:27" x14ac:dyDescent="0.25">
      <c r="A10" s="15">
        <v>6</v>
      </c>
      <c r="B10" s="13">
        <v>1</v>
      </c>
      <c r="C10" s="13">
        <v>34</v>
      </c>
      <c r="D10" s="19" t="s">
        <v>28</v>
      </c>
      <c r="E10" s="13">
        <v>4</v>
      </c>
      <c r="F10" s="13"/>
      <c r="G10" s="2"/>
      <c r="H10" s="13"/>
      <c r="I10" s="2"/>
      <c r="J10" s="2"/>
      <c r="K10" s="2"/>
      <c r="L10" s="2"/>
      <c r="M10" s="2"/>
      <c r="O10" s="15">
        <v>6</v>
      </c>
      <c r="P10" s="10">
        <f t="shared" si="0"/>
        <v>1.0245901639344263E-3</v>
      </c>
      <c r="Q10" s="10">
        <f t="shared" si="1"/>
        <v>3.4665579119086461E-3</v>
      </c>
      <c r="R10" s="10" t="e">
        <f t="shared" si="2"/>
        <v>#VALUE!</v>
      </c>
      <c r="S10" s="10">
        <f t="shared" si="3"/>
        <v>2.572347266881029E-3</v>
      </c>
      <c r="T10" s="10" t="e">
        <f t="shared" si="4"/>
        <v>#DIV/0!</v>
      </c>
      <c r="U10" s="10" t="e">
        <f t="shared" si="5"/>
        <v>#DIV/0!</v>
      </c>
      <c r="V10" s="10" t="e">
        <f t="shared" si="6"/>
        <v>#DIV/0!</v>
      </c>
      <c r="W10" s="10" t="e">
        <f t="shared" si="7"/>
        <v>#DIV/0!</v>
      </c>
      <c r="X10" s="10" t="e">
        <f t="shared" si="8"/>
        <v>#DIV/0!</v>
      </c>
      <c r="Y10" s="10" t="e">
        <f t="shared" si="9"/>
        <v>#DIV/0!</v>
      </c>
      <c r="Z10" s="10" t="e">
        <f t="shared" si="10"/>
        <v>#DIV/0!</v>
      </c>
      <c r="AA10" s="10">
        <f t="shared" si="11"/>
        <v>0</v>
      </c>
    </row>
    <row r="11" spans="1:27" x14ac:dyDescent="0.25">
      <c r="A11" s="15">
        <v>7</v>
      </c>
      <c r="B11" s="13">
        <v>1</v>
      </c>
      <c r="C11" s="13">
        <v>6</v>
      </c>
      <c r="D11" s="12" t="s">
        <v>27</v>
      </c>
      <c r="E11" s="13">
        <v>3</v>
      </c>
      <c r="F11" s="13"/>
      <c r="G11" s="2"/>
      <c r="H11" s="13"/>
      <c r="I11" s="2"/>
      <c r="J11" s="2"/>
      <c r="K11" s="2"/>
      <c r="L11" s="2"/>
      <c r="M11" s="2"/>
      <c r="O11" s="15">
        <v>7</v>
      </c>
      <c r="P11" s="10">
        <f t="shared" si="0"/>
        <v>1.0245901639344263E-3</v>
      </c>
      <c r="Q11" s="10">
        <f t="shared" si="1"/>
        <v>6.1174551386623159E-4</v>
      </c>
      <c r="R11" s="10" t="e">
        <f t="shared" si="2"/>
        <v>#VALUE!</v>
      </c>
      <c r="S11" s="10">
        <f t="shared" si="3"/>
        <v>1.9292604501607716E-3</v>
      </c>
      <c r="T11" s="10" t="e">
        <f t="shared" si="4"/>
        <v>#DIV/0!</v>
      </c>
      <c r="U11" s="10" t="e">
        <f t="shared" si="5"/>
        <v>#DIV/0!</v>
      </c>
      <c r="V11" s="10" t="e">
        <f t="shared" si="6"/>
        <v>#DIV/0!</v>
      </c>
      <c r="W11" s="10" t="e">
        <f t="shared" si="7"/>
        <v>#DIV/0!</v>
      </c>
      <c r="X11" s="10" t="e">
        <f t="shared" si="8"/>
        <v>#DIV/0!</v>
      </c>
      <c r="Y11" s="10" t="e">
        <f t="shared" si="9"/>
        <v>#DIV/0!</v>
      </c>
      <c r="Z11" s="10" t="e">
        <f t="shared" si="10"/>
        <v>#DIV/0!</v>
      </c>
      <c r="AA11" s="10">
        <f t="shared" si="11"/>
        <v>0</v>
      </c>
    </row>
    <row r="12" spans="1:27" x14ac:dyDescent="0.25">
      <c r="A12" s="15">
        <v>8</v>
      </c>
      <c r="B12" s="13">
        <v>1</v>
      </c>
      <c r="C12" s="13">
        <v>4</v>
      </c>
      <c r="D12" s="12" t="s">
        <v>27</v>
      </c>
      <c r="E12" s="13">
        <v>2</v>
      </c>
      <c r="F12" s="13"/>
      <c r="G12" s="2"/>
      <c r="H12" s="13"/>
      <c r="I12" s="2"/>
      <c r="J12" s="2"/>
      <c r="K12" s="2"/>
      <c r="L12" s="2"/>
      <c r="M12" s="2"/>
      <c r="O12" s="15">
        <v>8</v>
      </c>
      <c r="P12" s="10">
        <f t="shared" si="0"/>
        <v>1.0245901639344263E-3</v>
      </c>
      <c r="Q12" s="10">
        <f t="shared" si="1"/>
        <v>4.0783034257748778E-4</v>
      </c>
      <c r="R12" s="10" t="e">
        <f t="shared" si="2"/>
        <v>#VALUE!</v>
      </c>
      <c r="S12" s="10">
        <f t="shared" si="3"/>
        <v>1.2861736334405145E-3</v>
      </c>
      <c r="T12" s="10" t="e">
        <f t="shared" si="4"/>
        <v>#DIV/0!</v>
      </c>
      <c r="U12" s="10" t="e">
        <f t="shared" si="5"/>
        <v>#DIV/0!</v>
      </c>
      <c r="V12" s="10" t="e">
        <f t="shared" si="6"/>
        <v>#DIV/0!</v>
      </c>
      <c r="W12" s="10" t="e">
        <f t="shared" si="7"/>
        <v>#DIV/0!</v>
      </c>
      <c r="X12" s="10" t="e">
        <f t="shared" si="8"/>
        <v>#DIV/0!</v>
      </c>
      <c r="Y12" s="10" t="e">
        <f t="shared" si="9"/>
        <v>#DIV/0!</v>
      </c>
      <c r="Z12" s="10" t="e">
        <f t="shared" si="10"/>
        <v>#DIV/0!</v>
      </c>
      <c r="AA12" s="10">
        <f t="shared" si="11"/>
        <v>0</v>
      </c>
    </row>
    <row r="13" spans="1:27" x14ac:dyDescent="0.25">
      <c r="A13" s="15">
        <v>9</v>
      </c>
      <c r="B13" s="18"/>
      <c r="C13" s="16">
        <v>2</v>
      </c>
      <c r="D13" s="17" t="s">
        <v>27</v>
      </c>
      <c r="E13" s="16">
        <v>1</v>
      </c>
      <c r="F13" s="16"/>
      <c r="G13" s="2"/>
      <c r="H13" s="16"/>
      <c r="I13" s="2"/>
      <c r="J13" s="2"/>
      <c r="K13" s="2"/>
      <c r="L13" s="2"/>
      <c r="M13" s="2"/>
      <c r="O13" s="15">
        <v>9</v>
      </c>
      <c r="P13" s="10">
        <f t="shared" si="0"/>
        <v>0</v>
      </c>
      <c r="Q13" s="10">
        <f t="shared" si="1"/>
        <v>2.0391517128874389E-4</v>
      </c>
      <c r="R13" s="10" t="e">
        <f t="shared" si="2"/>
        <v>#VALUE!</v>
      </c>
      <c r="S13" s="10">
        <f t="shared" si="3"/>
        <v>6.4308681672025725E-4</v>
      </c>
      <c r="T13" s="10" t="e">
        <f t="shared" si="4"/>
        <v>#DIV/0!</v>
      </c>
      <c r="U13" s="10" t="e">
        <f t="shared" si="5"/>
        <v>#DIV/0!</v>
      </c>
      <c r="V13" s="10" t="e">
        <f t="shared" si="6"/>
        <v>#DIV/0!</v>
      </c>
      <c r="W13" s="10" t="e">
        <f t="shared" si="7"/>
        <v>#DIV/0!</v>
      </c>
      <c r="X13" s="10" t="e">
        <f t="shared" si="8"/>
        <v>#DIV/0!</v>
      </c>
      <c r="Y13" s="10" t="e">
        <f t="shared" si="9"/>
        <v>#DIV/0!</v>
      </c>
      <c r="Z13" s="10" t="e">
        <f t="shared" si="10"/>
        <v>#DIV/0!</v>
      </c>
      <c r="AA13" s="10">
        <f t="shared" si="11"/>
        <v>0</v>
      </c>
    </row>
    <row r="14" spans="1:27" x14ac:dyDescent="0.25">
      <c r="A14" s="14">
        <v>10</v>
      </c>
      <c r="B14" s="2"/>
      <c r="C14" s="13">
        <v>2</v>
      </c>
      <c r="D14" s="12" t="s">
        <v>27</v>
      </c>
      <c r="E14" s="2"/>
      <c r="F14" s="2"/>
      <c r="G14" s="2"/>
      <c r="H14" s="2"/>
      <c r="I14" s="2"/>
      <c r="J14" s="2"/>
      <c r="K14" s="2"/>
      <c r="L14" s="2"/>
      <c r="M14" s="2"/>
      <c r="O14" s="14">
        <v>10</v>
      </c>
      <c r="P14" s="10">
        <f t="shared" si="0"/>
        <v>0</v>
      </c>
      <c r="Q14" s="10">
        <f t="shared" si="1"/>
        <v>2.0391517128874389E-4</v>
      </c>
      <c r="R14" s="10" t="e">
        <f t="shared" si="2"/>
        <v>#VALUE!</v>
      </c>
      <c r="S14" s="10">
        <f t="shared" si="3"/>
        <v>0</v>
      </c>
      <c r="T14" s="10" t="e">
        <f t="shared" si="4"/>
        <v>#DIV/0!</v>
      </c>
      <c r="U14" s="10" t="e">
        <f t="shared" si="5"/>
        <v>#DIV/0!</v>
      </c>
      <c r="V14" s="10" t="e">
        <f t="shared" si="6"/>
        <v>#DIV/0!</v>
      </c>
      <c r="W14" s="10" t="e">
        <f t="shared" si="7"/>
        <v>#DIV/0!</v>
      </c>
      <c r="X14" s="10" t="e">
        <f t="shared" si="8"/>
        <v>#DIV/0!</v>
      </c>
      <c r="Y14" s="10" t="e">
        <f t="shared" si="9"/>
        <v>#DIV/0!</v>
      </c>
      <c r="Z14" s="10" t="e">
        <f t="shared" si="10"/>
        <v>#DIV/0!</v>
      </c>
      <c r="AA14" s="10">
        <f t="shared" si="11"/>
        <v>0</v>
      </c>
    </row>
    <row r="15" spans="1:27" x14ac:dyDescent="0.25">
      <c r="A15" s="11">
        <v>11</v>
      </c>
      <c r="B15" s="2"/>
      <c r="C15" s="13">
        <v>2</v>
      </c>
      <c r="D15" s="12" t="s">
        <v>27</v>
      </c>
      <c r="E15" s="2"/>
      <c r="F15" s="2"/>
      <c r="G15" s="2"/>
      <c r="H15" s="2"/>
      <c r="I15" s="2"/>
      <c r="J15" s="2"/>
      <c r="K15" s="2"/>
      <c r="L15" s="2"/>
      <c r="M15" s="2"/>
      <c r="O15" s="11">
        <v>11</v>
      </c>
      <c r="P15" s="10">
        <f t="shared" si="0"/>
        <v>0</v>
      </c>
      <c r="Q15" s="10">
        <f t="shared" si="1"/>
        <v>2.0391517128874389E-4</v>
      </c>
      <c r="R15" s="10" t="e">
        <f t="shared" si="2"/>
        <v>#VALUE!</v>
      </c>
      <c r="S15" s="10">
        <f t="shared" si="3"/>
        <v>0</v>
      </c>
      <c r="T15" s="10" t="e">
        <f t="shared" si="4"/>
        <v>#DIV/0!</v>
      </c>
      <c r="U15" s="10" t="e">
        <f t="shared" si="5"/>
        <v>#DIV/0!</v>
      </c>
      <c r="V15" s="10" t="e">
        <f t="shared" si="6"/>
        <v>#DIV/0!</v>
      </c>
      <c r="W15" s="10" t="e">
        <f t="shared" si="7"/>
        <v>#DIV/0!</v>
      </c>
      <c r="X15" s="10" t="e">
        <f t="shared" si="8"/>
        <v>#DIV/0!</v>
      </c>
      <c r="Y15" s="10" t="e">
        <f t="shared" si="9"/>
        <v>#DIV/0!</v>
      </c>
      <c r="Z15" s="10" t="e">
        <f t="shared" si="10"/>
        <v>#DIV/0!</v>
      </c>
      <c r="AA15" s="10">
        <f t="shared" si="11"/>
        <v>0</v>
      </c>
    </row>
    <row r="16" spans="1:27" x14ac:dyDescent="0.25">
      <c r="A16" s="8" t="s">
        <v>26</v>
      </c>
      <c r="B16" s="9">
        <f t="shared" ref="B16:M16" si="12">SUM(B5:B15)</f>
        <v>976</v>
      </c>
      <c r="C16" s="9">
        <f t="shared" si="12"/>
        <v>9808</v>
      </c>
      <c r="D16" s="9">
        <f t="shared" si="12"/>
        <v>1123</v>
      </c>
      <c r="E16" s="9">
        <f t="shared" si="12"/>
        <v>1555</v>
      </c>
      <c r="F16" s="9">
        <f t="shared" si="12"/>
        <v>0</v>
      </c>
      <c r="G16" s="9">
        <f t="shared" si="12"/>
        <v>0</v>
      </c>
      <c r="H16" s="9">
        <f t="shared" si="12"/>
        <v>0</v>
      </c>
      <c r="I16" s="9">
        <f t="shared" si="12"/>
        <v>0</v>
      </c>
      <c r="J16" s="9">
        <f t="shared" si="12"/>
        <v>0</v>
      </c>
      <c r="K16" s="9">
        <f t="shared" si="12"/>
        <v>0</v>
      </c>
      <c r="L16" s="9">
        <f t="shared" si="12"/>
        <v>0</v>
      </c>
      <c r="M16" s="9">
        <f t="shared" si="12"/>
        <v>166</v>
      </c>
      <c r="O16" s="8"/>
    </row>
    <row r="17" spans="2:5" x14ac:dyDescent="0.25">
      <c r="B17" s="50" t="s">
        <v>25</v>
      </c>
      <c r="C17" s="50"/>
      <c r="D17" s="50"/>
      <c r="E17" s="50"/>
    </row>
  </sheetData>
  <mergeCells count="2">
    <mergeCell ref="B3:E3"/>
    <mergeCell ref="B17:E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9"/>
  <sheetViews>
    <sheetView topLeftCell="A38" workbookViewId="0">
      <selection activeCell="B37" sqref="B37:B39"/>
    </sheetView>
  </sheetViews>
  <sheetFormatPr defaultRowHeight="15" x14ac:dyDescent="0.25"/>
  <cols>
    <col min="2" max="2" width="29.42578125" style="41" customWidth="1"/>
    <col min="3" max="3" width="87.42578125" customWidth="1"/>
    <col min="4" max="4" width="95.5703125" style="21" customWidth="1"/>
  </cols>
  <sheetData>
    <row r="2" spans="2:4" s="34" customFormat="1" x14ac:dyDescent="0.25">
      <c r="B2" s="41" t="s">
        <v>86</v>
      </c>
      <c r="D2" s="21"/>
    </row>
    <row r="3" spans="2:4" ht="30" x14ac:dyDescent="0.25">
      <c r="B3" s="41" t="s">
        <v>84</v>
      </c>
    </row>
    <row r="4" spans="2:4" s="34" customFormat="1" x14ac:dyDescent="0.25">
      <c r="B4" s="41"/>
      <c r="D4" s="21"/>
    </row>
    <row r="5" spans="2:4" ht="90" x14ac:dyDescent="0.25">
      <c r="B5" s="39" t="s">
        <v>91</v>
      </c>
      <c r="C5" s="37" t="s">
        <v>81</v>
      </c>
      <c r="D5" s="21" t="s">
        <v>87</v>
      </c>
    </row>
    <row r="6" spans="2:4" ht="30" x14ac:dyDescent="0.25">
      <c r="B6" s="39" t="s">
        <v>92</v>
      </c>
      <c r="C6" s="37" t="s">
        <v>103</v>
      </c>
    </row>
    <row r="7" spans="2:4" ht="45" x14ac:dyDescent="0.25">
      <c r="B7" s="40" t="s">
        <v>93</v>
      </c>
      <c r="C7" s="37" t="s">
        <v>104</v>
      </c>
      <c r="D7" s="21" t="s">
        <v>82</v>
      </c>
    </row>
    <row r="8" spans="2:4" ht="60" x14ac:dyDescent="0.25">
      <c r="B8" s="38" t="s">
        <v>94</v>
      </c>
      <c r="C8" s="37" t="s">
        <v>105</v>
      </c>
      <c r="D8" s="21" t="s">
        <v>83</v>
      </c>
    </row>
    <row r="9" spans="2:4" ht="60" x14ac:dyDescent="0.25">
      <c r="B9" s="38" t="s">
        <v>95</v>
      </c>
      <c r="C9" s="37" t="s">
        <v>106</v>
      </c>
      <c r="D9" s="21" t="s">
        <v>85</v>
      </c>
    </row>
    <row r="11" spans="2:4" x14ac:dyDescent="0.25">
      <c r="B11" s="41" t="s">
        <v>88</v>
      </c>
    </row>
    <row r="12" spans="2:4" ht="30" x14ac:dyDescent="0.25">
      <c r="B12" s="41" t="s">
        <v>96</v>
      </c>
      <c r="C12" s="37" t="s">
        <v>107</v>
      </c>
    </row>
    <row r="14" spans="2:4" x14ac:dyDescent="0.25">
      <c r="B14" s="41" t="s">
        <v>89</v>
      </c>
    </row>
    <row r="15" spans="2:4" ht="60" x14ac:dyDescent="0.25">
      <c r="B15" s="41" t="s">
        <v>97</v>
      </c>
      <c r="C15" s="37" t="s">
        <v>101</v>
      </c>
    </row>
    <row r="16" spans="2:4" ht="45" x14ac:dyDescent="0.25">
      <c r="B16" s="41" t="s">
        <v>98</v>
      </c>
      <c r="C16" s="37" t="s">
        <v>100</v>
      </c>
    </row>
    <row r="17" spans="2:3" ht="60" x14ac:dyDescent="0.25">
      <c r="B17" s="41" t="s">
        <v>99</v>
      </c>
      <c r="C17" s="37" t="s">
        <v>102</v>
      </c>
    </row>
    <row r="19" spans="2:3" ht="60" x14ac:dyDescent="0.25">
      <c r="B19" s="41" t="s">
        <v>108</v>
      </c>
      <c r="C19" s="37" t="s">
        <v>109</v>
      </c>
    </row>
    <row r="20" spans="2:3" ht="45" x14ac:dyDescent="0.25">
      <c r="B20" s="41" t="s">
        <v>110</v>
      </c>
      <c r="C20" s="37" t="s">
        <v>111</v>
      </c>
    </row>
    <row r="21" spans="2:3" ht="45" x14ac:dyDescent="0.25">
      <c r="B21" s="41" t="s">
        <v>112</v>
      </c>
      <c r="C21" s="37" t="s">
        <v>113</v>
      </c>
    </row>
    <row r="23" spans="2:3" ht="60" x14ac:dyDescent="0.25">
      <c r="B23" s="41" t="s">
        <v>115</v>
      </c>
      <c r="C23" s="37" t="s">
        <v>114</v>
      </c>
    </row>
    <row r="24" spans="2:3" ht="60" x14ac:dyDescent="0.25">
      <c r="B24" s="41" t="s">
        <v>120</v>
      </c>
      <c r="C24" s="37" t="s">
        <v>116</v>
      </c>
    </row>
    <row r="26" spans="2:3" ht="45" x14ac:dyDescent="0.25">
      <c r="B26" s="41" t="s">
        <v>43</v>
      </c>
    </row>
    <row r="27" spans="2:3" ht="60" x14ac:dyDescent="0.25">
      <c r="B27" s="41" t="s">
        <v>42</v>
      </c>
    </row>
    <row r="28" spans="2:3" ht="45" x14ac:dyDescent="0.25">
      <c r="B28" s="41" t="s">
        <v>44</v>
      </c>
    </row>
    <row r="29" spans="2:3" ht="60" x14ac:dyDescent="0.25">
      <c r="B29" s="41" t="s">
        <v>45</v>
      </c>
    </row>
    <row r="30" spans="2:3" ht="45" x14ac:dyDescent="0.25">
      <c r="B30" s="41" t="s">
        <v>46</v>
      </c>
    </row>
    <row r="31" spans="2:3" ht="45" x14ac:dyDescent="0.25">
      <c r="B31" s="41" t="s">
        <v>47</v>
      </c>
    </row>
    <row r="33" spans="2:4" x14ac:dyDescent="0.25">
      <c r="B33" s="41" t="s">
        <v>90</v>
      </c>
    </row>
    <row r="34" spans="2:4" ht="90" x14ac:dyDescent="0.25">
      <c r="B34" s="41" t="s">
        <v>117</v>
      </c>
      <c r="C34" s="37" t="s">
        <v>121</v>
      </c>
    </row>
    <row r="35" spans="2:4" ht="75.400000000000006" customHeight="1" x14ac:dyDescent="0.25">
      <c r="B35" s="41" t="s">
        <v>119</v>
      </c>
      <c r="C35" s="21" t="s">
        <v>122</v>
      </c>
    </row>
    <row r="36" spans="2:4" ht="75" x14ac:dyDescent="0.25">
      <c r="B36" s="41" t="s">
        <v>118</v>
      </c>
      <c r="C36" s="21" t="s">
        <v>123</v>
      </c>
      <c r="D36" s="21" t="s">
        <v>126</v>
      </c>
    </row>
    <row r="37" spans="2:4" ht="75" x14ac:dyDescent="0.25">
      <c r="B37" s="41" t="s">
        <v>128</v>
      </c>
      <c r="C37" s="21" t="s">
        <v>125</v>
      </c>
    </row>
    <row r="38" spans="2:4" ht="75" x14ac:dyDescent="0.25">
      <c r="B38" s="41" t="s">
        <v>129</v>
      </c>
      <c r="C38" s="21" t="s">
        <v>124</v>
      </c>
    </row>
    <row r="39" spans="2:4" ht="75" x14ac:dyDescent="0.25">
      <c r="B39" s="41" t="s">
        <v>130</v>
      </c>
      <c r="C39" s="21" t="s">
        <v>127</v>
      </c>
    </row>
  </sheetData>
  <pageMargins left="0.7" right="0.7" top="0.75" bottom="0.75" header="0.3" footer="0.3"/>
  <pageSetup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B15" sqref="B15"/>
    </sheetView>
  </sheetViews>
  <sheetFormatPr defaultRowHeight="15" x14ac:dyDescent="0.25"/>
  <cols>
    <col min="1" max="1" width="60.5703125" customWidth="1"/>
  </cols>
  <sheetData>
    <row r="1" spans="1:11" x14ac:dyDescent="0.25">
      <c r="A1" s="31" t="s">
        <v>133</v>
      </c>
    </row>
    <row r="2" spans="1:11" s="35" customFormat="1" x14ac:dyDescent="0.25">
      <c r="A2" s="35" t="s">
        <v>134</v>
      </c>
    </row>
    <row r="3" spans="1:11" s="35" customFormat="1" ht="64.900000000000006" customHeight="1" x14ac:dyDescent="0.25">
      <c r="A3" s="51" t="s">
        <v>135</v>
      </c>
      <c r="B3" s="52"/>
      <c r="C3" s="52"/>
      <c r="D3" s="52"/>
      <c r="E3" s="52"/>
      <c r="F3" s="52"/>
      <c r="G3" s="52"/>
      <c r="H3" s="52"/>
      <c r="I3" s="52"/>
      <c r="J3" s="52"/>
      <c r="K3" s="52"/>
    </row>
    <row r="5" spans="1:11" ht="15.75" thickBot="1" x14ac:dyDescent="0.3">
      <c r="A5" s="35"/>
      <c r="B5" t="str">
        <f>Table_0_Information!$A$4</f>
        <v>Montana</v>
      </c>
    </row>
    <row r="6" spans="1:11" ht="15.75" thickBot="1" x14ac:dyDescent="0.3">
      <c r="A6" s="35"/>
      <c r="B6" s="22" t="s">
        <v>33</v>
      </c>
      <c r="C6" s="23" t="s">
        <v>34</v>
      </c>
      <c r="D6" s="23" t="s">
        <v>35</v>
      </c>
      <c r="E6" s="23" t="s">
        <v>36</v>
      </c>
      <c r="F6" s="23" t="s">
        <v>37</v>
      </c>
      <c r="G6" s="23" t="s">
        <v>38</v>
      </c>
      <c r="H6" s="23" t="s">
        <v>39</v>
      </c>
      <c r="I6" s="23" t="s">
        <v>40</v>
      </c>
      <c r="J6" s="23" t="s">
        <v>41</v>
      </c>
      <c r="K6" s="36" t="s">
        <v>26</v>
      </c>
    </row>
    <row r="7" spans="1:11" ht="30" x14ac:dyDescent="0.25">
      <c r="A7" s="24" t="s">
        <v>131</v>
      </c>
      <c r="B7" s="26">
        <v>192</v>
      </c>
      <c r="C7" s="26">
        <v>186</v>
      </c>
      <c r="D7" s="26">
        <v>205</v>
      </c>
      <c r="E7" s="26">
        <v>187</v>
      </c>
      <c r="F7" s="26">
        <v>207</v>
      </c>
      <c r="K7" s="13">
        <f>SUM(B7:F7)</f>
        <v>977</v>
      </c>
    </row>
    <row r="8" spans="1:11" ht="30" x14ac:dyDescent="0.25">
      <c r="A8" s="24" t="s">
        <v>132</v>
      </c>
      <c r="B8" s="54">
        <v>1</v>
      </c>
      <c r="C8" s="54">
        <v>3</v>
      </c>
      <c r="D8" s="54">
        <v>2</v>
      </c>
      <c r="E8" s="54">
        <v>2</v>
      </c>
      <c r="F8" s="54">
        <v>2</v>
      </c>
      <c r="K8" s="13">
        <f t="shared" ref="K8:K11" si="0">SUM(B8:F8)</f>
        <v>10</v>
      </c>
    </row>
    <row r="9" spans="1:11" ht="30" x14ac:dyDescent="0.25">
      <c r="A9" s="24" t="s">
        <v>93</v>
      </c>
      <c r="B9" s="54">
        <v>279</v>
      </c>
      <c r="C9" s="54">
        <v>284</v>
      </c>
      <c r="D9" s="54">
        <v>291</v>
      </c>
      <c r="E9" s="54">
        <v>262</v>
      </c>
      <c r="F9" s="54">
        <v>300</v>
      </c>
      <c r="K9" s="13">
        <f t="shared" si="0"/>
        <v>1416</v>
      </c>
    </row>
    <row r="10" spans="1:11" ht="30" x14ac:dyDescent="0.25">
      <c r="A10" s="24" t="s">
        <v>94</v>
      </c>
      <c r="B10" s="54">
        <v>5</v>
      </c>
      <c r="C10" s="54">
        <v>0</v>
      </c>
      <c r="D10" s="54">
        <v>3</v>
      </c>
      <c r="E10" s="54">
        <v>4</v>
      </c>
      <c r="F10" s="54">
        <v>3</v>
      </c>
      <c r="K10" s="13">
        <f t="shared" si="0"/>
        <v>15</v>
      </c>
    </row>
    <row r="11" spans="1:11" s="29" customFormat="1" ht="30" x14ac:dyDescent="0.25">
      <c r="A11" s="24" t="s">
        <v>95</v>
      </c>
      <c r="B11" s="54">
        <v>11</v>
      </c>
      <c r="C11" s="54">
        <v>9</v>
      </c>
      <c r="D11" s="54">
        <v>16</v>
      </c>
      <c r="E11" s="54">
        <v>21</v>
      </c>
      <c r="F11" s="54">
        <v>22</v>
      </c>
      <c r="K11" s="13">
        <f t="shared" si="0"/>
        <v>79</v>
      </c>
    </row>
    <row r="14" spans="1:11" x14ac:dyDescent="0.25">
      <c r="A14" s="30" t="s">
        <v>48</v>
      </c>
    </row>
    <row r="15" spans="1:11" ht="30" x14ac:dyDescent="0.25">
      <c r="A15" s="21" t="s">
        <v>49</v>
      </c>
    </row>
    <row r="16" spans="1:11" ht="30" x14ac:dyDescent="0.25">
      <c r="A16" s="53" t="s">
        <v>160</v>
      </c>
    </row>
  </sheetData>
  <mergeCells count="1">
    <mergeCell ref="A3:K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B2" sqref="B2"/>
    </sheetView>
  </sheetViews>
  <sheetFormatPr defaultRowHeight="15" x14ac:dyDescent="0.25"/>
  <cols>
    <col min="1" max="1" width="164.7109375" bestFit="1" customWidth="1"/>
  </cols>
  <sheetData>
    <row r="1" spans="1:2" ht="23.25" customHeight="1" x14ac:dyDescent="0.25">
      <c r="A1" s="31" t="s">
        <v>136</v>
      </c>
    </row>
    <row r="2" spans="1:2" x14ac:dyDescent="0.25">
      <c r="A2" s="28" t="s">
        <v>62</v>
      </c>
      <c r="B2" s="55">
        <v>189</v>
      </c>
    </row>
    <row r="3" spans="1:2" x14ac:dyDescent="0.25">
      <c r="A3" s="28" t="s">
        <v>63</v>
      </c>
      <c r="B3" s="48">
        <v>51</v>
      </c>
    </row>
    <row r="4" spans="1:2" x14ac:dyDescent="0.25">
      <c r="A4" s="28" t="s">
        <v>64</v>
      </c>
      <c r="B4" s="48">
        <v>308</v>
      </c>
    </row>
    <row r="5" spans="1:2" x14ac:dyDescent="0.25">
      <c r="A5" s="28" t="s">
        <v>65</v>
      </c>
      <c r="B5" s="48">
        <v>140</v>
      </c>
    </row>
    <row r="6" spans="1:2" x14ac:dyDescent="0.25">
      <c r="A6" s="28" t="s">
        <v>66</v>
      </c>
      <c r="B6" s="48">
        <v>433</v>
      </c>
    </row>
    <row r="7" spans="1:2" x14ac:dyDescent="0.25">
      <c r="A7" s="28" t="s">
        <v>67</v>
      </c>
      <c r="B7" s="48">
        <v>428</v>
      </c>
    </row>
    <row r="8" spans="1:2" x14ac:dyDescent="0.25">
      <c r="A8" s="28" t="s">
        <v>68</v>
      </c>
      <c r="B8" s="48">
        <v>5</v>
      </c>
    </row>
    <row r="9" spans="1:2" x14ac:dyDescent="0.25">
      <c r="A9" s="28" t="s">
        <v>69</v>
      </c>
      <c r="B9" s="48">
        <v>57</v>
      </c>
    </row>
    <row r="10" spans="1:2" x14ac:dyDescent="0.25">
      <c r="A10" s="28" t="s">
        <v>70</v>
      </c>
      <c r="B10" s="48">
        <v>134</v>
      </c>
    </row>
    <row r="11" spans="1:2" x14ac:dyDescent="0.25">
      <c r="A11" s="28" t="s">
        <v>71</v>
      </c>
      <c r="B11" s="48">
        <v>104</v>
      </c>
    </row>
    <row r="12" spans="1:2" x14ac:dyDescent="0.25">
      <c r="A12" s="28" t="s">
        <v>161</v>
      </c>
      <c r="B12" s="48">
        <v>4</v>
      </c>
    </row>
    <row r="13" spans="1:2" x14ac:dyDescent="0.25">
      <c r="A13" s="28" t="s">
        <v>72</v>
      </c>
      <c r="B13" s="48">
        <v>70</v>
      </c>
    </row>
    <row r="14" spans="1:2" x14ac:dyDescent="0.25">
      <c r="A14" s="28" t="s">
        <v>73</v>
      </c>
      <c r="B14" s="48">
        <v>511</v>
      </c>
    </row>
    <row r="15" spans="1:2" x14ac:dyDescent="0.25">
      <c r="A15" s="28" t="s">
        <v>74</v>
      </c>
      <c r="B15" s="48">
        <v>126</v>
      </c>
    </row>
    <row r="16" spans="1:2" x14ac:dyDescent="0.25">
      <c r="A16" s="28" t="s">
        <v>75</v>
      </c>
      <c r="B16" s="48">
        <v>9</v>
      </c>
    </row>
    <row r="17" spans="1:2" x14ac:dyDescent="0.25">
      <c r="A17" s="28" t="s">
        <v>76</v>
      </c>
      <c r="B17" s="48">
        <v>22</v>
      </c>
    </row>
    <row r="18" spans="1:2" x14ac:dyDescent="0.25">
      <c r="A18" s="28" t="s">
        <v>77</v>
      </c>
      <c r="B18" s="48">
        <v>11</v>
      </c>
    </row>
    <row r="19" spans="1:2" x14ac:dyDescent="0.25">
      <c r="A19" s="28" t="s">
        <v>78</v>
      </c>
      <c r="B19" s="48">
        <v>275</v>
      </c>
    </row>
    <row r="21" spans="1:2" x14ac:dyDescent="0.25">
      <c r="A21" t="s">
        <v>48</v>
      </c>
    </row>
    <row r="22" spans="1:2" ht="30" x14ac:dyDescent="0.25">
      <c r="A22" s="21"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20" sqref="B20:F21"/>
    </sheetView>
  </sheetViews>
  <sheetFormatPr defaultRowHeight="15" x14ac:dyDescent="0.25"/>
  <cols>
    <col min="1" max="1" width="62.85546875" customWidth="1"/>
  </cols>
  <sheetData>
    <row r="1" spans="1:10" x14ac:dyDescent="0.25">
      <c r="A1" t="s">
        <v>137</v>
      </c>
    </row>
    <row r="2" spans="1:10" x14ac:dyDescent="0.25">
      <c r="A2" t="s">
        <v>149</v>
      </c>
    </row>
    <row r="3" spans="1:10" ht="15.75" thickBot="1" x14ac:dyDescent="0.3"/>
    <row r="4" spans="1:10" ht="15.75" thickBot="1" x14ac:dyDescent="0.3">
      <c r="B4" s="22" t="s">
        <v>33</v>
      </c>
      <c r="C4" s="23" t="s">
        <v>34</v>
      </c>
      <c r="D4" s="23" t="s">
        <v>35</v>
      </c>
      <c r="E4" s="23" t="s">
        <v>36</v>
      </c>
      <c r="F4" s="23" t="s">
        <v>37</v>
      </c>
      <c r="G4" s="23" t="s">
        <v>38</v>
      </c>
      <c r="H4" s="23" t="s">
        <v>39</v>
      </c>
      <c r="I4" s="23" t="s">
        <v>40</v>
      </c>
      <c r="J4" s="23" t="s">
        <v>41</v>
      </c>
    </row>
    <row r="5" spans="1:10" x14ac:dyDescent="0.25">
      <c r="A5" t="s">
        <v>97</v>
      </c>
      <c r="B5" s="26">
        <v>50</v>
      </c>
      <c r="C5" s="26">
        <v>56</v>
      </c>
      <c r="D5" s="26">
        <v>62</v>
      </c>
      <c r="E5" s="26">
        <v>43</v>
      </c>
      <c r="F5" s="26">
        <v>51</v>
      </c>
    </row>
    <row r="6" spans="1:10" x14ac:dyDescent="0.25">
      <c r="A6" t="s">
        <v>138</v>
      </c>
      <c r="B6" s="54">
        <v>154</v>
      </c>
      <c r="C6" s="54">
        <v>132</v>
      </c>
      <c r="D6" s="54">
        <v>146</v>
      </c>
      <c r="E6" s="54">
        <v>130</v>
      </c>
      <c r="F6" s="54">
        <v>125</v>
      </c>
    </row>
    <row r="7" spans="1:10" x14ac:dyDescent="0.25">
      <c r="A7" t="s">
        <v>139</v>
      </c>
      <c r="B7" s="54">
        <v>515</v>
      </c>
      <c r="C7" s="54">
        <v>479</v>
      </c>
      <c r="D7" s="54">
        <v>524</v>
      </c>
      <c r="E7" s="54">
        <v>454</v>
      </c>
      <c r="F7" s="54">
        <v>500</v>
      </c>
    </row>
    <row r="8" spans="1:10" ht="15.75" thickBot="1" x14ac:dyDescent="0.3"/>
    <row r="9" spans="1:10" x14ac:dyDescent="0.25">
      <c r="A9" t="s">
        <v>108</v>
      </c>
      <c r="B9" s="26">
        <v>3</v>
      </c>
      <c r="C9" s="26">
        <v>3</v>
      </c>
      <c r="D9" s="26">
        <v>5</v>
      </c>
      <c r="E9" s="26">
        <v>4</v>
      </c>
      <c r="F9" s="26">
        <v>4</v>
      </c>
    </row>
    <row r="10" spans="1:10" x14ac:dyDescent="0.25">
      <c r="A10" t="s">
        <v>110</v>
      </c>
      <c r="B10" s="54">
        <v>3</v>
      </c>
      <c r="C10" s="54">
        <v>3</v>
      </c>
      <c r="D10" s="54">
        <v>8</v>
      </c>
      <c r="E10" s="54">
        <v>5</v>
      </c>
      <c r="F10" s="54">
        <v>5</v>
      </c>
    </row>
    <row r="11" spans="1:10" x14ac:dyDescent="0.25">
      <c r="A11" t="s">
        <v>112</v>
      </c>
      <c r="B11" s="54">
        <v>378</v>
      </c>
      <c r="C11" s="54">
        <v>335</v>
      </c>
      <c r="D11" s="54">
        <v>370</v>
      </c>
      <c r="E11" s="54">
        <v>399</v>
      </c>
      <c r="F11" s="54">
        <v>407</v>
      </c>
    </row>
    <row r="12" spans="1:10" ht="15.75" thickBot="1" x14ac:dyDescent="0.3"/>
    <row r="13" spans="1:10" x14ac:dyDescent="0.25">
      <c r="A13" t="s">
        <v>115</v>
      </c>
      <c r="B13" s="26">
        <v>16</v>
      </c>
      <c r="C13" s="26">
        <v>10</v>
      </c>
      <c r="D13" s="26">
        <v>13</v>
      </c>
      <c r="E13" s="26">
        <v>10</v>
      </c>
      <c r="F13" s="26">
        <v>15</v>
      </c>
    </row>
    <row r="14" spans="1:10" x14ac:dyDescent="0.25">
      <c r="A14" t="s">
        <v>120</v>
      </c>
      <c r="B14" s="54">
        <v>17</v>
      </c>
      <c r="C14" s="54">
        <v>10</v>
      </c>
      <c r="D14" s="54">
        <v>14</v>
      </c>
      <c r="E14" s="54">
        <v>12</v>
      </c>
      <c r="F14" s="54">
        <v>15</v>
      </c>
    </row>
    <row r="15" spans="1:10" s="42" customFormat="1" ht="15.75" thickBot="1" x14ac:dyDescent="0.3">
      <c r="B15" s="54"/>
      <c r="C15" s="54"/>
      <c r="D15" s="54"/>
      <c r="E15" s="54"/>
      <c r="F15" s="54"/>
    </row>
    <row r="16" spans="1:10" s="42" customFormat="1" x14ac:dyDescent="0.25">
      <c r="A16" s="42" t="s">
        <v>147</v>
      </c>
      <c r="B16" s="26">
        <v>1</v>
      </c>
      <c r="C16" s="26">
        <v>0</v>
      </c>
      <c r="D16" s="26">
        <v>0</v>
      </c>
      <c r="E16" s="26">
        <v>0</v>
      </c>
      <c r="F16" s="26">
        <v>1</v>
      </c>
    </row>
    <row r="17" spans="1:6" s="42" customFormat="1" x14ac:dyDescent="0.25">
      <c r="A17" s="42" t="s">
        <v>148</v>
      </c>
      <c r="B17" s="54">
        <v>1</v>
      </c>
      <c r="C17" s="54">
        <v>0</v>
      </c>
      <c r="D17" s="54">
        <v>0</v>
      </c>
      <c r="E17" s="54">
        <v>0</v>
      </c>
      <c r="F17" s="54">
        <v>1</v>
      </c>
    </row>
    <row r="18" spans="1:6" s="42" customFormat="1" x14ac:dyDescent="0.25">
      <c r="A18" s="42" t="s">
        <v>158</v>
      </c>
      <c r="B18" s="54">
        <v>10</v>
      </c>
      <c r="C18" s="54">
        <v>8</v>
      </c>
      <c r="D18" s="54">
        <v>14</v>
      </c>
      <c r="E18" s="54">
        <v>10</v>
      </c>
      <c r="F18" s="54">
        <v>4</v>
      </c>
    </row>
    <row r="19" spans="1:6" ht="15.75" thickBot="1" x14ac:dyDescent="0.3"/>
    <row r="20" spans="1:6" x14ac:dyDescent="0.25">
      <c r="A20" s="48" t="s">
        <v>162</v>
      </c>
      <c r="B20" s="26">
        <v>55</v>
      </c>
      <c r="C20" s="26">
        <v>47</v>
      </c>
      <c r="D20" s="26">
        <v>35</v>
      </c>
      <c r="E20" s="26">
        <v>41</v>
      </c>
      <c r="F20" s="26">
        <v>57</v>
      </c>
    </row>
    <row r="21" spans="1:6" x14ac:dyDescent="0.25">
      <c r="A21" s="48" t="s">
        <v>163</v>
      </c>
      <c r="B21" s="54">
        <v>65</v>
      </c>
      <c r="C21" s="54">
        <v>57</v>
      </c>
      <c r="D21" s="54">
        <v>47</v>
      </c>
      <c r="E21" s="54">
        <v>49</v>
      </c>
      <c r="F21" s="54">
        <v>63</v>
      </c>
    </row>
    <row r="22" spans="1:6" x14ac:dyDescent="0.25">
      <c r="A22" s="28"/>
    </row>
    <row r="23" spans="1:6" x14ac:dyDescent="0.25">
      <c r="A23" s="28"/>
    </row>
    <row r="24" spans="1:6" x14ac:dyDescent="0.25">
      <c r="A24" s="28"/>
    </row>
    <row r="26" spans="1:6" x14ac:dyDescent="0.25">
      <c r="A26" t="s">
        <v>48</v>
      </c>
    </row>
    <row r="27" spans="1:6" ht="45" x14ac:dyDescent="0.25">
      <c r="A27" s="21" t="s">
        <v>80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B5" sqref="B5:F5"/>
    </sheetView>
  </sheetViews>
  <sheetFormatPr defaultRowHeight="15" x14ac:dyDescent="0.25"/>
  <cols>
    <col min="1" max="1" width="71.85546875" customWidth="1"/>
    <col min="2" max="2" width="20.5703125" bestFit="1" customWidth="1"/>
    <col min="7" max="7" width="9.140625" style="46"/>
  </cols>
  <sheetData>
    <row r="1" spans="1:11" x14ac:dyDescent="0.25">
      <c r="A1" t="s">
        <v>141</v>
      </c>
    </row>
    <row r="4" spans="1:11" ht="15.75" thickBot="1" x14ac:dyDescent="0.3">
      <c r="B4" t="str">
        <f>Table_0_Information!$A$4</f>
        <v>Montana</v>
      </c>
    </row>
    <row r="5" spans="1:11" ht="30" x14ac:dyDescent="0.25">
      <c r="A5" s="31" t="s">
        <v>50</v>
      </c>
      <c r="B5" s="22" t="s">
        <v>33</v>
      </c>
      <c r="C5" s="23" t="s">
        <v>34</v>
      </c>
      <c r="D5" s="23" t="s">
        <v>35</v>
      </c>
      <c r="E5" s="23" t="s">
        <v>36</v>
      </c>
      <c r="F5" s="23" t="s">
        <v>37</v>
      </c>
      <c r="G5" s="23" t="s">
        <v>150</v>
      </c>
      <c r="H5" s="23" t="s">
        <v>38</v>
      </c>
      <c r="I5" s="23" t="s">
        <v>39</v>
      </c>
      <c r="J5" s="23" t="s">
        <v>40</v>
      </c>
      <c r="K5" s="23" t="s">
        <v>41</v>
      </c>
    </row>
    <row r="6" spans="1:11" ht="15.75" x14ac:dyDescent="0.25">
      <c r="A6" s="43" t="s">
        <v>140</v>
      </c>
      <c r="B6" s="48">
        <v>277</v>
      </c>
      <c r="C6" s="48">
        <v>279</v>
      </c>
      <c r="D6" s="48">
        <v>286</v>
      </c>
      <c r="E6" s="48">
        <v>256</v>
      </c>
      <c r="F6" s="48">
        <v>298</v>
      </c>
      <c r="G6" s="32"/>
    </row>
    <row r="7" spans="1:11" ht="31.5" x14ac:dyDescent="0.25">
      <c r="A7" s="44" t="s">
        <v>119</v>
      </c>
      <c r="B7" s="48">
        <v>46</v>
      </c>
      <c r="C7" s="48">
        <v>54</v>
      </c>
      <c r="D7" s="48">
        <v>55</v>
      </c>
      <c r="E7" s="48">
        <v>38</v>
      </c>
      <c r="F7" s="48">
        <v>49</v>
      </c>
      <c r="G7" s="32"/>
    </row>
    <row r="8" spans="1:11" ht="16.5" thickBot="1" x14ac:dyDescent="0.3">
      <c r="A8" s="43" t="s">
        <v>118</v>
      </c>
      <c r="B8" s="48">
        <v>3</v>
      </c>
      <c r="C8" s="48">
        <v>0</v>
      </c>
      <c r="D8" s="48">
        <v>4</v>
      </c>
      <c r="E8" s="48">
        <v>1</v>
      </c>
      <c r="F8" s="48">
        <v>2</v>
      </c>
      <c r="G8" s="32"/>
    </row>
    <row r="9" spans="1:11" x14ac:dyDescent="0.25">
      <c r="A9" s="31" t="s">
        <v>51</v>
      </c>
      <c r="B9" s="25"/>
      <c r="C9" s="26"/>
      <c r="D9" s="26"/>
      <c r="E9" s="26"/>
      <c r="F9" s="26"/>
      <c r="G9" s="32"/>
    </row>
    <row r="10" spans="1:11" ht="15.75" x14ac:dyDescent="0.25">
      <c r="A10" s="43" t="s">
        <v>140</v>
      </c>
      <c r="B10" s="48">
        <v>252</v>
      </c>
      <c r="C10" s="48">
        <v>248</v>
      </c>
      <c r="D10" s="48">
        <v>270</v>
      </c>
      <c r="E10" s="48">
        <v>243</v>
      </c>
      <c r="F10" s="48">
        <v>274</v>
      </c>
      <c r="G10" s="32"/>
    </row>
    <row r="11" spans="1:11" ht="31.5" x14ac:dyDescent="0.25">
      <c r="A11" s="44" t="s">
        <v>119</v>
      </c>
      <c r="B11" s="48">
        <v>38</v>
      </c>
      <c r="C11" s="48">
        <v>43</v>
      </c>
      <c r="D11" s="48">
        <v>47</v>
      </c>
      <c r="E11" s="48">
        <v>31</v>
      </c>
      <c r="F11" s="48">
        <v>44</v>
      </c>
      <c r="G11" s="32"/>
    </row>
    <row r="12" spans="1:11" ht="15.75" x14ac:dyDescent="0.25">
      <c r="A12" s="43" t="s">
        <v>118</v>
      </c>
      <c r="B12" s="48">
        <v>3</v>
      </c>
      <c r="C12" s="48">
        <v>0</v>
      </c>
      <c r="D12" s="48">
        <v>3</v>
      </c>
      <c r="E12" s="48">
        <v>1</v>
      </c>
      <c r="F12" s="48">
        <v>0</v>
      </c>
      <c r="G12" s="32"/>
    </row>
    <row r="13" spans="1:11" x14ac:dyDescent="0.25">
      <c r="A13" s="31" t="s">
        <v>52</v>
      </c>
    </row>
    <row r="14" spans="1:11" ht="15.75" x14ac:dyDescent="0.25">
      <c r="A14" s="43" t="s">
        <v>140</v>
      </c>
      <c r="B14" s="48">
        <v>277</v>
      </c>
      <c r="C14" s="48">
        <v>279</v>
      </c>
      <c r="D14" s="48">
        <v>286</v>
      </c>
      <c r="E14" s="48">
        <v>256</v>
      </c>
      <c r="F14" s="48">
        <v>298</v>
      </c>
      <c r="G14" s="32"/>
    </row>
    <row r="15" spans="1:11" ht="31.5" x14ac:dyDescent="0.25">
      <c r="A15" s="44" t="s">
        <v>119</v>
      </c>
      <c r="B15" s="48">
        <v>46</v>
      </c>
      <c r="C15" s="48">
        <v>54</v>
      </c>
      <c r="D15" s="48">
        <v>55</v>
      </c>
      <c r="E15" s="48">
        <v>38</v>
      </c>
      <c r="F15" s="48">
        <v>49</v>
      </c>
      <c r="G15" s="32"/>
    </row>
    <row r="16" spans="1:11" ht="16.5" thickBot="1" x14ac:dyDescent="0.3">
      <c r="A16" s="43" t="s">
        <v>118</v>
      </c>
      <c r="B16" s="48">
        <v>3</v>
      </c>
      <c r="C16" s="48">
        <v>0</v>
      </c>
      <c r="D16" s="48">
        <v>4</v>
      </c>
      <c r="E16" s="48">
        <v>1</v>
      </c>
      <c r="F16" s="48">
        <v>2</v>
      </c>
      <c r="G16" s="32"/>
    </row>
    <row r="17" spans="1:7" s="48" customFormat="1" x14ac:dyDescent="0.25">
      <c r="A17" s="31" t="s">
        <v>164</v>
      </c>
      <c r="B17" s="25"/>
      <c r="C17" s="26"/>
      <c r="D17" s="26"/>
      <c r="E17" s="26"/>
      <c r="F17" s="26"/>
      <c r="G17" s="32"/>
    </row>
    <row r="18" spans="1:7" s="48" customFormat="1" ht="15.75" x14ac:dyDescent="0.25">
      <c r="A18" s="43" t="s">
        <v>140</v>
      </c>
      <c r="B18" s="48">
        <v>190</v>
      </c>
      <c r="C18" s="48">
        <v>181</v>
      </c>
      <c r="D18" s="48">
        <v>201</v>
      </c>
      <c r="E18" s="48">
        <v>183</v>
      </c>
      <c r="F18" s="48">
        <v>207</v>
      </c>
      <c r="G18" s="32"/>
    </row>
    <row r="19" spans="1:7" s="48" customFormat="1" ht="31.5" x14ac:dyDescent="0.25">
      <c r="A19" s="44" t="s">
        <v>119</v>
      </c>
      <c r="B19" s="48">
        <v>25</v>
      </c>
      <c r="C19" s="48">
        <v>29</v>
      </c>
      <c r="D19" s="48">
        <v>22</v>
      </c>
      <c r="E19" s="48">
        <v>21</v>
      </c>
      <c r="F19" s="48">
        <v>33</v>
      </c>
      <c r="G19" s="32"/>
    </row>
    <row r="20" spans="1:7" s="48" customFormat="1" ht="16.5" thickBot="1" x14ac:dyDescent="0.3">
      <c r="A20" s="43" t="s">
        <v>118</v>
      </c>
      <c r="B20" s="48">
        <v>3</v>
      </c>
      <c r="C20" s="48">
        <v>0</v>
      </c>
      <c r="D20" s="48">
        <v>3</v>
      </c>
      <c r="E20" s="48">
        <v>1</v>
      </c>
      <c r="F20" s="48">
        <v>0</v>
      </c>
      <c r="G20" s="32"/>
    </row>
    <row r="21" spans="1:7" s="35" customFormat="1" ht="16.5" thickBot="1" x14ac:dyDescent="0.3">
      <c r="A21" s="43"/>
      <c r="B21" s="25"/>
      <c r="C21" s="26"/>
      <c r="D21" s="26"/>
      <c r="E21" s="26"/>
      <c r="F21" s="26"/>
      <c r="G21" s="32"/>
    </row>
    <row r="22" spans="1:7" s="29" customFormat="1" ht="15.75" x14ac:dyDescent="0.25">
      <c r="A22" s="33" t="s">
        <v>146</v>
      </c>
      <c r="B22" s="25"/>
      <c r="C22" s="26"/>
      <c r="D22" s="26"/>
      <c r="E22" s="26"/>
      <c r="F22" s="26"/>
      <c r="G22" s="32"/>
    </row>
    <row r="23" spans="1:7" s="29" customFormat="1" ht="15.75" x14ac:dyDescent="0.25">
      <c r="A23" s="43" t="s">
        <v>142</v>
      </c>
      <c r="B23" s="48">
        <v>274</v>
      </c>
      <c r="C23" s="48">
        <v>275</v>
      </c>
      <c r="D23" s="48">
        <v>286</v>
      </c>
      <c r="E23" s="48">
        <v>253</v>
      </c>
      <c r="F23" s="48">
        <v>292</v>
      </c>
      <c r="G23" s="32"/>
    </row>
    <row r="24" spans="1:7" s="29" customFormat="1" ht="31.5" x14ac:dyDescent="0.25">
      <c r="A24" s="44" t="s">
        <v>143</v>
      </c>
      <c r="B24" s="48">
        <v>45</v>
      </c>
      <c r="C24" s="48">
        <v>54</v>
      </c>
      <c r="D24" s="48">
        <v>55</v>
      </c>
      <c r="E24" s="48">
        <v>38</v>
      </c>
      <c r="F24" s="48">
        <v>49</v>
      </c>
      <c r="G24" s="32"/>
    </row>
    <row r="25" spans="1:7" s="29" customFormat="1" ht="15.75" x14ac:dyDescent="0.25">
      <c r="A25" s="43" t="s">
        <v>144</v>
      </c>
      <c r="B25" s="48">
        <v>3</v>
      </c>
      <c r="C25" s="48">
        <v>0</v>
      </c>
      <c r="D25" s="48">
        <v>4</v>
      </c>
      <c r="E25" s="48">
        <v>1</v>
      </c>
      <c r="F25" s="48">
        <v>2</v>
      </c>
      <c r="G25" s="32"/>
    </row>
    <row r="26" spans="1:7" s="29" customFormat="1" ht="15.75" x14ac:dyDescent="0.25">
      <c r="A26" s="27"/>
      <c r="B26" s="32"/>
      <c r="C26" s="32"/>
      <c r="D26" s="32"/>
      <c r="E26" s="32"/>
      <c r="F26" s="32"/>
      <c r="G26" s="32"/>
    </row>
    <row r="27" spans="1:7" s="35" customFormat="1" ht="15.75" x14ac:dyDescent="0.25">
      <c r="A27" s="33" t="s">
        <v>145</v>
      </c>
      <c r="B27" s="32"/>
      <c r="C27" s="32"/>
      <c r="D27" s="32"/>
      <c r="E27" s="32"/>
      <c r="F27" s="32"/>
      <c r="G27" s="32"/>
    </row>
    <row r="28" spans="1:7" s="29" customFormat="1" x14ac:dyDescent="0.25">
      <c r="A28" s="31" t="s">
        <v>50</v>
      </c>
      <c r="B28" s="32"/>
      <c r="C28" s="32"/>
      <c r="D28" s="32"/>
      <c r="E28" s="32"/>
      <c r="F28" s="32"/>
      <c r="G28" s="32"/>
    </row>
    <row r="29" spans="1:7" s="29" customFormat="1" x14ac:dyDescent="0.25">
      <c r="A29" s="45" t="s">
        <v>128</v>
      </c>
      <c r="B29" s="48">
        <v>3</v>
      </c>
      <c r="C29" s="48">
        <v>0</v>
      </c>
      <c r="D29" s="48">
        <v>4</v>
      </c>
      <c r="E29" s="48">
        <v>1</v>
      </c>
      <c r="F29" s="48">
        <v>2</v>
      </c>
      <c r="G29" s="32"/>
    </row>
    <row r="30" spans="1:7" s="29" customFormat="1" x14ac:dyDescent="0.25">
      <c r="A30" s="45" t="s">
        <v>129</v>
      </c>
      <c r="B30" s="48">
        <v>0</v>
      </c>
      <c r="C30" s="48">
        <v>0</v>
      </c>
      <c r="D30" s="48">
        <v>0</v>
      </c>
      <c r="E30" s="48">
        <v>0</v>
      </c>
      <c r="F30" s="48">
        <v>0</v>
      </c>
      <c r="G30" s="32"/>
    </row>
    <row r="31" spans="1:7" s="29" customFormat="1" x14ac:dyDescent="0.25">
      <c r="A31" s="45" t="s">
        <v>130</v>
      </c>
      <c r="B31" s="48">
        <v>46</v>
      </c>
      <c r="C31" s="48">
        <v>54</v>
      </c>
      <c r="D31" s="48">
        <v>55</v>
      </c>
      <c r="E31" s="48">
        <v>38</v>
      </c>
      <c r="F31" s="48">
        <v>49</v>
      </c>
      <c r="G31" s="32"/>
    </row>
    <row r="32" spans="1:7" s="29" customFormat="1" ht="15.75" x14ac:dyDescent="0.25">
      <c r="A32" s="27"/>
      <c r="B32" s="32"/>
      <c r="C32" s="32"/>
      <c r="D32" s="32"/>
      <c r="E32" s="32"/>
      <c r="F32" s="32"/>
      <c r="G32" s="32"/>
    </row>
    <row r="34" spans="1:7" x14ac:dyDescent="0.25">
      <c r="A34" t="s">
        <v>53</v>
      </c>
    </row>
    <row r="35" spans="1:7" ht="30" x14ac:dyDescent="0.25">
      <c r="A35" s="21" t="s">
        <v>54</v>
      </c>
    </row>
    <row r="36" spans="1:7" ht="45" x14ac:dyDescent="0.25">
      <c r="A36" s="21" t="s">
        <v>55</v>
      </c>
    </row>
    <row r="37" spans="1:7" s="35" customFormat="1" x14ac:dyDescent="0.25">
      <c r="A37" s="21"/>
      <c r="G37" s="46"/>
    </row>
    <row r="38" spans="1:7" x14ac:dyDescent="0.25">
      <c r="A38" s="31" t="s">
        <v>159</v>
      </c>
      <c r="B38" t="s">
        <v>56</v>
      </c>
    </row>
    <row r="39" spans="1:7" x14ac:dyDescent="0.25">
      <c r="A39" s="31" t="s">
        <v>50</v>
      </c>
      <c r="B39" t="s">
        <v>57</v>
      </c>
      <c r="C39" t="s">
        <v>58</v>
      </c>
      <c r="D39" t="s">
        <v>59</v>
      </c>
      <c r="E39" t="s">
        <v>60</v>
      </c>
    </row>
    <row r="40" spans="1:7" ht="15.75" x14ac:dyDescent="0.25">
      <c r="A40" s="43" t="s">
        <v>140</v>
      </c>
      <c r="B40" s="48">
        <v>449</v>
      </c>
      <c r="C40" s="48">
        <v>894</v>
      </c>
      <c r="D40" s="48">
        <v>3</v>
      </c>
      <c r="E40" s="48">
        <v>50</v>
      </c>
    </row>
    <row r="41" spans="1:7" ht="31.5" x14ac:dyDescent="0.25">
      <c r="A41" s="44" t="s">
        <v>119</v>
      </c>
      <c r="B41" s="48">
        <v>143</v>
      </c>
      <c r="C41" s="48">
        <v>88</v>
      </c>
      <c r="D41" s="48">
        <v>0</v>
      </c>
      <c r="E41" s="48">
        <v>11</v>
      </c>
    </row>
    <row r="42" spans="1:7" ht="15.75" x14ac:dyDescent="0.25">
      <c r="A42" s="43" t="s">
        <v>118</v>
      </c>
      <c r="B42" s="48">
        <v>9</v>
      </c>
      <c r="C42" s="48">
        <v>1</v>
      </c>
      <c r="D42" s="48">
        <v>0</v>
      </c>
      <c r="E42" s="48">
        <v>0</v>
      </c>
    </row>
    <row r="44" spans="1:7" x14ac:dyDescent="0.25">
      <c r="A44" s="28" t="s">
        <v>53</v>
      </c>
    </row>
    <row r="45" spans="1:7" ht="60" x14ac:dyDescent="0.25">
      <c r="A45" s="21" t="s">
        <v>61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workbookViewId="0">
      <selection activeCell="A9" sqref="A9"/>
    </sheetView>
  </sheetViews>
  <sheetFormatPr defaultRowHeight="15" x14ac:dyDescent="0.25"/>
  <cols>
    <col min="1" max="1" width="66.5703125" customWidth="1"/>
  </cols>
  <sheetData>
    <row r="1" spans="1:11" x14ac:dyDescent="0.25">
      <c r="A1" t="s">
        <v>151</v>
      </c>
    </row>
    <row r="2" spans="1:11" x14ac:dyDescent="0.25">
      <c r="A2" s="47" t="s">
        <v>152</v>
      </c>
    </row>
    <row r="3" spans="1:11" ht="94.5" customHeight="1" x14ac:dyDescent="0.25">
      <c r="A3" s="21" t="s">
        <v>153</v>
      </c>
    </row>
    <row r="4" spans="1:11" ht="15.75" thickBot="1" x14ac:dyDescent="0.3">
      <c r="B4" t="s">
        <v>18</v>
      </c>
    </row>
    <row r="5" spans="1:11" s="48" customFormat="1" x14ac:dyDescent="0.25">
      <c r="B5" s="22" t="s">
        <v>33</v>
      </c>
      <c r="C5" s="23" t="s">
        <v>34</v>
      </c>
      <c r="D5" s="23" t="s">
        <v>35</v>
      </c>
      <c r="E5" s="23" t="s">
        <v>36</v>
      </c>
      <c r="F5" s="23" t="s">
        <v>37</v>
      </c>
      <c r="K5" s="48" t="s">
        <v>26</v>
      </c>
    </row>
    <row r="6" spans="1:11" x14ac:dyDescent="0.25">
      <c r="A6" t="s">
        <v>154</v>
      </c>
      <c r="B6" s="13">
        <v>192</v>
      </c>
      <c r="C6" s="13">
        <v>186</v>
      </c>
      <c r="D6" s="13">
        <v>205</v>
      </c>
      <c r="E6" s="13">
        <v>187</v>
      </c>
      <c r="F6" s="13">
        <v>207</v>
      </c>
      <c r="K6">
        <f>SUM(B6:F6)</f>
        <v>977</v>
      </c>
    </row>
    <row r="7" spans="1:11" ht="15.75" thickBot="1" x14ac:dyDescent="0.3">
      <c r="A7" t="s">
        <v>155</v>
      </c>
      <c r="B7" s="13">
        <v>87</v>
      </c>
      <c r="C7" s="13">
        <v>98</v>
      </c>
      <c r="D7" s="13">
        <v>86</v>
      </c>
      <c r="E7" s="13">
        <v>75</v>
      </c>
      <c r="F7" s="13">
        <v>93</v>
      </c>
      <c r="K7" s="48">
        <f t="shared" ref="K7:K9" si="0">SUM(B7:F7)</f>
        <v>439</v>
      </c>
    </row>
    <row r="8" spans="1:11" ht="30" x14ac:dyDescent="0.25">
      <c r="A8" s="21" t="s">
        <v>157</v>
      </c>
      <c r="B8" s="13">
        <v>79</v>
      </c>
      <c r="C8" s="13">
        <v>89</v>
      </c>
      <c r="D8" s="13">
        <v>80</v>
      </c>
      <c r="E8" s="13">
        <v>69</v>
      </c>
      <c r="F8" s="13">
        <v>83</v>
      </c>
      <c r="G8" s="26"/>
      <c r="K8" s="48">
        <f t="shared" si="0"/>
        <v>400</v>
      </c>
    </row>
    <row r="9" spans="1:11" ht="30" x14ac:dyDescent="0.25">
      <c r="A9" s="21" t="s">
        <v>156</v>
      </c>
      <c r="B9" s="13">
        <v>83</v>
      </c>
      <c r="C9" s="13">
        <v>92</v>
      </c>
      <c r="D9" s="13">
        <v>80</v>
      </c>
      <c r="E9" s="13">
        <v>70</v>
      </c>
      <c r="F9" s="13">
        <v>88</v>
      </c>
      <c r="K9" s="48">
        <f t="shared" si="0"/>
        <v>413</v>
      </c>
    </row>
    <row r="11" spans="1:11" x14ac:dyDescent="0.25">
      <c r="A11" t="s">
        <v>165</v>
      </c>
    </row>
    <row r="14" spans="1:11" x14ac:dyDescent="0.25">
      <c r="A14" s="48" t="s">
        <v>53</v>
      </c>
    </row>
    <row r="15" spans="1:11" ht="90" x14ac:dyDescent="0.25">
      <c r="A15" s="53" t="s">
        <v>166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Table_0_Information</vt:lpstr>
      <vt:lpstr>Table_1a_Codes_Rec</vt:lpstr>
      <vt:lpstr>Definitions</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2018-03-08T19:32:34Z</dcterms:modified>
</cp:coreProperties>
</file>