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5"/>
  <workbookPr filterPrivacy="1" defaultThemeVersion="124226"/>
  <xr:revisionPtr revIDLastSave="0" documentId="8_{90C6E2A6-D0B0-0A40-BEA2-48CDC48AB823}" xr6:coauthVersionLast="36" xr6:coauthVersionMax="36" xr10:uidLastSave="{00000000-0000-0000-0000-000000000000}"/>
  <bookViews>
    <workbookView xWindow="2720" yWindow="2240" windowWidth="14800" windowHeight="8020" firstSheet="8" activeTab="10" xr2:uid="{00000000-000D-0000-FFFF-FFFF00000000}"/>
  </bookViews>
  <sheets>
    <sheet name="Table_0_Information" sheetId="11" r:id="rId1"/>
    <sheet name="Table_1a_Codes_Rec" sheetId="1" r:id="rId2"/>
    <sheet name="Table_1b_Codes_List" sheetId="2" r:id="rId3"/>
    <sheet name="Table_2_Encounter" sheetId="3" r:id="rId4"/>
    <sheet name="Table_3_Manner" sheetId="4" r:id="rId5"/>
    <sheet name="Table_4_Other_Codes" sheetId="5" r:id="rId6"/>
    <sheet name="Table_5_Behavioral" sheetId="6" r:id="rId7"/>
    <sheet name="Table_6_First_Mention" sheetId="7" r:id="rId8"/>
    <sheet name="Table_7_Primary" sheetId="8" r:id="rId9"/>
    <sheet name="Table_9_Any_Mention" sheetId="9" r:id="rId10"/>
    <sheet name="Optional_Table _10_Quarter" sheetId="10" r:id="rId11"/>
    <sheet name="Table_11_Discharge_Expired" sheetId="12" r:id="rId12"/>
  </sheets>
  <definedNames>
    <definedName name="IDX" localSheetId="5">Table_4_Other_Codes!$A$1</definedName>
  </definedNames>
  <calcPr calcId="162913"/>
</workbook>
</file>

<file path=xl/calcChain.xml><?xml version="1.0" encoding="utf-8"?>
<calcChain xmlns="http://schemas.openxmlformats.org/spreadsheetml/2006/main">
  <c r="L5" i="12" l="1"/>
  <c r="M5" i="12"/>
  <c r="M2" i="12"/>
  <c r="L2" i="12"/>
  <c r="K2" i="12"/>
  <c r="J2" i="12"/>
  <c r="I2" i="12"/>
  <c r="H2" i="12"/>
  <c r="G2" i="12"/>
  <c r="F2" i="12"/>
  <c r="E2" i="12"/>
  <c r="D2" i="12"/>
  <c r="C2" i="12"/>
  <c r="B2" i="12"/>
  <c r="AA13" i="9" l="1"/>
  <c r="Z13" i="9"/>
  <c r="Y13" i="9"/>
  <c r="X13" i="9"/>
  <c r="W13" i="9"/>
  <c r="V13" i="9"/>
  <c r="U13" i="9"/>
  <c r="T13" i="9"/>
  <c r="S13" i="9"/>
  <c r="R13" i="9"/>
  <c r="Q13" i="9"/>
  <c r="P13" i="9"/>
  <c r="AA3" i="9"/>
  <c r="Z3" i="9"/>
  <c r="Y3" i="9"/>
  <c r="X3" i="9"/>
  <c r="W3" i="9"/>
  <c r="V3" i="9"/>
  <c r="U3" i="9"/>
  <c r="T3" i="9"/>
  <c r="S3" i="9"/>
  <c r="R3" i="9"/>
  <c r="Q3" i="9"/>
  <c r="P3" i="9"/>
  <c r="M13" i="9"/>
  <c r="L13" i="9"/>
  <c r="K13" i="9"/>
  <c r="J13" i="9"/>
  <c r="I13" i="9"/>
  <c r="H13" i="9"/>
  <c r="G13" i="9"/>
  <c r="F13" i="9"/>
  <c r="E13" i="9"/>
  <c r="D13" i="9"/>
  <c r="C13" i="9"/>
  <c r="B13" i="9"/>
  <c r="M3" i="9"/>
  <c r="L3" i="9"/>
  <c r="K3" i="9"/>
  <c r="J3" i="9"/>
  <c r="I3" i="9"/>
  <c r="H3" i="9"/>
  <c r="G3" i="9"/>
  <c r="F3" i="9"/>
  <c r="E3" i="9"/>
  <c r="D3" i="9"/>
  <c r="C3" i="9"/>
  <c r="B3" i="9"/>
  <c r="AA27" i="8"/>
  <c r="Z27" i="8"/>
  <c r="Y27" i="8"/>
  <c r="X27" i="8"/>
  <c r="W27" i="8"/>
  <c r="V27" i="8"/>
  <c r="U27" i="8"/>
  <c r="T27" i="8"/>
  <c r="S27" i="8"/>
  <c r="R27" i="8"/>
  <c r="Q27" i="8"/>
  <c r="P27" i="8"/>
  <c r="AA4" i="8"/>
  <c r="Z4" i="8"/>
  <c r="Y4" i="8"/>
  <c r="X4" i="8"/>
  <c r="W4" i="8"/>
  <c r="V4" i="8"/>
  <c r="U4" i="8"/>
  <c r="T4" i="8"/>
  <c r="S4" i="8"/>
  <c r="R4" i="8"/>
  <c r="Q4" i="8"/>
  <c r="P4" i="8"/>
  <c r="M4" i="8"/>
  <c r="L4" i="8"/>
  <c r="K4" i="8"/>
  <c r="J4" i="8"/>
  <c r="I4" i="8"/>
  <c r="H4" i="8"/>
  <c r="G4" i="8"/>
  <c r="F4" i="8"/>
  <c r="E4" i="8"/>
  <c r="D4" i="8"/>
  <c r="C4" i="8"/>
  <c r="B4" i="8"/>
  <c r="AA4" i="7"/>
  <c r="Z4" i="7"/>
  <c r="Y4" i="7"/>
  <c r="X4" i="7"/>
  <c r="W4" i="7"/>
  <c r="V4" i="7"/>
  <c r="U4" i="7"/>
  <c r="T4" i="7"/>
  <c r="S4" i="7"/>
  <c r="R4" i="7"/>
  <c r="Q4" i="7"/>
  <c r="P4" i="7"/>
  <c r="M4" i="7"/>
  <c r="L4" i="7"/>
  <c r="K4" i="7"/>
  <c r="J4" i="7"/>
  <c r="I4" i="7"/>
  <c r="H4" i="7"/>
  <c r="G4" i="7"/>
  <c r="F4" i="7"/>
  <c r="E4" i="7"/>
  <c r="D4" i="7"/>
  <c r="C4" i="7"/>
  <c r="B4" i="7"/>
  <c r="AA3" i="6"/>
  <c r="Z3" i="6"/>
  <c r="Y3" i="6"/>
  <c r="X3" i="6"/>
  <c r="W3" i="6"/>
  <c r="V3" i="6"/>
  <c r="U3" i="6"/>
  <c r="T3" i="6"/>
  <c r="S3" i="6"/>
  <c r="R3" i="6"/>
  <c r="Q3" i="6"/>
  <c r="P3" i="6"/>
  <c r="M3" i="6"/>
  <c r="L3" i="6"/>
  <c r="K3" i="6"/>
  <c r="J3" i="6"/>
  <c r="I3" i="6"/>
  <c r="H3" i="6"/>
  <c r="G3" i="6"/>
  <c r="F3" i="6"/>
  <c r="E3" i="6"/>
  <c r="D3" i="6"/>
  <c r="C3" i="6"/>
  <c r="B3" i="6"/>
  <c r="AA4" i="5"/>
  <c r="Z4" i="5"/>
  <c r="Y4" i="5"/>
  <c r="X4" i="5"/>
  <c r="W4" i="5"/>
  <c r="V4" i="5"/>
  <c r="U4" i="5"/>
  <c r="T4" i="5"/>
  <c r="S4" i="5"/>
  <c r="R4" i="5"/>
  <c r="Q4" i="5"/>
  <c r="P4" i="5"/>
  <c r="M4" i="5"/>
  <c r="L4" i="5"/>
  <c r="K4" i="5"/>
  <c r="J4" i="5"/>
  <c r="I4" i="5"/>
  <c r="H4" i="5"/>
  <c r="G4" i="5"/>
  <c r="F4" i="5"/>
  <c r="E4" i="5"/>
  <c r="D4" i="5"/>
  <c r="C4" i="5"/>
  <c r="B4" i="5"/>
  <c r="AA4" i="4"/>
  <c r="Z4" i="4"/>
  <c r="Y4" i="4"/>
  <c r="X4" i="4"/>
  <c r="W4" i="4"/>
  <c r="V4" i="4"/>
  <c r="U4" i="4"/>
  <c r="T4" i="4"/>
  <c r="S4" i="4"/>
  <c r="R4" i="4"/>
  <c r="Q4" i="4"/>
  <c r="P4" i="4"/>
  <c r="M4" i="4"/>
  <c r="L4" i="4"/>
  <c r="K4" i="4"/>
  <c r="J4" i="4"/>
  <c r="I4" i="4"/>
  <c r="H4" i="4"/>
  <c r="G4" i="4"/>
  <c r="F4" i="4"/>
  <c r="E4" i="4"/>
  <c r="D4" i="4"/>
  <c r="C4" i="4"/>
  <c r="B4" i="4"/>
  <c r="AA4" i="3"/>
  <c r="Z4" i="3"/>
  <c r="Y4" i="3"/>
  <c r="X4" i="3"/>
  <c r="W4" i="3"/>
  <c r="V4" i="3"/>
  <c r="U4" i="3"/>
  <c r="T4" i="3"/>
  <c r="S4" i="3"/>
  <c r="R4" i="3"/>
  <c r="Q4" i="3"/>
  <c r="P4" i="3"/>
  <c r="M4" i="3"/>
  <c r="L4" i="3"/>
  <c r="K4" i="3"/>
  <c r="J4" i="3"/>
  <c r="I4" i="3"/>
  <c r="H4" i="3"/>
  <c r="G4" i="3"/>
  <c r="F4" i="3"/>
  <c r="E4" i="3"/>
  <c r="D4" i="3"/>
  <c r="C4" i="3"/>
  <c r="B4" i="3"/>
  <c r="AA4" i="2"/>
  <c r="Z4" i="2"/>
  <c r="Y4" i="2"/>
  <c r="X4" i="2"/>
  <c r="W4" i="2"/>
  <c r="V4" i="2"/>
  <c r="U4" i="2"/>
  <c r="T4" i="2"/>
  <c r="S4" i="2"/>
  <c r="R4" i="2"/>
  <c r="Q4" i="2"/>
  <c r="P4" i="2"/>
  <c r="M4" i="2"/>
  <c r="L4" i="2"/>
  <c r="K4" i="2"/>
  <c r="J4" i="2"/>
  <c r="I4" i="2"/>
  <c r="H4" i="2"/>
  <c r="G4" i="2"/>
  <c r="F4" i="2"/>
  <c r="E4" i="2"/>
  <c r="D4" i="2"/>
  <c r="C4" i="2"/>
  <c r="B4" i="2"/>
  <c r="AA4" i="1"/>
  <c r="Z4" i="1"/>
  <c r="Y4" i="1"/>
  <c r="X4" i="1"/>
  <c r="W4" i="1"/>
  <c r="V4" i="1"/>
  <c r="U4" i="1"/>
  <c r="T4" i="1"/>
  <c r="S4" i="1"/>
  <c r="R4" i="1"/>
  <c r="Q4" i="1"/>
  <c r="P4" i="1"/>
  <c r="M4" i="1"/>
  <c r="L4" i="1"/>
  <c r="K4" i="1"/>
  <c r="J4" i="1"/>
  <c r="I4" i="1"/>
  <c r="H4" i="1"/>
  <c r="G4" i="1"/>
  <c r="F4" i="1"/>
  <c r="E4" i="1"/>
  <c r="D4" i="1"/>
  <c r="C4" i="1"/>
  <c r="B4" i="1"/>
  <c r="P24" i="8"/>
  <c r="Q24" i="8"/>
  <c r="R24" i="8"/>
  <c r="S24" i="8"/>
  <c r="T24" i="8"/>
  <c r="U24" i="8"/>
  <c r="V24" i="8"/>
  <c r="W24" i="8"/>
  <c r="X24" i="8"/>
  <c r="Y24" i="8"/>
  <c r="Z24" i="8"/>
  <c r="P20" i="8"/>
  <c r="Q20" i="8"/>
  <c r="R20" i="8"/>
  <c r="S20" i="8"/>
  <c r="T20" i="8"/>
  <c r="U20" i="8"/>
  <c r="V20" i="8"/>
  <c r="W20" i="8"/>
  <c r="X20" i="8"/>
  <c r="Y20" i="8"/>
  <c r="Z20" i="8"/>
  <c r="P12" i="8"/>
  <c r="Q12" i="8"/>
  <c r="R12" i="8"/>
  <c r="S12" i="8"/>
  <c r="T12" i="8"/>
  <c r="U12" i="8"/>
  <c r="V12" i="8"/>
  <c r="W12" i="8"/>
  <c r="X12" i="8"/>
  <c r="Y12" i="8"/>
  <c r="Z12" i="8"/>
  <c r="P35" i="8"/>
  <c r="Q35" i="8"/>
  <c r="R35" i="8"/>
  <c r="S35" i="8"/>
  <c r="T35" i="8"/>
  <c r="U35" i="8"/>
  <c r="V35" i="8"/>
  <c r="W35" i="8"/>
  <c r="X35" i="8"/>
  <c r="Y35" i="8"/>
  <c r="Z35" i="8"/>
  <c r="AA35" i="8"/>
  <c r="P36" i="8"/>
  <c r="Q36" i="8"/>
  <c r="R36" i="8"/>
  <c r="S36" i="8"/>
  <c r="T36" i="8"/>
  <c r="U36" i="8"/>
  <c r="V36" i="8"/>
  <c r="W36" i="8"/>
  <c r="X36" i="8"/>
  <c r="Y36" i="8"/>
  <c r="Z36" i="8"/>
  <c r="AA36" i="8"/>
  <c r="P38" i="8"/>
  <c r="Q38" i="8"/>
  <c r="R38" i="8"/>
  <c r="S38" i="8"/>
  <c r="T38" i="8"/>
  <c r="U38" i="8"/>
  <c r="V38" i="8"/>
  <c r="W38" i="8"/>
  <c r="X38" i="8"/>
  <c r="Y38" i="8"/>
  <c r="Z38" i="8"/>
  <c r="AA38" i="8"/>
  <c r="P37" i="8"/>
  <c r="P48" i="5"/>
  <c r="P11" i="4"/>
  <c r="Q11" i="4"/>
  <c r="R11" i="4"/>
  <c r="S11" i="4"/>
  <c r="T11" i="4"/>
  <c r="U11" i="4"/>
  <c r="V11" i="4"/>
  <c r="W11" i="4"/>
  <c r="X11" i="4"/>
  <c r="Y11" i="4"/>
  <c r="Z11" i="4"/>
  <c r="Q48" i="5" l="1"/>
  <c r="R48" i="5"/>
  <c r="S48" i="5"/>
  <c r="T48" i="5"/>
  <c r="U48" i="5"/>
  <c r="V48" i="5"/>
  <c r="W48" i="5"/>
  <c r="X48" i="5"/>
  <c r="Y48" i="5"/>
  <c r="Z48" i="5"/>
  <c r="P6" i="5"/>
  <c r="Q6" i="5"/>
  <c r="R6" i="5"/>
  <c r="S6" i="5"/>
  <c r="T6" i="5"/>
  <c r="U6" i="5"/>
  <c r="V6" i="5"/>
  <c r="W6" i="5"/>
  <c r="X6" i="5"/>
  <c r="Y6" i="5"/>
  <c r="Z6" i="5"/>
  <c r="P7" i="5"/>
  <c r="Q7" i="5"/>
  <c r="R7" i="5"/>
  <c r="S7" i="5"/>
  <c r="T7" i="5"/>
  <c r="U7" i="5"/>
  <c r="V7" i="5"/>
  <c r="W7" i="5"/>
  <c r="X7" i="5"/>
  <c r="Y7" i="5"/>
  <c r="Z7" i="5"/>
  <c r="P8" i="5"/>
  <c r="Q8" i="5"/>
  <c r="R8" i="5"/>
  <c r="S8" i="5"/>
  <c r="T8" i="5"/>
  <c r="U8" i="5"/>
  <c r="V8" i="5"/>
  <c r="W8" i="5"/>
  <c r="X8" i="5"/>
  <c r="Y8" i="5"/>
  <c r="Z8" i="5"/>
  <c r="P9" i="5"/>
  <c r="Q9" i="5"/>
  <c r="R9" i="5"/>
  <c r="S9" i="5"/>
  <c r="T9" i="5"/>
  <c r="U9" i="5"/>
  <c r="V9" i="5"/>
  <c r="W9" i="5"/>
  <c r="X9" i="5"/>
  <c r="Y9" i="5"/>
  <c r="Z9" i="5"/>
  <c r="P10" i="5"/>
  <c r="Q10" i="5"/>
  <c r="R10" i="5"/>
  <c r="S10" i="5"/>
  <c r="T10" i="5"/>
  <c r="U10" i="5"/>
  <c r="V10" i="5"/>
  <c r="W10" i="5"/>
  <c r="X10" i="5"/>
  <c r="Y10" i="5"/>
  <c r="Z10" i="5"/>
  <c r="P11" i="5"/>
  <c r="Q11" i="5"/>
  <c r="R11" i="5"/>
  <c r="S11" i="5"/>
  <c r="T11" i="5"/>
  <c r="U11" i="5"/>
  <c r="V11" i="5"/>
  <c r="W11" i="5"/>
  <c r="X11" i="5"/>
  <c r="Y11" i="5"/>
  <c r="Z11" i="5"/>
  <c r="P12" i="5"/>
  <c r="Q12" i="5"/>
  <c r="R12" i="5"/>
  <c r="S12" i="5"/>
  <c r="T12" i="5"/>
  <c r="U12" i="5"/>
  <c r="V12" i="5"/>
  <c r="W12" i="5"/>
  <c r="X12" i="5"/>
  <c r="Y12" i="5"/>
  <c r="Z12" i="5"/>
  <c r="P14" i="5"/>
  <c r="Q14" i="5"/>
  <c r="R14" i="5"/>
  <c r="S14" i="5"/>
  <c r="T14" i="5"/>
  <c r="U14" i="5"/>
  <c r="V14" i="5"/>
  <c r="W14" i="5"/>
  <c r="X14" i="5"/>
  <c r="Y14" i="5"/>
  <c r="Z14" i="5"/>
  <c r="P15" i="5"/>
  <c r="Q15" i="5"/>
  <c r="R15" i="5"/>
  <c r="S15" i="5"/>
  <c r="T15" i="5"/>
  <c r="U15" i="5"/>
  <c r="V15" i="5"/>
  <c r="W15" i="5"/>
  <c r="X15" i="5"/>
  <c r="Y15" i="5"/>
  <c r="Z15" i="5"/>
  <c r="P16" i="5"/>
  <c r="Q16" i="5"/>
  <c r="R16" i="5"/>
  <c r="S16" i="5"/>
  <c r="T16" i="5"/>
  <c r="U16" i="5"/>
  <c r="V16" i="5"/>
  <c r="W16" i="5"/>
  <c r="X16" i="5"/>
  <c r="Y16" i="5"/>
  <c r="Z16" i="5"/>
  <c r="P17" i="5"/>
  <c r="Q17" i="5"/>
  <c r="R17" i="5"/>
  <c r="S17" i="5"/>
  <c r="T17" i="5"/>
  <c r="U17" i="5"/>
  <c r="V17" i="5"/>
  <c r="W17" i="5"/>
  <c r="X17" i="5"/>
  <c r="Y17" i="5"/>
  <c r="Z17" i="5"/>
  <c r="P18" i="5"/>
  <c r="Q18" i="5"/>
  <c r="R18" i="5"/>
  <c r="S18" i="5"/>
  <c r="T18" i="5"/>
  <c r="U18" i="5"/>
  <c r="V18" i="5"/>
  <c r="W18" i="5"/>
  <c r="X18" i="5"/>
  <c r="Y18" i="5"/>
  <c r="Z18" i="5"/>
  <c r="P19" i="5"/>
  <c r="Q19" i="5"/>
  <c r="R19" i="5"/>
  <c r="S19" i="5"/>
  <c r="T19" i="5"/>
  <c r="U19" i="5"/>
  <c r="V19" i="5"/>
  <c r="W19" i="5"/>
  <c r="X19" i="5"/>
  <c r="Y19" i="5"/>
  <c r="Z19" i="5"/>
  <c r="P20" i="5"/>
  <c r="Q20" i="5"/>
  <c r="R20" i="5"/>
  <c r="S20" i="5"/>
  <c r="T20" i="5"/>
  <c r="U20" i="5"/>
  <c r="V20" i="5"/>
  <c r="W20" i="5"/>
  <c r="X20" i="5"/>
  <c r="Y20" i="5"/>
  <c r="Z20" i="5"/>
  <c r="P21" i="5"/>
  <c r="Q21" i="5"/>
  <c r="R21" i="5"/>
  <c r="S21" i="5"/>
  <c r="T21" i="5"/>
  <c r="U21" i="5"/>
  <c r="V21" i="5"/>
  <c r="W21" i="5"/>
  <c r="X21" i="5"/>
  <c r="Y21" i="5"/>
  <c r="Z21" i="5"/>
  <c r="P22" i="5"/>
  <c r="Q22" i="5"/>
  <c r="R22" i="5"/>
  <c r="S22" i="5"/>
  <c r="T22" i="5"/>
  <c r="U22" i="5"/>
  <c r="V22" i="5"/>
  <c r="W22" i="5"/>
  <c r="X22" i="5"/>
  <c r="Y22" i="5"/>
  <c r="Z22" i="5"/>
  <c r="P23" i="5"/>
  <c r="Q23" i="5"/>
  <c r="R23" i="5"/>
  <c r="S23" i="5"/>
  <c r="T23" i="5"/>
  <c r="U23" i="5"/>
  <c r="V23" i="5"/>
  <c r="W23" i="5"/>
  <c r="X23" i="5"/>
  <c r="Y23" i="5"/>
  <c r="Z23" i="5"/>
  <c r="P24" i="5"/>
  <c r="Q24" i="5"/>
  <c r="R24" i="5"/>
  <c r="S24" i="5"/>
  <c r="T24" i="5"/>
  <c r="U24" i="5"/>
  <c r="V24" i="5"/>
  <c r="W24" i="5"/>
  <c r="X24" i="5"/>
  <c r="Y24" i="5"/>
  <c r="Z24" i="5"/>
  <c r="P25" i="5"/>
  <c r="Q25" i="5"/>
  <c r="R25" i="5"/>
  <c r="S25" i="5"/>
  <c r="T25" i="5"/>
  <c r="U25" i="5"/>
  <c r="V25" i="5"/>
  <c r="W25" i="5"/>
  <c r="X25" i="5"/>
  <c r="Y25" i="5"/>
  <c r="Z25" i="5"/>
  <c r="P26" i="5"/>
  <c r="Q26" i="5"/>
  <c r="R26" i="5"/>
  <c r="S26" i="5"/>
  <c r="T26" i="5"/>
  <c r="U26" i="5"/>
  <c r="V26" i="5"/>
  <c r="W26" i="5"/>
  <c r="X26" i="5"/>
  <c r="Y26" i="5"/>
  <c r="Z26" i="5"/>
  <c r="P27" i="5"/>
  <c r="Q27" i="5"/>
  <c r="R27" i="5"/>
  <c r="S27" i="5"/>
  <c r="T27" i="5"/>
  <c r="U27" i="5"/>
  <c r="V27" i="5"/>
  <c r="W27" i="5"/>
  <c r="X27" i="5"/>
  <c r="Y27" i="5"/>
  <c r="Z27" i="5"/>
  <c r="P28" i="5"/>
  <c r="Q28" i="5"/>
  <c r="R28" i="5"/>
  <c r="S28" i="5"/>
  <c r="T28" i="5"/>
  <c r="U28" i="5"/>
  <c r="V28" i="5"/>
  <c r="W28" i="5"/>
  <c r="X28" i="5"/>
  <c r="Y28" i="5"/>
  <c r="Z28" i="5"/>
  <c r="P29" i="5"/>
  <c r="Q29" i="5"/>
  <c r="R29" i="5"/>
  <c r="S29" i="5"/>
  <c r="T29" i="5"/>
  <c r="U29" i="5"/>
  <c r="V29" i="5"/>
  <c r="W29" i="5"/>
  <c r="X29" i="5"/>
  <c r="Y29" i="5"/>
  <c r="Z29" i="5"/>
  <c r="P30" i="5"/>
  <c r="Q30" i="5"/>
  <c r="R30" i="5"/>
  <c r="S30" i="5"/>
  <c r="T30" i="5"/>
  <c r="U30" i="5"/>
  <c r="V30" i="5"/>
  <c r="W30" i="5"/>
  <c r="X30" i="5"/>
  <c r="Y30" i="5"/>
  <c r="Z30" i="5"/>
  <c r="P31" i="5"/>
  <c r="Q31" i="5"/>
  <c r="R31" i="5"/>
  <c r="S31" i="5"/>
  <c r="T31" i="5"/>
  <c r="U31" i="5"/>
  <c r="V31" i="5"/>
  <c r="W31" i="5"/>
  <c r="X31" i="5"/>
  <c r="Y31" i="5"/>
  <c r="Z31" i="5"/>
  <c r="P32" i="5"/>
  <c r="Q32" i="5"/>
  <c r="R32" i="5"/>
  <c r="S32" i="5"/>
  <c r="T32" i="5"/>
  <c r="U32" i="5"/>
  <c r="V32" i="5"/>
  <c r="W32" i="5"/>
  <c r="X32" i="5"/>
  <c r="Y32" i="5"/>
  <c r="Z32" i="5"/>
  <c r="P33" i="5"/>
  <c r="Q33" i="5"/>
  <c r="R33" i="5"/>
  <c r="S33" i="5"/>
  <c r="T33" i="5"/>
  <c r="U33" i="5"/>
  <c r="V33" i="5"/>
  <c r="W33" i="5"/>
  <c r="X33" i="5"/>
  <c r="Y33" i="5"/>
  <c r="Z33" i="5"/>
  <c r="P34" i="5"/>
  <c r="Q34" i="5"/>
  <c r="R34" i="5"/>
  <c r="S34" i="5"/>
  <c r="T34" i="5"/>
  <c r="U34" i="5"/>
  <c r="V34" i="5"/>
  <c r="W34" i="5"/>
  <c r="X34" i="5"/>
  <c r="Y34" i="5"/>
  <c r="Z34" i="5"/>
  <c r="P35" i="5"/>
  <c r="Q35" i="5"/>
  <c r="R35" i="5"/>
  <c r="S35" i="5"/>
  <c r="T35" i="5"/>
  <c r="U35" i="5"/>
  <c r="V35" i="5"/>
  <c r="W35" i="5"/>
  <c r="X35" i="5"/>
  <c r="Y35" i="5"/>
  <c r="Z35" i="5"/>
  <c r="P36" i="5"/>
  <c r="Q36" i="5"/>
  <c r="R36" i="5"/>
  <c r="S36" i="5"/>
  <c r="T36" i="5"/>
  <c r="U36" i="5"/>
  <c r="V36" i="5"/>
  <c r="W36" i="5"/>
  <c r="X36" i="5"/>
  <c r="Y36" i="5"/>
  <c r="Z36" i="5"/>
  <c r="P37" i="5"/>
  <c r="Q37" i="5"/>
  <c r="R37" i="5"/>
  <c r="S37" i="5"/>
  <c r="T37" i="5"/>
  <c r="U37" i="5"/>
  <c r="V37" i="5"/>
  <c r="W37" i="5"/>
  <c r="X37" i="5"/>
  <c r="Y37" i="5"/>
  <c r="Z37" i="5"/>
  <c r="P38" i="5"/>
  <c r="Q38" i="5"/>
  <c r="R38" i="5"/>
  <c r="S38" i="5"/>
  <c r="T38" i="5"/>
  <c r="U38" i="5"/>
  <c r="V38" i="5"/>
  <c r="W38" i="5"/>
  <c r="X38" i="5"/>
  <c r="Y38" i="5"/>
  <c r="Z38" i="5"/>
  <c r="P39" i="5"/>
  <c r="Q39" i="5"/>
  <c r="R39" i="5"/>
  <c r="S39" i="5"/>
  <c r="T39" i="5"/>
  <c r="U39" i="5"/>
  <c r="V39" i="5"/>
  <c r="W39" i="5"/>
  <c r="X39" i="5"/>
  <c r="Y39" i="5"/>
  <c r="Z39" i="5"/>
  <c r="P40" i="5"/>
  <c r="Q40" i="5"/>
  <c r="R40" i="5"/>
  <c r="S40" i="5"/>
  <c r="T40" i="5"/>
  <c r="U40" i="5"/>
  <c r="V40" i="5"/>
  <c r="W40" i="5"/>
  <c r="X40" i="5"/>
  <c r="Y40" i="5"/>
  <c r="Z40" i="5"/>
  <c r="P41" i="5"/>
  <c r="Q41" i="5"/>
  <c r="R41" i="5"/>
  <c r="S41" i="5"/>
  <c r="T41" i="5"/>
  <c r="U41" i="5"/>
  <c r="V41" i="5"/>
  <c r="W41" i="5"/>
  <c r="X41" i="5"/>
  <c r="Y41" i="5"/>
  <c r="Z41" i="5"/>
  <c r="P42" i="5"/>
  <c r="Q42" i="5"/>
  <c r="R42" i="5"/>
  <c r="S42" i="5"/>
  <c r="T42" i="5"/>
  <c r="U42" i="5"/>
  <c r="V42" i="5"/>
  <c r="W42" i="5"/>
  <c r="X42" i="5"/>
  <c r="Y42" i="5"/>
  <c r="Z42" i="5"/>
  <c r="P43" i="5"/>
  <c r="Q43" i="5"/>
  <c r="R43" i="5"/>
  <c r="S43" i="5"/>
  <c r="T43" i="5"/>
  <c r="U43" i="5"/>
  <c r="V43" i="5"/>
  <c r="W43" i="5"/>
  <c r="X43" i="5"/>
  <c r="Y43" i="5"/>
  <c r="Z43" i="5"/>
  <c r="P44" i="5"/>
  <c r="Q44" i="5"/>
  <c r="R44" i="5"/>
  <c r="S44" i="5"/>
  <c r="T44" i="5"/>
  <c r="U44" i="5"/>
  <c r="V44" i="5"/>
  <c r="W44" i="5"/>
  <c r="X44" i="5"/>
  <c r="Y44" i="5"/>
  <c r="Z44" i="5"/>
  <c r="Q45" i="5"/>
  <c r="R45" i="5"/>
  <c r="S45" i="5"/>
  <c r="T45" i="5"/>
  <c r="U45" i="5"/>
  <c r="V45" i="5"/>
  <c r="W45" i="5"/>
  <c r="X45" i="5"/>
  <c r="Y45" i="5"/>
  <c r="Z45" i="5"/>
  <c r="P46" i="5"/>
  <c r="Q46" i="5"/>
  <c r="R46" i="5"/>
  <c r="S46" i="5"/>
  <c r="T46" i="5"/>
  <c r="U46" i="5"/>
  <c r="V46" i="5"/>
  <c r="W46" i="5"/>
  <c r="X46" i="5"/>
  <c r="Y46" i="5"/>
  <c r="Z46" i="5"/>
  <c r="P47" i="5"/>
  <c r="Q47" i="5"/>
  <c r="R47" i="5"/>
  <c r="S47" i="5"/>
  <c r="T47" i="5"/>
  <c r="U47" i="5"/>
  <c r="V47" i="5"/>
  <c r="W47" i="5"/>
  <c r="X47" i="5"/>
  <c r="Y47" i="5"/>
  <c r="Z47" i="5"/>
  <c r="P11" i="6" l="1"/>
  <c r="Q11" i="6"/>
  <c r="R11" i="6"/>
  <c r="S11" i="6"/>
  <c r="T11" i="6"/>
  <c r="U11" i="6"/>
  <c r="V11" i="6"/>
  <c r="W11" i="6"/>
  <c r="X11" i="6"/>
  <c r="Y11" i="6"/>
  <c r="Z11" i="6"/>
  <c r="P8" i="6"/>
  <c r="Q8" i="6"/>
  <c r="R8" i="6"/>
  <c r="S8" i="6"/>
  <c r="T8" i="6"/>
  <c r="U8" i="6"/>
  <c r="V8" i="6"/>
  <c r="W8" i="6"/>
  <c r="X8" i="6"/>
  <c r="Y8" i="6"/>
  <c r="Z8" i="6"/>
  <c r="N12" i="10" l="1"/>
  <c r="N11" i="10"/>
  <c r="N10" i="10"/>
  <c r="N9" i="10"/>
  <c r="N8" i="10"/>
  <c r="N7" i="10"/>
  <c r="N6" i="10"/>
  <c r="N5" i="10"/>
  <c r="N4" i="10"/>
  <c r="J12" i="10"/>
  <c r="J11" i="10"/>
  <c r="J10" i="10"/>
  <c r="J9" i="10"/>
  <c r="J8" i="10"/>
  <c r="J7" i="10"/>
  <c r="J6" i="10"/>
  <c r="J5" i="10"/>
  <c r="J4" i="10"/>
  <c r="F9" i="10"/>
  <c r="F10" i="10"/>
  <c r="F11" i="10"/>
  <c r="F12" i="10"/>
  <c r="F5" i="10"/>
  <c r="F6" i="10"/>
  <c r="F7" i="10"/>
  <c r="F8" i="10"/>
  <c r="F4" i="10"/>
  <c r="P15" i="9"/>
  <c r="Q15" i="9"/>
  <c r="R15" i="9"/>
  <c r="S15" i="9"/>
  <c r="T15" i="9"/>
  <c r="U15" i="9"/>
  <c r="V15" i="9"/>
  <c r="W15" i="9"/>
  <c r="X15" i="9"/>
  <c r="Y15" i="9"/>
  <c r="Z15" i="9"/>
  <c r="AA15" i="9"/>
  <c r="P16" i="9"/>
  <c r="Q16" i="9"/>
  <c r="R16" i="9"/>
  <c r="S16" i="9"/>
  <c r="T16" i="9"/>
  <c r="U16" i="9"/>
  <c r="V16" i="9"/>
  <c r="W16" i="9"/>
  <c r="X16" i="9"/>
  <c r="Y16" i="9"/>
  <c r="Z16" i="9"/>
  <c r="AA16" i="9"/>
  <c r="P17" i="9"/>
  <c r="Q17" i="9"/>
  <c r="R17" i="9"/>
  <c r="S17" i="9"/>
  <c r="T17" i="9"/>
  <c r="U17" i="9"/>
  <c r="V17" i="9"/>
  <c r="W17" i="9"/>
  <c r="X17" i="9"/>
  <c r="Y17" i="9"/>
  <c r="Z17" i="9"/>
  <c r="AA17" i="9"/>
  <c r="P18" i="9"/>
  <c r="Q18" i="9"/>
  <c r="R18" i="9"/>
  <c r="S18" i="9"/>
  <c r="T18" i="9"/>
  <c r="U18" i="9"/>
  <c r="V18" i="9"/>
  <c r="W18" i="9"/>
  <c r="X18" i="9"/>
  <c r="Y18" i="9"/>
  <c r="Z18" i="9"/>
  <c r="AA18" i="9"/>
  <c r="P19" i="9"/>
  <c r="Q19" i="9"/>
  <c r="R19" i="9"/>
  <c r="S19" i="9"/>
  <c r="T19" i="9"/>
  <c r="U19" i="9"/>
  <c r="V19" i="9"/>
  <c r="W19" i="9"/>
  <c r="X19" i="9"/>
  <c r="Y19" i="9"/>
  <c r="Z19" i="9"/>
  <c r="AA19" i="9"/>
  <c r="P20" i="9"/>
  <c r="Q20" i="9"/>
  <c r="R20" i="9"/>
  <c r="S20" i="9"/>
  <c r="T20" i="9"/>
  <c r="U20" i="9"/>
  <c r="V20" i="9"/>
  <c r="W20" i="9"/>
  <c r="X20" i="9"/>
  <c r="Y20" i="9"/>
  <c r="Z20" i="9"/>
  <c r="AA20" i="9"/>
  <c r="Q14" i="9"/>
  <c r="R14" i="9"/>
  <c r="S14" i="9"/>
  <c r="T14" i="9"/>
  <c r="U14" i="9"/>
  <c r="V14" i="9"/>
  <c r="W14" i="9"/>
  <c r="X14" i="9"/>
  <c r="Y14" i="9"/>
  <c r="Z14" i="9"/>
  <c r="P14" i="9"/>
  <c r="C21" i="9"/>
  <c r="D21" i="9"/>
  <c r="E21" i="9"/>
  <c r="F21" i="9"/>
  <c r="G21" i="9"/>
  <c r="H21" i="9"/>
  <c r="I21" i="9"/>
  <c r="J21" i="9"/>
  <c r="K21" i="9"/>
  <c r="L21" i="9"/>
  <c r="M21" i="9"/>
  <c r="AA14" i="9" s="1"/>
  <c r="B21" i="9"/>
  <c r="S5" i="9"/>
  <c r="W5" i="9"/>
  <c r="S6" i="9"/>
  <c r="W6" i="9"/>
  <c r="AA6" i="9"/>
  <c r="S7" i="9"/>
  <c r="W7" i="9"/>
  <c r="AA7" i="9"/>
  <c r="S4" i="9"/>
  <c r="W4" i="9"/>
  <c r="X4" i="9"/>
  <c r="AA4" i="9"/>
  <c r="C8" i="9"/>
  <c r="Q4" i="9" s="1"/>
  <c r="D8" i="9"/>
  <c r="R5" i="9" s="1"/>
  <c r="E8" i="9"/>
  <c r="F8" i="9"/>
  <c r="T5" i="9" s="1"/>
  <c r="G8" i="9"/>
  <c r="U4" i="9" s="1"/>
  <c r="H8" i="9"/>
  <c r="V6" i="9" s="1"/>
  <c r="I8" i="9"/>
  <c r="J8" i="9"/>
  <c r="X5" i="9" s="1"/>
  <c r="K8" i="9"/>
  <c r="Y4" i="9" s="1"/>
  <c r="L8" i="9"/>
  <c r="Z5" i="9" s="1"/>
  <c r="M8" i="9"/>
  <c r="AA5" i="9" s="1"/>
  <c r="B8" i="9"/>
  <c r="P5" i="9" s="1"/>
  <c r="P4" i="9"/>
  <c r="P29" i="8"/>
  <c r="Q29" i="8"/>
  <c r="R29" i="8"/>
  <c r="S29" i="8"/>
  <c r="T29" i="8"/>
  <c r="U29" i="8"/>
  <c r="V29" i="8"/>
  <c r="W29" i="8"/>
  <c r="X29" i="8"/>
  <c r="Y29" i="8"/>
  <c r="Z29" i="8"/>
  <c r="AA29" i="8"/>
  <c r="P30" i="8"/>
  <c r="Q30" i="8"/>
  <c r="R30" i="8"/>
  <c r="S30" i="8"/>
  <c r="T30" i="8"/>
  <c r="U30" i="8"/>
  <c r="V30" i="8"/>
  <c r="W30" i="8"/>
  <c r="X30" i="8"/>
  <c r="Y30" i="8"/>
  <c r="Z30" i="8"/>
  <c r="AA30" i="8"/>
  <c r="P31" i="8"/>
  <c r="Q31" i="8"/>
  <c r="R31" i="8"/>
  <c r="S31" i="8"/>
  <c r="T31" i="8"/>
  <c r="U31" i="8"/>
  <c r="V31" i="8"/>
  <c r="W31" i="8"/>
  <c r="X31" i="8"/>
  <c r="Y31" i="8"/>
  <c r="Z31" i="8"/>
  <c r="AA31" i="8"/>
  <c r="P32" i="8"/>
  <c r="Q32" i="8"/>
  <c r="R32" i="8"/>
  <c r="S32" i="8"/>
  <c r="T32" i="8"/>
  <c r="U32" i="8"/>
  <c r="V32" i="8"/>
  <c r="W32" i="8"/>
  <c r="X32" i="8"/>
  <c r="Y32" i="8"/>
  <c r="Z32" i="8"/>
  <c r="AA32" i="8"/>
  <c r="P33" i="8"/>
  <c r="Q33" i="8"/>
  <c r="R33" i="8"/>
  <c r="S33" i="8"/>
  <c r="T33" i="8"/>
  <c r="U33" i="8"/>
  <c r="V33" i="8"/>
  <c r="W33" i="8"/>
  <c r="X33" i="8"/>
  <c r="Y33" i="8"/>
  <c r="Z33" i="8"/>
  <c r="AA33" i="8"/>
  <c r="P34" i="8"/>
  <c r="Q34" i="8"/>
  <c r="R34" i="8"/>
  <c r="S34" i="8"/>
  <c r="T34" i="8"/>
  <c r="U34" i="8"/>
  <c r="V34" i="8"/>
  <c r="W34" i="8"/>
  <c r="X34" i="8"/>
  <c r="Y34" i="8"/>
  <c r="Z34" i="8"/>
  <c r="AA34" i="8"/>
  <c r="Q37" i="8"/>
  <c r="R37" i="8"/>
  <c r="S37" i="8"/>
  <c r="T37" i="8"/>
  <c r="U37" i="8"/>
  <c r="V37" i="8"/>
  <c r="W37" i="8"/>
  <c r="X37" i="8"/>
  <c r="Y37" i="8"/>
  <c r="Z37" i="8"/>
  <c r="AA37" i="8"/>
  <c r="Q28" i="8"/>
  <c r="R28" i="8"/>
  <c r="S28" i="8"/>
  <c r="T28" i="8"/>
  <c r="U28" i="8"/>
  <c r="V28" i="8"/>
  <c r="W28" i="8"/>
  <c r="X28" i="8"/>
  <c r="Y28" i="8"/>
  <c r="Z28" i="8"/>
  <c r="AA28" i="8"/>
  <c r="P28" i="8"/>
  <c r="F37" i="8"/>
  <c r="T10" i="8" s="1"/>
  <c r="G37" i="8"/>
  <c r="H37" i="8"/>
  <c r="V10" i="8" s="1"/>
  <c r="I37" i="8"/>
  <c r="J37" i="8"/>
  <c r="X10" i="8" s="1"/>
  <c r="K37" i="8"/>
  <c r="L37" i="8"/>
  <c r="Z10" i="8" s="1"/>
  <c r="M37" i="8"/>
  <c r="C37" i="8"/>
  <c r="Q11" i="8" s="1"/>
  <c r="B37" i="8"/>
  <c r="D37" i="8"/>
  <c r="R10" i="8" s="1"/>
  <c r="E37" i="8"/>
  <c r="AE9" i="7"/>
  <c r="AF9" i="7"/>
  <c r="AG9" i="7"/>
  <c r="AH9" i="7"/>
  <c r="AI9" i="7"/>
  <c r="AJ9" i="7"/>
  <c r="AK9" i="7"/>
  <c r="AL9" i="7"/>
  <c r="AM9" i="7"/>
  <c r="AN9" i="7"/>
  <c r="AD9" i="7"/>
  <c r="AE8" i="7"/>
  <c r="AF8" i="7"/>
  <c r="AG8" i="7"/>
  <c r="AH8" i="7"/>
  <c r="AI8" i="7"/>
  <c r="AJ8" i="7"/>
  <c r="AK8" i="7"/>
  <c r="AL8" i="7"/>
  <c r="AM8" i="7"/>
  <c r="AN8" i="7"/>
  <c r="AD8" i="7"/>
  <c r="AE7" i="7"/>
  <c r="AF7" i="7"/>
  <c r="AG7" i="7"/>
  <c r="AH7" i="7"/>
  <c r="AI7" i="7"/>
  <c r="AJ7" i="7"/>
  <c r="AK7" i="7"/>
  <c r="AL7" i="7"/>
  <c r="AM7" i="7"/>
  <c r="AN7" i="7"/>
  <c r="AO7" i="7"/>
  <c r="AD7" i="7"/>
  <c r="AE6" i="7"/>
  <c r="AF6" i="7"/>
  <c r="AG6" i="7"/>
  <c r="AH6" i="7"/>
  <c r="AI6" i="7"/>
  <c r="AJ6" i="7"/>
  <c r="AK6" i="7"/>
  <c r="AL6" i="7"/>
  <c r="AM6" i="7"/>
  <c r="AN6" i="7"/>
  <c r="AO6" i="7"/>
  <c r="AD6" i="7"/>
  <c r="AO8" i="7"/>
  <c r="AE5" i="7"/>
  <c r="AF5" i="7"/>
  <c r="AG5" i="7"/>
  <c r="AH5" i="7"/>
  <c r="AI5" i="7"/>
  <c r="AJ5" i="7"/>
  <c r="AK5" i="7"/>
  <c r="AL5" i="7"/>
  <c r="AM5" i="7"/>
  <c r="AN5" i="7"/>
  <c r="AD5" i="7"/>
  <c r="P12" i="7"/>
  <c r="Q12" i="7"/>
  <c r="R12" i="7"/>
  <c r="S12" i="7"/>
  <c r="T12" i="7"/>
  <c r="U12" i="7"/>
  <c r="V12" i="7"/>
  <c r="W12" i="7"/>
  <c r="X12" i="7"/>
  <c r="Y12" i="7"/>
  <c r="Z12" i="7"/>
  <c r="AA12" i="7"/>
  <c r="P13" i="7"/>
  <c r="Q13" i="7"/>
  <c r="R13" i="7"/>
  <c r="S13" i="7"/>
  <c r="T13" i="7"/>
  <c r="U13" i="7"/>
  <c r="V13" i="7"/>
  <c r="W13" i="7"/>
  <c r="X13" i="7"/>
  <c r="Y13" i="7"/>
  <c r="Z13" i="7"/>
  <c r="AA13" i="7"/>
  <c r="P14" i="7"/>
  <c r="Q14" i="7"/>
  <c r="R14" i="7"/>
  <c r="S14" i="7"/>
  <c r="T14" i="7"/>
  <c r="U14" i="7"/>
  <c r="V14" i="7"/>
  <c r="W14" i="7"/>
  <c r="X14" i="7"/>
  <c r="Y14" i="7"/>
  <c r="Z14" i="7"/>
  <c r="AA14" i="7"/>
  <c r="P15" i="7"/>
  <c r="Q15" i="7"/>
  <c r="R15" i="7"/>
  <c r="S15" i="7"/>
  <c r="T15" i="7"/>
  <c r="U15" i="7"/>
  <c r="V15" i="7"/>
  <c r="W15" i="7"/>
  <c r="X15" i="7"/>
  <c r="Y15" i="7"/>
  <c r="Z15" i="7"/>
  <c r="AA15" i="7"/>
  <c r="P16" i="7"/>
  <c r="Q16" i="7"/>
  <c r="R16" i="7"/>
  <c r="S16" i="7"/>
  <c r="T16" i="7"/>
  <c r="U16" i="7"/>
  <c r="V16" i="7"/>
  <c r="W16" i="7"/>
  <c r="X16" i="7"/>
  <c r="Y16" i="7"/>
  <c r="Z16" i="7"/>
  <c r="AA16" i="7"/>
  <c r="P17" i="7"/>
  <c r="Q17" i="7"/>
  <c r="R17" i="7"/>
  <c r="S17" i="7"/>
  <c r="T17" i="7"/>
  <c r="U17" i="7"/>
  <c r="V17" i="7"/>
  <c r="W17" i="7"/>
  <c r="X17" i="7"/>
  <c r="Y17" i="7"/>
  <c r="Z17" i="7"/>
  <c r="AA17" i="7"/>
  <c r="P18" i="7"/>
  <c r="Q18" i="7"/>
  <c r="R18" i="7"/>
  <c r="S18" i="7"/>
  <c r="T18" i="7"/>
  <c r="U18" i="7"/>
  <c r="V18" i="7"/>
  <c r="W18" i="7"/>
  <c r="X18" i="7"/>
  <c r="Y18" i="7"/>
  <c r="Z18" i="7"/>
  <c r="AA18" i="7"/>
  <c r="P19" i="7"/>
  <c r="Q19" i="7"/>
  <c r="R19" i="7"/>
  <c r="S19" i="7"/>
  <c r="T19" i="7"/>
  <c r="U19" i="7"/>
  <c r="V19" i="7"/>
  <c r="W19" i="7"/>
  <c r="X19" i="7"/>
  <c r="Y19" i="7"/>
  <c r="Z19" i="7"/>
  <c r="AA19" i="7"/>
  <c r="P20" i="7"/>
  <c r="Q20" i="7"/>
  <c r="R20" i="7"/>
  <c r="S20" i="7"/>
  <c r="T20" i="7"/>
  <c r="U20" i="7"/>
  <c r="V20" i="7"/>
  <c r="W20" i="7"/>
  <c r="X20" i="7"/>
  <c r="Y20" i="7"/>
  <c r="Z20" i="7"/>
  <c r="AA20" i="7"/>
  <c r="P21" i="7"/>
  <c r="Q21" i="7"/>
  <c r="R21" i="7"/>
  <c r="S21" i="7"/>
  <c r="T21" i="7"/>
  <c r="U21" i="7"/>
  <c r="V21" i="7"/>
  <c r="W21" i="7"/>
  <c r="X21" i="7"/>
  <c r="Y21" i="7"/>
  <c r="Z21" i="7"/>
  <c r="AA21" i="7"/>
  <c r="P22" i="7"/>
  <c r="Q22" i="7"/>
  <c r="R22" i="7"/>
  <c r="S22" i="7"/>
  <c r="T22" i="7"/>
  <c r="U22" i="7"/>
  <c r="V22" i="7"/>
  <c r="W22" i="7"/>
  <c r="X22" i="7"/>
  <c r="Y22" i="7"/>
  <c r="Z22" i="7"/>
  <c r="AA22" i="7"/>
  <c r="P23" i="7"/>
  <c r="Q23" i="7"/>
  <c r="R23" i="7"/>
  <c r="S23" i="7"/>
  <c r="T23" i="7"/>
  <c r="U23" i="7"/>
  <c r="V23" i="7"/>
  <c r="W23" i="7"/>
  <c r="X23" i="7"/>
  <c r="Y23" i="7"/>
  <c r="Z23" i="7"/>
  <c r="AA23" i="7"/>
  <c r="P24" i="7"/>
  <c r="Q24" i="7"/>
  <c r="R24" i="7"/>
  <c r="S24" i="7"/>
  <c r="T24" i="7"/>
  <c r="U24" i="7"/>
  <c r="V24" i="7"/>
  <c r="W24" i="7"/>
  <c r="X24" i="7"/>
  <c r="Y24" i="7"/>
  <c r="Z24" i="7"/>
  <c r="AA24" i="7"/>
  <c r="P25" i="7"/>
  <c r="Q25" i="7"/>
  <c r="R25" i="7"/>
  <c r="S25" i="7"/>
  <c r="T25" i="7"/>
  <c r="U25" i="7"/>
  <c r="V25" i="7"/>
  <c r="W25" i="7"/>
  <c r="X25" i="7"/>
  <c r="Y25" i="7"/>
  <c r="Z25" i="7"/>
  <c r="AA25" i="7"/>
  <c r="P26" i="7"/>
  <c r="Q26" i="7"/>
  <c r="R26" i="7"/>
  <c r="S26" i="7"/>
  <c r="T26" i="7"/>
  <c r="U26" i="7"/>
  <c r="V26" i="7"/>
  <c r="W26" i="7"/>
  <c r="X26" i="7"/>
  <c r="Y26" i="7"/>
  <c r="Z26" i="7"/>
  <c r="AA26" i="7"/>
  <c r="P27" i="7"/>
  <c r="Q27" i="7"/>
  <c r="R27" i="7"/>
  <c r="S27" i="7"/>
  <c r="T27" i="7"/>
  <c r="U27" i="7"/>
  <c r="V27" i="7"/>
  <c r="W27" i="7"/>
  <c r="X27" i="7"/>
  <c r="Y27" i="7"/>
  <c r="Z27" i="7"/>
  <c r="AA27" i="7"/>
  <c r="P28" i="7"/>
  <c r="Q28" i="7"/>
  <c r="R28" i="7"/>
  <c r="S28" i="7"/>
  <c r="T28" i="7"/>
  <c r="U28" i="7"/>
  <c r="V28" i="7"/>
  <c r="W28" i="7"/>
  <c r="X28" i="7"/>
  <c r="Y28" i="7"/>
  <c r="Z28" i="7"/>
  <c r="AA28" i="7"/>
  <c r="P29" i="7"/>
  <c r="Q29" i="7"/>
  <c r="R29" i="7"/>
  <c r="S29" i="7"/>
  <c r="T29" i="7"/>
  <c r="U29" i="7"/>
  <c r="V29" i="7"/>
  <c r="W29" i="7"/>
  <c r="X29" i="7"/>
  <c r="Y29" i="7"/>
  <c r="Z29" i="7"/>
  <c r="AA29" i="7"/>
  <c r="P30" i="7"/>
  <c r="Q30" i="7"/>
  <c r="R30" i="7"/>
  <c r="S30" i="7"/>
  <c r="T30" i="7"/>
  <c r="U30" i="7"/>
  <c r="V30" i="7"/>
  <c r="W30" i="7"/>
  <c r="X30" i="7"/>
  <c r="Y30" i="7"/>
  <c r="Z30" i="7"/>
  <c r="AA30" i="7"/>
  <c r="P31" i="7"/>
  <c r="Q31" i="7"/>
  <c r="R31" i="7"/>
  <c r="S31" i="7"/>
  <c r="T31" i="7"/>
  <c r="U31" i="7"/>
  <c r="V31" i="7"/>
  <c r="W31" i="7"/>
  <c r="X31" i="7"/>
  <c r="Y31" i="7"/>
  <c r="Z31" i="7"/>
  <c r="AA31" i="7"/>
  <c r="P32" i="7"/>
  <c r="Q32" i="7"/>
  <c r="R32" i="7"/>
  <c r="S32" i="7"/>
  <c r="T32" i="7"/>
  <c r="U32" i="7"/>
  <c r="V32" i="7"/>
  <c r="W32" i="7"/>
  <c r="X32" i="7"/>
  <c r="Y32" i="7"/>
  <c r="Z32" i="7"/>
  <c r="AA32" i="7"/>
  <c r="P33" i="7"/>
  <c r="Q33" i="7"/>
  <c r="R33" i="7"/>
  <c r="S33" i="7"/>
  <c r="T33" i="7"/>
  <c r="U33" i="7"/>
  <c r="V33" i="7"/>
  <c r="W33" i="7"/>
  <c r="X33" i="7"/>
  <c r="Y33" i="7"/>
  <c r="Z33" i="7"/>
  <c r="AA33" i="7"/>
  <c r="P34" i="7"/>
  <c r="Q34" i="7"/>
  <c r="R34" i="7"/>
  <c r="S34" i="7"/>
  <c r="T34" i="7"/>
  <c r="U34" i="7"/>
  <c r="V34" i="7"/>
  <c r="W34" i="7"/>
  <c r="X34" i="7"/>
  <c r="Y34" i="7"/>
  <c r="Z34" i="7"/>
  <c r="AA34" i="7"/>
  <c r="P6" i="7"/>
  <c r="Q6" i="7"/>
  <c r="R6" i="7"/>
  <c r="S6" i="7"/>
  <c r="T6" i="7"/>
  <c r="U6" i="7"/>
  <c r="V6" i="7"/>
  <c r="W6" i="7"/>
  <c r="X6" i="7"/>
  <c r="Y6" i="7"/>
  <c r="Z6" i="7"/>
  <c r="AA6" i="7"/>
  <c r="P7" i="7"/>
  <c r="Q7" i="7"/>
  <c r="R7" i="7"/>
  <c r="S7" i="7"/>
  <c r="T7" i="7"/>
  <c r="U7" i="7"/>
  <c r="V7" i="7"/>
  <c r="W7" i="7"/>
  <c r="X7" i="7"/>
  <c r="Y7" i="7"/>
  <c r="Z7" i="7"/>
  <c r="AA7" i="7"/>
  <c r="P8" i="7"/>
  <c r="Q8" i="7"/>
  <c r="R8" i="7"/>
  <c r="S8" i="7"/>
  <c r="T8" i="7"/>
  <c r="U8" i="7"/>
  <c r="V8" i="7"/>
  <c r="W8" i="7"/>
  <c r="X8" i="7"/>
  <c r="Y8" i="7"/>
  <c r="Z8" i="7"/>
  <c r="AA8" i="7"/>
  <c r="P9" i="7"/>
  <c r="Q9" i="7"/>
  <c r="R9" i="7"/>
  <c r="S9" i="7"/>
  <c r="T9" i="7"/>
  <c r="U9" i="7"/>
  <c r="V9" i="7"/>
  <c r="W9" i="7"/>
  <c r="X9" i="7"/>
  <c r="Y9" i="7"/>
  <c r="Z9" i="7"/>
  <c r="AA9" i="7"/>
  <c r="P10" i="7"/>
  <c r="Q10" i="7"/>
  <c r="R10" i="7"/>
  <c r="S10" i="7"/>
  <c r="T10" i="7"/>
  <c r="U10" i="7"/>
  <c r="V10" i="7"/>
  <c r="W10" i="7"/>
  <c r="X10" i="7"/>
  <c r="Y10" i="7"/>
  <c r="Z10" i="7"/>
  <c r="AA10" i="7"/>
  <c r="P11" i="7"/>
  <c r="Q11" i="7"/>
  <c r="R11" i="7"/>
  <c r="S11" i="7"/>
  <c r="T11" i="7"/>
  <c r="U11" i="7"/>
  <c r="V11" i="7"/>
  <c r="W11" i="7"/>
  <c r="X11" i="7"/>
  <c r="Y11" i="7"/>
  <c r="Z11" i="7"/>
  <c r="AA11" i="7"/>
  <c r="Q5" i="7"/>
  <c r="R5" i="7"/>
  <c r="S5" i="7"/>
  <c r="T5" i="7"/>
  <c r="U5" i="7"/>
  <c r="V5" i="7"/>
  <c r="W5" i="7"/>
  <c r="X5" i="7"/>
  <c r="Y5" i="7"/>
  <c r="Z5" i="7"/>
  <c r="P5" i="7"/>
  <c r="AO4" i="7"/>
  <c r="AN4" i="7"/>
  <c r="AM4" i="7"/>
  <c r="AL4" i="7"/>
  <c r="AK4" i="7"/>
  <c r="AJ4" i="7"/>
  <c r="AI4" i="7"/>
  <c r="AH4" i="7"/>
  <c r="C35" i="7"/>
  <c r="D35" i="7"/>
  <c r="E35" i="7"/>
  <c r="F35" i="7"/>
  <c r="G35" i="7"/>
  <c r="H35" i="7"/>
  <c r="I35" i="7"/>
  <c r="J35" i="7"/>
  <c r="K35" i="7"/>
  <c r="L35" i="7"/>
  <c r="M35" i="7"/>
  <c r="AO9" i="7" s="1"/>
  <c r="B35" i="7"/>
  <c r="C14" i="6"/>
  <c r="Q6" i="6" s="1"/>
  <c r="D14" i="6"/>
  <c r="E14" i="6"/>
  <c r="F14" i="6"/>
  <c r="G14" i="6"/>
  <c r="U6" i="6" s="1"/>
  <c r="H14" i="6"/>
  <c r="I14" i="6"/>
  <c r="J14" i="6"/>
  <c r="K14" i="6"/>
  <c r="Y6" i="6" s="1"/>
  <c r="L14" i="6"/>
  <c r="M14" i="6"/>
  <c r="B14" i="6"/>
  <c r="P6" i="6"/>
  <c r="R6" i="6"/>
  <c r="S6" i="6"/>
  <c r="T6" i="6"/>
  <c r="V6" i="6"/>
  <c r="W6" i="6"/>
  <c r="X6" i="6"/>
  <c r="Z6" i="6"/>
  <c r="P7" i="6"/>
  <c r="R7" i="6"/>
  <c r="S7" i="6"/>
  <c r="T7" i="6"/>
  <c r="V7" i="6"/>
  <c r="W7" i="6"/>
  <c r="X7" i="6"/>
  <c r="Z7" i="6"/>
  <c r="AA7" i="6"/>
  <c r="P9" i="6"/>
  <c r="R9" i="6"/>
  <c r="S9" i="6"/>
  <c r="T9" i="6"/>
  <c r="V9" i="6"/>
  <c r="W9" i="6"/>
  <c r="X9" i="6"/>
  <c r="Z9" i="6"/>
  <c r="AA9" i="6"/>
  <c r="P10" i="6"/>
  <c r="R10" i="6"/>
  <c r="S10" i="6"/>
  <c r="T10" i="6"/>
  <c r="V10" i="6"/>
  <c r="W10" i="6"/>
  <c r="X10" i="6"/>
  <c r="Z10" i="6"/>
  <c r="AA10" i="6"/>
  <c r="P12" i="6"/>
  <c r="R12" i="6"/>
  <c r="S12" i="6"/>
  <c r="T12" i="6"/>
  <c r="V12" i="6"/>
  <c r="W12" i="6"/>
  <c r="X12" i="6"/>
  <c r="Z12" i="6"/>
  <c r="P13" i="6"/>
  <c r="R13" i="6"/>
  <c r="S13" i="6"/>
  <c r="T13" i="6"/>
  <c r="V13" i="6"/>
  <c r="W13" i="6"/>
  <c r="X13" i="6"/>
  <c r="Z13" i="6"/>
  <c r="AA13" i="6"/>
  <c r="Q5" i="6"/>
  <c r="R5" i="6"/>
  <c r="S5" i="6"/>
  <c r="T5" i="6"/>
  <c r="U5" i="6"/>
  <c r="V5" i="6"/>
  <c r="W5" i="6"/>
  <c r="X5" i="6"/>
  <c r="Y5" i="6"/>
  <c r="Z5" i="6"/>
  <c r="P5" i="6"/>
  <c r="B48" i="5"/>
  <c r="P5" i="5" s="1"/>
  <c r="F48" i="5"/>
  <c r="G48" i="5"/>
  <c r="H48" i="5"/>
  <c r="I48" i="5"/>
  <c r="J48" i="5"/>
  <c r="K48" i="5"/>
  <c r="L48" i="5"/>
  <c r="M48" i="5"/>
  <c r="D48" i="5"/>
  <c r="R5" i="5" s="1"/>
  <c r="E48" i="5"/>
  <c r="S5" i="5" s="1"/>
  <c r="C48" i="5"/>
  <c r="P6" i="4"/>
  <c r="Q6" i="4"/>
  <c r="R6" i="4"/>
  <c r="S6" i="4"/>
  <c r="T6" i="4"/>
  <c r="U6" i="4"/>
  <c r="V6" i="4"/>
  <c r="W6" i="4"/>
  <c r="X6" i="4"/>
  <c r="Y6" i="4"/>
  <c r="Z6" i="4"/>
  <c r="P7" i="4"/>
  <c r="Q7" i="4"/>
  <c r="R7" i="4"/>
  <c r="S7" i="4"/>
  <c r="T7" i="4"/>
  <c r="U7" i="4"/>
  <c r="V7" i="4"/>
  <c r="W7" i="4"/>
  <c r="X7" i="4"/>
  <c r="Y7" i="4"/>
  <c r="Z7" i="4"/>
  <c r="P8" i="4"/>
  <c r="Q8" i="4"/>
  <c r="R8" i="4"/>
  <c r="S8" i="4"/>
  <c r="T8" i="4"/>
  <c r="U8" i="4"/>
  <c r="V8" i="4"/>
  <c r="W8" i="4"/>
  <c r="X8" i="4"/>
  <c r="Y8" i="4"/>
  <c r="Z8" i="4"/>
  <c r="AA8" i="4"/>
  <c r="P9" i="4"/>
  <c r="Q9" i="4"/>
  <c r="R9" i="4"/>
  <c r="S9" i="4"/>
  <c r="T9" i="4"/>
  <c r="U9" i="4"/>
  <c r="V9" i="4"/>
  <c r="W9" i="4"/>
  <c r="X9" i="4"/>
  <c r="Y9" i="4"/>
  <c r="Z9" i="4"/>
  <c r="AA9" i="4"/>
  <c r="P10" i="4"/>
  <c r="Q10" i="4"/>
  <c r="R10" i="4"/>
  <c r="S10" i="4"/>
  <c r="T10" i="4"/>
  <c r="U10" i="4"/>
  <c r="V10" i="4"/>
  <c r="W10" i="4"/>
  <c r="X10" i="4"/>
  <c r="Y10" i="4"/>
  <c r="Z10" i="4"/>
  <c r="AA10" i="4"/>
  <c r="Q5" i="4"/>
  <c r="R5" i="4"/>
  <c r="S5" i="4"/>
  <c r="T5" i="4"/>
  <c r="U5" i="4"/>
  <c r="V5" i="4"/>
  <c r="W5" i="4"/>
  <c r="X5" i="4"/>
  <c r="Y5" i="4"/>
  <c r="Z5" i="4"/>
  <c r="P5" i="4"/>
  <c r="C12" i="4"/>
  <c r="D12" i="4"/>
  <c r="E12" i="4"/>
  <c r="F12" i="4"/>
  <c r="G12" i="4"/>
  <c r="H12" i="4"/>
  <c r="I12" i="4"/>
  <c r="J12" i="4"/>
  <c r="K12" i="4"/>
  <c r="L12" i="4"/>
  <c r="M12" i="4"/>
  <c r="AA11" i="4" s="1"/>
  <c r="P8" i="3"/>
  <c r="Q8" i="3"/>
  <c r="R8" i="3"/>
  <c r="S8" i="3"/>
  <c r="T8" i="3"/>
  <c r="U8" i="3"/>
  <c r="V8" i="3"/>
  <c r="W8" i="3"/>
  <c r="X8" i="3"/>
  <c r="Y8" i="3"/>
  <c r="Z8" i="3"/>
  <c r="P6" i="3"/>
  <c r="Q6" i="3"/>
  <c r="R6" i="3"/>
  <c r="S6" i="3"/>
  <c r="T6" i="3"/>
  <c r="U6" i="3"/>
  <c r="V6" i="3"/>
  <c r="W6" i="3"/>
  <c r="X6" i="3"/>
  <c r="Y6" i="3"/>
  <c r="Z6" i="3"/>
  <c r="P7" i="3"/>
  <c r="Q7" i="3"/>
  <c r="R7" i="3"/>
  <c r="S7" i="3"/>
  <c r="T7" i="3"/>
  <c r="U7" i="3"/>
  <c r="V7" i="3"/>
  <c r="W7" i="3"/>
  <c r="X7" i="3"/>
  <c r="Y7" i="3"/>
  <c r="Z7" i="3"/>
  <c r="Q5" i="3"/>
  <c r="R5" i="3"/>
  <c r="S5" i="3"/>
  <c r="T5" i="3"/>
  <c r="U5" i="3"/>
  <c r="V5" i="3"/>
  <c r="W5" i="3"/>
  <c r="X5" i="3"/>
  <c r="Y5" i="3"/>
  <c r="Z5" i="3"/>
  <c r="P5" i="3"/>
  <c r="C9" i="3"/>
  <c r="D9" i="3"/>
  <c r="E9" i="3"/>
  <c r="F9" i="3"/>
  <c r="G9" i="3"/>
  <c r="H9" i="3"/>
  <c r="I9" i="3"/>
  <c r="J9" i="3"/>
  <c r="K9" i="3"/>
  <c r="L9" i="3"/>
  <c r="M9" i="3"/>
  <c r="AA8" i="3" s="1"/>
  <c r="B9" i="3"/>
  <c r="W6" i="1"/>
  <c r="Y6" i="1"/>
  <c r="Z6" i="1"/>
  <c r="W7" i="1"/>
  <c r="Y7" i="1"/>
  <c r="Z7" i="1"/>
  <c r="W8" i="1"/>
  <c r="Y8" i="1"/>
  <c r="Z8" i="1"/>
  <c r="W9" i="1"/>
  <c r="Y9" i="1"/>
  <c r="Z9" i="1"/>
  <c r="W10" i="1"/>
  <c r="Y10" i="1"/>
  <c r="Z10" i="1"/>
  <c r="W11" i="1"/>
  <c r="Y11" i="1"/>
  <c r="Z11" i="1"/>
  <c r="W12" i="1"/>
  <c r="Y12" i="1"/>
  <c r="Z12" i="1"/>
  <c r="W13" i="1"/>
  <c r="Y13" i="1"/>
  <c r="Z13" i="1"/>
  <c r="W14" i="1"/>
  <c r="Y14" i="1"/>
  <c r="Z14" i="1"/>
  <c r="W15" i="1"/>
  <c r="Y15" i="1"/>
  <c r="Z15" i="1"/>
  <c r="T5" i="1"/>
  <c r="T5" i="2"/>
  <c r="X9" i="2"/>
  <c r="V14" i="2"/>
  <c r="Z16" i="2"/>
  <c r="T18" i="2"/>
  <c r="F20" i="2"/>
  <c r="T8" i="2" s="1"/>
  <c r="G20" i="2"/>
  <c r="U5" i="2" s="1"/>
  <c r="H20" i="2"/>
  <c r="V16" i="2" s="1"/>
  <c r="I20" i="2"/>
  <c r="J20" i="2"/>
  <c r="X5" i="2" s="1"/>
  <c r="K20" i="2"/>
  <c r="Y5" i="2" s="1"/>
  <c r="L20" i="2"/>
  <c r="Z10" i="2" s="1"/>
  <c r="M20" i="2"/>
  <c r="AA13" i="2" s="1"/>
  <c r="H16" i="1"/>
  <c r="F16" i="1"/>
  <c r="T6" i="1" s="1"/>
  <c r="G16" i="1"/>
  <c r="U5" i="1" s="1"/>
  <c r="I16" i="1"/>
  <c r="W5" i="1" s="1"/>
  <c r="J16" i="1"/>
  <c r="K16" i="1"/>
  <c r="Y5" i="1" s="1"/>
  <c r="L16" i="1"/>
  <c r="Z5" i="1" s="1"/>
  <c r="M16" i="1"/>
  <c r="AA5" i="1" s="1"/>
  <c r="C5" i="12"/>
  <c r="K5" i="12"/>
  <c r="J5" i="12"/>
  <c r="I5" i="12"/>
  <c r="H5" i="12"/>
  <c r="G5" i="12"/>
  <c r="F5" i="12"/>
  <c r="E5" i="12"/>
  <c r="D5" i="12"/>
  <c r="B5" i="12"/>
  <c r="AA20" i="8" l="1"/>
  <c r="AA24" i="8"/>
  <c r="AA12" i="8"/>
  <c r="AA5" i="7"/>
  <c r="AO5" i="7"/>
  <c r="AA11" i="6"/>
  <c r="AA8" i="6"/>
  <c r="AA5" i="6"/>
  <c r="AA12" i="6"/>
  <c r="AA6" i="6"/>
  <c r="AA6" i="5"/>
  <c r="AA7" i="5"/>
  <c r="AA8" i="5"/>
  <c r="AA9" i="5"/>
  <c r="AA10" i="5"/>
  <c r="AA11" i="5"/>
  <c r="AA12" i="5"/>
  <c r="AA14" i="5"/>
  <c r="AA15" i="5"/>
  <c r="AA16" i="5"/>
  <c r="AA17" i="5"/>
  <c r="AA18" i="5"/>
  <c r="AA19" i="5"/>
  <c r="AA20" i="5"/>
  <c r="AA21" i="5"/>
  <c r="AA22" i="5"/>
  <c r="AA23" i="5"/>
  <c r="AA24" i="5"/>
  <c r="AA25" i="5"/>
  <c r="AA26" i="5"/>
  <c r="AA27" i="5"/>
  <c r="AA28" i="5"/>
  <c r="AA29" i="5"/>
  <c r="AA30" i="5"/>
  <c r="AA31" i="5"/>
  <c r="AA32" i="5"/>
  <c r="AA33" i="5"/>
  <c r="AA34" i="5"/>
  <c r="AA35" i="5"/>
  <c r="AA36" i="5"/>
  <c r="AA37" i="5"/>
  <c r="AA38" i="5"/>
  <c r="AA39" i="5"/>
  <c r="AA40" i="5"/>
  <c r="AA41" i="5"/>
  <c r="AA42" i="5"/>
  <c r="AA43" i="5"/>
  <c r="AA44" i="5"/>
  <c r="AA45" i="5"/>
  <c r="AA46" i="5"/>
  <c r="AA47" i="5"/>
  <c r="AA7" i="4"/>
  <c r="AA6" i="4"/>
  <c r="AA5" i="4"/>
  <c r="AA5" i="3"/>
  <c r="AA7" i="3"/>
  <c r="AA6" i="3"/>
  <c r="AA15" i="1"/>
  <c r="AA14" i="1"/>
  <c r="AA13" i="1"/>
  <c r="AA12" i="1"/>
  <c r="AA11" i="1"/>
  <c r="AA10" i="1"/>
  <c r="AA9" i="1"/>
  <c r="AA8" i="1"/>
  <c r="AA7" i="1"/>
  <c r="AA6" i="1"/>
  <c r="P10" i="8"/>
  <c r="P5" i="8"/>
  <c r="T9" i="8"/>
  <c r="T6" i="8"/>
  <c r="R8" i="8"/>
  <c r="V6" i="8"/>
  <c r="R25" i="8"/>
  <c r="R22" i="8"/>
  <c r="R19" i="8"/>
  <c r="R17" i="8"/>
  <c r="R15" i="8"/>
  <c r="R13" i="8"/>
  <c r="R9" i="8"/>
  <c r="V7" i="8"/>
  <c r="Z23" i="8"/>
  <c r="Z21" i="8"/>
  <c r="Z18" i="8"/>
  <c r="Z16" i="8"/>
  <c r="Z14" i="8"/>
  <c r="Z11" i="8"/>
  <c r="V8" i="8"/>
  <c r="T7" i="8"/>
  <c r="R6" i="8"/>
  <c r="R23" i="8"/>
  <c r="R21" i="8"/>
  <c r="R18" i="8"/>
  <c r="R16" i="8"/>
  <c r="R14" i="8"/>
  <c r="R11" i="8"/>
  <c r="V9" i="8"/>
  <c r="T8" i="8"/>
  <c r="R7" i="8"/>
  <c r="Z25" i="8"/>
  <c r="Z22" i="8"/>
  <c r="Z19" i="8"/>
  <c r="Z17" i="8"/>
  <c r="Z15" i="8"/>
  <c r="Z13" i="8"/>
  <c r="Y10" i="8"/>
  <c r="Y11" i="8"/>
  <c r="Y13" i="8"/>
  <c r="Y14" i="8"/>
  <c r="Y15" i="8"/>
  <c r="Y16" i="8"/>
  <c r="Y17" i="8"/>
  <c r="Y18" i="8"/>
  <c r="Y19" i="8"/>
  <c r="Y21" i="8"/>
  <c r="Y22" i="8"/>
  <c r="Y23" i="8"/>
  <c r="Y25" i="8"/>
  <c r="U10" i="8"/>
  <c r="U6" i="8"/>
  <c r="U7" i="8"/>
  <c r="U8" i="8"/>
  <c r="U9" i="8"/>
  <c r="U11" i="8"/>
  <c r="U13" i="8"/>
  <c r="U14" i="8"/>
  <c r="U15" i="8"/>
  <c r="U16" i="8"/>
  <c r="U17" i="8"/>
  <c r="U21" i="8"/>
  <c r="U22" i="8"/>
  <c r="Y9" i="8"/>
  <c r="Y8" i="8"/>
  <c r="Y7" i="8"/>
  <c r="Y6" i="8"/>
  <c r="U23" i="8"/>
  <c r="U18" i="8"/>
  <c r="U25" i="8"/>
  <c r="U19" i="8"/>
  <c r="X9" i="8"/>
  <c r="X8" i="8"/>
  <c r="X7" i="8"/>
  <c r="X6" i="8"/>
  <c r="T25" i="8"/>
  <c r="T23" i="8"/>
  <c r="T22" i="8"/>
  <c r="T21" i="8"/>
  <c r="T19" i="8"/>
  <c r="T18" i="8"/>
  <c r="T17" i="8"/>
  <c r="T16" i="8"/>
  <c r="T15" i="8"/>
  <c r="T14" i="8"/>
  <c r="T13" i="8"/>
  <c r="T11" i="8"/>
  <c r="Q5" i="8"/>
  <c r="Q9" i="8"/>
  <c r="Q8" i="8"/>
  <c r="Q7" i="8"/>
  <c r="Q6" i="8"/>
  <c r="X25" i="8"/>
  <c r="X23" i="8"/>
  <c r="X22" i="8"/>
  <c r="X21" i="8"/>
  <c r="X19" i="8"/>
  <c r="X18" i="8"/>
  <c r="X17" i="8"/>
  <c r="X16" i="8"/>
  <c r="X15" i="8"/>
  <c r="X14" i="8"/>
  <c r="X13" i="8"/>
  <c r="X11" i="8"/>
  <c r="Z9" i="8"/>
  <c r="Z8" i="8"/>
  <c r="Z7" i="8"/>
  <c r="Z6" i="8"/>
  <c r="Q10" i="8"/>
  <c r="V25" i="8"/>
  <c r="Q25" i="8"/>
  <c r="V23" i="8"/>
  <c r="Q23" i="8"/>
  <c r="V22" i="8"/>
  <c r="Q22" i="8"/>
  <c r="V21" i="8"/>
  <c r="Q21" i="8"/>
  <c r="V19" i="8"/>
  <c r="Q19" i="8"/>
  <c r="V18" i="8"/>
  <c r="Q18" i="8"/>
  <c r="V17" i="8"/>
  <c r="Q17" i="8"/>
  <c r="V16" i="8"/>
  <c r="Q16" i="8"/>
  <c r="V15" i="8"/>
  <c r="Q15" i="8"/>
  <c r="V14" i="8"/>
  <c r="Q14" i="8"/>
  <c r="V13" i="8"/>
  <c r="Q13" i="8"/>
  <c r="V11" i="8"/>
  <c r="S11" i="8"/>
  <c r="S13" i="8"/>
  <c r="S14" i="8"/>
  <c r="S15" i="8"/>
  <c r="S16" i="8"/>
  <c r="S17" i="8"/>
  <c r="S18" i="8"/>
  <c r="S19" i="8"/>
  <c r="S21" i="8"/>
  <c r="S22" i="8"/>
  <c r="S23" i="8"/>
  <c r="S25" i="8"/>
  <c r="S6" i="8"/>
  <c r="S7" i="8"/>
  <c r="S8" i="8"/>
  <c r="S9" i="8"/>
  <c r="S10" i="8"/>
  <c r="S5" i="8"/>
  <c r="AA11" i="8"/>
  <c r="AA13" i="8"/>
  <c r="AA14" i="8"/>
  <c r="AA15" i="8"/>
  <c r="AA16" i="8"/>
  <c r="AA17" i="8"/>
  <c r="AA18" i="8"/>
  <c r="AA19" i="8"/>
  <c r="AA21" i="8"/>
  <c r="AA22" i="8"/>
  <c r="AA23" i="8"/>
  <c r="AA25" i="8"/>
  <c r="AA6" i="8"/>
  <c r="AA7" i="8"/>
  <c r="AA8" i="8"/>
  <c r="AA9" i="8"/>
  <c r="AA10" i="8"/>
  <c r="W11" i="8"/>
  <c r="W13" i="8"/>
  <c r="W14" i="8"/>
  <c r="W15" i="8"/>
  <c r="W16" i="8"/>
  <c r="W17" i="8"/>
  <c r="W18" i="8"/>
  <c r="W19" i="8"/>
  <c r="W21" i="8"/>
  <c r="W22" i="8"/>
  <c r="W23" i="8"/>
  <c r="W25" i="8"/>
  <c r="W6" i="8"/>
  <c r="W7" i="8"/>
  <c r="W8" i="8"/>
  <c r="W9" i="8"/>
  <c r="W10" i="8"/>
  <c r="W5" i="8"/>
  <c r="AA5" i="8"/>
  <c r="Z5" i="8"/>
  <c r="V5" i="8"/>
  <c r="R5" i="8"/>
  <c r="Y5" i="8"/>
  <c r="U5" i="8"/>
  <c r="P9" i="8"/>
  <c r="P8" i="8"/>
  <c r="P7" i="8"/>
  <c r="P6" i="8"/>
  <c r="P25" i="8"/>
  <c r="P23" i="8"/>
  <c r="P22" i="8"/>
  <c r="P21" i="8"/>
  <c r="P19" i="8"/>
  <c r="P18" i="8"/>
  <c r="P17" i="8"/>
  <c r="P16" i="8"/>
  <c r="P15" i="8"/>
  <c r="P14" i="8"/>
  <c r="P13" i="8"/>
  <c r="P11" i="8"/>
  <c r="X5" i="8"/>
  <c r="T5" i="8"/>
  <c r="X5" i="5"/>
  <c r="U5" i="5"/>
  <c r="T5" i="5"/>
  <c r="Y5" i="5"/>
  <c r="AA5" i="5"/>
  <c r="W5" i="5"/>
  <c r="V5" i="5"/>
  <c r="Z5" i="5"/>
  <c r="Q5" i="5"/>
  <c r="R4" i="9"/>
  <c r="V7" i="9"/>
  <c r="Z6" i="9"/>
  <c r="R6" i="9"/>
  <c r="V5" i="9"/>
  <c r="V4" i="9"/>
  <c r="Z4" i="9"/>
  <c r="T4" i="9"/>
  <c r="Z7" i="9"/>
  <c r="R7" i="9"/>
  <c r="Y7" i="9"/>
  <c r="U7" i="9"/>
  <c r="Q7" i="9"/>
  <c r="Y6" i="9"/>
  <c r="U6" i="9"/>
  <c r="Q6" i="9"/>
  <c r="Y5" i="9"/>
  <c r="U5" i="9"/>
  <c r="Q5" i="9"/>
  <c r="X7" i="9"/>
  <c r="T7" i="9"/>
  <c r="P7" i="9"/>
  <c r="X6" i="9"/>
  <c r="T6" i="9"/>
  <c r="P6" i="9"/>
  <c r="Y13" i="6"/>
  <c r="U13" i="6"/>
  <c r="Q13" i="6"/>
  <c r="Y12" i="6"/>
  <c r="U12" i="6"/>
  <c r="Q12" i="6"/>
  <c r="Y10" i="6"/>
  <c r="U10" i="6"/>
  <c r="Q10" i="6"/>
  <c r="Y9" i="6"/>
  <c r="U9" i="6"/>
  <c r="Q9" i="6"/>
  <c r="Y7" i="6"/>
  <c r="U7" i="6"/>
  <c r="Q7" i="6"/>
  <c r="X13" i="2"/>
  <c r="X8" i="2"/>
  <c r="Y18" i="2"/>
  <c r="U16" i="2"/>
  <c r="X12" i="2"/>
  <c r="X7" i="2"/>
  <c r="U18" i="2"/>
  <c r="T15" i="2"/>
  <c r="Y10" i="2"/>
  <c r="V6" i="2"/>
  <c r="X19" i="2"/>
  <c r="X18" i="2"/>
  <c r="AA17" i="2"/>
  <c r="Y16" i="2"/>
  <c r="T16" i="2"/>
  <c r="Z14" i="2"/>
  <c r="U14" i="2"/>
  <c r="T13" i="2"/>
  <c r="V12" i="2"/>
  <c r="X11" i="2"/>
  <c r="X10" i="2"/>
  <c r="T9" i="2"/>
  <c r="V8" i="2"/>
  <c r="T7" i="2"/>
  <c r="U6" i="2"/>
  <c r="T19" i="2"/>
  <c r="V18" i="2"/>
  <c r="X17" i="2"/>
  <c r="X16" i="2"/>
  <c r="AA15" i="2"/>
  <c r="Y14" i="2"/>
  <c r="T14" i="2"/>
  <c r="Z12" i="2"/>
  <c r="U12" i="2"/>
  <c r="T11" i="2"/>
  <c r="U10" i="2"/>
  <c r="Z8" i="2"/>
  <c r="U8" i="2"/>
  <c r="Y6" i="2"/>
  <c r="T6" i="2"/>
  <c r="AA19" i="2"/>
  <c r="AA11" i="2"/>
  <c r="Z18" i="2"/>
  <c r="T17" i="2"/>
  <c r="X15" i="2"/>
  <c r="X14" i="2"/>
  <c r="Y12" i="2"/>
  <c r="T12" i="2"/>
  <c r="T10" i="2"/>
  <c r="Y8" i="2"/>
  <c r="X6" i="2"/>
  <c r="AA6" i="2"/>
  <c r="AA8" i="2"/>
  <c r="AA10" i="2"/>
  <c r="AA12" i="2"/>
  <c r="AA14" i="2"/>
  <c r="AA16" i="2"/>
  <c r="AA18" i="2"/>
  <c r="AA5" i="2"/>
  <c r="AA7" i="2"/>
  <c r="AA9" i="2"/>
  <c r="W6" i="2"/>
  <c r="W8" i="2"/>
  <c r="W10" i="2"/>
  <c r="W12" i="2"/>
  <c r="W14" i="2"/>
  <c r="W16" i="2"/>
  <c r="W18" i="2"/>
  <c r="W5" i="2"/>
  <c r="W7" i="2"/>
  <c r="W9" i="2"/>
  <c r="Z5" i="2"/>
  <c r="Z7" i="2"/>
  <c r="Z9" i="2"/>
  <c r="Z11" i="2"/>
  <c r="Z13" i="2"/>
  <c r="Z15" i="2"/>
  <c r="Z17" i="2"/>
  <c r="Z19" i="2"/>
  <c r="V5" i="2"/>
  <c r="V7" i="2"/>
  <c r="V9" i="2"/>
  <c r="V11" i="2"/>
  <c r="V13" i="2"/>
  <c r="V15" i="2"/>
  <c r="V17" i="2"/>
  <c r="V19" i="2"/>
  <c r="W19" i="2"/>
  <c r="W17" i="2"/>
  <c r="W15" i="2"/>
  <c r="W13" i="2"/>
  <c r="W11" i="2"/>
  <c r="Z6" i="2"/>
  <c r="V10" i="2"/>
  <c r="Y19" i="2"/>
  <c r="U19" i="2"/>
  <c r="Y17" i="2"/>
  <c r="U17" i="2"/>
  <c r="Y15" i="2"/>
  <c r="U15" i="2"/>
  <c r="Y13" i="2"/>
  <c r="U13" i="2"/>
  <c r="Y11" i="2"/>
  <c r="U11" i="2"/>
  <c r="Y9" i="2"/>
  <c r="U9" i="2"/>
  <c r="Y7" i="2"/>
  <c r="U7" i="2"/>
  <c r="X6" i="1"/>
  <c r="X7" i="1"/>
  <c r="X8" i="1"/>
  <c r="X9" i="1"/>
  <c r="X10" i="1"/>
  <c r="X11" i="1"/>
  <c r="X12" i="1"/>
  <c r="X13" i="1"/>
  <c r="X14" i="1"/>
  <c r="X15" i="1"/>
  <c r="V5" i="1"/>
  <c r="V6" i="1"/>
  <c r="V7" i="1"/>
  <c r="V8" i="1"/>
  <c r="V9" i="1"/>
  <c r="V10" i="1"/>
  <c r="V11" i="1"/>
  <c r="V12" i="1"/>
  <c r="V13" i="1"/>
  <c r="V14" i="1"/>
  <c r="V15" i="1"/>
  <c r="X5" i="1"/>
  <c r="U15" i="1"/>
  <c r="U14" i="1"/>
  <c r="U13" i="1"/>
  <c r="U12" i="1"/>
  <c r="U11" i="1"/>
  <c r="U10" i="1"/>
  <c r="U9" i="1"/>
  <c r="U8" i="1"/>
  <c r="U7" i="1"/>
  <c r="U6" i="1"/>
  <c r="T15" i="1"/>
  <c r="T14" i="1"/>
  <c r="T13" i="1"/>
  <c r="T12" i="1"/>
  <c r="T11" i="1"/>
  <c r="T10" i="1"/>
  <c r="T9" i="1"/>
  <c r="T8" i="1"/>
  <c r="T7" i="1"/>
  <c r="B12" i="4"/>
  <c r="C16" i="1"/>
  <c r="D16" i="1"/>
  <c r="E16" i="1"/>
  <c r="B16" i="1"/>
  <c r="C20" i="2"/>
  <c r="D20" i="2"/>
  <c r="E20" i="2"/>
  <c r="B20" i="2"/>
  <c r="AA48" i="5" l="1"/>
  <c r="Q8" i="2"/>
  <c r="Q12" i="2"/>
  <c r="Q16" i="2"/>
  <c r="Q5" i="2"/>
  <c r="Q9" i="2"/>
  <c r="Q13" i="2"/>
  <c r="Q17" i="2"/>
  <c r="Q7" i="2"/>
  <c r="Q15" i="2"/>
  <c r="Q10" i="2"/>
  <c r="Q18" i="2"/>
  <c r="Q11" i="2"/>
  <c r="Q19" i="2"/>
  <c r="Q6" i="2"/>
  <c r="Q14" i="2"/>
  <c r="P7" i="2"/>
  <c r="P11" i="2"/>
  <c r="P15" i="2"/>
  <c r="P19" i="2"/>
  <c r="P8" i="2"/>
  <c r="P12" i="2"/>
  <c r="P16" i="2"/>
  <c r="P6" i="2"/>
  <c r="P14" i="2"/>
  <c r="P9" i="2"/>
  <c r="P17" i="2"/>
  <c r="P10" i="2"/>
  <c r="P18" i="2"/>
  <c r="P13" i="2"/>
  <c r="S6" i="2"/>
  <c r="S8" i="2"/>
  <c r="S10" i="2"/>
  <c r="S12" i="2"/>
  <c r="S14" i="2"/>
  <c r="S16" i="2"/>
  <c r="S18" i="2"/>
  <c r="S5" i="2"/>
  <c r="S7" i="2"/>
  <c r="S9" i="2"/>
  <c r="S11" i="2"/>
  <c r="S13" i="2"/>
  <c r="S15" i="2"/>
  <c r="S17" i="2"/>
  <c r="S19" i="2"/>
  <c r="R5" i="2"/>
  <c r="R7" i="2"/>
  <c r="R9" i="2"/>
  <c r="R11" i="2"/>
  <c r="R13" i="2"/>
  <c r="R15" i="2"/>
  <c r="R17" i="2"/>
  <c r="R19" i="2"/>
  <c r="R8" i="2"/>
  <c r="R12" i="2"/>
  <c r="R14" i="2"/>
  <c r="R16" i="2"/>
  <c r="R18" i="2"/>
  <c r="R10" i="2"/>
  <c r="R6" i="2"/>
  <c r="R5" i="1"/>
  <c r="R6" i="1"/>
  <c r="R7" i="1"/>
  <c r="R8" i="1"/>
  <c r="R9" i="1"/>
  <c r="R10" i="1"/>
  <c r="R11" i="1"/>
  <c r="R12" i="1"/>
  <c r="R13" i="1"/>
  <c r="R14" i="1"/>
  <c r="R15" i="1"/>
  <c r="Q5" i="1"/>
  <c r="Q6" i="1"/>
  <c r="Q7" i="1"/>
  <c r="Q8" i="1"/>
  <c r="Q9" i="1"/>
  <c r="Q10" i="1"/>
  <c r="Q11" i="1"/>
  <c r="Q12" i="1"/>
  <c r="Q13" i="1"/>
  <c r="Q14" i="1"/>
  <c r="Q15" i="1"/>
  <c r="P6" i="1"/>
  <c r="P7" i="1"/>
  <c r="P8" i="1"/>
  <c r="P9" i="1"/>
  <c r="P10" i="1"/>
  <c r="P11" i="1"/>
  <c r="P12" i="1"/>
  <c r="P13" i="1"/>
  <c r="P14" i="1"/>
  <c r="P15" i="1"/>
  <c r="P5" i="1"/>
  <c r="S5" i="1"/>
  <c r="S6" i="1"/>
  <c r="S7" i="1"/>
  <c r="S8" i="1"/>
  <c r="S9" i="1"/>
  <c r="S10" i="1"/>
  <c r="S11" i="1"/>
  <c r="S12" i="1"/>
  <c r="S13" i="1"/>
  <c r="S14" i="1"/>
  <c r="S15" i="1"/>
  <c r="P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200-000001000000}">
      <text>
        <r>
          <rPr>
            <b/>
            <sz val="9"/>
            <color indexed="81"/>
            <rFont val="Tahoma"/>
            <family val="2"/>
          </rPr>
          <t>Author:</t>
        </r>
        <r>
          <rPr>
            <sz val="9"/>
            <color indexed="81"/>
            <rFont val="Tahoma"/>
            <family val="2"/>
          </rPr>
          <t xml:space="preserve">
Can we show this as the % of total records? Can we include the code number?</t>
        </r>
      </text>
    </comment>
    <comment ref="A2" authorId="0" shapeId="0" xr:uid="{00000000-0006-0000-0200-000002000000}">
      <text>
        <r>
          <rPr>
            <b/>
            <sz val="9"/>
            <color indexed="81"/>
            <rFont val="Tahoma"/>
            <family val="2"/>
          </rPr>
          <t>Author:</t>
        </r>
        <r>
          <rPr>
            <sz val="9"/>
            <color indexed="81"/>
            <rFont val="Tahoma"/>
            <family val="2"/>
          </rPr>
          <t xml:space="preserve">
This originally said "per record", that is misleading. </t>
        </r>
      </text>
    </comment>
  </commentList>
</comments>
</file>

<file path=xl/sharedStrings.xml><?xml version="1.0" encoding="utf-8"?>
<sst xmlns="http://schemas.openxmlformats.org/spreadsheetml/2006/main" count="511" uniqueCount="268">
  <si>
    <t>Frequency Distribution of Number of Drug Poisoning Codes Per Record, CSTE Working Case Definition of Drug Poisoning</t>
  </si>
  <si>
    <t>Frequency</t>
  </si>
  <si>
    <t>Montana Hospital Discharge Data System; Oct 1, 2015-Dec 31, 2016</t>
  </si>
  <si>
    <t>Table 2. Frequency of type of encounter</t>
  </si>
  <si>
    <t>Frequency of Encounter Type, CSTE Working Case Definition of Drug Poisoning (Allowing Sequale and Unknown Encounter Types)</t>
  </si>
  <si>
    <t>Table 3. Frequency of intent of the drug overdose</t>
  </si>
  <si>
    <t>Frequency of Intent (Manner), CSTE Working Case Definition of Drug Poisoning (Allowing Sequale and Unknown Encounter Types)</t>
  </si>
  <si>
    <t>First Listed Manner / Mechanism Non-Drug Poisoning External Cause Code,CSTE Working Case Definition of Drug Poisoning</t>
  </si>
  <si>
    <t>Table 6: For Records with Any Mention, Field of First Mention</t>
  </si>
  <si>
    <t>Position of First Drug Poisoning Code, Any Mention of Drug Poisoning,CSTE Working Case Definition of Drug Poisoning</t>
  </si>
  <si>
    <t>Chapter of Primary Diagnosis, Any Mention of Drug Poisoning,CSTE Working Case Definition of Drug Poisoning</t>
  </si>
  <si>
    <t>A00-B99: Infectious and parasitic diseases</t>
  </si>
  <si>
    <t>C00-D49: Neoplasms</t>
  </si>
  <si>
    <t>D50-D89: Diseases of the blood and blood-forming organs, certain immunity disorders</t>
  </si>
  <si>
    <t>E00-E89: Endocrine, nutritional and metabolic diseases</t>
  </si>
  <si>
    <t>F01-F99: Mental disorders</t>
  </si>
  <si>
    <t>G00-G99: Diseases of the nervous system</t>
  </si>
  <si>
    <t>I00-I99: Diseases of the circulatory system</t>
  </si>
  <si>
    <t>J00-J99: Diseases of the respiratory system</t>
  </si>
  <si>
    <t>K00-K95: Diseases of the digestive system</t>
  </si>
  <si>
    <t>L00-L99: Diseases of the skin and subcutaneous tissue</t>
  </si>
  <si>
    <t>M00-M99: Diseases of the musculoskeletal system and connective tissue</t>
  </si>
  <si>
    <t>N00-N99: Diseases of the genitourinary system</t>
  </si>
  <si>
    <t>O00-O9B: Complications of pregnancy, childbirth, and the puerperium</t>
  </si>
  <si>
    <t>R00-R99: Symptoms, signs, and ill-defined conditions</t>
  </si>
  <si>
    <t>S00-T88: Injury, poisoning, and certain other consequences of external causes</t>
  </si>
  <si>
    <t>T51-T65: Toxic effects of substances chiefly nonmedicinal as to source</t>
  </si>
  <si>
    <t>W00-W19: Slipping, tripping, stumbling and falls</t>
  </si>
  <si>
    <t>T14-T14: Injuries of unspecified body region</t>
  </si>
  <si>
    <t>X52-X58: Accidental exposure to other specified factors</t>
  </si>
  <si>
    <t>X71-X83: Intentional self-harm</t>
  </si>
  <si>
    <t>X92-Y09: Assault</t>
  </si>
  <si>
    <t>X30-X39: Exposure to forces of nature</t>
  </si>
  <si>
    <t>T66-T78: Other and unspecified effects of external causes</t>
  </si>
  <si>
    <t>V80-V89: Other land transport accidents</t>
  </si>
  <si>
    <t>W20-W49: Exposure to inanimate mechanical forces</t>
  </si>
  <si>
    <t>W50-W64: Exposure to animate mechanical forces</t>
  </si>
  <si>
    <t>Y21-Y33: Event of undetermined event</t>
  </si>
  <si>
    <t>V40-V49: Car occupant injured in transport accident</t>
  </si>
  <si>
    <t>X10-X19: Contact with heat and hot substances</t>
  </si>
  <si>
    <t>Y35-Y38: Legal intervention, operations of war, military operations, and terrorism</t>
  </si>
  <si>
    <t>1 Unintentional</t>
  </si>
  <si>
    <t>3 Assault</t>
  </si>
  <si>
    <t>4 Undetermined</t>
  </si>
  <si>
    <t>The FREQ Procedure</t>
  </si>
  <si>
    <t>2 Self-Harm</t>
  </si>
  <si>
    <t>5 Adverse Effect</t>
  </si>
  <si>
    <t>6 Underdose</t>
  </si>
  <si>
    <t>No mental health code</t>
  </si>
  <si>
    <t>______Mental disorders due to known physiological conditions</t>
  </si>
  <si>
    <t>______Mental and behavioral disorders due to psychoactive substance use</t>
  </si>
  <si>
    <t>______Schizophrenia, schizotypal, delusional, and other non-mood psychotic disorders</t>
  </si>
  <si>
    <t>______Mood [affective] disorders</t>
  </si>
  <si>
    <t>______Anxiety, dissociative, stress-related, somatoform and other nonpsychotic mental disorders</t>
  </si>
  <si>
    <t>______Behavioral syndromes associated with physiological disturbances and physical factors</t>
  </si>
  <si>
    <t>______Disorders of adult personality and behavior</t>
  </si>
  <si>
    <t>______Behavioral and emotional disorders with onset usually occurring in childhood and adolescence</t>
  </si>
  <si>
    <t>1Unintentional</t>
  </si>
  <si>
    <t>Time Period</t>
  </si>
  <si>
    <t xml:space="preserve"> Year</t>
  </si>
  <si>
    <t>Quarter</t>
  </si>
  <si>
    <t>Principal Dx</t>
  </si>
  <si>
    <t>Total Hospital Discharges</t>
  </si>
  <si>
    <t>2015-Q4</t>
  </si>
  <si>
    <t>2016-Q1</t>
  </si>
  <si>
    <t>2016-Q2</t>
  </si>
  <si>
    <t>2016-Q3</t>
  </si>
  <si>
    <t>2016-Q4</t>
  </si>
  <si>
    <t>2017-Q1</t>
  </si>
  <si>
    <t>2017-Q2</t>
  </si>
  <si>
    <t>2017-Q3</t>
  </si>
  <si>
    <t>2017-Q4</t>
  </si>
  <si>
    <t>Initial (A)</t>
  </si>
  <si>
    <t>Subsequent (D)</t>
  </si>
  <si>
    <t>Sequale (S)</t>
  </si>
  <si>
    <t>Unintentional (1)</t>
  </si>
  <si>
    <t>Intentional-Self Harm (2)</t>
  </si>
  <si>
    <t>Assault (3)</t>
  </si>
  <si>
    <t>Missing</t>
  </si>
  <si>
    <t>Adverse Effect (5)</t>
  </si>
  <si>
    <t>Undetermined (4)</t>
  </si>
  <si>
    <t>.</t>
  </si>
  <si>
    <t>Underdosing (6)</t>
  </si>
  <si>
    <t>Montana</t>
  </si>
  <si>
    <t>Date Submitted</t>
  </si>
  <si>
    <t>Number of Primary and Secondary Fields</t>
  </si>
  <si>
    <t>Colorado</t>
  </si>
  <si>
    <t>Kentucky</t>
  </si>
  <si>
    <t>New Mexico</t>
  </si>
  <si>
    <t>Table 0: Information_About_Jurisdictions</t>
  </si>
  <si>
    <t>*</t>
  </si>
  <si>
    <t>Percent</t>
  </si>
  <si>
    <t>Date Range</t>
  </si>
  <si>
    <t>Oct 1, 2015- Dec 31, 2016</t>
  </si>
  <si>
    <t>Jan 1, 2016- Dec 31, 2016</t>
  </si>
  <si>
    <t>Note</t>
  </si>
  <si>
    <t>New Mexico Hospital Discharge Data System January 1, 2016 through December 31, 2016</t>
  </si>
  <si>
    <t>COLORADO Hospital Discharge Data System; Oct 1, 2015-Dec 31, 2016</t>
  </si>
  <si>
    <t>A: initial encounter</t>
  </si>
  <si>
    <t>D: subsequential encounter</t>
  </si>
  <si>
    <t>S: sequela</t>
  </si>
  <si>
    <t>*Values less than 5</t>
  </si>
  <si>
    <t>No Other External Cause Code</t>
  </si>
  <si>
    <t>T15-T19: Effects of foreign body entering through natural orifice</t>
  </si>
  <si>
    <t>V00-V09: Pedestrian injured in transport accident</t>
  </si>
  <si>
    <t>V10-V19: Pedal cycle rider injured in transport accident</t>
  </si>
  <si>
    <t>W85-W99: Exposure to electric current, radiation and extreme ambient air temperature and pressure</t>
  </si>
  <si>
    <t>X00-X08: Exposure to smoke, fire and flames</t>
  </si>
  <si>
    <t>V20-V29: Motorcycle rider injured in transport accident</t>
  </si>
  <si>
    <t>Table 1b. Frequency of individual drug T-codes</t>
  </si>
  <si>
    <t>Table 5. Percent of records that also have an F11-F16, F18-F19 code Frequency Distribution of the F-codes</t>
  </si>
  <si>
    <t>First Listed Behavioral Health Code,CSTE Working Case Definition of Drug Poisoning</t>
  </si>
  <si>
    <t>Position</t>
  </si>
  <si>
    <t>H00-H59: Diseases of the eye and adnexa</t>
  </si>
  <si>
    <t>Q00-Q99: Congenital malformations, deformations and chromosomal anomalies</t>
  </si>
  <si>
    <t>Z00-Z99: Factors influencing health status and contact with health services</t>
  </si>
  <si>
    <t>Number of Records</t>
  </si>
  <si>
    <t>Number of drug poisoning T-codes per record</t>
  </si>
  <si>
    <t>Total</t>
  </si>
  <si>
    <r>
      <t>Frequency Distribution of Individual Drug Poisoning Codes</t>
    </r>
    <r>
      <rPr>
        <sz val="11"/>
        <color theme="1"/>
        <rFont val="Calibri"/>
        <family val="2"/>
        <scheme val="minor"/>
      </rPr>
      <t>, CSTE Working Case Definition of Drug Poisoning</t>
    </r>
  </si>
  <si>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</si>
  <si>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 xml:space="preserve">F11: Opioid related disorders </t>
  </si>
  <si>
    <t xml:space="preserve">F12: Cannabis related disorders </t>
  </si>
  <si>
    <t xml:space="preserve">F13: Sedative, hypnotic, or anxiolytic related disorders </t>
  </si>
  <si>
    <t xml:space="preserve">F15: Other stimulant related disorders </t>
  </si>
  <si>
    <t xml:space="preserve">F16: Hallucinogen related disorders </t>
  </si>
  <si>
    <t xml:space="preserve">F19: Other psychoactive substance related disorders </t>
  </si>
  <si>
    <t>Table 11: Individuals who Expired</t>
  </si>
  <si>
    <t xml:space="preserve">Expired </t>
  </si>
  <si>
    <t>Non-Expired</t>
  </si>
  <si>
    <t>Table 1a. Number of drug T-codes per record</t>
  </si>
  <si>
    <t>systemic antibiotics</t>
  </si>
  <si>
    <t xml:space="preserve">Poisoning by, adverse effect of and underdosing of </t>
  </si>
  <si>
    <t>other systemic anti- infectives and antiparasitics</t>
  </si>
  <si>
    <t>hormones and their synthetic substitutes and antagonists, not elsewhere classified</t>
  </si>
  <si>
    <t>nonopioid analgesics, antipyretics and antirheumatics</t>
  </si>
  <si>
    <t>narcotics and psychodysleptics [hallucinogens]</t>
  </si>
  <si>
    <t>anesthetics and therapeutic gases</t>
  </si>
  <si>
    <t>antiepileptic, sedative- hypnotic and antiparkinsonism drugs</t>
  </si>
  <si>
    <t>psychotropic drugs, not elsewhere classified</t>
  </si>
  <si>
    <t>drugs primarily affecting the autonomic nervous system</t>
  </si>
  <si>
    <t>primarily systemic and hematological agents, not elsewhere classified</t>
  </si>
  <si>
    <t>agents primarily affecting the cardiovascular system</t>
  </si>
  <si>
    <t>agents primarily affecting the gastrointestinal system</t>
  </si>
  <si>
    <t>agents primarily acting on smooth and skeletal muscles and the respiratory system</t>
  </si>
  <si>
    <t>topical agents primarily affecting skin and mucous membrane and by ophthalmological, otorhinorlaryngological and dental drugs</t>
  </si>
  <si>
    <t>diuretics and other and unspecified drugs, medicaments and biological substances</t>
  </si>
  <si>
    <t>T36</t>
  </si>
  <si>
    <t>T37</t>
  </si>
  <si>
    <t>T38</t>
  </si>
  <si>
    <t>T39</t>
  </si>
  <si>
    <t>T40</t>
  </si>
  <si>
    <t>T41</t>
  </si>
  <si>
    <t>T42</t>
  </si>
  <si>
    <t>T43</t>
  </si>
  <si>
    <t>T44</t>
  </si>
  <si>
    <t>T45</t>
  </si>
  <si>
    <t>T46</t>
  </si>
  <si>
    <t>T47</t>
  </si>
  <si>
    <t>T48</t>
  </si>
  <si>
    <t>T49</t>
  </si>
  <si>
    <t>T50</t>
  </si>
  <si>
    <t>T38 hormones...</t>
  </si>
  <si>
    <t>T39 nonopioid analgesics...</t>
  </si>
  <si>
    <t>T36 antibiotics…</t>
  </si>
  <si>
    <t>T37 ...anti-infectives and antiparasitics</t>
  </si>
  <si>
    <t>T40 narcotics and hallucinogens</t>
  </si>
  <si>
    <t>T41 anesthetics…</t>
  </si>
  <si>
    <t>T42 antiepileptic...</t>
  </si>
  <si>
    <t>T43 psychotropics, NEC</t>
  </si>
  <si>
    <t>T44 autonomic nervous system</t>
  </si>
  <si>
    <t>T45 Systemic/hematological, NEC</t>
  </si>
  <si>
    <t>T46 cardiovascular</t>
  </si>
  <si>
    <t>T47 gastrointestinal</t>
  </si>
  <si>
    <t>T48 muscles/respiratory</t>
  </si>
  <si>
    <t>T49 topical agents</t>
  </si>
  <si>
    <t>T50 diuretics and OU</t>
  </si>
  <si>
    <t>Table 4: Presence of other external cause codes</t>
  </si>
  <si>
    <t>Chapter</t>
  </si>
  <si>
    <t>total</t>
  </si>
  <si>
    <t>2-5</t>
  </si>
  <si>
    <t>6-10</t>
  </si>
  <si>
    <t>11-15</t>
  </si>
  <si>
    <t>16-30</t>
  </si>
  <si>
    <t>Table 7: For Records with Any Mention, Chapter of Principal/first listed Diagnosis</t>
  </si>
  <si>
    <t>Mental disorders due to known physiological conditions</t>
  </si>
  <si>
    <t>Mental and behavioral disorders due to psychoactive substance use</t>
  </si>
  <si>
    <t>Schizophrenia, schizotypal, delusional, and other non-mood psychotic disorders</t>
  </si>
  <si>
    <t>Mood [affective] disorders</t>
  </si>
  <si>
    <t>Anxiety, dissociative, stress-related, somatoform and other nonpsychotic mental disorders</t>
  </si>
  <si>
    <t>Behavioral syndromes associated with physiological disturbances and physical factors</t>
  </si>
  <si>
    <t>Disorders of adult personality and behavior</t>
  </si>
  <si>
    <t>Behavioral and emotional disorders with onset usually occurring in childhood and adolescence</t>
  </si>
  <si>
    <t>Percent of cases (any mention) with principal in chapter</t>
  </si>
  <si>
    <t>Percent of cases (with F as principal and T as secondary) in each mental health category</t>
  </si>
  <si>
    <t>Table 9a: Frequency of type of encounter, Any Mention of Drugs</t>
  </si>
  <si>
    <t>Table 9b: Frequency of intent, Any Mention of Drugs</t>
  </si>
  <si>
    <t>Table 10b: Quarterly counts by encounter type</t>
  </si>
  <si>
    <t>Table 10a: Quarterly counts for proposed case definition 1</t>
  </si>
  <si>
    <t>Table 10c: Quarterly counts by intent/manner</t>
  </si>
  <si>
    <t>Drug Poisonings as a percent of total discharges</t>
  </si>
  <si>
    <t>State 1</t>
  </si>
  <si>
    <t>State 2</t>
  </si>
  <si>
    <t>State 3</t>
  </si>
  <si>
    <t xml:space="preserve">Missing </t>
  </si>
  <si>
    <t>Jurisdiction</t>
  </si>
  <si>
    <t>F11-16, F18-19: Mental and behavioral disorders due to psychoactive substance use</t>
  </si>
  <si>
    <t>F14: Cocaine related disorders</t>
  </si>
  <si>
    <t>F18: Inhalant related disorders</t>
  </si>
  <si>
    <t xml:space="preserve">T07-T07: Injuries involving multiple body regions </t>
  </si>
  <si>
    <t xml:space="preserve">T20-T25: Burns and corrosions of external body surface, specified by site </t>
  </si>
  <si>
    <t xml:space="preserve">T26-T28: Burns and corrosions confined to eye and internal organs </t>
  </si>
  <si>
    <t xml:space="preserve">T30-T32: Burns and corrosions of multiple and unspecified body regions </t>
  </si>
  <si>
    <t xml:space="preserve">T33-T34: Frostbite </t>
  </si>
  <si>
    <t xml:space="preserve">T79-T79: Certain early complications of trauma </t>
  </si>
  <si>
    <t xml:space="preserve">T80-T88: Complications of surgical and medical care, NEC </t>
  </si>
  <si>
    <t xml:space="preserve">V30-V39: Occupant of three-wheeled motor vehicle injured in transport accident </t>
  </si>
  <si>
    <t xml:space="preserve">V50-V59: Occupant of pick-up truck or van injured in transport accident </t>
  </si>
  <si>
    <t xml:space="preserve">V60-V69: Occupant of heavy transport vehicle injured in transport accident </t>
  </si>
  <si>
    <t xml:space="preserve">V70-V79: Bus occupant injured in transport accident </t>
  </si>
  <si>
    <t xml:space="preserve">V90-V94: Water transport accidents </t>
  </si>
  <si>
    <t xml:space="preserve">V95-V97: Air and space transport accidents </t>
  </si>
  <si>
    <t xml:space="preserve">V98-V99: Other and unspecified transport accidents </t>
  </si>
  <si>
    <t xml:space="preserve">W65-W74: Accidental non-transport drowning and submersion </t>
  </si>
  <si>
    <t xml:space="preserve">X50-X50: Overexertion and strenuous or repetetive movements </t>
  </si>
  <si>
    <t xml:space="preserve">Y62-Y69: Misadventures to patients during surgical and medical care </t>
  </si>
  <si>
    <t xml:space="preserve">Y70-Y82: Medical devices associated with adverse incidents in diagnostic and therapeutic use </t>
  </si>
  <si>
    <t>Y83-Y84: Surgical and other medical procedures as the cause of abnormal reaction of the patient, or of later complication, without mention of misadventure at the time of the procedure</t>
  </si>
  <si>
    <t xml:space="preserve">Y90-Y99: Supplementary factors related to causes of morbidity classified elsewhere </t>
  </si>
  <si>
    <t>All Other Codes; not otherwise listed</t>
  </si>
  <si>
    <t xml:space="preserve">skip: T07-T07: Injuries involving multiple body regions </t>
  </si>
  <si>
    <t xml:space="preserve">skip: T20-T25: Burns and corrosions of external body surface, specified by site </t>
  </si>
  <si>
    <r>
      <t xml:space="preserve">skip: </t>
    </r>
    <r>
      <rPr>
        <b/>
        <sz val="11"/>
        <color theme="1"/>
        <rFont val="Calibri"/>
        <family val="2"/>
        <scheme val="minor"/>
      </rPr>
      <t xml:space="preserve">T26-T28: Burns and corrosions confined to eye and internal organs </t>
    </r>
  </si>
  <si>
    <t xml:space="preserve">skip: T30-T32: Burns and corrosions of multiple and unspecified body regions </t>
  </si>
  <si>
    <t xml:space="preserve">skip: T33-T34: Frostbite </t>
  </si>
  <si>
    <t xml:space="preserve">skip: T79-T79: Certain early complications of trauma </t>
  </si>
  <si>
    <t xml:space="preserve">skip: T80-T88: Complications of surgical and medical care, NEC </t>
  </si>
  <si>
    <t xml:space="preserve">skip: V30-V39: Occupant of three-wheeled motor vehicle injured in transport accident </t>
  </si>
  <si>
    <t xml:space="preserve">skip: V50-V59: Occupant of pick-up truck or van injured in transport accident </t>
  </si>
  <si>
    <t xml:space="preserve">skip: V60-V69: Occupant of heavy transport vehicle injured in transport accident </t>
  </si>
  <si>
    <t xml:space="preserve">skip: V70-V79: Bus occupant injured in transport accident </t>
  </si>
  <si>
    <t xml:space="preserve">skip:V90-V94: Water transport accidents </t>
  </si>
  <si>
    <t xml:space="preserve">skip: V95-V97: Air and space transport accidents </t>
  </si>
  <si>
    <t xml:space="preserve">skip: V98-V99: Other and unspecified transport accidents </t>
  </si>
  <si>
    <t xml:space="preserve">skip: W65-W74: Accidental non-transport drowning and submersion </t>
  </si>
  <si>
    <t xml:space="preserve">skip: X50-X50: Overexertion and strenuous or repetetive movements </t>
  </si>
  <si>
    <t xml:space="preserve">skip: Y62-Y69: Misadventures to patients during surgical and medical care </t>
  </si>
  <si>
    <t xml:space="preserve">skip: Y70-Y82: Medical devices associated with adverse incidents in diagnostic and therapeutic use </t>
  </si>
  <si>
    <t>skip: Y83-Y84: Surgical and other medical procedures as the cause of abnormal reaction of the patient, or of later complication, without mention of misadventure at the time of the procedure</t>
  </si>
  <si>
    <t xml:space="preserve">skip: Y90-Y99: Supplementary factors related to causes of morbidity classified elsewhere </t>
  </si>
  <si>
    <t xml:space="preserve">T36-T50: Poisoning by, adverse effect of and underdosing of drugs, medicaments, and biological substances </t>
  </si>
  <si>
    <t xml:space="preserve">Skip: T36-T50 Poisoning by, adverse effect of and underdosing of drugs, medicaments, and biological substances </t>
  </si>
  <si>
    <t>______Unspecified mental disorder</t>
  </si>
  <si>
    <t>______Pervasive and specific developmental disorders</t>
  </si>
  <si>
    <t>______Intellectual disabilities</t>
  </si>
  <si>
    <t>P00-P96: Certain conditions originating in the perinatal period</t>
  </si>
  <si>
    <t>H60-H95: Diseases of the ear and mastoid process</t>
  </si>
  <si>
    <t>V00-Y99: External causes of morbidity</t>
  </si>
  <si>
    <t>Z00-Z99: Factors influencing health s+O24:AA24tatus and contact with health services</t>
  </si>
  <si>
    <t>State 5</t>
  </si>
  <si>
    <t>State 6</t>
  </si>
  <si>
    <t>State 7</t>
  </si>
  <si>
    <t>State 8</t>
  </si>
  <si>
    <t>State 9</t>
  </si>
  <si>
    <t>State 10</t>
  </si>
  <si>
    <t>State 11</t>
  </si>
  <si>
    <t>VALIDATION</t>
  </si>
  <si>
    <t>Validation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</si>
</sst>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theme="1"/>
      <name val="Calibri"/>
      <family val="2"/>
      <scheme val="minor"/>
    </font>
    <font>
      <sz val="10"/>
      <color rgb="FF000000"/>
      <name val="Arial"/>
      <family val="2"/>
    </font>
    <font>
      <b/>
      <sz val="11"/>
      <color rgb="FF000000"/>
      <name val="Arial"/>
      <family val="2"/>
    </font>
    <font>
      <sz val="11"/>
      <color rgb="FF000000"/>
      <name val="Arial"/>
      <family val="2"/>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sz val="9"/>
      <color indexed="81"/>
      <name val="Tahoma"/>
      <family val="2"/>
    </font>
    <font>
      <b/>
      <sz val="9"/>
      <color indexed="81"/>
      <name val="Tahoma"/>
      <family val="2"/>
    </font>
    <font>
      <b/>
      <sz val="11"/>
      <color theme="3"/>
      <name val="Calibri"/>
      <family val="2"/>
      <scheme val="minor"/>
    </font>
    <font>
      <b/>
      <sz val="12"/>
      <color theme="1"/>
      <name val="Times New Roman"/>
      <family val="1"/>
    </font>
    <font>
      <b/>
      <sz val="11"/>
      <color rgb="FF3F3F76"/>
      <name val="Calibri"/>
      <family val="2"/>
      <scheme val="minor"/>
    </font>
    <font>
      <sz val="10"/>
      <color rgb="FF000000"/>
      <name val="Calibri"/>
      <family val="2"/>
      <scheme val="minor"/>
    </font>
    <font>
      <b/>
      <sz val="11"/>
      <color rgb="FF000000"/>
      <name val="Calibri"/>
      <family val="2"/>
      <scheme val="minor"/>
    </font>
    <font>
      <sz val="11"/>
      <name val="Calibri"/>
      <family val="2"/>
      <scheme val="minor"/>
    </font>
  </fonts>
  <fills count="7">
    <fill>
      <patternFill patternType="none"/>
    </fill>
    <fill>
      <patternFill patternType="gray125"/>
    </fill>
    <fill>
      <patternFill patternType="solid">
        <fgColor rgb="FFFAFBFE"/>
        <bgColor indexed="64"/>
      </patternFill>
    </fill>
    <fill>
      <patternFill patternType="solid">
        <fgColor rgb="FFFFCC99"/>
      </patternFill>
    </fill>
    <fill>
      <patternFill patternType="solid">
        <fgColor rgb="FFF2F2F2"/>
      </patternFill>
    </fill>
    <fill>
      <patternFill patternType="solid">
        <fgColor rgb="FFFFFF00"/>
        <bgColor indexed="64"/>
      </patternFill>
    </fill>
    <fill>
      <patternFill patternType="solid">
        <fgColor rgb="FF92D050"/>
        <bgColor indexed="64"/>
      </patternFill>
    </fill>
  </fills>
  <borders count="15">
    <border>
      <left/>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7F7F7F"/>
      </left>
      <right style="thin">
        <color rgb="FF7F7F7F"/>
      </right>
      <top style="thin">
        <color rgb="FF7F7F7F"/>
      </top>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indexed="64"/>
      </top>
      <bottom style="thin">
        <color rgb="FF7F7F7F"/>
      </bottom>
      <diagonal/>
    </border>
    <border>
      <left style="thin">
        <color rgb="FF000000"/>
      </left>
      <right style="thin">
        <color rgb="FF000000"/>
      </right>
      <top/>
      <bottom/>
      <diagonal/>
    </border>
  </borders>
  <cellStyleXfs count="6">
    <xf numFmtId="0" fontId="0" fillId="0" borderId="0"/>
    <xf numFmtId="0" fontId="4" fillId="0" borderId="4" applyNumberFormat="0" applyFill="0" applyAlignment="0" applyProtection="0"/>
    <xf numFmtId="0" fontId="5" fillId="3" borderId="5" applyNumberFormat="0" applyAlignment="0" applyProtection="0"/>
    <xf numFmtId="0" fontId="6" fillId="4" borderId="5" applyNumberFormat="0" applyAlignment="0" applyProtection="0"/>
    <xf numFmtId="0" fontId="11" fillId="0" borderId="11" applyNumberFormat="0" applyFill="0" applyAlignment="0" applyProtection="0"/>
    <xf numFmtId="0" fontId="7" fillId="0" borderId="12" applyNumberFormat="0" applyFill="0" applyAlignment="0" applyProtection="0"/>
  </cellStyleXfs>
  <cellXfs count="91">
    <xf numFmtId="0" fontId="0" fillId="0" borderId="0" xfId="0"/>
    <xf numFmtId="0" fontId="2" fillId="0" borderId="0" xfId="0" applyFont="1" applyAlignment="1">
      <alignment horizontal="center" vertical="top" wrapText="1"/>
    </xf>
    <xf numFmtId="0" fontId="3"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xf numFmtId="0" fontId="0" fillId="0" borderId="0" xfId="0" applyAlignment="1"/>
    <xf numFmtId="0" fontId="2" fillId="0" borderId="2" xfId="0" applyFont="1" applyBorder="1" applyAlignment="1">
      <alignment vertical="top" wrapText="1"/>
    </xf>
    <xf numFmtId="0" fontId="2" fillId="0" borderId="0" xfId="0" applyFont="1" applyBorder="1" applyAlignment="1">
      <alignment vertical="top" wrapText="1"/>
    </xf>
    <xf numFmtId="0" fontId="1" fillId="2" borderId="0" xfId="0" applyFont="1" applyFill="1" applyAlignment="1">
      <alignment vertical="top"/>
    </xf>
    <xf numFmtId="0" fontId="3" fillId="0" borderId="0" xfId="0" applyFont="1" applyAlignment="1">
      <alignment vertical="top"/>
    </xf>
    <xf numFmtId="0" fontId="2" fillId="2" borderId="0" xfId="0" applyFont="1" applyFill="1" applyAlignment="1">
      <alignment horizontal="center" vertical="top"/>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0" fillId="0" borderId="0" xfId="0"/>
    <xf numFmtId="0" fontId="2" fillId="0" borderId="1"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xf numFmtId="0" fontId="0" fillId="0" borderId="0" xfId="0" applyAlignment="1">
      <alignment horizontal="center" vertical="center" wrapText="1"/>
    </xf>
    <xf numFmtId="0" fontId="0" fillId="0" borderId="0" xfId="0"/>
    <xf numFmtId="164" fontId="0" fillId="0" borderId="0" xfId="0" applyNumberFormat="1"/>
    <xf numFmtId="0" fontId="4" fillId="0" borderId="4" xfId="1" applyAlignment="1">
      <alignment vertical="top" wrapText="1"/>
    </xf>
    <xf numFmtId="0" fontId="4" fillId="0" borderId="4" xfId="1" applyAlignment="1">
      <alignment horizontal="center" vertical="top" wrapText="1"/>
    </xf>
    <xf numFmtId="0" fontId="7" fillId="0" borderId="6" xfId="0" applyFont="1" applyBorder="1" applyAlignment="1">
      <alignment horizontal="center" vertical="top" wrapText="1"/>
    </xf>
    <xf numFmtId="0" fontId="5" fillId="3" borderId="5" xfId="2" applyAlignment="1">
      <alignment vertical="top" wrapText="1"/>
    </xf>
    <xf numFmtId="0" fontId="5" fillId="3" borderId="5" xfId="2" applyAlignment="1">
      <alignment horizontal="right" vertical="center" wrapText="1"/>
    </xf>
    <xf numFmtId="0" fontId="5" fillId="3" borderId="5" xfId="2" applyAlignment="1">
      <alignment horizontal="right"/>
    </xf>
    <xf numFmtId="0" fontId="5" fillId="3" borderId="5" xfId="2"/>
    <xf numFmtId="0" fontId="0" fillId="0" borderId="0" xfId="0" applyAlignment="1">
      <alignment wrapText="1"/>
    </xf>
    <xf numFmtId="164" fontId="8" fillId="0" borderId="4" xfId="1" applyNumberFormat="1" applyFont="1"/>
    <xf numFmtId="0" fontId="8" fillId="0" borderId="4" xfId="1" applyFont="1" applyAlignment="1">
      <alignment wrapText="1"/>
    </xf>
    <xf numFmtId="0" fontId="8" fillId="0" borderId="4" xfId="1" applyFont="1"/>
    <xf numFmtId="0" fontId="0" fillId="0" borderId="0" xfId="0" applyFont="1" applyAlignment="1">
      <alignment horizontal="left"/>
    </xf>
    <xf numFmtId="3" fontId="5" fillId="3" borderId="5" xfId="2" applyNumberFormat="1" applyAlignment="1">
      <alignment horizontal="right" vertical="top" wrapText="1"/>
    </xf>
    <xf numFmtId="0" fontId="5" fillId="3" borderId="5" xfId="2" applyAlignment="1">
      <alignment horizontal="right" vertical="top" wrapText="1"/>
    </xf>
    <xf numFmtId="0" fontId="7" fillId="0" borderId="0" xfId="0" applyFont="1" applyBorder="1" applyAlignment="1">
      <alignment horizontal="center" vertical="top" wrapText="1"/>
    </xf>
    <xf numFmtId="0" fontId="5" fillId="3" borderId="5" xfId="2" applyAlignment="1">
      <alignment horizontal="right" vertical="center"/>
    </xf>
    <xf numFmtId="0" fontId="7" fillId="0" borderId="6" xfId="0" applyFont="1" applyBorder="1" applyAlignment="1">
      <alignment horizontal="left" vertical="top" wrapText="1"/>
    </xf>
    <xf numFmtId="0" fontId="5" fillId="3" borderId="5" xfId="2" applyAlignment="1">
      <alignment vertical="top"/>
    </xf>
    <xf numFmtId="0" fontId="5" fillId="3" borderId="5" xfId="2" applyAlignment="1">
      <alignment horizontal="right" vertical="top"/>
    </xf>
    <xf numFmtId="3" fontId="5" fillId="3" borderId="5" xfId="2" applyNumberFormat="1" applyAlignment="1">
      <alignment vertical="top" wrapText="1"/>
    </xf>
    <xf numFmtId="0" fontId="0" fillId="0" borderId="7" xfId="0" applyBorder="1"/>
    <xf numFmtId="0" fontId="7" fillId="0" borderId="7" xfId="0" applyFont="1" applyBorder="1"/>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5" fillId="3" borderId="10" xfId="2" applyBorder="1"/>
    <xf numFmtId="0" fontId="5" fillId="3" borderId="10" xfId="2" applyBorder="1" applyAlignment="1">
      <alignment vertical="top" wrapText="1"/>
    </xf>
    <xf numFmtId="0" fontId="5" fillId="3" borderId="10" xfId="2" applyBorder="1" applyAlignment="1">
      <alignment horizontal="right"/>
    </xf>
    <xf numFmtId="0" fontId="0" fillId="0" borderId="0" xfId="0"/>
    <xf numFmtId="0" fontId="3" fillId="0" borderId="3" xfId="0" applyFont="1" applyBorder="1" applyAlignment="1">
      <alignment horizontal="center" vertical="top" wrapText="1"/>
    </xf>
    <xf numFmtId="0" fontId="12" fillId="0" borderId="0" xfId="0" applyFont="1" applyAlignment="1">
      <alignment vertical="center" wrapText="1"/>
    </xf>
    <xf numFmtId="0" fontId="5" fillId="3" borderId="10" xfId="2" applyBorder="1" applyAlignment="1">
      <alignment horizontal="right" vertical="center" wrapText="1"/>
    </xf>
    <xf numFmtId="0" fontId="11" fillId="0" borderId="11" xfId="4"/>
    <xf numFmtId="0" fontId="7" fillId="0" borderId="0" xfId="0" applyFont="1"/>
    <xf numFmtId="0" fontId="13" fillId="3" borderId="5" xfId="2" applyFont="1"/>
    <xf numFmtId="0" fontId="13" fillId="3" borderId="13" xfId="2" applyFont="1" applyBorder="1"/>
    <xf numFmtId="0" fontId="6" fillId="4" borderId="5" xfId="3"/>
    <xf numFmtId="10" fontId="6" fillId="4" borderId="5" xfId="3" applyNumberFormat="1"/>
    <xf numFmtId="164" fontId="5" fillId="3" borderId="5" xfId="2" applyNumberFormat="1"/>
    <xf numFmtId="0" fontId="0" fillId="0" borderId="0" xfId="0" applyFill="1" applyBorder="1"/>
    <xf numFmtId="0" fontId="7" fillId="0" borderId="12" xfId="5"/>
    <xf numFmtId="0" fontId="13" fillId="3" borderId="5" xfId="2" applyFont="1" applyAlignment="1">
      <alignment horizontal="right" vertical="center" wrapText="1"/>
    </xf>
    <xf numFmtId="0" fontId="13" fillId="3" borderId="5" xfId="2" applyFont="1" applyAlignment="1">
      <alignment horizontal="right" vertical="center"/>
    </xf>
    <xf numFmtId="0" fontId="13" fillId="3" borderId="5" xfId="2" applyFont="1" applyAlignment="1">
      <alignment vertical="top" wrapText="1"/>
    </xf>
    <xf numFmtId="10" fontId="0" fillId="0" borderId="0" xfId="0" applyNumberFormat="1"/>
    <xf numFmtId="49" fontId="0" fillId="0" borderId="0" xfId="0" applyNumberFormat="1"/>
    <xf numFmtId="0" fontId="7" fillId="0" borderId="14" xfId="0" applyFont="1" applyFill="1" applyBorder="1" applyAlignment="1">
      <alignment horizontal="left" vertical="top" wrapText="1"/>
    </xf>
    <xf numFmtId="10" fontId="6" fillId="4" borderId="5" xfId="3" applyNumberFormat="1" applyAlignment="1">
      <alignment vertical="top" wrapText="1"/>
    </xf>
    <xf numFmtId="0" fontId="0" fillId="0" borderId="0" xfId="0"/>
    <xf numFmtId="0" fontId="0" fillId="0" borderId="0" xfId="0"/>
    <xf numFmtId="0" fontId="0" fillId="5" borderId="0" xfId="0" applyFill="1"/>
    <xf numFmtId="0" fontId="0" fillId="0" borderId="0" xfId="0" applyFont="1"/>
    <xf numFmtId="0" fontId="14" fillId="2" borderId="0" xfId="0" applyFont="1" applyFill="1" applyAlignment="1">
      <alignment vertical="top"/>
    </xf>
    <xf numFmtId="0" fontId="14" fillId="0" borderId="0" xfId="0" applyFont="1" applyAlignment="1">
      <alignment horizontal="center" vertical="center"/>
    </xf>
    <xf numFmtId="0" fontId="15" fillId="0" borderId="3" xfId="0" applyFont="1" applyBorder="1" applyAlignment="1">
      <alignment horizontal="center" vertical="top" wrapText="1"/>
    </xf>
    <xf numFmtId="0" fontId="15" fillId="0" borderId="3" xfId="0" applyFont="1" applyBorder="1" applyAlignment="1">
      <alignment vertical="top"/>
    </xf>
    <xf numFmtId="0" fontId="7" fillId="0" borderId="0" xfId="0" applyFont="1" applyAlignment="1"/>
    <xf numFmtId="0" fontId="7" fillId="0" borderId="0" xfId="0" applyFont="1" applyAlignment="1">
      <alignment vertical="center"/>
    </xf>
    <xf numFmtId="0" fontId="7" fillId="5" borderId="0" xfId="0" applyFont="1" applyFill="1" applyAlignment="1">
      <alignment vertical="center"/>
    </xf>
    <xf numFmtId="0" fontId="16" fillId="6" borderId="0" xfId="0" applyFont="1" applyFill="1"/>
    <xf numFmtId="0" fontId="7" fillId="0" borderId="0" xfId="0" applyFont="1" applyFill="1" applyAlignment="1"/>
    <xf numFmtId="0" fontId="7" fillId="5" borderId="6" xfId="0" applyFont="1" applyFill="1" applyBorder="1" applyAlignment="1">
      <alignment horizontal="left" vertical="top" wrapText="1"/>
    </xf>
    <xf numFmtId="0" fontId="7" fillId="0" borderId="6" xfId="0" applyFont="1" applyFill="1" applyBorder="1" applyAlignment="1">
      <alignment horizontal="left" vertical="top" wrapText="1"/>
    </xf>
    <xf numFmtId="0" fontId="0" fillId="0" borderId="0" xfId="0"/>
    <xf numFmtId="0" fontId="0" fillId="0" borderId="0" xfId="0" applyAlignment="1">
      <alignment horizontal="center"/>
    </xf>
  </cellXfs>
  <cellStyles count="6">
    <cellStyle name="Calculation" xfId="3" builtinId="22"/>
    <cellStyle name="Heading 1" xfId="1" builtinId="16"/>
    <cellStyle name="Heading 3" xfId="4" builtinId="18"/>
    <cellStyle name="Input" xfId="2" builtinId="20"/>
    <cellStyle name="Normal" xfId="0" builtinId="0"/>
    <cellStyle name="Total" xfId="5" builtinId="25"/>
  </cellStyles>
  <dxfs count="0"/>
  <tableStyles count="0" defaultTableStyle="TableStyleMedium2" defaultPivotStyle="PivotStyleMedium9"/>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0-BFF3-4807-B73D-17248857E59B}"/>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1-BFF3-4807-B73D-17248857E59B}"/>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2-BFF3-4807-B73D-17248857E59B}"/>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3-BFF3-4807-B73D-17248857E59B}"/>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4-BFF3-4807-B73D-17248857E59B}"/>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5-BFF3-4807-B73D-17248857E59B}"/>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6-BFF3-4807-B73D-17248857E59B}"/>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7-BFF3-4807-B73D-17248857E59B}"/>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8-BFF3-4807-B73D-17248857E59B}"/>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9-BFF3-4807-B73D-17248857E59B}"/>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A-BFF3-4807-B73D-17248857E59B}"/>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B-BFF3-4807-B73D-17248857E59B}"/>
            </c:ext>
          </c:extLst>
        </c:ser>
        <c:dLbls>
          <c:showLegendKey val="0"/>
          <c:showVal val="0"/>
          <c:showCatName val="0"/>
          <c:showSerName val="0"/>
          <c:showPercent val="0"/>
          <c:showBubbleSize val="0"/>
        </c:dLbls>
        <c:gapWidth val="219"/>
        <c:overlap val="-27"/>
        <c:axId val="389431744"/>
        <c:axId val="389432728"/>
      </c:barChart>
      <c:catAx>
        <c:axId val="389431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32728"/>
        <c:crosses val="autoZero"/>
        <c:auto val="1"/>
        <c:lblAlgn val="ctr"/>
        <c:lblOffset val="100"/>
        <c:noMultiLvlLbl val="0"/>
      </c:catAx>
      <c:valAx>
        <c:axId val="389432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431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0.65803425774877655</c:v>
                </c:pt>
                <c:pt idx="1">
                  <c:v>0.21757748776508973</c:v>
                </c:pt>
                <c:pt idx="2">
                  <c:v>8.1362153344208807E-2</c:v>
                </c:pt>
                <c:pt idx="3">
                  <c:v>2.8955954323001631E-2</c:v>
                </c:pt>
                <c:pt idx="4">
                  <c:v>8.9722675367047301E-3</c:v>
                </c:pt>
                <c:pt idx="5">
                  <c:v>3.4665579119086461E-3</c:v>
                </c:pt>
                <c:pt idx="6">
                  <c:v>6.1174551386623159E-4</c:v>
                </c:pt>
                <c:pt idx="7">
                  <c:v>4.0783034257748778E-4</c:v>
                </c:pt>
                <c:pt idx="8">
                  <c:v>2.0391517128874389E-4</c:v>
                </c:pt>
                <c:pt idx="9">
                  <c:v>2.0391517128874389E-4</c:v>
                </c:pt>
                <c:pt idx="10">
                  <c:v>2.0391517128874389E-4</c:v>
                </c:pt>
              </c:numCache>
            </c:numRef>
          </c:val>
          <c:extLs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c:ext xmlns:c16="http://schemas.microsoft.com/office/drawing/2014/chart" uri="{C3380CC4-5D6E-409C-BE32-E72D297353CC}">
              <c16:uniqueId val="{00000003-816D-49F9-B12F-ACA98B9CFF42}"/>
            </c:ext>
          </c:extLst>
        </c:ser>
        <c:ser>
          <c:idx val="4"/>
          <c:order val="4"/>
          <c:tx>
            <c:strRef>
              <c:f>Table_1a_Codes_Rec!$T$4</c:f>
              <c:strCache>
                <c:ptCount val="1"/>
                <c:pt idx="0">
                  <c:v>State 5</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816D-49F9-B12F-ACA98B9CFF42}"/>
            </c:ext>
          </c:extLst>
        </c:ser>
        <c:ser>
          <c:idx val="5"/>
          <c:order val="5"/>
          <c:tx>
            <c:strRef>
              <c:f>Table_1a_Codes_Rec!$U$4</c:f>
              <c:strCache>
                <c:ptCount val="1"/>
                <c:pt idx="0">
                  <c:v>State 6</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816D-49F9-B12F-ACA98B9CFF42}"/>
            </c:ext>
          </c:extLst>
        </c:ser>
        <c:ser>
          <c:idx val="6"/>
          <c:order val="6"/>
          <c:tx>
            <c:strRef>
              <c:f>Table_1a_Codes_Rec!$V$4</c:f>
              <c:strCache>
                <c:ptCount val="1"/>
                <c:pt idx="0">
                  <c:v>State 7</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816D-49F9-B12F-ACA98B9CFF42}"/>
            </c:ext>
          </c:extLst>
        </c:ser>
        <c:ser>
          <c:idx val="7"/>
          <c:order val="7"/>
          <c:tx>
            <c:strRef>
              <c:f>Table_1a_Codes_Rec!$W$4</c:f>
              <c:strCache>
                <c:ptCount val="1"/>
                <c:pt idx="0">
                  <c:v>State 8</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7-816D-49F9-B12F-ACA98B9CFF42}"/>
            </c:ext>
          </c:extLst>
        </c:ser>
        <c:ser>
          <c:idx val="8"/>
          <c:order val="8"/>
          <c:tx>
            <c:strRef>
              <c:f>Table_1a_Codes_Rec!$X$4</c:f>
              <c:strCache>
                <c:ptCount val="1"/>
                <c:pt idx="0">
                  <c:v>State 9</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448093608"/>
        <c:axId val="448093280"/>
      </c:barChart>
      <c:catAx>
        <c:axId val="448093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093280"/>
        <c:crosses val="autoZero"/>
        <c:auto val="1"/>
        <c:lblAlgn val="ctr"/>
        <c:lblOffset val="100"/>
        <c:noMultiLvlLbl val="0"/>
      </c:catAx>
      <c:valAx>
        <c:axId val="448093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093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1b. Frequency of individual drug T-codes Title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252779449080492E-2"/>
          <c:y val="0.10902410346854792"/>
          <c:w val="0.89844452582962009"/>
          <c:h val="0.5011623885461971"/>
        </c:manualLayout>
      </c:layout>
      <c:barChart>
        <c:barDir val="col"/>
        <c:grouping val="clustered"/>
        <c:varyColors val="0"/>
        <c:ser>
          <c:idx val="0"/>
          <c:order val="0"/>
          <c:tx>
            <c:strRef>
              <c:f>Table_1b_Codes_List!$P$4</c:f>
              <c:strCache>
                <c:ptCount val="1"/>
                <c:pt idx="0">
                  <c:v>Montana</c:v>
                </c:pt>
              </c:strCache>
            </c:strRef>
          </c:tx>
          <c:spPr>
            <a:solidFill>
              <a:schemeClr val="accent1"/>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Table_1b_Codes_List!$P$5:$P$19</c:f>
              <c:numCache>
                <c:formatCode>0.00%</c:formatCode>
                <c:ptCount val="15"/>
                <c:pt idx="0">
                  <c:v>2.031144211238998E-3</c:v>
                </c:pt>
                <c:pt idx="1">
                  <c:v>2.031144211238998E-3</c:v>
                </c:pt>
                <c:pt idx="2">
                  <c:v>2.0311442112389978E-2</c:v>
                </c:pt>
                <c:pt idx="3">
                  <c:v>0.14962762356127285</c:v>
                </c:pt>
                <c:pt idx="4">
                  <c:v>0.14488828706838186</c:v>
                </c:pt>
                <c:pt idx="5">
                  <c:v>6.770480704129993E-4</c:v>
                </c:pt>
                <c:pt idx="6">
                  <c:v>0.2064996614759648</c:v>
                </c:pt>
                <c:pt idx="7">
                  <c:v>0.22884224779959378</c:v>
                </c:pt>
                <c:pt idx="8">
                  <c:v>3.3852403520649964E-2</c:v>
                </c:pt>
                <c:pt idx="9">
                  <c:v>6.4319566689234942E-2</c:v>
                </c:pt>
                <c:pt idx="10">
                  <c:v>3.5206499661475966E-2</c:v>
                </c:pt>
                <c:pt idx="11">
                  <c:v>5.4163845633039944E-3</c:v>
                </c:pt>
                <c:pt idx="12">
                  <c:v>3.5883547731888961E-2</c:v>
                </c:pt>
                <c:pt idx="13">
                  <c:v>1.3540961408259986E-3</c:v>
                </c:pt>
                <c:pt idx="14">
                  <c:v>6.905890318212593E-2</c:v>
                </c:pt>
              </c:numCache>
            </c:numRef>
          </c:val>
          <c:extLst>
            <c:ext xmlns:c16="http://schemas.microsoft.com/office/drawing/2014/chart" uri="{C3380CC4-5D6E-409C-BE32-E72D297353CC}">
              <c16:uniqueId val="{00000000-5781-4F74-826F-F5E54E91972D}"/>
            </c:ext>
          </c:extLst>
        </c:ser>
        <c:ser>
          <c:idx val="1"/>
          <c:order val="1"/>
          <c:tx>
            <c:strRef>
              <c:f>Table_1b_Codes_List!$Q$4</c:f>
              <c:strCache>
                <c:ptCount val="1"/>
                <c:pt idx="0">
                  <c:v>Colorado</c:v>
                </c:pt>
              </c:strCache>
            </c:strRef>
          </c:tx>
          <c:spPr>
            <a:solidFill>
              <a:schemeClr val="accent2"/>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Table_1b_Codes_List!$Q$5:$Q$19</c:f>
              <c:numCache>
                <c:formatCode>0.00%</c:formatCode>
                <c:ptCount val="15"/>
                <c:pt idx="0">
                  <c:v>1.996007984031936E-3</c:v>
                </c:pt>
                <c:pt idx="1">
                  <c:v>1.996007984031936E-3</c:v>
                </c:pt>
                <c:pt idx="2">
                  <c:v>2.5282767797737856E-2</c:v>
                </c:pt>
                <c:pt idx="3">
                  <c:v>0.14690618762475049</c:v>
                </c:pt>
                <c:pt idx="4">
                  <c:v>0.22754491017964071</c:v>
                </c:pt>
                <c:pt idx="5">
                  <c:v>1.0645375914836992E-3</c:v>
                </c:pt>
                <c:pt idx="6">
                  <c:v>0.20159680638722555</c:v>
                </c:pt>
                <c:pt idx="7">
                  <c:v>0.21277445109780438</c:v>
                </c:pt>
                <c:pt idx="8">
                  <c:v>2.7944111776447105E-2</c:v>
                </c:pt>
                <c:pt idx="9">
                  <c:v>5.1896207584830337E-2</c:v>
                </c:pt>
                <c:pt idx="10">
                  <c:v>2.6879574184963406E-2</c:v>
                </c:pt>
                <c:pt idx="11">
                  <c:v>5.189620758483034E-3</c:v>
                </c:pt>
                <c:pt idx="12">
                  <c:v>1.9427811044577512E-2</c:v>
                </c:pt>
                <c:pt idx="13">
                  <c:v>2.7944111776447107E-3</c:v>
                </c:pt>
                <c:pt idx="14">
                  <c:v>4.6706586826347304E-2</c:v>
                </c:pt>
              </c:numCache>
            </c:numRef>
          </c:val>
          <c:extLst>
            <c:ext xmlns:c16="http://schemas.microsoft.com/office/drawing/2014/chart" uri="{C3380CC4-5D6E-409C-BE32-E72D297353CC}">
              <c16:uniqueId val="{00000001-5781-4F74-826F-F5E54E91972D}"/>
            </c:ext>
          </c:extLst>
        </c:ser>
        <c:ser>
          <c:idx val="2"/>
          <c:order val="2"/>
          <c:tx>
            <c:strRef>
              <c:f>Table_1b_Codes_List!$R$4</c:f>
              <c:strCache>
                <c:ptCount val="1"/>
                <c:pt idx="0">
                  <c:v>Kentucky</c:v>
                </c:pt>
              </c:strCache>
            </c:strRef>
          </c:tx>
          <c:spPr>
            <a:solidFill>
              <a:schemeClr val="accent3"/>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Table_1b_Codes_List!$R$5:$R$19</c:f>
              <c:numCache>
                <c:formatCode>0.00%</c:formatCode>
                <c:ptCount val="15"/>
                <c:pt idx="0">
                  <c:v>0</c:v>
                </c:pt>
                <c:pt idx="1">
                  <c:v>0</c:v>
                </c:pt>
                <c:pt idx="2">
                  <c:v>2.4720423778693348E-2</c:v>
                </c:pt>
                <c:pt idx="3">
                  <c:v>6.8864037669217185E-2</c:v>
                </c:pt>
                <c:pt idx="4">
                  <c:v>0.24543849323131253</c:v>
                </c:pt>
                <c:pt idx="5">
                  <c:v>2.942907592701589E-3</c:v>
                </c:pt>
                <c:pt idx="6">
                  <c:v>0.25956444967628017</c:v>
                </c:pt>
                <c:pt idx="7">
                  <c:v>0.18952324896998235</c:v>
                </c:pt>
                <c:pt idx="8">
                  <c:v>1.4125956444967627E-2</c:v>
                </c:pt>
                <c:pt idx="9">
                  <c:v>3.5903472630959388E-2</c:v>
                </c:pt>
                <c:pt idx="10">
                  <c:v>3.7669217186580339E-2</c:v>
                </c:pt>
                <c:pt idx="11">
                  <c:v>4.7086521483225424E-3</c:v>
                </c:pt>
                <c:pt idx="12">
                  <c:v>2.0600353148911125E-2</c:v>
                </c:pt>
                <c:pt idx="13">
                  <c:v>0</c:v>
                </c:pt>
                <c:pt idx="14">
                  <c:v>9.59387875220718E-2</c:v>
                </c:pt>
              </c:numCache>
            </c:numRef>
          </c:val>
          <c:extLst>
            <c:ext xmlns:c16="http://schemas.microsoft.com/office/drawing/2014/chart" uri="{C3380CC4-5D6E-409C-BE32-E72D297353CC}">
              <c16:uniqueId val="{00000002-5781-4F74-826F-F5E54E91972D}"/>
            </c:ext>
          </c:extLst>
        </c:ser>
        <c:ser>
          <c:idx val="3"/>
          <c:order val="3"/>
          <c:tx>
            <c:strRef>
              <c:f>Table_1b_Codes_List!$S$4</c:f>
              <c:strCache>
                <c:ptCount val="1"/>
                <c:pt idx="0">
                  <c:v>New Mexico</c:v>
                </c:pt>
              </c:strCache>
            </c:strRef>
          </c:tx>
          <c:spPr>
            <a:solidFill>
              <a:schemeClr val="accent4"/>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Table_1b_Codes_List!$S$5:$S$19</c:f>
              <c:numCache>
                <c:formatCode>0.00%</c:formatCode>
                <c:ptCount val="15"/>
                <c:pt idx="0">
                  <c:v>3.6960985626283368E-3</c:v>
                </c:pt>
                <c:pt idx="1">
                  <c:v>1.2320328542094457E-3</c:v>
                </c:pt>
                <c:pt idx="2">
                  <c:v>3.2854209445585217E-2</c:v>
                </c:pt>
                <c:pt idx="3">
                  <c:v>0.1215605749486653</c:v>
                </c:pt>
                <c:pt idx="4">
                  <c:v>0.22299794661190966</c:v>
                </c:pt>
                <c:pt idx="5">
                  <c:v>4.1067761806981519E-4</c:v>
                </c:pt>
                <c:pt idx="6">
                  <c:v>0.22258726899383985</c:v>
                </c:pt>
                <c:pt idx="7">
                  <c:v>0.22422997946611908</c:v>
                </c:pt>
                <c:pt idx="8">
                  <c:v>2.4229979466119097E-2</c:v>
                </c:pt>
                <c:pt idx="9">
                  <c:v>3.5318275154004104E-2</c:v>
                </c:pt>
                <c:pt idx="10">
                  <c:v>2.5051334702258728E-2</c:v>
                </c:pt>
                <c:pt idx="11">
                  <c:v>3.2854209445585215E-3</c:v>
                </c:pt>
                <c:pt idx="12">
                  <c:v>1.6427104722792608E-2</c:v>
                </c:pt>
                <c:pt idx="13">
                  <c:v>2.0533880903490761E-3</c:v>
                </c:pt>
                <c:pt idx="14">
                  <c:v>6.4065708418891171E-2</c:v>
                </c:pt>
              </c:numCache>
            </c:numRef>
          </c:val>
          <c:extLst>
            <c:ext xmlns:c16="http://schemas.microsoft.com/office/drawing/2014/chart" uri="{C3380CC4-5D6E-409C-BE32-E72D297353CC}">
              <c16:uniqueId val="{00000003-5781-4F74-826F-F5E54E91972D}"/>
            </c:ext>
          </c:extLst>
        </c:ser>
        <c:ser>
          <c:idx val="4"/>
          <c:order val="4"/>
          <c:tx>
            <c:strRef>
              <c:f>Table_1b_Codes_List!$T$4</c:f>
              <c:strCache>
                <c:ptCount val="1"/>
                <c:pt idx="0">
                  <c:v>State 5</c:v>
                </c:pt>
              </c:strCache>
            </c:strRef>
          </c:tx>
          <c:spPr>
            <a:solidFill>
              <a:schemeClr val="accent5"/>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Table_1b_Codes_List!$T$5:$T$19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5781-4F74-826F-F5E54E91972D}"/>
            </c:ext>
          </c:extLst>
        </c:ser>
        <c:ser>
          <c:idx val="5"/>
          <c:order val="5"/>
          <c:tx>
            <c:strRef>
              <c:f>Table_1b_Codes_List!$U$4</c:f>
              <c:strCache>
                <c:ptCount val="1"/>
                <c:pt idx="0">
                  <c:v>State 6</c:v>
                </c:pt>
              </c:strCache>
            </c:strRef>
          </c:tx>
          <c:spPr>
            <a:solidFill>
              <a:schemeClr val="accent6"/>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Table_1b_Codes_List!$U$5:$U$19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5-5781-4F74-826F-F5E54E91972D}"/>
            </c:ext>
          </c:extLst>
        </c:ser>
        <c:ser>
          <c:idx val="6"/>
          <c:order val="6"/>
          <c:tx>
            <c:strRef>
              <c:f>Table_1b_Codes_List!$V$4</c:f>
              <c:strCache>
                <c:ptCount val="1"/>
                <c:pt idx="0">
                  <c:v>State 7</c:v>
                </c:pt>
              </c:strCache>
            </c:strRef>
          </c:tx>
          <c:spPr>
            <a:solidFill>
              <a:schemeClr val="accent1">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Table_1b_Codes_List!$V$5:$V$19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6-5781-4F74-826F-F5E54E91972D}"/>
            </c:ext>
          </c:extLst>
        </c:ser>
        <c:ser>
          <c:idx val="7"/>
          <c:order val="7"/>
          <c:tx>
            <c:strRef>
              <c:f>Table_1b_Codes_List!$W$4</c:f>
              <c:strCache>
                <c:ptCount val="1"/>
                <c:pt idx="0">
                  <c:v>State 8</c:v>
                </c:pt>
              </c:strCache>
            </c:strRef>
          </c:tx>
          <c:spPr>
            <a:solidFill>
              <a:schemeClr val="accent2">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Table_1b_Codes_List!$W$5:$W$19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7-5781-4F74-826F-F5E54E91972D}"/>
            </c:ext>
          </c:extLst>
        </c:ser>
        <c:ser>
          <c:idx val="8"/>
          <c:order val="8"/>
          <c:tx>
            <c:strRef>
              <c:f>Table_1b_Codes_List!$X$4</c:f>
              <c:strCache>
                <c:ptCount val="1"/>
                <c:pt idx="0">
                  <c:v>State 9</c:v>
                </c:pt>
              </c:strCache>
            </c:strRef>
          </c:tx>
          <c:spPr>
            <a:solidFill>
              <a:schemeClr val="accent3">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Table_1b_Codes_List!$X$5:$X$19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8-5781-4F74-826F-F5E54E91972D}"/>
            </c:ext>
          </c:extLst>
        </c:ser>
        <c:ser>
          <c:idx val="9"/>
          <c:order val="9"/>
          <c:tx>
            <c:strRef>
              <c:f>Table_1b_Codes_List!$Y$4</c:f>
              <c:strCache>
                <c:ptCount val="1"/>
                <c:pt idx="0">
                  <c:v>State 10</c:v>
                </c:pt>
              </c:strCache>
            </c:strRef>
          </c:tx>
          <c:spPr>
            <a:solidFill>
              <a:schemeClr val="accent4">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Table_1b_Codes_List!$Y$5:$Y$19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9-5781-4F74-826F-F5E54E91972D}"/>
            </c:ext>
          </c:extLst>
        </c:ser>
        <c:ser>
          <c:idx val="10"/>
          <c:order val="10"/>
          <c:tx>
            <c:strRef>
              <c:f>Table_1b_Codes_List!$Z$4</c:f>
              <c:strCache>
                <c:ptCount val="1"/>
                <c:pt idx="0">
                  <c:v>State 11</c:v>
                </c:pt>
              </c:strCache>
            </c:strRef>
          </c:tx>
          <c:spPr>
            <a:solidFill>
              <a:schemeClr val="accent5">
                <a:lumMod val="60000"/>
              </a:schemeClr>
            </a:solidFill>
            <a:ln>
              <a:noFill/>
            </a:ln>
            <a:effectLst/>
          </c:spPr>
          <c:invertIfNegative val="0"/>
          <c:cat>
            <c:strRef>
              <c:f>Table_1b_Codes_List!$O$5:$O$19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f>Table_1b_Codes_List!$Z$5:$Z$19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A-5781-4F74-826F-F5E54E91972D}"/>
            </c:ext>
          </c:extLst>
        </c:ser>
        <c:dLbls>
          <c:showLegendKey val="0"/>
          <c:showVal val="0"/>
          <c:showCatName val="0"/>
          <c:showSerName val="0"/>
          <c:showPercent val="0"/>
          <c:showBubbleSize val="0"/>
        </c:dLbls>
        <c:gapWidth val="219"/>
        <c:overlap val="-27"/>
        <c:axId val="440906416"/>
        <c:axId val="440917568"/>
        <c:extLst>
          <c:ext xmlns:c15="http://schemas.microsoft.com/office/drawing/2012/chart" uri="{02D57815-91ED-43cb-92C2-25804820EDAC}">
            <c15:filteredBarSeries>
              <c15:ser>
                <c:idx val="11"/>
                <c:order val="11"/>
                <c:tx>
                  <c:strRef>
                    <c:extLst>
                      <c:ext uri="{02D57815-91ED-43cb-92C2-25804820EDAC}">
                        <c15:formulaRef>
                          <c15:sqref>Table_1b_Codes_List!$AA$4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Table_1b_Codes_List!$O$5:$O$19</c15:sqref>
                        </c15:formulaRef>
                      </c:ext>
                    </c:extLst>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extLst>
                      <c:ext uri="{02D57815-91ED-43cb-92C2-25804820EDAC}">
                        <c15:formulaRef>
                          <c15:sqref>Table_1b_Codes_List!$AA$5:$AA$19</c15:sqref>
                        </c15:formulaRef>
                      </c:ext>
                    </c:extLst>
                    <c:numCache>
                      <c:formatCode>0.00%</c:formatCode>
                      <c:ptCount val="15"/>
                      <c:pt idx="0">
                        <c:v>7.7519379844961239E-3</c:v>
                      </c:pt>
                      <c:pt idx="1">
                        <c:v>2.5839793281653748E-3</c:v>
                      </c:pt>
                      <c:pt idx="2">
                        <c:v>2.5839793281653748E-3</c:v>
                      </c:pt>
                      <c:pt idx="3">
                        <c:v>2.5839793281653748E-3</c:v>
                      </c:pt>
                      <c:pt idx="4">
                        <c:v>0.59431524547803616</c:v>
                      </c:pt>
                      <c:pt idx="5">
                        <c:v>0.10335917312661498</c:v>
                      </c:pt>
                      <c:pt idx="6">
                        <c:v>2.8423772609819122E-2</c:v>
                      </c:pt>
                      <c:pt idx="7">
                        <c:v>0.18087855297157623</c:v>
                      </c:pt>
                      <c:pt idx="8">
                        <c:v>7.7519379844961239E-3</c:v>
                      </c:pt>
                      <c:pt idx="9">
                        <c:v>7.7519379844961239E-3</c:v>
                      </c:pt>
                      <c:pt idx="10">
                        <c:v>7.7519379844961239E-3</c:v>
                      </c:pt>
                      <c:pt idx="11">
                        <c:v>1.0335917312661499E-2</c:v>
                      </c:pt>
                      <c:pt idx="12">
                        <c:v>7.7519379844961239E-3</c:v>
                      </c:pt>
                      <c:pt idx="13">
                        <c:v>5.1679586563307496E-3</c:v>
                      </c:pt>
                      <c:pt idx="14">
                        <c:v>3.1007751937984496E-2</c:v>
                      </c:pt>
                    </c:numCache>
                  </c:numRef>
                </c:val>
                <c:extLst>
                  <c:ext xmlns:c16="http://schemas.microsoft.com/office/drawing/2014/chart" uri="{C3380CC4-5D6E-409C-BE32-E72D297353CC}">
                    <c16:uniqueId val="{0000000B-5781-4F74-826F-F5E54E91972D}"/>
                  </c:ext>
                </c:extLst>
              </c15:ser>
            </c15:filteredBarSeries>
          </c:ext>
        </c:extLst>
      </c:barChart>
      <c:catAx>
        <c:axId val="4409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917568"/>
        <c:crosses val="autoZero"/>
        <c:auto val="1"/>
        <c:lblAlgn val="ctr"/>
        <c:lblOffset val="100"/>
        <c:noMultiLvlLbl val="0"/>
      </c:catAx>
      <c:valAx>
        <c:axId val="4409175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906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2 - </a:t>
            </a:r>
            <a:r>
              <a:rPr lang="en-US" sz="1400" b="0" i="0" u="none" strike="noStrike" baseline="0">
                <a:effectLst/>
              </a:rPr>
              <a:t>Frequency of Encounter Type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Table_2_Encounter!$O$5</c:f>
              <c:strCache>
                <c:ptCount val="1"/>
                <c:pt idx="0">
                  <c:v>A: initial encounter</c:v>
                </c:pt>
              </c:strCache>
            </c:strRef>
          </c:tx>
          <c:spPr>
            <a:solidFill>
              <a:schemeClr val="accent1"/>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Table_2_Encounter!$P$5:$AA$5</c15:sqref>
                  </c15:fullRef>
                </c:ext>
              </c:extLst>
              <c:f>Table_2_Encounter!$P$5:$Z$5</c:f>
              <c:numCache>
                <c:formatCode>0.00%</c:formatCode>
                <c:ptCount val="11"/>
                <c:pt idx="0">
                  <c:v>1</c:v>
                </c:pt>
                <c:pt idx="1">
                  <c:v>0.99796251018744908</c:v>
                </c:pt>
                <c:pt idx="2">
                  <c:v>0</c:v>
                </c:pt>
                <c:pt idx="3">
                  <c:v>0.93614457831325304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EBD3-4F9B-9D4D-6F7B1A1703A5}"/>
            </c:ext>
          </c:extLst>
        </c:ser>
        <c:ser>
          <c:idx val="1"/>
          <c:order val="1"/>
          <c:tx>
            <c:strRef>
              <c:f>Table_2_Encounter!$O$6</c:f>
              <c:strCache>
                <c:ptCount val="1"/>
                <c:pt idx="0">
                  <c:v>D: subsequential encounter</c:v>
                </c:pt>
              </c:strCache>
            </c:strRef>
          </c:tx>
          <c:spPr>
            <a:solidFill>
              <a:schemeClr val="accent2"/>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Table_2_Encounter!$P$6:$AA$6</c15:sqref>
                  </c15:fullRef>
                </c:ext>
              </c:extLst>
              <c:f>Table_2_Encounter!$P$6:$Z$6</c:f>
              <c:numCache>
                <c:formatCode>0.00%</c:formatCode>
                <c:ptCount val="11"/>
                <c:pt idx="0">
                  <c:v>0</c:v>
                </c:pt>
                <c:pt idx="1">
                  <c:v>1.2224938875305623E-3</c:v>
                </c:pt>
                <c:pt idx="2">
                  <c:v>0</c:v>
                </c:pt>
                <c:pt idx="3">
                  <c:v>6.0240963855421692E-4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EBD3-4F9B-9D4D-6F7B1A1703A5}"/>
            </c:ext>
          </c:extLst>
        </c:ser>
        <c:ser>
          <c:idx val="2"/>
          <c:order val="2"/>
          <c:tx>
            <c:strRef>
              <c:f>Table_2_Encounter!$O$7</c:f>
              <c:strCache>
                <c:ptCount val="1"/>
                <c:pt idx="0">
                  <c:v>S: sequela</c:v>
                </c:pt>
              </c:strCache>
            </c:strRef>
          </c:tx>
          <c:spPr>
            <a:solidFill>
              <a:schemeClr val="accent3"/>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Table_2_Encounter!$P$7:$AA$7</c15:sqref>
                  </c15:fullRef>
                </c:ext>
              </c:extLst>
              <c:f>Table_2_Encounter!$P$7:$Z$7</c:f>
              <c:numCache>
                <c:formatCode>0.00%</c:formatCode>
                <c:ptCount val="11"/>
                <c:pt idx="0">
                  <c:v>0</c:v>
                </c:pt>
                <c:pt idx="1">
                  <c:v>8.1499592502037486E-4</c:v>
                </c:pt>
                <c:pt idx="2">
                  <c:v>0</c:v>
                </c:pt>
                <c:pt idx="3">
                  <c:v>6.0240963855421692E-4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BD3-4F9B-9D4D-6F7B1A1703A5}"/>
            </c:ext>
          </c:extLst>
        </c:ser>
        <c:ser>
          <c:idx val="3"/>
          <c:order val="3"/>
          <c:tx>
            <c:strRef>
              <c:f>Table_2_Encounter!$O$8</c:f>
              <c:strCache>
                <c:ptCount val="1"/>
                <c:pt idx="0">
                  <c:v>Missing</c:v>
                </c:pt>
              </c:strCache>
            </c:strRef>
          </c:tx>
          <c:spPr>
            <a:solidFill>
              <a:schemeClr val="accent4"/>
            </a:solidFill>
            <a:ln>
              <a:noFill/>
            </a:ln>
            <a:effectLst/>
          </c:spPr>
          <c:invertIfNegative val="0"/>
          <c:cat>
            <c:strRef>
              <c:extLst>
                <c:ext xmlns:c15="http://schemas.microsoft.com/office/drawing/2012/chart" uri="{02D57815-91ED-43cb-92C2-25804820EDAC}">
                  <c15:fullRef>
                    <c15:sqref>Table_2_Encounter!$P$4:$AA$4</c15:sqref>
                  </c15:fullRef>
                </c:ext>
              </c:extLst>
              <c:f>Table_2_Encounter!$P$4:$Z$4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Table_2_Encounter!$P$8:$AA$8</c15:sqref>
                  </c15:fullRef>
                </c:ext>
              </c:extLst>
              <c:f>Table_2_Encounter!$P$8:$Z$8</c:f>
              <c:numCache>
                <c:formatCode>0.00%</c:formatCode>
                <c:ptCount val="11"/>
                <c:pt idx="0">
                  <c:v>0</c:v>
                </c:pt>
                <c:pt idx="1">
                  <c:v>0</c:v>
                </c:pt>
                <c:pt idx="2">
                  <c:v>0</c:v>
                </c:pt>
                <c:pt idx="3">
                  <c:v>6.2650602409638559E-2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EBD3-4F9B-9D4D-6F7B1A1703A5}"/>
            </c:ext>
          </c:extLst>
        </c:ser>
        <c:dLbls>
          <c:showLegendKey val="0"/>
          <c:showVal val="0"/>
          <c:showCatName val="0"/>
          <c:showSerName val="0"/>
          <c:showPercent val="0"/>
          <c:showBubbleSize val="0"/>
        </c:dLbls>
        <c:gapWidth val="150"/>
        <c:overlap val="100"/>
        <c:axId val="446678376"/>
        <c:axId val="446679032"/>
      </c:barChart>
      <c:catAx>
        <c:axId val="446678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679032"/>
        <c:crosses val="autoZero"/>
        <c:auto val="1"/>
        <c:lblAlgn val="ctr"/>
        <c:lblOffset val="100"/>
        <c:noMultiLvlLbl val="0"/>
      </c:catAx>
      <c:valAx>
        <c:axId val="446679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678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3</a:t>
            </a:r>
            <a:r>
              <a:rPr lang="en-US" sz="1400" b="0" i="0" u="none" strike="noStrike" baseline="0">
                <a:effectLst/>
              </a:rPr>
              <a:t> - Frequency of Intent (Manner)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Table_3_Manner!$O$5</c:f>
              <c:strCache>
                <c:ptCount val="1"/>
                <c:pt idx="0">
                  <c:v>1 Unintentional</c:v>
                </c:pt>
              </c:strCache>
            </c:strRef>
          </c:tx>
          <c:spPr>
            <a:solidFill>
              <a:schemeClr val="accent1"/>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Table_3_Manner!$P$5:$AA$5</c15:sqref>
                  </c15:fullRef>
                </c:ext>
              </c:extLst>
              <c:f>Table_3_Manner!$P$5:$Z$5</c:f>
              <c:numCache>
                <c:formatCode>0.00%</c:formatCode>
                <c:ptCount val="11"/>
                <c:pt idx="0">
                  <c:v>0.33528836754643204</c:v>
                </c:pt>
                <c:pt idx="1">
                  <c:v>0.44881729200652526</c:v>
                </c:pt>
                <c:pt idx="2">
                  <c:v>0.53577512776831349</c:v>
                </c:pt>
                <c:pt idx="3">
                  <c:v>0.47055176689398637</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A50A-45DF-9FC7-161E0056E910}"/>
            </c:ext>
          </c:extLst>
        </c:ser>
        <c:ser>
          <c:idx val="1"/>
          <c:order val="1"/>
          <c:tx>
            <c:strRef>
              <c:f>Table_3_Manner!$O$6</c:f>
              <c:strCache>
                <c:ptCount val="1"/>
                <c:pt idx="0">
                  <c:v>2 Self-Harm</c:v>
                </c:pt>
              </c:strCache>
            </c:strRef>
          </c:tx>
          <c:spPr>
            <a:solidFill>
              <a:schemeClr val="accent2"/>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Table_3_Manner!$P$6:$AA$6</c15:sqref>
                  </c15:fullRef>
                </c:ext>
              </c:extLst>
              <c:f>Table_3_Manner!$P$6:$Z$6</c:f>
              <c:numCache>
                <c:formatCode>0.00%</c:formatCode>
                <c:ptCount val="11"/>
                <c:pt idx="0">
                  <c:v>0.62561094819159335</c:v>
                </c:pt>
                <c:pt idx="1">
                  <c:v>0.51386623164763456</c:v>
                </c:pt>
                <c:pt idx="2">
                  <c:v>0.38586030664395232</c:v>
                </c:pt>
                <c:pt idx="3">
                  <c:v>0.46001239925604465</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A50A-45DF-9FC7-161E0056E910}"/>
            </c:ext>
          </c:extLst>
        </c:ser>
        <c:ser>
          <c:idx val="2"/>
          <c:order val="2"/>
          <c:tx>
            <c:strRef>
              <c:f>Table_3_Manner!$O$7</c:f>
              <c:strCache>
                <c:ptCount val="1"/>
                <c:pt idx="0">
                  <c:v>3 Assault</c:v>
                </c:pt>
              </c:strCache>
            </c:strRef>
          </c:tx>
          <c:spPr>
            <a:solidFill>
              <a:schemeClr val="accent3"/>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Table_3_Manner!$P$7:$AA$7</c15:sqref>
                  </c15:fullRef>
                </c:ext>
              </c:extLst>
              <c:f>Table_3_Manner!$P$7:$Z$7</c:f>
              <c:numCache>
                <c:formatCode>0.00%</c:formatCode>
                <c:ptCount val="11"/>
                <c:pt idx="0">
                  <c:v>9.7751710654936461E-4</c:v>
                </c:pt>
                <c:pt idx="1">
                  <c:v>2.2430668841761825E-3</c:v>
                </c:pt>
                <c:pt idx="2">
                  <c:v>0</c:v>
                </c:pt>
                <c:pt idx="3">
                  <c:v>2.4798512089274642E-3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A50A-45DF-9FC7-161E0056E910}"/>
            </c:ext>
          </c:extLst>
        </c:ser>
        <c:ser>
          <c:idx val="3"/>
          <c:order val="3"/>
          <c:tx>
            <c:strRef>
              <c:f>Table_3_Manner!$O$8</c:f>
              <c:strCache>
                <c:ptCount val="1"/>
                <c:pt idx="0">
                  <c:v>4 Undetermined</c:v>
                </c:pt>
              </c:strCache>
            </c:strRef>
          </c:tx>
          <c:spPr>
            <a:solidFill>
              <a:schemeClr val="accent4"/>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Table_3_Manner!$P$8:$AA$8</c15:sqref>
                  </c15:fullRef>
                </c:ext>
              </c:extLst>
              <c:f>Table_3_Manner!$P$8:$Z$8</c:f>
              <c:numCache>
                <c:formatCode>0.00%</c:formatCode>
                <c:ptCount val="11"/>
                <c:pt idx="0">
                  <c:v>3.8123167155425221E-2</c:v>
                </c:pt>
                <c:pt idx="1">
                  <c:v>3.507340946166395E-2</c:v>
                </c:pt>
                <c:pt idx="2">
                  <c:v>4.3441226575809198E-2</c:v>
                </c:pt>
                <c:pt idx="3">
                  <c:v>3.0998140111593304E-2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A50A-45DF-9FC7-161E0056E910}"/>
            </c:ext>
          </c:extLst>
        </c:ser>
        <c:ser>
          <c:idx val="4"/>
          <c:order val="4"/>
          <c:tx>
            <c:strRef>
              <c:f>Table_3_Manner!$O$9</c:f>
              <c:strCache>
                <c:ptCount val="1"/>
                <c:pt idx="0">
                  <c:v>5 Adverse Effect</c:v>
                </c:pt>
              </c:strCache>
            </c:strRef>
          </c:tx>
          <c:spPr>
            <a:solidFill>
              <a:schemeClr val="accent5"/>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Table_3_Manner!$P$9:$AA$9</c15:sqref>
                  </c15:fullRef>
                </c:ext>
              </c:extLst>
              <c:f>Table_3_Manner!$P$9:$Z$9</c:f>
              <c:numCache>
                <c:formatCode>0.00%</c:formatCode>
                <c:ptCount val="11"/>
                <c:pt idx="0">
                  <c:v>0</c:v>
                </c:pt>
                <c:pt idx="1">
                  <c:v>0</c:v>
                </c:pt>
                <c:pt idx="2">
                  <c:v>3.4923339011925042E-2</c:v>
                </c:pt>
                <c:pt idx="3">
                  <c:v>3.5957842529448232E-2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A50A-45DF-9FC7-161E0056E910}"/>
            </c:ext>
          </c:extLst>
        </c:ser>
        <c:ser>
          <c:idx val="5"/>
          <c:order val="5"/>
          <c:tx>
            <c:strRef>
              <c:f>Table_3_Manner!$O$10</c:f>
              <c:strCache>
                <c:ptCount val="1"/>
                <c:pt idx="0">
                  <c:v>6 Underdose</c:v>
                </c:pt>
              </c:strCache>
            </c:strRef>
          </c:tx>
          <c:spPr>
            <a:solidFill>
              <a:schemeClr val="accent6"/>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Table_3_Manner!$P$10:$AA$10</c15:sqref>
                  </c15:fullRef>
                </c:ext>
              </c:extLst>
              <c:f>Table_3_Manner!$P$10:$Z$10</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A50A-45DF-9FC7-161E0056E910}"/>
            </c:ext>
          </c:extLst>
        </c:ser>
        <c:ser>
          <c:idx val="6"/>
          <c:order val="6"/>
          <c:tx>
            <c:strRef>
              <c:f>Table_3_Manner!$O$11</c:f>
              <c:strCache>
                <c:ptCount val="1"/>
                <c:pt idx="0">
                  <c:v>Missing</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Table_3_Manner!$P$4:$AA$4</c15:sqref>
                  </c15:fullRef>
                </c:ext>
              </c:extLst>
              <c:f>Table_3_Manner!$P$4:$Z$4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Table_3_Manner!$P$11:$AA$11</c15:sqref>
                  </c15:fullRef>
                </c:ext>
              </c:extLst>
              <c:f>Table_3_Manner!$P$11:$Z$11</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2A84-4D6D-9D3A-2FE88468F047}"/>
            </c:ext>
          </c:extLst>
        </c:ser>
        <c:dLbls>
          <c:showLegendKey val="0"/>
          <c:showVal val="0"/>
          <c:showCatName val="0"/>
          <c:showSerName val="0"/>
          <c:showPercent val="0"/>
          <c:showBubbleSize val="0"/>
        </c:dLbls>
        <c:gapWidth val="150"/>
        <c:overlap val="100"/>
        <c:axId val="449565360"/>
        <c:axId val="449562408"/>
      </c:barChart>
      <c:catAx>
        <c:axId val="44956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2408"/>
        <c:crosses val="autoZero"/>
        <c:auto val="1"/>
        <c:lblAlgn val="ctr"/>
        <c:lblOffset val="100"/>
        <c:noMultiLvlLbl val="0"/>
      </c:catAx>
      <c:valAx>
        <c:axId val="449562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956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4 - Presence of other external cause codes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Table_4_Other_Codes!$P$4</c:f>
              <c:strCache>
                <c:ptCount val="1"/>
                <c:pt idx="0">
                  <c:v>Montana</c:v>
                </c:pt>
              </c:strCache>
            </c:strRef>
          </c:tx>
          <c:spPr>
            <a:solidFill>
              <a:schemeClr val="accent1"/>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Table_4_Other_Codes!$P$5:$P$48</c15:sqref>
                  </c15:fullRef>
                </c:ext>
              </c:extLst>
              <c:f>(Table_4_Other_Codes!$P$5,Table_4_Other_Codes!$P$7:$P$8,Table_4_Other_Codes!$P$14:$P$15,Table_4_Other_Codes!$P$18:$P$20,Table_4_Other_Codes!$P$22,Table_4_Other_Codes!$P$26,Table_4_Other_Codes!$P$30:$P$32,Table_4_Other_Codes!$P$34:$P$37,Table_4_Other_Codes!$P$39:$P$43,Table_4_Other_Codes!$P$48)</c:f>
              <c:numCache>
                <c:formatCode>0.00%</c:formatCode>
                <c:ptCount val="23"/>
                <c:pt idx="0">
                  <c:v>0.86372950819672134</c:v>
                </c:pt>
                <c:pt idx="1">
                  <c:v>9.2213114754098359E-3</c:v>
                </c:pt>
                <c:pt idx="2">
                  <c:v>0</c:v>
                </c:pt>
                <c:pt idx="3">
                  <c:v>6.6598360655737709E-2</c:v>
                </c:pt>
                <c:pt idx="4">
                  <c:v>1.0245901639344263E-3</c:v>
                </c:pt>
                <c:pt idx="5">
                  <c:v>0</c:v>
                </c:pt>
                <c:pt idx="6">
                  <c:v>0</c:v>
                </c:pt>
                <c:pt idx="7">
                  <c:v>0</c:v>
                </c:pt>
                <c:pt idx="8">
                  <c:v>1.0245901639344263E-3</c:v>
                </c:pt>
                <c:pt idx="9">
                  <c:v>2.0491803278688526E-3</c:v>
                </c:pt>
                <c:pt idx="10">
                  <c:v>2.0491803278688523E-2</c:v>
                </c:pt>
                <c:pt idx="11">
                  <c:v>2.0491803278688526E-3</c:v>
                </c:pt>
                <c:pt idx="12">
                  <c:v>2.0491803278688526E-3</c:v>
                </c:pt>
                <c:pt idx="13">
                  <c:v>0</c:v>
                </c:pt>
                <c:pt idx="14">
                  <c:v>0</c:v>
                </c:pt>
                <c:pt idx="15">
                  <c:v>1.0245901639344263E-3</c:v>
                </c:pt>
                <c:pt idx="16">
                  <c:v>4.0983606557377051E-3</c:v>
                </c:pt>
                <c:pt idx="17">
                  <c:v>1.0245901639344262E-2</c:v>
                </c:pt>
                <c:pt idx="18">
                  <c:v>8.1967213114754103E-3</c:v>
                </c:pt>
                <c:pt idx="19">
                  <c:v>5.1229508196721308E-3</c:v>
                </c:pt>
                <c:pt idx="20">
                  <c:v>2.0491803278688526E-3</c:v>
                </c:pt>
                <c:pt idx="21">
                  <c:v>1.0245901639344263E-3</c:v>
                </c:pt>
                <c:pt idx="22">
                  <c:v>0</c:v>
                </c:pt>
              </c:numCache>
            </c:numRef>
          </c:val>
          <c:extLst>
            <c:ext xmlns:c16="http://schemas.microsoft.com/office/drawing/2014/chart" uri="{C3380CC4-5D6E-409C-BE32-E72D297353CC}">
              <c16:uniqueId val="{00000000-673E-4D73-BAEA-BCFAE2192057}"/>
            </c:ext>
          </c:extLst>
        </c:ser>
        <c:ser>
          <c:idx val="1"/>
          <c:order val="1"/>
          <c:tx>
            <c:strRef>
              <c:f>Table_4_Other_Codes!$Q$4</c:f>
              <c:strCache>
                <c:ptCount val="1"/>
                <c:pt idx="0">
                  <c:v>Colorado</c:v>
                </c:pt>
              </c:strCache>
            </c:strRef>
          </c:tx>
          <c:spPr>
            <a:solidFill>
              <a:schemeClr val="accent2"/>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Table_4_Other_Codes!$Q$5:$Q$48</c15:sqref>
                  </c15:fullRef>
                </c:ext>
              </c:extLst>
              <c:f>(Table_4_Other_Codes!$Q$5,Table_4_Other_Codes!$Q$7:$Q$8,Table_4_Other_Codes!$Q$14:$Q$15,Table_4_Other_Codes!$Q$18:$Q$20,Table_4_Other_Codes!$Q$22,Table_4_Other_Codes!$Q$26,Table_4_Other_Codes!$Q$30:$Q$32,Table_4_Other_Codes!$Q$34:$Q$37,Table_4_Other_Codes!$Q$39:$Q$43,Table_4_Other_Codes!$Q$48)</c:f>
              <c:numCache>
                <c:formatCode>0.00%</c:formatCode>
                <c:ptCount val="23"/>
                <c:pt idx="0">
                  <c:v>0.81504893964110925</c:v>
                </c:pt>
                <c:pt idx="1">
                  <c:v>3.8743882544861337E-2</c:v>
                </c:pt>
                <c:pt idx="2">
                  <c:v>5.0978792822185971E-3</c:v>
                </c:pt>
                <c:pt idx="3">
                  <c:v>6.5660685154975529E-2</c:v>
                </c:pt>
                <c:pt idx="4">
                  <c:v>4.2822185970636216E-3</c:v>
                </c:pt>
                <c:pt idx="5">
                  <c:v>2.0391517128874389E-4</c:v>
                </c:pt>
                <c:pt idx="6">
                  <c:v>2.0391517128874389E-4</c:v>
                </c:pt>
                <c:pt idx="7">
                  <c:v>2.0391517128874389E-4</c:v>
                </c:pt>
                <c:pt idx="8">
                  <c:v>2.2430668841761825E-3</c:v>
                </c:pt>
                <c:pt idx="9">
                  <c:v>1.6313213703099511E-3</c:v>
                </c:pt>
                <c:pt idx="10">
                  <c:v>2.83442088091354E-2</c:v>
                </c:pt>
                <c:pt idx="11">
                  <c:v>2.2430668841761825E-3</c:v>
                </c:pt>
                <c:pt idx="12">
                  <c:v>6.1174551386623159E-4</c:v>
                </c:pt>
                <c:pt idx="13">
                  <c:v>4.0783034257748778E-4</c:v>
                </c:pt>
                <c:pt idx="14">
                  <c:v>2.0391517128874389E-4</c:v>
                </c:pt>
                <c:pt idx="15">
                  <c:v>4.0783034257748778E-4</c:v>
                </c:pt>
                <c:pt idx="16">
                  <c:v>2.8548123980424145E-3</c:v>
                </c:pt>
                <c:pt idx="17">
                  <c:v>1.2438825448613376E-2</c:v>
                </c:pt>
                <c:pt idx="18">
                  <c:v>1.5293637846655791E-2</c:v>
                </c:pt>
                <c:pt idx="19">
                  <c:v>2.4469820554649264E-3</c:v>
                </c:pt>
                <c:pt idx="20">
                  <c:v>1.4274061990212073E-3</c:v>
                </c:pt>
                <c:pt idx="21">
                  <c:v>0</c:v>
                </c:pt>
                <c:pt idx="22">
                  <c:v>0</c:v>
                </c:pt>
              </c:numCache>
            </c:numRef>
          </c:val>
          <c:extLst>
            <c:ext xmlns:c16="http://schemas.microsoft.com/office/drawing/2014/chart" uri="{C3380CC4-5D6E-409C-BE32-E72D297353CC}">
              <c16:uniqueId val="{00000001-673E-4D73-BAEA-BCFAE2192057}"/>
            </c:ext>
          </c:extLst>
        </c:ser>
        <c:ser>
          <c:idx val="2"/>
          <c:order val="2"/>
          <c:tx>
            <c:strRef>
              <c:f>Table_4_Other_Codes!$R$4</c:f>
              <c:strCache>
                <c:ptCount val="1"/>
                <c:pt idx="0">
                  <c:v>Kentucky</c:v>
                </c:pt>
              </c:strCache>
            </c:strRef>
          </c:tx>
          <c:spPr>
            <a:solidFill>
              <a:schemeClr val="accent3"/>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Table_4_Other_Codes!$R$5:$R$48</c15:sqref>
                  </c15:fullRef>
                </c:ext>
              </c:extLst>
              <c:f>(Table_4_Other_Codes!$R$5,Table_4_Other_Codes!$R$7:$R$8,Table_4_Other_Codes!$R$14:$R$15,Table_4_Other_Codes!$R$18:$R$20,Table_4_Other_Codes!$R$22,Table_4_Other_Codes!$R$26,Table_4_Other_Codes!$R$30:$R$32,Table_4_Other_Codes!$R$34:$R$37,Table_4_Other_Codes!$R$39:$R$43,Table_4_Other_Codes!$R$48)</c:f>
              <c:numCache>
                <c:formatCode>0.00%</c:formatCode>
                <c:ptCount val="23"/>
                <c:pt idx="0">
                  <c:v>0.89027653880463875</c:v>
                </c:pt>
                <c:pt idx="1">
                  <c:v>8.9206066012488851E-3</c:v>
                </c:pt>
                <c:pt idx="2">
                  <c:v>1.0704727921498661E-2</c:v>
                </c:pt>
                <c:pt idx="3">
                  <c:v>3.3898305084745763E-2</c:v>
                </c:pt>
                <c:pt idx="4">
                  <c:v>0</c:v>
                </c:pt>
                <c:pt idx="5">
                  <c:v>0</c:v>
                </c:pt>
                <c:pt idx="6">
                  <c:v>0</c:v>
                </c:pt>
                <c:pt idx="7">
                  <c:v>0</c:v>
                </c:pt>
                <c:pt idx="8">
                  <c:v>0</c:v>
                </c:pt>
                <c:pt idx="9">
                  <c:v>0</c:v>
                </c:pt>
                <c:pt idx="10">
                  <c:v>3.1222123104371096E-2</c:v>
                </c:pt>
                <c:pt idx="11">
                  <c:v>0</c:v>
                </c:pt>
                <c:pt idx="12">
                  <c:v>0</c:v>
                </c:pt>
                <c:pt idx="13">
                  <c:v>0</c:v>
                </c:pt>
                <c:pt idx="14">
                  <c:v>0</c:v>
                </c:pt>
                <c:pt idx="15">
                  <c:v>0</c:v>
                </c:pt>
                <c:pt idx="16">
                  <c:v>0</c:v>
                </c:pt>
                <c:pt idx="17">
                  <c:v>8.9206066012488851E-3</c:v>
                </c:pt>
                <c:pt idx="18">
                  <c:v>9.8126672613737739E-3</c:v>
                </c:pt>
                <c:pt idx="19">
                  <c:v>6.2444246208742194E-3</c:v>
                </c:pt>
                <c:pt idx="20">
                  <c:v>0</c:v>
                </c:pt>
                <c:pt idx="21">
                  <c:v>0</c:v>
                </c:pt>
                <c:pt idx="22">
                  <c:v>0</c:v>
                </c:pt>
              </c:numCache>
            </c:numRef>
          </c:val>
          <c:extLst>
            <c:ext xmlns:c16="http://schemas.microsoft.com/office/drawing/2014/chart" uri="{C3380CC4-5D6E-409C-BE32-E72D297353CC}">
              <c16:uniqueId val="{00000002-673E-4D73-BAEA-BCFAE2192057}"/>
            </c:ext>
          </c:extLst>
        </c:ser>
        <c:ser>
          <c:idx val="3"/>
          <c:order val="3"/>
          <c:tx>
            <c:strRef>
              <c:f>Table_4_Other_Codes!$S$4</c:f>
              <c:strCache>
                <c:ptCount val="1"/>
                <c:pt idx="0">
                  <c:v>New Mexico</c:v>
                </c:pt>
              </c:strCache>
            </c:strRef>
          </c:tx>
          <c:spPr>
            <a:solidFill>
              <a:schemeClr val="accent4"/>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Table_4_Other_Codes!$S$5:$S$48</c15:sqref>
                  </c15:fullRef>
                </c:ext>
              </c:extLst>
              <c:f>(Table_4_Other_Codes!$S$5,Table_4_Other_Codes!$S$7:$S$8,Table_4_Other_Codes!$S$14:$S$15,Table_4_Other_Codes!$S$18:$S$20,Table_4_Other_Codes!$S$22,Table_4_Other_Codes!$S$26,Table_4_Other_Codes!$S$30:$S$32,Table_4_Other_Codes!$S$34:$S$37,Table_4_Other_Codes!$S$39:$S$43,Table_4_Other_Codes!$S$48)</c:f>
              <c:numCache>
                <c:formatCode>0.00%</c:formatCode>
                <c:ptCount val="23"/>
                <c:pt idx="0">
                  <c:v>0.8147909967845659</c:v>
                </c:pt>
                <c:pt idx="1">
                  <c:v>7.7170418006430866E-3</c:v>
                </c:pt>
                <c:pt idx="2">
                  <c:v>6.4308681672025725E-4</c:v>
                </c:pt>
                <c:pt idx="3">
                  <c:v>4.9517684887459806E-2</c:v>
                </c:pt>
                <c:pt idx="4">
                  <c:v>1.9292604501607716E-3</c:v>
                </c:pt>
                <c:pt idx="5">
                  <c:v>1.9292604501607716E-3</c:v>
                </c:pt>
                <c:pt idx="6">
                  <c:v>6.4308681672025725E-4</c:v>
                </c:pt>
                <c:pt idx="7">
                  <c:v>0</c:v>
                </c:pt>
                <c:pt idx="8">
                  <c:v>0</c:v>
                </c:pt>
                <c:pt idx="9">
                  <c:v>1.2861736334405145E-3</c:v>
                </c:pt>
                <c:pt idx="10">
                  <c:v>3.6655948553054665E-2</c:v>
                </c:pt>
                <c:pt idx="11">
                  <c:v>1.2861736334405145E-3</c:v>
                </c:pt>
                <c:pt idx="12">
                  <c:v>1.2861736334405145E-3</c:v>
                </c:pt>
                <c:pt idx="13">
                  <c:v>6.4308681672025725E-4</c:v>
                </c:pt>
                <c:pt idx="14">
                  <c:v>6.4308681672025725E-4</c:v>
                </c:pt>
                <c:pt idx="15">
                  <c:v>6.4308681672025725E-4</c:v>
                </c:pt>
                <c:pt idx="16">
                  <c:v>1.2861736334405145E-3</c:v>
                </c:pt>
                <c:pt idx="17">
                  <c:v>5.7234726688102894E-2</c:v>
                </c:pt>
                <c:pt idx="18">
                  <c:v>1.6720257234726688E-2</c:v>
                </c:pt>
                <c:pt idx="19">
                  <c:v>3.8585209003215433E-3</c:v>
                </c:pt>
                <c:pt idx="20">
                  <c:v>6.4308681672025725E-4</c:v>
                </c:pt>
                <c:pt idx="21">
                  <c:v>6.4308681672025725E-4</c:v>
                </c:pt>
                <c:pt idx="22">
                  <c:v>0</c:v>
                </c:pt>
              </c:numCache>
            </c:numRef>
          </c:val>
          <c:extLst>
            <c:ext xmlns:c16="http://schemas.microsoft.com/office/drawing/2014/chart" uri="{C3380CC4-5D6E-409C-BE32-E72D297353CC}">
              <c16:uniqueId val="{00000003-673E-4D73-BAEA-BCFAE2192057}"/>
            </c:ext>
          </c:extLst>
        </c:ser>
        <c:ser>
          <c:idx val="4"/>
          <c:order val="4"/>
          <c:tx>
            <c:strRef>
              <c:f>Table_4_Other_Codes!$T$4</c:f>
              <c:strCache>
                <c:ptCount val="1"/>
                <c:pt idx="0">
                  <c:v>State 5</c:v>
                </c:pt>
              </c:strCache>
            </c:strRef>
          </c:tx>
          <c:spPr>
            <a:solidFill>
              <a:schemeClr val="accent5"/>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Table_4_Other_Codes!$T$5:$T$48</c15:sqref>
                  </c15:fullRef>
                </c:ext>
              </c:extLst>
              <c:f>(Table_4_Other_Codes!$T$5,Table_4_Other_Codes!$T$7:$T$8,Table_4_Other_Codes!$T$14:$T$15,Table_4_Other_Codes!$T$18:$T$20,Table_4_Other_Codes!$T$22,Table_4_Other_Codes!$T$26,Table_4_Other_Codes!$T$30:$T$32,Table_4_Other_Codes!$T$34:$T$37,Table_4_Other_Codes!$T$39:$T$43,Table_4_Other_Codes!$T$48)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4-673E-4D73-BAEA-BCFAE2192057}"/>
            </c:ext>
          </c:extLst>
        </c:ser>
        <c:ser>
          <c:idx val="5"/>
          <c:order val="5"/>
          <c:tx>
            <c:strRef>
              <c:f>Table_4_Other_Codes!$U$4</c:f>
              <c:strCache>
                <c:ptCount val="1"/>
                <c:pt idx="0">
                  <c:v>State 6</c:v>
                </c:pt>
              </c:strCache>
            </c:strRef>
          </c:tx>
          <c:spPr>
            <a:solidFill>
              <a:schemeClr val="accent6"/>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Table_4_Other_Codes!$U$5:$U$48</c15:sqref>
                  </c15:fullRef>
                </c:ext>
              </c:extLst>
              <c:f>(Table_4_Other_Codes!$U$5,Table_4_Other_Codes!$U$7:$U$8,Table_4_Other_Codes!$U$14:$U$15,Table_4_Other_Codes!$U$18:$U$20,Table_4_Other_Codes!$U$22,Table_4_Other_Codes!$U$26,Table_4_Other_Codes!$U$30:$U$32,Table_4_Other_Codes!$U$34:$U$37,Table_4_Other_Codes!$U$39:$U$43,Table_4_Other_Codes!$U$48)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5-673E-4D73-BAEA-BCFAE2192057}"/>
            </c:ext>
          </c:extLst>
        </c:ser>
        <c:ser>
          <c:idx val="6"/>
          <c:order val="6"/>
          <c:tx>
            <c:strRef>
              <c:f>Table_4_Other_Codes!$V$4</c:f>
              <c:strCache>
                <c:ptCount val="1"/>
                <c:pt idx="0">
                  <c:v>State 7</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Table_4_Other_Codes!$V$5:$V$48</c15:sqref>
                  </c15:fullRef>
                </c:ext>
              </c:extLst>
              <c:f>(Table_4_Other_Codes!$V$5,Table_4_Other_Codes!$V$7:$V$8,Table_4_Other_Codes!$V$14:$V$15,Table_4_Other_Codes!$V$18:$V$20,Table_4_Other_Codes!$V$22,Table_4_Other_Codes!$V$26,Table_4_Other_Codes!$V$30:$V$32,Table_4_Other_Codes!$V$34:$V$37,Table_4_Other_Codes!$V$39:$V$43,Table_4_Other_Codes!$V$48)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6-673E-4D73-BAEA-BCFAE2192057}"/>
            </c:ext>
          </c:extLst>
        </c:ser>
        <c:ser>
          <c:idx val="7"/>
          <c:order val="7"/>
          <c:tx>
            <c:strRef>
              <c:f>Table_4_Other_Codes!$W$4</c:f>
              <c:strCache>
                <c:ptCount val="1"/>
                <c:pt idx="0">
                  <c:v>State 8</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Table_4_Other_Codes!$W$5:$W$48</c15:sqref>
                  </c15:fullRef>
                </c:ext>
              </c:extLst>
              <c:f>(Table_4_Other_Codes!$W$5,Table_4_Other_Codes!$W$7:$W$8,Table_4_Other_Codes!$W$14:$W$15,Table_4_Other_Codes!$W$18:$W$20,Table_4_Other_Codes!$W$22,Table_4_Other_Codes!$W$26,Table_4_Other_Codes!$W$30:$W$32,Table_4_Other_Codes!$W$34:$W$37,Table_4_Other_Codes!$W$39:$W$43,Table_4_Other_Codes!$W$48)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7-673E-4D73-BAEA-BCFAE2192057}"/>
            </c:ext>
          </c:extLst>
        </c:ser>
        <c:ser>
          <c:idx val="8"/>
          <c:order val="8"/>
          <c:tx>
            <c:strRef>
              <c:f>Table_4_Other_Codes!$X$4</c:f>
              <c:strCache>
                <c:ptCount val="1"/>
                <c:pt idx="0">
                  <c:v>State 9</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Table_4_Other_Codes!$X$5:$X$48</c15:sqref>
                  </c15:fullRef>
                </c:ext>
              </c:extLst>
              <c:f>(Table_4_Other_Codes!$X$5,Table_4_Other_Codes!$X$7:$X$8,Table_4_Other_Codes!$X$14:$X$15,Table_4_Other_Codes!$X$18:$X$20,Table_4_Other_Codes!$X$22,Table_4_Other_Codes!$X$26,Table_4_Other_Codes!$X$30:$X$32,Table_4_Other_Codes!$X$34:$X$37,Table_4_Other_Codes!$X$39:$X$43,Table_4_Other_Codes!$X$48)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8-673E-4D73-BAEA-BCFAE2192057}"/>
            </c:ext>
          </c:extLst>
        </c:ser>
        <c:ser>
          <c:idx val="9"/>
          <c:order val="9"/>
          <c:tx>
            <c:strRef>
              <c:f>Table_4_Other_Codes!$Y$4</c:f>
              <c:strCache>
                <c:ptCount val="1"/>
                <c:pt idx="0">
                  <c:v>State 10</c:v>
                </c:pt>
              </c:strCache>
            </c:strRef>
          </c:tx>
          <c:spPr>
            <a:solidFill>
              <a:schemeClr val="accent4">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Table_4_Other_Codes!$Y$5:$Y$48</c15:sqref>
                  </c15:fullRef>
                </c:ext>
              </c:extLst>
              <c:f>(Table_4_Other_Codes!$Y$5,Table_4_Other_Codes!$Y$7:$Y$8,Table_4_Other_Codes!$Y$14:$Y$15,Table_4_Other_Codes!$Y$18:$Y$20,Table_4_Other_Codes!$Y$22,Table_4_Other_Codes!$Y$26,Table_4_Other_Codes!$Y$30:$Y$32,Table_4_Other_Codes!$Y$34:$Y$37,Table_4_Other_Codes!$Y$39:$Y$43,Table_4_Other_Codes!$Y$48)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9-673E-4D73-BAEA-BCFAE2192057}"/>
            </c:ext>
          </c:extLst>
        </c:ser>
        <c:ser>
          <c:idx val="10"/>
          <c:order val="10"/>
          <c:tx>
            <c:strRef>
              <c:f>Table_4_Other_Codes!$Z$4</c:f>
              <c:strCache>
                <c:ptCount val="1"/>
                <c:pt idx="0">
                  <c:v>State 11</c:v>
                </c:pt>
              </c:strCache>
            </c:strRef>
          </c:tx>
          <c:spPr>
            <a:solidFill>
              <a:schemeClr val="accent5">
                <a:lumMod val="60000"/>
              </a:schemeClr>
            </a:solidFill>
            <a:ln>
              <a:noFill/>
            </a:ln>
            <a:effectLst/>
          </c:spPr>
          <c:invertIfNegative val="0"/>
          <c:cat>
            <c:strRef>
              <c:extLst>
                <c:ext xmlns:c15="http://schemas.microsoft.com/office/drawing/2012/chart" uri="{02D57815-91ED-43cb-92C2-25804820EDAC}">
                  <c15:fullRef>
                    <c15:sqref>Table_4_Other_Codes!$O$5:$O$48</c15:sqref>
                  </c15:fullRef>
                </c:ext>
              </c:extLst>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xmlns:c15="http://schemas.microsoft.com/office/drawing/2012/chart" uri="{02D57815-91ED-43cb-92C2-25804820EDAC}">
                  <c15:fullRef>
                    <c15:sqref>Table_4_Other_Codes!$Z$5:$Z$48</c15:sqref>
                  </c15:fullRef>
                </c:ext>
              </c:extLst>
              <c:f>(Table_4_Other_Codes!$Z$5,Table_4_Other_Codes!$Z$7:$Z$8,Table_4_Other_Codes!$Z$14:$Z$15,Table_4_Other_Codes!$Z$18:$Z$20,Table_4_Other_Codes!$Z$22,Table_4_Other_Codes!$Z$26,Table_4_Other_Codes!$Z$30:$Z$32,Table_4_Other_Codes!$Z$34:$Z$37,Table_4_Other_Codes!$Z$39:$Z$43,Table_4_Other_Codes!$Z$48)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0A-673E-4D73-BAEA-BCFAE2192057}"/>
            </c:ext>
          </c:extLst>
        </c:ser>
        <c:dLbls>
          <c:showLegendKey val="0"/>
          <c:showVal val="0"/>
          <c:showCatName val="0"/>
          <c:showSerName val="0"/>
          <c:showPercent val="0"/>
          <c:showBubbleSize val="0"/>
        </c:dLbls>
        <c:gapWidth val="150"/>
        <c:overlap val="100"/>
        <c:axId val="358129136"/>
        <c:axId val="447656704"/>
        <c:extLst>
          <c:ext xmlns:c15="http://schemas.microsoft.com/office/drawing/2012/chart" uri="{02D57815-91ED-43cb-92C2-25804820EDAC}">
            <c15:filteredBarSeries>
              <c15:ser>
                <c:idx val="11"/>
                <c:order val="11"/>
                <c:tx>
                  <c:strRef>
                    <c:extLst>
                      <c:ext uri="{02D57815-91ED-43cb-92C2-25804820EDAC}">
                        <c15:formulaRef>
                          <c15:sqref>Table_4_Other_Codes!$AA$4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ullRef>
                          <c15:sqref>Table_4_Other_Codes!$O$5:$O$48</c15:sqref>
                        </c15:fullRef>
                        <c15:formulaRef>
                          <c15:sqref>(Table_4_Other_Codes!$O$5,Table_4_Other_Codes!$O$7:$O$8,Table_4_Other_Codes!$O$14:$O$15,Table_4_Other_Codes!$O$18:$O$20,Table_4_Other_Codes!$O$22,Table_4_Other_Codes!$O$26,Table_4_Other_Codes!$O$30:$O$32,Table_4_Other_Codes!$O$34:$O$37,Table_4_Other_Codes!$O$39:$O$43,Table_4_Other_Codes!$O$48)</c15:sqref>
                        </c15:formulaRef>
                      </c:ext>
                    </c:extLst>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uri="{02D57815-91ED-43cb-92C2-25804820EDAC}">
                        <c15:fullRef>
                          <c15:sqref>Table_4_Other_Codes!$AA$5:$AA$48</c15:sqref>
                        </c15:fullRef>
                        <c15:formulaRef>
                          <c15:sqref>(Table_4_Other_Codes!$AA$5,Table_4_Other_Codes!$AA$7:$AA$8,Table_4_Other_Codes!$AA$14:$AA$15,Table_4_Other_Codes!$AA$18:$AA$20,Table_4_Other_Codes!$AA$22,Table_4_Other_Codes!$AA$26,Table_4_Other_Codes!$AA$30:$AA$32,Table_4_Other_Codes!$AA$34:$AA$37,Table_4_Other_Codes!$AA$39:$AA$43,Table_4_Other_Codes!$AA$48)</c15:sqref>
                        </c15:formulaRef>
                      </c:ext>
                    </c:extLst>
                    <c:numCache>
                      <c:formatCode>0.00%</c:formatCode>
                      <c:ptCount val="23"/>
                      <c:pt idx="0">
                        <c:v>1.2048192771084338E-2</c:v>
                      </c:pt>
                      <c:pt idx="1">
                        <c:v>0</c:v>
                      </c:pt>
                      <c:pt idx="2">
                        <c:v>2.4096385542168676E-2</c:v>
                      </c:pt>
                      <c:pt idx="3">
                        <c:v>9.036144578313253E-2</c:v>
                      </c:pt>
                      <c:pt idx="4">
                        <c:v>0</c:v>
                      </c:pt>
                      <c:pt idx="5">
                        <c:v>0</c:v>
                      </c:pt>
                      <c:pt idx="6">
                        <c:v>0</c:v>
                      </c:pt>
                      <c:pt idx="7">
                        <c:v>0</c:v>
                      </c:pt>
                      <c:pt idx="8">
                        <c:v>0</c:v>
                      </c:pt>
                      <c:pt idx="9">
                        <c:v>0.1144578313253012</c:v>
                      </c:pt>
                      <c:pt idx="10">
                        <c:v>6.024096385542169E-3</c:v>
                      </c:pt>
                      <c:pt idx="11">
                        <c:v>0</c:v>
                      </c:pt>
                      <c:pt idx="12">
                        <c:v>0</c:v>
                      </c:pt>
                      <c:pt idx="13">
                        <c:v>0</c:v>
                      </c:pt>
                      <c:pt idx="14">
                        <c:v>0</c:v>
                      </c:pt>
                      <c:pt idx="15">
                        <c:v>0</c:v>
                      </c:pt>
                      <c:pt idx="16">
                        <c:v>0</c:v>
                      </c:pt>
                      <c:pt idx="17">
                        <c:v>0</c:v>
                      </c:pt>
                      <c:pt idx="18">
                        <c:v>0</c:v>
                      </c:pt>
                      <c:pt idx="19">
                        <c:v>3.614457831325301E-2</c:v>
                      </c:pt>
                      <c:pt idx="20">
                        <c:v>0.33132530120481929</c:v>
                      </c:pt>
                      <c:pt idx="21">
                        <c:v>0.19879518072289157</c:v>
                      </c:pt>
                      <c:pt idx="22">
                        <c:v>0.18674698795180722</c:v>
                      </c:pt>
                    </c:numCache>
                  </c:numRef>
                </c:val>
                <c:extLst>
                  <c:ext xmlns:c16="http://schemas.microsoft.com/office/drawing/2014/chart" uri="{C3380CC4-5D6E-409C-BE32-E72D297353CC}">
                    <c16:uniqueId val="{0000000B-673E-4D73-BAEA-BCFAE2192057}"/>
                  </c:ext>
                </c:extLst>
              </c15:ser>
            </c15:filteredBarSeries>
          </c:ext>
        </c:extLst>
      </c:barChart>
      <c:catAx>
        <c:axId val="3581291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7656704"/>
        <c:crosses val="autoZero"/>
        <c:auto val="1"/>
        <c:lblAlgn val="ctr"/>
        <c:lblOffset val="100"/>
        <c:noMultiLvlLbl val="0"/>
      </c:catAx>
      <c:valAx>
        <c:axId val="4476567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r>
                  <a:rPr lang="en-US" baseline="0"/>
                  <a:t> out of total drug poisoning records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8129136"/>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Distribution of the F-codes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Table_5_Behavioral!$P$3</c:f>
              <c:strCache>
                <c:ptCount val="1"/>
                <c:pt idx="0">
                  <c:v>Montana</c:v>
                </c:pt>
              </c:strCache>
            </c:strRef>
          </c:tx>
          <c:spPr>
            <a:solidFill>
              <a:schemeClr val="accent1"/>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Table_5_Behavioral!$P$4:$P$13</c:f>
              <c:numCache>
                <c:formatCode>0.00%</c:formatCode>
                <c:ptCount val="10"/>
                <c:pt idx="1">
                  <c:v>6.9672131147540978E-2</c:v>
                </c:pt>
                <c:pt idx="2">
                  <c:v>6.1475409836065573E-2</c:v>
                </c:pt>
                <c:pt idx="3">
                  <c:v>9.2213114754098359E-3</c:v>
                </c:pt>
                <c:pt idx="4">
                  <c:v>0</c:v>
                </c:pt>
                <c:pt idx="5">
                  <c:v>7.1721311475409832E-2</c:v>
                </c:pt>
                <c:pt idx="6">
                  <c:v>1.0245901639344263E-3</c:v>
                </c:pt>
                <c:pt idx="7">
                  <c:v>0</c:v>
                </c:pt>
                <c:pt idx="8">
                  <c:v>4.9180327868852458E-2</c:v>
                </c:pt>
                <c:pt idx="9">
                  <c:v>0.73770491803278693</c:v>
                </c:pt>
              </c:numCache>
            </c:numRef>
          </c:val>
          <c:extLst>
            <c:ext xmlns:c16="http://schemas.microsoft.com/office/drawing/2014/chart" uri="{C3380CC4-5D6E-409C-BE32-E72D297353CC}">
              <c16:uniqueId val="{00000000-769E-44A1-AF31-5649504B4A60}"/>
            </c:ext>
          </c:extLst>
        </c:ser>
        <c:ser>
          <c:idx val="1"/>
          <c:order val="1"/>
          <c:tx>
            <c:strRef>
              <c:f>Table_5_Behavioral!$Q$3</c:f>
              <c:strCache>
                <c:ptCount val="1"/>
                <c:pt idx="0">
                  <c:v>Colorado</c:v>
                </c:pt>
              </c:strCache>
            </c:strRef>
          </c:tx>
          <c:spPr>
            <a:solidFill>
              <a:schemeClr val="accent2"/>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Table_5_Behavioral!$Q$4:$Q$13</c:f>
              <c:numCache>
                <c:formatCode>0.00%</c:formatCode>
                <c:ptCount val="10"/>
                <c:pt idx="1">
                  <c:v>0</c:v>
                </c:pt>
                <c:pt idx="2">
                  <c:v>0</c:v>
                </c:pt>
                <c:pt idx="3">
                  <c:v>0</c:v>
                </c:pt>
                <c:pt idx="4">
                  <c:v>0</c:v>
                </c:pt>
                <c:pt idx="5">
                  <c:v>0</c:v>
                </c:pt>
                <c:pt idx="6">
                  <c:v>0</c:v>
                </c:pt>
                <c:pt idx="7">
                  <c:v>0</c:v>
                </c:pt>
                <c:pt idx="8">
                  <c:v>0</c:v>
                </c:pt>
                <c:pt idx="9">
                  <c:v>0.66313213703099516</c:v>
                </c:pt>
              </c:numCache>
            </c:numRef>
          </c:val>
          <c:extLst>
            <c:ext xmlns:c16="http://schemas.microsoft.com/office/drawing/2014/chart" uri="{C3380CC4-5D6E-409C-BE32-E72D297353CC}">
              <c16:uniqueId val="{00000001-769E-44A1-AF31-5649504B4A60}"/>
            </c:ext>
          </c:extLst>
        </c:ser>
        <c:ser>
          <c:idx val="2"/>
          <c:order val="2"/>
          <c:tx>
            <c:strRef>
              <c:f>Table_5_Behavioral!$R$3</c:f>
              <c:strCache>
                <c:ptCount val="1"/>
                <c:pt idx="0">
                  <c:v>Kentucky</c:v>
                </c:pt>
              </c:strCache>
            </c:strRef>
          </c:tx>
          <c:spPr>
            <a:solidFill>
              <a:schemeClr val="accent3"/>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Table_5_Behavioral!$R$4:$R$13</c:f>
              <c:numCache>
                <c:formatCode>0.00%</c:formatCode>
                <c:ptCount val="10"/>
                <c:pt idx="1">
                  <c:v>0</c:v>
                </c:pt>
                <c:pt idx="2">
                  <c:v>0</c:v>
                </c:pt>
                <c:pt idx="3">
                  <c:v>0</c:v>
                </c:pt>
                <c:pt idx="4">
                  <c:v>0</c:v>
                </c:pt>
                <c:pt idx="5">
                  <c:v>0</c:v>
                </c:pt>
                <c:pt idx="6">
                  <c:v>0</c:v>
                </c:pt>
                <c:pt idx="7">
                  <c:v>0</c:v>
                </c:pt>
                <c:pt idx="8">
                  <c:v>0</c:v>
                </c:pt>
                <c:pt idx="9">
                  <c:v>0.61606354810238306</c:v>
                </c:pt>
              </c:numCache>
            </c:numRef>
          </c:val>
          <c:extLst>
            <c:ext xmlns:c16="http://schemas.microsoft.com/office/drawing/2014/chart" uri="{C3380CC4-5D6E-409C-BE32-E72D297353CC}">
              <c16:uniqueId val="{00000002-769E-44A1-AF31-5649504B4A60}"/>
            </c:ext>
          </c:extLst>
        </c:ser>
        <c:ser>
          <c:idx val="3"/>
          <c:order val="3"/>
          <c:tx>
            <c:strRef>
              <c:f>Table_5_Behavioral!$S$3</c:f>
              <c:strCache>
                <c:ptCount val="1"/>
                <c:pt idx="0">
                  <c:v>New Mexico</c:v>
                </c:pt>
              </c:strCache>
            </c:strRef>
          </c:tx>
          <c:spPr>
            <a:solidFill>
              <a:schemeClr val="accent4"/>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Table_5_Behavioral!$S$4:$S$13</c:f>
              <c:numCache>
                <c:formatCode>0.00%</c:formatCode>
                <c:ptCount val="10"/>
                <c:pt idx="1">
                  <c:v>0</c:v>
                </c:pt>
                <c:pt idx="2">
                  <c:v>0</c:v>
                </c:pt>
                <c:pt idx="3">
                  <c:v>0</c:v>
                </c:pt>
                <c:pt idx="4">
                  <c:v>0</c:v>
                </c:pt>
                <c:pt idx="5">
                  <c:v>0</c:v>
                </c:pt>
                <c:pt idx="6">
                  <c:v>0</c:v>
                </c:pt>
                <c:pt idx="7">
                  <c:v>0</c:v>
                </c:pt>
                <c:pt idx="8">
                  <c:v>0</c:v>
                </c:pt>
                <c:pt idx="9">
                  <c:v>0.59742765273311893</c:v>
                </c:pt>
              </c:numCache>
            </c:numRef>
          </c:val>
          <c:extLst>
            <c:ext xmlns:c16="http://schemas.microsoft.com/office/drawing/2014/chart" uri="{C3380CC4-5D6E-409C-BE32-E72D297353CC}">
              <c16:uniqueId val="{00000003-769E-44A1-AF31-5649504B4A60}"/>
            </c:ext>
          </c:extLst>
        </c:ser>
        <c:ser>
          <c:idx val="4"/>
          <c:order val="4"/>
          <c:tx>
            <c:strRef>
              <c:f>Table_5_Behavioral!$T$3</c:f>
              <c:strCache>
                <c:ptCount val="1"/>
                <c:pt idx="0">
                  <c:v>State 5</c:v>
                </c:pt>
              </c:strCache>
            </c:strRef>
          </c:tx>
          <c:spPr>
            <a:solidFill>
              <a:schemeClr val="accent5"/>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Table_5_Behavioral!$T$4:$T$13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69E-44A1-AF31-5649504B4A60}"/>
            </c:ext>
          </c:extLst>
        </c:ser>
        <c:ser>
          <c:idx val="5"/>
          <c:order val="5"/>
          <c:tx>
            <c:strRef>
              <c:f>Table_5_Behavioral!$U$3</c:f>
              <c:strCache>
                <c:ptCount val="1"/>
                <c:pt idx="0">
                  <c:v>State 6</c:v>
                </c:pt>
              </c:strCache>
            </c:strRef>
          </c:tx>
          <c:spPr>
            <a:solidFill>
              <a:schemeClr val="accent6"/>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Table_5_Behavioral!$U$4:$U$13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769E-44A1-AF31-5649504B4A60}"/>
            </c:ext>
          </c:extLst>
        </c:ser>
        <c:ser>
          <c:idx val="6"/>
          <c:order val="6"/>
          <c:tx>
            <c:strRef>
              <c:f>Table_5_Behavioral!$V$3</c:f>
              <c:strCache>
                <c:ptCount val="1"/>
                <c:pt idx="0">
                  <c:v>State 7</c:v>
                </c:pt>
              </c:strCache>
            </c:strRef>
          </c:tx>
          <c:spPr>
            <a:solidFill>
              <a:schemeClr val="accent1">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Table_5_Behavioral!$V$4:$V$13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6-769E-44A1-AF31-5649504B4A60}"/>
            </c:ext>
          </c:extLst>
        </c:ser>
        <c:ser>
          <c:idx val="7"/>
          <c:order val="7"/>
          <c:tx>
            <c:strRef>
              <c:f>Table_5_Behavioral!$W$3</c:f>
              <c:strCache>
                <c:ptCount val="1"/>
                <c:pt idx="0">
                  <c:v>State 8</c:v>
                </c:pt>
              </c:strCache>
            </c:strRef>
          </c:tx>
          <c:spPr>
            <a:solidFill>
              <a:schemeClr val="accent2">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Table_5_Behavioral!$W$4:$W$13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769E-44A1-AF31-5649504B4A60}"/>
            </c:ext>
          </c:extLst>
        </c:ser>
        <c:ser>
          <c:idx val="8"/>
          <c:order val="8"/>
          <c:tx>
            <c:strRef>
              <c:f>Table_5_Behavioral!$X$3</c:f>
              <c:strCache>
                <c:ptCount val="1"/>
                <c:pt idx="0">
                  <c:v>State 9</c:v>
                </c:pt>
              </c:strCache>
            </c:strRef>
          </c:tx>
          <c:spPr>
            <a:solidFill>
              <a:schemeClr val="accent3">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Table_5_Behavioral!$X$4:$X$13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8-769E-44A1-AF31-5649504B4A60}"/>
            </c:ext>
          </c:extLst>
        </c:ser>
        <c:ser>
          <c:idx val="9"/>
          <c:order val="9"/>
          <c:tx>
            <c:strRef>
              <c:f>Table_5_Behavioral!$Y$3</c:f>
              <c:strCache>
                <c:ptCount val="1"/>
                <c:pt idx="0">
                  <c:v>State 10</c:v>
                </c:pt>
              </c:strCache>
            </c:strRef>
          </c:tx>
          <c:spPr>
            <a:solidFill>
              <a:schemeClr val="accent4">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Table_5_Behavioral!$Y$4:$Y$13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769E-44A1-AF31-5649504B4A60}"/>
            </c:ext>
          </c:extLst>
        </c:ser>
        <c:ser>
          <c:idx val="10"/>
          <c:order val="10"/>
          <c:tx>
            <c:strRef>
              <c:f>Table_5_Behavioral!$Z$3</c:f>
              <c:strCache>
                <c:ptCount val="1"/>
                <c:pt idx="0">
                  <c:v>State 11</c:v>
                </c:pt>
              </c:strCache>
            </c:strRef>
          </c:tx>
          <c:spPr>
            <a:solidFill>
              <a:schemeClr val="accent5">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Table_5_Behavioral!$Z$4:$Z$13</c:f>
              <c:numCache>
                <c:formatCode>0.00%</c:formatCode>
                <c:ptCount val="10"/>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A-769E-44A1-AF31-5649504B4A60}"/>
            </c:ext>
          </c:extLst>
        </c:ser>
        <c:dLbls>
          <c:showLegendKey val="0"/>
          <c:showVal val="0"/>
          <c:showCatName val="0"/>
          <c:showSerName val="0"/>
          <c:showPercent val="0"/>
          <c:showBubbleSize val="0"/>
        </c:dLbls>
        <c:gapWidth val="182"/>
        <c:axId val="450810984"/>
        <c:axId val="450809672"/>
        <c:extLst>
          <c:ext xmlns:c15="http://schemas.microsoft.com/office/drawing/2012/chart" uri="{02D57815-91ED-43cb-92C2-25804820EDAC}">
            <c15:filteredBarSeries>
              <c15:ser>
                <c:idx val="11"/>
                <c:order val="11"/>
                <c:tx>
                  <c:strRef>
                    <c:extLst>
                      <c:ext uri="{02D57815-91ED-43cb-92C2-25804820EDAC}">
                        <c15:formulaRef>
                          <c15:sqref>Table_5_Behavioral!$AA$3</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Table_5_Behavioral!$O$4:$O$13</c15:sqref>
                        </c15:formulaRef>
                      </c:ext>
                    </c:extLst>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extLst>
                      <c:ext uri="{02D57815-91ED-43cb-92C2-25804820EDAC}">
                        <c15:formulaRef>
                          <c15:sqref>Table_5_Behavioral!$AA$4:$AA$13</c15:sqref>
                        </c15:formulaRef>
                      </c:ext>
                    </c:extLst>
                    <c:numCache>
                      <c:formatCode>0.00%</c:formatCode>
                      <c:ptCount val="10"/>
                      <c:pt idx="1">
                        <c:v>0</c:v>
                      </c:pt>
                      <c:pt idx="2">
                        <c:v>0</c:v>
                      </c:pt>
                      <c:pt idx="3">
                        <c:v>0.1144578313253012</c:v>
                      </c:pt>
                      <c:pt idx="4">
                        <c:v>0</c:v>
                      </c:pt>
                      <c:pt idx="5">
                        <c:v>0</c:v>
                      </c:pt>
                      <c:pt idx="6">
                        <c:v>0</c:v>
                      </c:pt>
                      <c:pt idx="7">
                        <c:v>0</c:v>
                      </c:pt>
                      <c:pt idx="8">
                        <c:v>0</c:v>
                      </c:pt>
                      <c:pt idx="9">
                        <c:v>0.88554216867469882</c:v>
                      </c:pt>
                    </c:numCache>
                  </c:numRef>
                </c:val>
                <c:extLst>
                  <c:ext xmlns:c16="http://schemas.microsoft.com/office/drawing/2014/chart" uri="{C3380CC4-5D6E-409C-BE32-E72D297353CC}">
                    <c16:uniqueId val="{0000000B-769E-44A1-AF31-5649504B4A60}"/>
                  </c:ext>
                </c:extLst>
              </c15:ser>
            </c15:filteredBarSeries>
          </c:ext>
        </c:extLst>
      </c:barChart>
      <c:catAx>
        <c:axId val="4508109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809672"/>
        <c:crosses val="autoZero"/>
        <c:auto val="1"/>
        <c:lblAlgn val="ctr"/>
        <c:lblOffset val="100"/>
        <c:noMultiLvlLbl val="0"/>
      </c:catAx>
      <c:valAx>
        <c:axId val="45080967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 out of total drug poisoning records in state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0810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 For Records with Any Mention of Drug Poisoning, Field of First Mention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Table_6_First_Mention!$P$4</c:f>
              <c:strCache>
                <c:ptCount val="1"/>
                <c:pt idx="0">
                  <c:v>Montana</c:v>
                </c:pt>
              </c:strCache>
            </c:strRef>
          </c:tx>
          <c:spPr>
            <a:solidFill>
              <a:schemeClr val="accent1"/>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Table_6_First_Mention!$P$5:$P$34</c:f>
              <c:numCache>
                <c:formatCode>0.00%</c:formatCode>
                <c:ptCount val="30"/>
                <c:pt idx="0">
                  <c:v>0.6902404526166902</c:v>
                </c:pt>
                <c:pt idx="1">
                  <c:v>6.4356435643564358E-2</c:v>
                </c:pt>
                <c:pt idx="2">
                  <c:v>7.2135785007072142E-2</c:v>
                </c:pt>
                <c:pt idx="3">
                  <c:v>5.586987270155587E-2</c:v>
                </c:pt>
                <c:pt idx="4">
                  <c:v>4.0311173974540308E-2</c:v>
                </c:pt>
                <c:pt idx="5">
                  <c:v>2.5459688826025461E-2</c:v>
                </c:pt>
                <c:pt idx="6">
                  <c:v>1.9801980198019802E-2</c:v>
                </c:pt>
                <c:pt idx="7">
                  <c:v>1.9094766619519095E-2</c:v>
                </c:pt>
                <c:pt idx="8">
                  <c:v>1.272984441301273E-2</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3A94-4B4E-B590-5E9D645EA4A2}"/>
            </c:ext>
          </c:extLst>
        </c:ser>
        <c:ser>
          <c:idx val="1"/>
          <c:order val="1"/>
          <c:tx>
            <c:strRef>
              <c:f>Table_6_First_Mention!$Q$4</c:f>
              <c:strCache>
                <c:ptCount val="1"/>
                <c:pt idx="0">
                  <c:v>Colorado</c:v>
                </c:pt>
              </c:strCache>
            </c:strRef>
          </c:tx>
          <c:spPr>
            <a:solidFill>
              <a:schemeClr val="accent2"/>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Table_6_First_Mention!$Q$5:$Q$34</c:f>
              <c:numCache>
                <c:formatCode>0.00%</c:formatCode>
                <c:ptCount val="30"/>
                <c:pt idx="0">
                  <c:v>0.75972114639814092</c:v>
                </c:pt>
                <c:pt idx="1">
                  <c:v>1.2083656080557708E-2</c:v>
                </c:pt>
                <c:pt idx="2">
                  <c:v>1.9364833462432222E-2</c:v>
                </c:pt>
                <c:pt idx="3">
                  <c:v>2.2618125484120837E-2</c:v>
                </c:pt>
                <c:pt idx="4">
                  <c:v>2.1223857474825716E-2</c:v>
                </c:pt>
                <c:pt idx="5">
                  <c:v>1.967467079783114E-2</c:v>
                </c:pt>
                <c:pt idx="6">
                  <c:v>1.5956622773044153E-2</c:v>
                </c:pt>
                <c:pt idx="7">
                  <c:v>1.6421378776142526E-2</c:v>
                </c:pt>
                <c:pt idx="8">
                  <c:v>1.3168086754453912E-2</c:v>
                </c:pt>
                <c:pt idx="9">
                  <c:v>1.0224632068164213E-2</c:v>
                </c:pt>
                <c:pt idx="10">
                  <c:v>1.0534469403563129E-2</c:v>
                </c:pt>
                <c:pt idx="11">
                  <c:v>1.3013168086754455E-2</c:v>
                </c:pt>
                <c:pt idx="12">
                  <c:v>9.1402013942680094E-3</c:v>
                </c:pt>
                <c:pt idx="13">
                  <c:v>6.8164213787761429E-3</c:v>
                </c:pt>
                <c:pt idx="14">
                  <c:v>7.1262587141750584E-3</c:v>
                </c:pt>
                <c:pt idx="15">
                  <c:v>6.9713400464756006E-3</c:v>
                </c:pt>
                <c:pt idx="16">
                  <c:v>6.6615027110766851E-3</c:v>
                </c:pt>
                <c:pt idx="17">
                  <c:v>5.1123160340821065E-3</c:v>
                </c:pt>
                <c:pt idx="18">
                  <c:v>3.718048024786987E-3</c:v>
                </c:pt>
                <c:pt idx="19">
                  <c:v>3.8729666924864447E-3</c:v>
                </c:pt>
                <c:pt idx="20">
                  <c:v>2.6336173508907821E-3</c:v>
                </c:pt>
                <c:pt idx="21">
                  <c:v>3.0983733539891559E-3</c:v>
                </c:pt>
                <c:pt idx="22">
                  <c:v>2.6336173508907821E-3</c:v>
                </c:pt>
                <c:pt idx="23">
                  <c:v>1.7041053446940357E-3</c:v>
                </c:pt>
                <c:pt idx="24">
                  <c:v>2.013942680092951E-3</c:v>
                </c:pt>
                <c:pt idx="25">
                  <c:v>1.2393493415956622E-3</c:v>
                </c:pt>
                <c:pt idx="26">
                  <c:v>9.2951200619674674E-4</c:v>
                </c:pt>
                <c:pt idx="27">
                  <c:v>9.2951200619674674E-4</c:v>
                </c:pt>
                <c:pt idx="28">
                  <c:v>9.2951200619674674E-4</c:v>
                </c:pt>
                <c:pt idx="29">
                  <c:v>4.6475600309837337E-4</c:v>
                </c:pt>
              </c:numCache>
            </c:numRef>
          </c:val>
          <c:extLst>
            <c:ext xmlns:c16="http://schemas.microsoft.com/office/drawing/2014/chart" uri="{C3380CC4-5D6E-409C-BE32-E72D297353CC}">
              <c16:uniqueId val="{00000001-3A94-4B4E-B590-5E9D645EA4A2}"/>
            </c:ext>
          </c:extLst>
        </c:ser>
        <c:ser>
          <c:idx val="2"/>
          <c:order val="2"/>
          <c:tx>
            <c:strRef>
              <c:f>Table_6_First_Mention!$R$4</c:f>
              <c:strCache>
                <c:ptCount val="1"/>
                <c:pt idx="0">
                  <c:v>Kentucky</c:v>
                </c:pt>
              </c:strCache>
            </c:strRef>
          </c:tx>
          <c:spPr>
            <a:solidFill>
              <a:schemeClr val="accent3"/>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Table_6_First_Mention!$R$5:$R$34</c:f>
              <c:numCache>
                <c:formatCode>0.00%</c:formatCode>
                <c:ptCount val="30"/>
                <c:pt idx="0">
                  <c:v>0.66922622563496748</c:v>
                </c:pt>
                <c:pt idx="1">
                  <c:v>1.1222681630242174E-2</c:v>
                </c:pt>
                <c:pt idx="2">
                  <c:v>4.9616066154754876E-2</c:v>
                </c:pt>
                <c:pt idx="3">
                  <c:v>4.4300059066745424E-2</c:v>
                </c:pt>
                <c:pt idx="4">
                  <c:v>3.0124040165386886E-2</c:v>
                </c:pt>
                <c:pt idx="5">
                  <c:v>3.1896042528056702E-2</c:v>
                </c:pt>
                <c:pt idx="6">
                  <c:v>1.831069108092144E-2</c:v>
                </c:pt>
                <c:pt idx="7">
                  <c:v>2.3036030714707618E-2</c:v>
                </c:pt>
                <c:pt idx="8">
                  <c:v>1.831069108092144E-2</c:v>
                </c:pt>
                <c:pt idx="9">
                  <c:v>1.2404016538688719E-2</c:v>
                </c:pt>
                <c:pt idx="10">
                  <c:v>1.299468399291199E-2</c:v>
                </c:pt>
                <c:pt idx="11">
                  <c:v>1.7129356172474897E-2</c:v>
                </c:pt>
                <c:pt idx="12">
                  <c:v>7.0880094506792675E-3</c:v>
                </c:pt>
                <c:pt idx="13">
                  <c:v>1.004134672179563E-2</c:v>
                </c:pt>
                <c:pt idx="14">
                  <c:v>8.8600118133490852E-3</c:v>
                </c:pt>
                <c:pt idx="15">
                  <c:v>0</c:v>
                </c:pt>
                <c:pt idx="16">
                  <c:v>8.2693443591258121E-3</c:v>
                </c:pt>
                <c:pt idx="17">
                  <c:v>5.9066745422327229E-3</c:v>
                </c:pt>
                <c:pt idx="18">
                  <c:v>4.7253396337861783E-3</c:v>
                </c:pt>
                <c:pt idx="19">
                  <c:v>4.134672179562906E-3</c:v>
                </c:pt>
                <c:pt idx="20">
                  <c:v>2.9533372711163615E-3</c:v>
                </c:pt>
                <c:pt idx="21">
                  <c:v>5.3160070880094506E-3</c:v>
                </c:pt>
                <c:pt idx="22">
                  <c:v>4.134672179562906E-3</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2-3A94-4B4E-B590-5E9D645EA4A2}"/>
            </c:ext>
          </c:extLst>
        </c:ser>
        <c:ser>
          <c:idx val="3"/>
          <c:order val="3"/>
          <c:tx>
            <c:strRef>
              <c:f>Table_6_First_Mention!$S$4</c:f>
              <c:strCache>
                <c:ptCount val="1"/>
                <c:pt idx="0">
                  <c:v>New Mexico</c:v>
                </c:pt>
              </c:strCache>
            </c:strRef>
          </c:tx>
          <c:spPr>
            <a:solidFill>
              <a:schemeClr val="accent4"/>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Table_6_First_Mention!$S$5:$S$34</c:f>
              <c:numCache>
                <c:formatCode>0.00%</c:formatCode>
                <c:ptCount val="30"/>
                <c:pt idx="0">
                  <c:v>0.71725092250922506</c:v>
                </c:pt>
                <c:pt idx="1">
                  <c:v>4.1512915129151291E-2</c:v>
                </c:pt>
                <c:pt idx="2">
                  <c:v>4.7509225092250924E-2</c:v>
                </c:pt>
                <c:pt idx="3">
                  <c:v>4.7047970479704798E-2</c:v>
                </c:pt>
                <c:pt idx="4">
                  <c:v>3.0442804428044281E-2</c:v>
                </c:pt>
                <c:pt idx="5">
                  <c:v>2.53690036900369E-2</c:v>
                </c:pt>
                <c:pt idx="6">
                  <c:v>2.2601476014760147E-2</c:v>
                </c:pt>
                <c:pt idx="7">
                  <c:v>2.6752767527675275E-2</c:v>
                </c:pt>
                <c:pt idx="8">
                  <c:v>1.8911439114391145E-2</c:v>
                </c:pt>
                <c:pt idx="9">
                  <c:v>1.6605166051660517E-2</c:v>
                </c:pt>
                <c:pt idx="10">
                  <c:v>5.9963099630996313E-3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3-3A94-4B4E-B590-5E9D645EA4A2}"/>
            </c:ext>
          </c:extLst>
        </c:ser>
        <c:ser>
          <c:idx val="4"/>
          <c:order val="4"/>
          <c:tx>
            <c:strRef>
              <c:f>Table_6_First_Mention!$T$4</c:f>
              <c:strCache>
                <c:ptCount val="1"/>
                <c:pt idx="0">
                  <c:v>State 5</c:v>
                </c:pt>
              </c:strCache>
            </c:strRef>
          </c:tx>
          <c:spPr>
            <a:solidFill>
              <a:schemeClr val="accent5"/>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Table_6_First_Mention!$T$5:$T$34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4-3A94-4B4E-B590-5E9D645EA4A2}"/>
            </c:ext>
          </c:extLst>
        </c:ser>
        <c:ser>
          <c:idx val="5"/>
          <c:order val="5"/>
          <c:tx>
            <c:strRef>
              <c:f>Table_6_First_Mention!$U$4</c:f>
              <c:strCache>
                <c:ptCount val="1"/>
                <c:pt idx="0">
                  <c:v>State 6</c:v>
                </c:pt>
              </c:strCache>
            </c:strRef>
          </c:tx>
          <c:spPr>
            <a:solidFill>
              <a:schemeClr val="accent6"/>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Table_6_First_Mention!$U$5:$U$34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5-3A94-4B4E-B590-5E9D645EA4A2}"/>
            </c:ext>
          </c:extLst>
        </c:ser>
        <c:ser>
          <c:idx val="6"/>
          <c:order val="6"/>
          <c:tx>
            <c:strRef>
              <c:f>Table_6_First_Mention!$V$4</c:f>
              <c:strCache>
                <c:ptCount val="1"/>
                <c:pt idx="0">
                  <c:v>State 7</c:v>
                </c:pt>
              </c:strCache>
            </c:strRef>
          </c:tx>
          <c:spPr>
            <a:solidFill>
              <a:schemeClr val="accent1">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Table_6_First_Mention!$V$5:$V$34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6-3A94-4B4E-B590-5E9D645EA4A2}"/>
            </c:ext>
          </c:extLst>
        </c:ser>
        <c:ser>
          <c:idx val="7"/>
          <c:order val="7"/>
          <c:tx>
            <c:strRef>
              <c:f>Table_6_First_Mention!$W$4</c:f>
              <c:strCache>
                <c:ptCount val="1"/>
                <c:pt idx="0">
                  <c:v>State 8</c:v>
                </c:pt>
              </c:strCache>
            </c:strRef>
          </c:tx>
          <c:spPr>
            <a:solidFill>
              <a:schemeClr val="accent2">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Table_6_First_Mention!$W$5:$W$34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7-3A94-4B4E-B590-5E9D645EA4A2}"/>
            </c:ext>
          </c:extLst>
        </c:ser>
        <c:ser>
          <c:idx val="8"/>
          <c:order val="8"/>
          <c:tx>
            <c:strRef>
              <c:f>Table_6_First_Mention!$X$4</c:f>
              <c:strCache>
                <c:ptCount val="1"/>
                <c:pt idx="0">
                  <c:v>State 9</c:v>
                </c:pt>
              </c:strCache>
            </c:strRef>
          </c:tx>
          <c:spPr>
            <a:solidFill>
              <a:schemeClr val="accent3">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Table_6_First_Mention!$X$5:$X$34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8-3A94-4B4E-B590-5E9D645EA4A2}"/>
            </c:ext>
          </c:extLst>
        </c:ser>
        <c:ser>
          <c:idx val="9"/>
          <c:order val="9"/>
          <c:tx>
            <c:strRef>
              <c:f>Table_6_First_Mention!$Y$4</c:f>
              <c:strCache>
                <c:ptCount val="1"/>
                <c:pt idx="0">
                  <c:v>State 10</c:v>
                </c:pt>
              </c:strCache>
            </c:strRef>
          </c:tx>
          <c:spPr>
            <a:solidFill>
              <a:schemeClr val="accent4">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Table_6_First_Mention!$Y$5:$Y$34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9-3A94-4B4E-B590-5E9D645EA4A2}"/>
            </c:ext>
          </c:extLst>
        </c:ser>
        <c:ser>
          <c:idx val="10"/>
          <c:order val="10"/>
          <c:tx>
            <c:strRef>
              <c:f>Table_6_First_Mention!$Z$4</c:f>
              <c:strCache>
                <c:ptCount val="1"/>
                <c:pt idx="0">
                  <c:v>State 11</c:v>
                </c:pt>
              </c:strCache>
            </c:strRef>
          </c:tx>
          <c:spPr>
            <a:solidFill>
              <a:schemeClr val="accent5">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Table_6_First_Mention!$Z$5:$Z$34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A-3A94-4B4E-B590-5E9D645EA4A2}"/>
            </c:ext>
          </c:extLst>
        </c:ser>
        <c:dLbls>
          <c:showLegendKey val="0"/>
          <c:showVal val="0"/>
          <c:showCatName val="0"/>
          <c:showSerName val="0"/>
          <c:showPercent val="0"/>
          <c:showBubbleSize val="0"/>
        </c:dLbls>
        <c:gapWidth val="219"/>
        <c:overlap val="-27"/>
        <c:axId val="448108224"/>
        <c:axId val="357797008"/>
        <c:extLst>
          <c:ext xmlns:c15="http://schemas.microsoft.com/office/drawing/2012/chart" uri="{02D57815-91ED-43cb-92C2-25804820EDAC}">
            <c15:filteredBarSeries>
              <c15:ser>
                <c:idx val="11"/>
                <c:order val="11"/>
                <c:tx>
                  <c:strRef>
                    <c:extLst>
                      <c:ext uri="{02D57815-91ED-43cb-92C2-25804820EDAC}">
                        <c15:formulaRef>
                          <c15:sqref>Table_6_First_Mention!$AA$4</c15:sqref>
                        </c15:formulaRef>
                      </c:ext>
                    </c:extLst>
                    <c:strCache>
                      <c:ptCount val="1"/>
                      <c:pt idx="0">
                        <c:v>VALIDATION</c:v>
                      </c:pt>
                    </c:strCache>
                  </c:strRef>
                </c:tx>
                <c:spPr>
                  <a:solidFill>
                    <a:schemeClr val="accent6">
                      <a:lumMod val="60000"/>
                    </a:schemeClr>
                  </a:solidFill>
                  <a:ln>
                    <a:noFill/>
                  </a:ln>
                  <a:effectLst/>
                </c:spPr>
                <c:invertIfNegative val="0"/>
                <c:cat>
                  <c:numRef>
                    <c:extLst>
                      <c:ext uri="{02D57815-91ED-43cb-92C2-25804820EDAC}">
                        <c15:formulaRef>
                          <c15:sqref>Table_6_First_Mention!$O$5:$O$34</c15:sqref>
                        </c15:formulaRef>
                      </c:ext>
                    </c:extLst>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extLst>
                      <c:ext uri="{02D57815-91ED-43cb-92C2-25804820EDAC}">
                        <c15:formulaRef>
                          <c15:sqref>Table_6_First_Mention!$AA$5:$AA$34</c15:sqref>
                        </c15:formulaRef>
                      </c:ext>
                    </c:extLst>
                    <c:numCache>
                      <c:formatCode>0.00%</c:formatCode>
                      <c:ptCount val="30"/>
                      <c:pt idx="0">
                        <c:v>0.72807017543859653</c:v>
                      </c:pt>
                      <c:pt idx="1">
                        <c:v>5.2631578947368418E-2</c:v>
                      </c:pt>
                      <c:pt idx="2">
                        <c:v>8.771929824561403E-3</c:v>
                      </c:pt>
                      <c:pt idx="3">
                        <c:v>1.3157894736842105E-2</c:v>
                      </c:pt>
                      <c:pt idx="4">
                        <c:v>2.1929824561403508E-2</c:v>
                      </c:pt>
                      <c:pt idx="5">
                        <c:v>2.6315789473684209E-2</c:v>
                      </c:pt>
                      <c:pt idx="6">
                        <c:v>2.1929824561403508E-2</c:v>
                      </c:pt>
                      <c:pt idx="7">
                        <c:v>3.9473684210526314E-2</c:v>
                      </c:pt>
                      <c:pt idx="8">
                        <c:v>3.0701754385964911E-2</c:v>
                      </c:pt>
                      <c:pt idx="9">
                        <c:v>5.701754385964912E-2</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B-3A94-4B4E-B590-5E9D645EA4A2}"/>
                  </c:ext>
                </c:extLst>
              </c15:ser>
            </c15:filteredBarSeries>
          </c:ext>
        </c:extLst>
      </c:barChart>
      <c:catAx>
        <c:axId val="448108224"/>
        <c:scaling>
          <c:orientation val="minMax"/>
        </c:scaling>
        <c:delete val="0"/>
        <c:axPos val="b"/>
        <c:numFmt formatCode="@"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7797008"/>
        <c:crosses val="autoZero"/>
        <c:auto val="1"/>
        <c:lblAlgn val="ctr"/>
        <c:lblOffset val="100"/>
        <c:noMultiLvlLbl val="0"/>
      </c:catAx>
      <c:valAx>
        <c:axId val="3577970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8108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Table_6_First_Mention!$O$5</c:f>
              <c:strCache>
                <c:ptCount val="1"/>
                <c:pt idx="0">
                  <c:v>1</c:v>
                </c:pt>
              </c:strCache>
            </c:strRef>
          </c:tx>
          <c:spPr>
            <a:solidFill>
              <a:schemeClr val="accent1"/>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Table_6_First_Mention!$P$5:$AA$5</c15:sqref>
                  </c15:fullRef>
                </c:ext>
              </c:extLst>
              <c:f>Table_6_First_Mention!$P$5:$Z$5</c:f>
              <c:numCache>
                <c:formatCode>0.00%</c:formatCode>
                <c:ptCount val="11"/>
                <c:pt idx="0">
                  <c:v>0.6902404526166902</c:v>
                </c:pt>
                <c:pt idx="1">
                  <c:v>0.75972114639814092</c:v>
                </c:pt>
                <c:pt idx="2">
                  <c:v>0.66922622563496748</c:v>
                </c:pt>
                <c:pt idx="3">
                  <c:v>0.71725092250922506</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9CF-4A5F-A5D8-896330D0E225}"/>
            </c:ext>
          </c:extLst>
        </c:ser>
        <c:ser>
          <c:idx val="1"/>
          <c:order val="1"/>
          <c:tx>
            <c:strRef>
              <c:f>Table_6_First_Mention!$O$6</c:f>
              <c:strCache>
                <c:ptCount val="1"/>
                <c:pt idx="0">
                  <c:v>2</c:v>
                </c:pt>
              </c:strCache>
            </c:strRef>
          </c:tx>
          <c:spPr>
            <a:solidFill>
              <a:schemeClr val="accent2"/>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Table_6_First_Mention!$P$6:$AA$6</c15:sqref>
                  </c15:fullRef>
                </c:ext>
              </c:extLst>
              <c:f>Table_6_First_Mention!$P$6:$Z$6</c:f>
              <c:numCache>
                <c:formatCode>0.00%</c:formatCode>
                <c:ptCount val="11"/>
                <c:pt idx="0">
                  <c:v>6.4356435643564358E-2</c:v>
                </c:pt>
                <c:pt idx="1">
                  <c:v>1.2083656080557708E-2</c:v>
                </c:pt>
                <c:pt idx="2">
                  <c:v>1.1222681630242174E-2</c:v>
                </c:pt>
                <c:pt idx="3">
                  <c:v>4.1512915129151291E-2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99CF-4A5F-A5D8-896330D0E225}"/>
            </c:ext>
          </c:extLst>
        </c:ser>
        <c:ser>
          <c:idx val="2"/>
          <c:order val="2"/>
          <c:tx>
            <c:strRef>
              <c:f>Table_6_First_Mention!$O$7</c:f>
              <c:strCache>
                <c:ptCount val="1"/>
                <c:pt idx="0">
                  <c:v>3</c:v>
                </c:pt>
              </c:strCache>
            </c:strRef>
          </c:tx>
          <c:spPr>
            <a:solidFill>
              <a:schemeClr val="accent3"/>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Table_6_First_Mention!$P$7:$AA$7</c15:sqref>
                  </c15:fullRef>
                </c:ext>
              </c:extLst>
              <c:f>Table_6_First_Mention!$P$7:$Z$7</c:f>
              <c:numCache>
                <c:formatCode>0.00%</c:formatCode>
                <c:ptCount val="11"/>
                <c:pt idx="0">
                  <c:v>7.2135785007072142E-2</c:v>
                </c:pt>
                <c:pt idx="1">
                  <c:v>1.9364833462432222E-2</c:v>
                </c:pt>
                <c:pt idx="2">
                  <c:v>4.9616066154754876E-2</c:v>
                </c:pt>
                <c:pt idx="3">
                  <c:v>4.7509225092250924E-2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99CF-4A5F-A5D8-896330D0E225}"/>
            </c:ext>
          </c:extLst>
        </c:ser>
        <c:ser>
          <c:idx val="3"/>
          <c:order val="3"/>
          <c:tx>
            <c:strRef>
              <c:f>Table_6_First_Mention!$O$8</c:f>
              <c:strCache>
                <c:ptCount val="1"/>
                <c:pt idx="0">
                  <c:v>4</c:v>
                </c:pt>
              </c:strCache>
            </c:strRef>
          </c:tx>
          <c:spPr>
            <a:solidFill>
              <a:schemeClr val="accent4"/>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Table_6_First_Mention!$P$8:$AA$8</c15:sqref>
                  </c15:fullRef>
                </c:ext>
              </c:extLst>
              <c:f>Table_6_First_Mention!$P$8:$Z$8</c:f>
              <c:numCache>
                <c:formatCode>0.00%</c:formatCode>
                <c:ptCount val="11"/>
                <c:pt idx="0">
                  <c:v>5.586987270155587E-2</c:v>
                </c:pt>
                <c:pt idx="1">
                  <c:v>2.2618125484120837E-2</c:v>
                </c:pt>
                <c:pt idx="2">
                  <c:v>4.4300059066745424E-2</c:v>
                </c:pt>
                <c:pt idx="3">
                  <c:v>4.7047970479704798E-2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99CF-4A5F-A5D8-896330D0E225}"/>
            </c:ext>
          </c:extLst>
        </c:ser>
        <c:ser>
          <c:idx val="4"/>
          <c:order val="4"/>
          <c:tx>
            <c:strRef>
              <c:f>Table_6_First_Mention!$O$9</c:f>
              <c:strCache>
                <c:ptCount val="1"/>
                <c:pt idx="0">
                  <c:v>5</c:v>
                </c:pt>
              </c:strCache>
            </c:strRef>
          </c:tx>
          <c:spPr>
            <a:solidFill>
              <a:schemeClr val="accent5"/>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Table_6_First_Mention!$P$9:$AA$9</c15:sqref>
                  </c15:fullRef>
                </c:ext>
              </c:extLst>
              <c:f>Table_6_First_Mention!$P$9:$Z$9</c:f>
              <c:numCache>
                <c:formatCode>0.00%</c:formatCode>
                <c:ptCount val="11"/>
                <c:pt idx="0">
                  <c:v>4.0311173974540308E-2</c:v>
                </c:pt>
                <c:pt idx="1">
                  <c:v>2.1223857474825716E-2</c:v>
                </c:pt>
                <c:pt idx="2">
                  <c:v>3.0124040165386886E-2</c:v>
                </c:pt>
                <c:pt idx="3">
                  <c:v>3.0442804428044281E-2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99CF-4A5F-A5D8-896330D0E225}"/>
            </c:ext>
          </c:extLst>
        </c:ser>
        <c:ser>
          <c:idx val="5"/>
          <c:order val="5"/>
          <c:tx>
            <c:strRef>
              <c:f>Table_6_First_Mention!$O$10</c:f>
              <c:strCache>
                <c:ptCount val="1"/>
                <c:pt idx="0">
                  <c:v>6</c:v>
                </c:pt>
              </c:strCache>
            </c:strRef>
          </c:tx>
          <c:spPr>
            <a:solidFill>
              <a:schemeClr val="accent6"/>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Table_6_First_Mention!$P$10:$AA$10</c15:sqref>
                  </c15:fullRef>
                </c:ext>
              </c:extLst>
              <c:f>Table_6_First_Mention!$P$10:$Z$10</c:f>
              <c:numCache>
                <c:formatCode>0.00%</c:formatCode>
                <c:ptCount val="11"/>
                <c:pt idx="0">
                  <c:v>2.5459688826025461E-2</c:v>
                </c:pt>
                <c:pt idx="1">
                  <c:v>1.967467079783114E-2</c:v>
                </c:pt>
                <c:pt idx="2">
                  <c:v>3.1896042528056702E-2</c:v>
                </c:pt>
                <c:pt idx="3">
                  <c:v>2.53690036900369E-2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99CF-4A5F-A5D8-896330D0E225}"/>
            </c:ext>
          </c:extLst>
        </c:ser>
        <c:ser>
          <c:idx val="6"/>
          <c:order val="6"/>
          <c:tx>
            <c:strRef>
              <c:f>Table_6_First_Mention!$O$11</c:f>
              <c:strCache>
                <c:ptCount val="1"/>
                <c:pt idx="0">
                  <c:v>7</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Table_6_First_Mention!$P$11:$AA$11</c15:sqref>
                  </c15:fullRef>
                </c:ext>
              </c:extLst>
              <c:f>Table_6_First_Mention!$P$11:$Z$11</c:f>
              <c:numCache>
                <c:formatCode>0.00%</c:formatCode>
                <c:ptCount val="11"/>
                <c:pt idx="0">
                  <c:v>1.9801980198019802E-2</c:v>
                </c:pt>
                <c:pt idx="1">
                  <c:v>1.5956622773044153E-2</c:v>
                </c:pt>
                <c:pt idx="2">
                  <c:v>1.831069108092144E-2</c:v>
                </c:pt>
                <c:pt idx="3">
                  <c:v>2.2601476014760147E-2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99CF-4A5F-A5D8-896330D0E225}"/>
            </c:ext>
          </c:extLst>
        </c:ser>
        <c:ser>
          <c:idx val="7"/>
          <c:order val="7"/>
          <c:tx>
            <c:strRef>
              <c:f>Table_6_First_Mention!$O$12</c:f>
              <c:strCache>
                <c:ptCount val="1"/>
                <c:pt idx="0">
                  <c:v>8</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Table_6_First_Mention!$P$12:$AA$12</c15:sqref>
                  </c15:fullRef>
                </c:ext>
              </c:extLst>
              <c:f>Table_6_First_Mention!$P$12:$Z$12</c:f>
              <c:numCache>
                <c:formatCode>0.00%</c:formatCode>
                <c:ptCount val="11"/>
                <c:pt idx="0">
                  <c:v>1.9094766619519095E-2</c:v>
                </c:pt>
                <c:pt idx="1">
                  <c:v>1.6421378776142526E-2</c:v>
                </c:pt>
                <c:pt idx="2">
                  <c:v>2.3036030714707618E-2</c:v>
                </c:pt>
                <c:pt idx="3">
                  <c:v>2.6752767527675275E-2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7-99CF-4A5F-A5D8-896330D0E225}"/>
            </c:ext>
          </c:extLst>
        </c:ser>
        <c:ser>
          <c:idx val="8"/>
          <c:order val="8"/>
          <c:tx>
            <c:strRef>
              <c:f>Table_6_First_Mention!$O$13</c:f>
              <c:strCache>
                <c:ptCount val="1"/>
                <c:pt idx="0">
                  <c:v>9</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Table_6_First_Mention!$P$13:$AA$13</c15:sqref>
                  </c15:fullRef>
                </c:ext>
              </c:extLst>
              <c:f>Table_6_First_Mention!$P$13:$Z$13</c:f>
              <c:numCache>
                <c:formatCode>0.00%</c:formatCode>
                <c:ptCount val="11"/>
                <c:pt idx="0">
                  <c:v>1.272984441301273E-2</c:v>
                </c:pt>
                <c:pt idx="1">
                  <c:v>1.3168086754453912E-2</c:v>
                </c:pt>
                <c:pt idx="2">
                  <c:v>1.831069108092144E-2</c:v>
                </c:pt>
                <c:pt idx="3">
                  <c:v>1.8911439114391145E-2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99CF-4A5F-A5D8-896330D0E225}"/>
            </c:ext>
          </c:extLst>
        </c:ser>
        <c:ser>
          <c:idx val="9"/>
          <c:order val="9"/>
          <c:tx>
            <c:strRef>
              <c:f>Table_6_First_Mention!$O$14</c:f>
              <c:strCache>
                <c:ptCount val="1"/>
                <c:pt idx="0">
                  <c:v>10</c:v>
                </c:pt>
              </c:strCache>
            </c:strRef>
          </c:tx>
          <c:spPr>
            <a:solidFill>
              <a:schemeClr val="accent4">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Table_6_First_Mention!$P$14:$AA$14</c15:sqref>
                  </c15:fullRef>
                </c:ext>
              </c:extLst>
              <c:f>Table_6_First_Mention!$P$14:$Z$14</c:f>
              <c:numCache>
                <c:formatCode>0.00%</c:formatCode>
                <c:ptCount val="11"/>
                <c:pt idx="0">
                  <c:v>0</c:v>
                </c:pt>
                <c:pt idx="1">
                  <c:v>1.0224632068164213E-2</c:v>
                </c:pt>
                <c:pt idx="2">
                  <c:v>1.2404016538688719E-2</c:v>
                </c:pt>
                <c:pt idx="3">
                  <c:v>1.6605166051660517E-2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99CF-4A5F-A5D8-896330D0E225}"/>
            </c:ext>
          </c:extLst>
        </c:ser>
        <c:ser>
          <c:idx val="10"/>
          <c:order val="10"/>
          <c:tx>
            <c:strRef>
              <c:f>Table_6_First_Mention!$O$15</c:f>
              <c:strCache>
                <c:ptCount val="1"/>
                <c:pt idx="0">
                  <c:v>11</c:v>
                </c:pt>
              </c:strCache>
            </c:strRef>
          </c:tx>
          <c:spPr>
            <a:solidFill>
              <a:schemeClr val="accent5">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Table_6_First_Mention!$P$15:$AA$15</c15:sqref>
                  </c15:fullRef>
                </c:ext>
              </c:extLst>
              <c:f>Table_6_First_Mention!$P$15:$Z$15</c:f>
              <c:numCache>
                <c:formatCode>0.00%</c:formatCode>
                <c:ptCount val="11"/>
                <c:pt idx="0">
                  <c:v>0</c:v>
                </c:pt>
                <c:pt idx="1">
                  <c:v>1.0534469403563129E-2</c:v>
                </c:pt>
                <c:pt idx="2">
                  <c:v>1.299468399291199E-2</c:v>
                </c:pt>
                <c:pt idx="3">
                  <c:v>5.9963099630996313E-3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A-99CF-4A5F-A5D8-896330D0E225}"/>
            </c:ext>
          </c:extLst>
        </c:ser>
        <c:ser>
          <c:idx val="11"/>
          <c:order val="11"/>
          <c:tx>
            <c:strRef>
              <c:f>Table_6_First_Mention!$O$16</c:f>
              <c:strCache>
                <c:ptCount val="1"/>
                <c:pt idx="0">
                  <c:v>12</c:v>
                </c:pt>
              </c:strCache>
            </c:strRef>
          </c:tx>
          <c:spPr>
            <a:solidFill>
              <a:schemeClr val="accent6">
                <a:lumMod val="6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Table_6_First_Mention!$P$16:$AA$16</c15:sqref>
                  </c15:fullRef>
                </c:ext>
              </c:extLst>
              <c:f>Table_6_First_Mention!$P$16:$Z$16</c:f>
              <c:numCache>
                <c:formatCode>0.00%</c:formatCode>
                <c:ptCount val="11"/>
                <c:pt idx="0">
                  <c:v>0</c:v>
                </c:pt>
                <c:pt idx="1">
                  <c:v>1.3013168086754455E-2</c:v>
                </c:pt>
                <c:pt idx="2">
                  <c:v>1.7129356172474897E-2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B-99CF-4A5F-A5D8-896330D0E225}"/>
            </c:ext>
          </c:extLst>
        </c:ser>
        <c:ser>
          <c:idx val="12"/>
          <c:order val="12"/>
          <c:tx>
            <c:strRef>
              <c:f>Table_6_First_Mention!$O$17</c:f>
              <c:strCache>
                <c:ptCount val="1"/>
                <c:pt idx="0">
                  <c:v>13</c:v>
                </c:pt>
              </c:strCache>
            </c:strRef>
          </c:tx>
          <c:spPr>
            <a:solidFill>
              <a:schemeClr val="accent1">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Table_6_First_Mention!$P$17:$AA$17</c15:sqref>
                  </c15:fullRef>
                </c:ext>
              </c:extLst>
              <c:f>Table_6_First_Mention!$P$17:$Z$17</c:f>
              <c:numCache>
                <c:formatCode>0.00%</c:formatCode>
                <c:ptCount val="11"/>
                <c:pt idx="0">
                  <c:v>0</c:v>
                </c:pt>
                <c:pt idx="1">
                  <c:v>9.1402013942680094E-3</c:v>
                </c:pt>
                <c:pt idx="2">
                  <c:v>7.0880094506792675E-3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C-99CF-4A5F-A5D8-896330D0E225}"/>
            </c:ext>
          </c:extLst>
        </c:ser>
        <c:ser>
          <c:idx val="13"/>
          <c:order val="13"/>
          <c:tx>
            <c:strRef>
              <c:f>Table_6_First_Mention!$O$18</c:f>
              <c:strCache>
                <c:ptCount val="1"/>
                <c:pt idx="0">
                  <c:v>14</c:v>
                </c:pt>
              </c:strCache>
            </c:strRef>
          </c:tx>
          <c:spPr>
            <a:solidFill>
              <a:schemeClr val="accent2">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Table_6_First_Mention!$P$18:$AA$18</c15:sqref>
                  </c15:fullRef>
                </c:ext>
              </c:extLst>
              <c:f>Table_6_First_Mention!$P$18:$Z$18</c:f>
              <c:numCache>
                <c:formatCode>0.00%</c:formatCode>
                <c:ptCount val="11"/>
                <c:pt idx="0">
                  <c:v>0</c:v>
                </c:pt>
                <c:pt idx="1">
                  <c:v>6.8164213787761429E-3</c:v>
                </c:pt>
                <c:pt idx="2">
                  <c:v>1.004134672179563E-2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D-99CF-4A5F-A5D8-896330D0E225}"/>
            </c:ext>
          </c:extLst>
        </c:ser>
        <c:ser>
          <c:idx val="14"/>
          <c:order val="14"/>
          <c:tx>
            <c:strRef>
              <c:f>Table_6_First_Mention!$O$19</c:f>
              <c:strCache>
                <c:ptCount val="1"/>
                <c:pt idx="0">
                  <c:v>15</c:v>
                </c:pt>
              </c:strCache>
            </c:strRef>
          </c:tx>
          <c:spPr>
            <a:solidFill>
              <a:schemeClr val="accent3">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Table_6_First_Mention!$P$19:$AA$19</c15:sqref>
                  </c15:fullRef>
                </c:ext>
              </c:extLst>
              <c:f>Table_6_First_Mention!$P$19:$Z$19</c:f>
              <c:numCache>
                <c:formatCode>0.00%</c:formatCode>
                <c:ptCount val="11"/>
                <c:pt idx="0">
                  <c:v>0</c:v>
                </c:pt>
                <c:pt idx="1">
                  <c:v>7.1262587141750584E-3</c:v>
                </c:pt>
                <c:pt idx="2">
                  <c:v>8.8600118133490852E-3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E-99CF-4A5F-A5D8-896330D0E225}"/>
            </c:ext>
          </c:extLst>
        </c:ser>
        <c:ser>
          <c:idx val="15"/>
          <c:order val="15"/>
          <c:tx>
            <c:strRef>
              <c:f>Table_6_First_Mention!$O$20</c:f>
              <c:strCache>
                <c:ptCount val="1"/>
                <c:pt idx="0">
                  <c:v>16</c:v>
                </c:pt>
              </c:strCache>
            </c:strRef>
          </c:tx>
          <c:spPr>
            <a:solidFill>
              <a:schemeClr val="accent4">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Table_6_First_Mention!$P$20:$AA$20</c15:sqref>
                  </c15:fullRef>
                </c:ext>
              </c:extLst>
              <c:f>Table_6_First_Mention!$P$20:$Z$20</c:f>
              <c:numCache>
                <c:formatCode>0.00%</c:formatCode>
                <c:ptCount val="11"/>
                <c:pt idx="0">
                  <c:v>0</c:v>
                </c:pt>
                <c:pt idx="1">
                  <c:v>6.9713400464756006E-3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F-99CF-4A5F-A5D8-896330D0E225}"/>
            </c:ext>
          </c:extLst>
        </c:ser>
        <c:ser>
          <c:idx val="16"/>
          <c:order val="16"/>
          <c:tx>
            <c:strRef>
              <c:f>Table_6_First_Mention!$O$21</c:f>
              <c:strCache>
                <c:ptCount val="1"/>
                <c:pt idx="0">
                  <c:v>17</c:v>
                </c:pt>
              </c:strCache>
            </c:strRef>
          </c:tx>
          <c:spPr>
            <a:solidFill>
              <a:schemeClr val="accent5">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Table_6_First_Mention!$P$21:$AA$21</c15:sqref>
                  </c15:fullRef>
                </c:ext>
              </c:extLst>
              <c:f>Table_6_First_Mention!$P$21:$Z$21</c:f>
              <c:numCache>
                <c:formatCode>0.00%</c:formatCode>
                <c:ptCount val="11"/>
                <c:pt idx="0">
                  <c:v>0</c:v>
                </c:pt>
                <c:pt idx="1">
                  <c:v>6.6615027110766851E-3</c:v>
                </c:pt>
                <c:pt idx="2">
                  <c:v>8.2693443591258121E-3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0-99CF-4A5F-A5D8-896330D0E225}"/>
            </c:ext>
          </c:extLst>
        </c:ser>
        <c:ser>
          <c:idx val="17"/>
          <c:order val="17"/>
          <c:tx>
            <c:strRef>
              <c:f>Table_6_First_Mention!$O$22</c:f>
              <c:strCache>
                <c:ptCount val="1"/>
                <c:pt idx="0">
                  <c:v>18</c:v>
                </c:pt>
              </c:strCache>
            </c:strRef>
          </c:tx>
          <c:spPr>
            <a:solidFill>
              <a:schemeClr val="accent6">
                <a:lumMod val="80000"/>
                <a:lumOff val="2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Table_6_First_Mention!$P$22:$AA$22</c15:sqref>
                  </c15:fullRef>
                </c:ext>
              </c:extLst>
              <c:f>Table_6_First_Mention!$P$22:$Z$22</c:f>
              <c:numCache>
                <c:formatCode>0.00%</c:formatCode>
                <c:ptCount val="11"/>
                <c:pt idx="0">
                  <c:v>0</c:v>
                </c:pt>
                <c:pt idx="1">
                  <c:v>5.1123160340821065E-3</c:v>
                </c:pt>
                <c:pt idx="2">
                  <c:v>5.9066745422327229E-3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1-99CF-4A5F-A5D8-896330D0E225}"/>
            </c:ext>
          </c:extLst>
        </c:ser>
        <c:ser>
          <c:idx val="18"/>
          <c:order val="18"/>
          <c:tx>
            <c:strRef>
              <c:f>Table_6_First_Mention!$O$23</c:f>
              <c:strCache>
                <c:ptCount val="1"/>
                <c:pt idx="0">
                  <c:v>19</c:v>
                </c:pt>
              </c:strCache>
            </c:strRef>
          </c:tx>
          <c:spPr>
            <a:solidFill>
              <a:schemeClr val="accent1">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Table_6_First_Mention!$P$23:$AA$23</c15:sqref>
                  </c15:fullRef>
                </c:ext>
              </c:extLst>
              <c:f>Table_6_First_Mention!$P$23:$Z$23</c:f>
              <c:numCache>
                <c:formatCode>0.00%</c:formatCode>
                <c:ptCount val="11"/>
                <c:pt idx="0">
                  <c:v>0</c:v>
                </c:pt>
                <c:pt idx="1">
                  <c:v>3.718048024786987E-3</c:v>
                </c:pt>
                <c:pt idx="2">
                  <c:v>4.7253396337861783E-3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2-99CF-4A5F-A5D8-896330D0E225}"/>
            </c:ext>
          </c:extLst>
        </c:ser>
        <c:ser>
          <c:idx val="19"/>
          <c:order val="19"/>
          <c:tx>
            <c:strRef>
              <c:f>Table_6_First_Mention!$O$24</c:f>
              <c:strCache>
                <c:ptCount val="1"/>
                <c:pt idx="0">
                  <c:v>20</c:v>
                </c:pt>
              </c:strCache>
            </c:strRef>
          </c:tx>
          <c:spPr>
            <a:solidFill>
              <a:schemeClr val="accent2">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Table_6_First_Mention!$P$24:$AA$24</c15:sqref>
                  </c15:fullRef>
                </c:ext>
              </c:extLst>
              <c:f>Table_6_First_Mention!$P$24:$Z$24</c:f>
              <c:numCache>
                <c:formatCode>0.00%</c:formatCode>
                <c:ptCount val="11"/>
                <c:pt idx="0">
                  <c:v>0</c:v>
                </c:pt>
                <c:pt idx="1">
                  <c:v>3.8729666924864447E-3</c:v>
                </c:pt>
                <c:pt idx="2">
                  <c:v>4.134672179562906E-3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3-99CF-4A5F-A5D8-896330D0E225}"/>
            </c:ext>
          </c:extLst>
        </c:ser>
        <c:ser>
          <c:idx val="20"/>
          <c:order val="20"/>
          <c:tx>
            <c:strRef>
              <c:f>Table_6_First_Mention!$O$25</c:f>
              <c:strCache>
                <c:ptCount val="1"/>
                <c:pt idx="0">
                  <c:v>21</c:v>
                </c:pt>
              </c:strCache>
            </c:strRef>
          </c:tx>
          <c:spPr>
            <a:solidFill>
              <a:schemeClr val="accent3">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Table_6_First_Mention!$P$25:$AA$25</c15:sqref>
                  </c15:fullRef>
                </c:ext>
              </c:extLst>
              <c:f>Table_6_First_Mention!$P$25:$Z$25</c:f>
              <c:numCache>
                <c:formatCode>0.00%</c:formatCode>
                <c:ptCount val="11"/>
                <c:pt idx="0">
                  <c:v>0</c:v>
                </c:pt>
                <c:pt idx="1">
                  <c:v>2.6336173508907821E-3</c:v>
                </c:pt>
                <c:pt idx="2">
                  <c:v>2.9533372711163615E-3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4-99CF-4A5F-A5D8-896330D0E225}"/>
            </c:ext>
          </c:extLst>
        </c:ser>
        <c:ser>
          <c:idx val="21"/>
          <c:order val="21"/>
          <c:tx>
            <c:strRef>
              <c:f>Table_6_First_Mention!$O$26</c:f>
              <c:strCache>
                <c:ptCount val="1"/>
                <c:pt idx="0">
                  <c:v>22</c:v>
                </c:pt>
              </c:strCache>
            </c:strRef>
          </c:tx>
          <c:spPr>
            <a:solidFill>
              <a:schemeClr val="accent4">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Table_6_First_Mention!$P$26:$AA$26</c15:sqref>
                  </c15:fullRef>
                </c:ext>
              </c:extLst>
              <c:f>Table_6_First_Mention!$P$26:$Z$26</c:f>
              <c:numCache>
                <c:formatCode>0.00%</c:formatCode>
                <c:ptCount val="11"/>
                <c:pt idx="0">
                  <c:v>0</c:v>
                </c:pt>
                <c:pt idx="1">
                  <c:v>3.0983733539891559E-3</c:v>
                </c:pt>
                <c:pt idx="2">
                  <c:v>5.3160070880094506E-3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5-99CF-4A5F-A5D8-896330D0E225}"/>
            </c:ext>
          </c:extLst>
        </c:ser>
        <c:ser>
          <c:idx val="22"/>
          <c:order val="22"/>
          <c:tx>
            <c:strRef>
              <c:f>Table_6_First_Mention!$O$27</c:f>
              <c:strCache>
                <c:ptCount val="1"/>
                <c:pt idx="0">
                  <c:v>23</c:v>
                </c:pt>
              </c:strCache>
            </c:strRef>
          </c:tx>
          <c:spPr>
            <a:solidFill>
              <a:schemeClr val="accent5">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Table_6_First_Mention!$P$27:$AA$27</c15:sqref>
                  </c15:fullRef>
                </c:ext>
              </c:extLst>
              <c:f>Table_6_First_Mention!$P$27:$Z$27</c:f>
              <c:numCache>
                <c:formatCode>0.00%</c:formatCode>
                <c:ptCount val="11"/>
                <c:pt idx="0">
                  <c:v>0</c:v>
                </c:pt>
                <c:pt idx="1">
                  <c:v>2.6336173508907821E-3</c:v>
                </c:pt>
                <c:pt idx="2">
                  <c:v>4.134672179562906E-3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6-99CF-4A5F-A5D8-896330D0E225}"/>
            </c:ext>
          </c:extLst>
        </c:ser>
        <c:ser>
          <c:idx val="23"/>
          <c:order val="23"/>
          <c:tx>
            <c:strRef>
              <c:f>Table_6_First_Mention!$O$28</c:f>
              <c:strCache>
                <c:ptCount val="1"/>
                <c:pt idx="0">
                  <c:v>24</c:v>
                </c:pt>
              </c:strCache>
            </c:strRef>
          </c:tx>
          <c:spPr>
            <a:solidFill>
              <a:schemeClr val="accent6">
                <a:lumMod val="8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Table_6_First_Mention!$P$28:$AA$28</c15:sqref>
                  </c15:fullRef>
                </c:ext>
              </c:extLst>
              <c:f>Table_6_First_Mention!$P$28:$Z$28</c:f>
              <c:numCache>
                <c:formatCode>0.00%</c:formatCode>
                <c:ptCount val="11"/>
                <c:pt idx="0">
                  <c:v>0</c:v>
                </c:pt>
                <c:pt idx="1">
                  <c:v>1.7041053446940357E-3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7-99CF-4A5F-A5D8-896330D0E225}"/>
            </c:ext>
          </c:extLst>
        </c:ser>
        <c:ser>
          <c:idx val="24"/>
          <c:order val="24"/>
          <c:tx>
            <c:strRef>
              <c:f>Table_6_First_Mention!$O$29</c:f>
              <c:strCache>
                <c:ptCount val="1"/>
                <c:pt idx="0">
                  <c:v>25</c:v>
                </c:pt>
              </c:strCache>
            </c:strRef>
          </c:tx>
          <c:spPr>
            <a:solidFill>
              <a:schemeClr val="accent1">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Table_6_First_Mention!$P$29:$AA$29</c15:sqref>
                  </c15:fullRef>
                </c:ext>
              </c:extLst>
              <c:f>Table_6_First_Mention!$P$29:$Z$29</c:f>
              <c:numCache>
                <c:formatCode>0.00%</c:formatCode>
                <c:ptCount val="11"/>
                <c:pt idx="0">
                  <c:v>0</c:v>
                </c:pt>
                <c:pt idx="1">
                  <c:v>2.013942680092951E-3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8-99CF-4A5F-A5D8-896330D0E225}"/>
            </c:ext>
          </c:extLst>
        </c:ser>
        <c:ser>
          <c:idx val="25"/>
          <c:order val="25"/>
          <c:tx>
            <c:strRef>
              <c:f>Table_6_First_Mention!$O$30</c:f>
              <c:strCache>
                <c:ptCount val="1"/>
                <c:pt idx="0">
                  <c:v>26</c:v>
                </c:pt>
              </c:strCache>
            </c:strRef>
          </c:tx>
          <c:spPr>
            <a:solidFill>
              <a:schemeClr val="accent2">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Table_6_First_Mention!$P$30:$AA$30</c15:sqref>
                  </c15:fullRef>
                </c:ext>
              </c:extLst>
              <c:f>Table_6_First_Mention!$P$30:$Z$30</c:f>
              <c:numCache>
                <c:formatCode>0.00%</c:formatCode>
                <c:ptCount val="11"/>
                <c:pt idx="0">
                  <c:v>0</c:v>
                </c:pt>
                <c:pt idx="1">
                  <c:v>1.2393493415956622E-3</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9-99CF-4A5F-A5D8-896330D0E225}"/>
            </c:ext>
          </c:extLst>
        </c:ser>
        <c:ser>
          <c:idx val="26"/>
          <c:order val="26"/>
          <c:tx>
            <c:strRef>
              <c:f>Table_6_First_Mention!$O$31</c:f>
              <c:strCache>
                <c:ptCount val="1"/>
                <c:pt idx="0">
                  <c:v>27</c:v>
                </c:pt>
              </c:strCache>
            </c:strRef>
          </c:tx>
          <c:spPr>
            <a:solidFill>
              <a:schemeClr val="accent3">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Table_6_First_Mention!$P$31:$AA$31</c15:sqref>
                  </c15:fullRef>
                </c:ext>
              </c:extLst>
              <c:f>Table_6_First_Mention!$P$31:$Z$31</c:f>
              <c:numCache>
                <c:formatCode>0.00%</c:formatCode>
                <c:ptCount val="11"/>
                <c:pt idx="0">
                  <c:v>0</c:v>
                </c:pt>
                <c:pt idx="1">
                  <c:v>9.2951200619674674E-4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A-99CF-4A5F-A5D8-896330D0E225}"/>
            </c:ext>
          </c:extLst>
        </c:ser>
        <c:ser>
          <c:idx val="27"/>
          <c:order val="27"/>
          <c:tx>
            <c:strRef>
              <c:f>Table_6_First_Mention!$O$32</c:f>
              <c:strCache>
                <c:ptCount val="1"/>
                <c:pt idx="0">
                  <c:v>28</c:v>
                </c:pt>
              </c:strCache>
            </c:strRef>
          </c:tx>
          <c:spPr>
            <a:solidFill>
              <a:schemeClr val="accent4">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Table_6_First_Mention!$P$32:$AA$32</c15:sqref>
                  </c15:fullRef>
                </c:ext>
              </c:extLst>
              <c:f>Table_6_First_Mention!$P$32:$Z$32</c:f>
              <c:numCache>
                <c:formatCode>0.00%</c:formatCode>
                <c:ptCount val="11"/>
                <c:pt idx="0">
                  <c:v>0</c:v>
                </c:pt>
                <c:pt idx="1">
                  <c:v>9.2951200619674674E-4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B-99CF-4A5F-A5D8-896330D0E225}"/>
            </c:ext>
          </c:extLst>
        </c:ser>
        <c:ser>
          <c:idx val="28"/>
          <c:order val="28"/>
          <c:tx>
            <c:strRef>
              <c:f>Table_6_First_Mention!$O$33</c:f>
              <c:strCache>
                <c:ptCount val="1"/>
                <c:pt idx="0">
                  <c:v>29</c:v>
                </c:pt>
              </c:strCache>
            </c:strRef>
          </c:tx>
          <c:spPr>
            <a:solidFill>
              <a:schemeClr val="accent5">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Table_6_First_Mention!$P$33:$AA$33</c15:sqref>
                  </c15:fullRef>
                </c:ext>
              </c:extLst>
              <c:f>Table_6_First_Mention!$P$33:$Z$33</c:f>
              <c:numCache>
                <c:formatCode>0.00%</c:formatCode>
                <c:ptCount val="11"/>
                <c:pt idx="0">
                  <c:v>0</c:v>
                </c:pt>
                <c:pt idx="1">
                  <c:v>9.2951200619674674E-4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C-99CF-4A5F-A5D8-896330D0E225}"/>
            </c:ext>
          </c:extLst>
        </c:ser>
        <c:ser>
          <c:idx val="29"/>
          <c:order val="29"/>
          <c:tx>
            <c:strRef>
              <c:f>Table_6_First_Mention!$O$34</c:f>
              <c:strCache>
                <c:ptCount val="1"/>
                <c:pt idx="0">
                  <c:v>30</c:v>
                </c:pt>
              </c:strCache>
            </c:strRef>
          </c:tx>
          <c:spPr>
            <a:solidFill>
              <a:schemeClr val="accent6">
                <a:lumMod val="60000"/>
                <a:lumOff val="40000"/>
              </a:schemeClr>
            </a:solidFill>
            <a:ln>
              <a:noFill/>
            </a:ln>
            <a:effectLst/>
          </c:spPr>
          <c:invertIfNegative val="0"/>
          <c:cat>
            <c:strRef>
              <c:extLst>
                <c:ext xmlns:c15="http://schemas.microsoft.com/office/drawing/2012/chart" uri="{02D57815-91ED-43cb-92C2-25804820EDAC}">
                  <c15:fullRef>
                    <c15:sqref>Table_6_First_Mention!$P$4:$AA$4</c15:sqref>
                  </c15:fullRef>
                </c:ext>
              </c:extLst>
              <c:f>Table_6_First_Mention!$P$4:$Z$4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Table_6_First_Mention!$P$34:$AA$34</c15:sqref>
                  </c15:fullRef>
                </c:ext>
              </c:extLst>
              <c:f>Table_6_First_Mention!$P$34:$Z$34</c:f>
              <c:numCache>
                <c:formatCode>0.00%</c:formatCode>
                <c:ptCount val="11"/>
                <c:pt idx="0">
                  <c:v>0</c:v>
                </c:pt>
                <c:pt idx="1">
                  <c:v>4.6475600309837337E-4</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D-99CF-4A5F-A5D8-896330D0E225}"/>
            </c:ext>
          </c:extLst>
        </c:ser>
        <c:dLbls>
          <c:showLegendKey val="0"/>
          <c:showVal val="0"/>
          <c:showCatName val="0"/>
          <c:showSerName val="0"/>
          <c:showPercent val="0"/>
          <c:showBubbleSize val="0"/>
        </c:dLbls>
        <c:gapWidth val="150"/>
        <c:overlap val="100"/>
        <c:axId val="446917008"/>
        <c:axId val="505242832"/>
      </c:barChart>
      <c:catAx>
        <c:axId val="44691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5242832"/>
        <c:crosses val="autoZero"/>
        <c:auto val="1"/>
        <c:lblAlgn val="ctr"/>
        <c:lblOffset val="100"/>
        <c:noMultiLvlLbl val="0"/>
      </c:catAx>
      <c:valAx>
        <c:axId val="505242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91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320603674540682"/>
          <c:y val="0.17171296296296298"/>
          <c:w val="0.84068285214348204"/>
          <c:h val="0.48109215514727327"/>
        </c:manualLayout>
      </c:layout>
      <c:barChart>
        <c:barDir val="col"/>
        <c:grouping val="percentStacked"/>
        <c:varyColors val="0"/>
        <c:ser>
          <c:idx val="0"/>
          <c:order val="0"/>
          <c:tx>
            <c:strRef>
              <c:f>Table_6_First_Mention!$AC$5</c:f>
              <c:strCache>
                <c:ptCount val="1"/>
                <c:pt idx="0">
                  <c:v>1</c:v>
                </c:pt>
              </c:strCache>
            </c:strRef>
          </c:tx>
          <c:spPr>
            <a:solidFill>
              <a:schemeClr val="accent1"/>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Table_6_First_Mention!$AD$5:$AO$5</c15:sqref>
                  </c15:fullRef>
                </c:ext>
              </c:extLst>
              <c:f>Table_6_First_Mention!$AD$5:$AN$5</c:f>
              <c:numCache>
                <c:formatCode>0.00%</c:formatCode>
                <c:ptCount val="11"/>
                <c:pt idx="0">
                  <c:v>0.6902404526166902</c:v>
                </c:pt>
                <c:pt idx="1">
                  <c:v>0.75972114639814092</c:v>
                </c:pt>
                <c:pt idx="2">
                  <c:v>0.66922622563496748</c:v>
                </c:pt>
                <c:pt idx="3">
                  <c:v>0.71725092250922506</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145A-473F-B2C0-2AC223FD552D}"/>
            </c:ext>
          </c:extLst>
        </c:ser>
        <c:ser>
          <c:idx val="1"/>
          <c:order val="1"/>
          <c:tx>
            <c:strRef>
              <c:f>Table_6_First_Mention!$AC$6</c:f>
              <c:strCache>
                <c:ptCount val="1"/>
                <c:pt idx="0">
                  <c:v>2-5</c:v>
                </c:pt>
              </c:strCache>
            </c:strRef>
          </c:tx>
          <c:spPr>
            <a:solidFill>
              <a:schemeClr val="accent2"/>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Table_6_First_Mention!$AD$6:$AO$6</c15:sqref>
                  </c15:fullRef>
                </c:ext>
              </c:extLst>
              <c:f>Table_6_First_Mention!$AD$6:$AN$6</c:f>
              <c:numCache>
                <c:formatCode>0.00%</c:formatCode>
                <c:ptCount val="11"/>
                <c:pt idx="0">
                  <c:v>0.23267326732673269</c:v>
                </c:pt>
                <c:pt idx="1">
                  <c:v>7.529047250193649E-2</c:v>
                </c:pt>
                <c:pt idx="2">
                  <c:v>0.13526284701712935</c:v>
                </c:pt>
                <c:pt idx="3">
                  <c:v>0.16651291512915128</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145A-473F-B2C0-2AC223FD552D}"/>
            </c:ext>
          </c:extLst>
        </c:ser>
        <c:ser>
          <c:idx val="2"/>
          <c:order val="2"/>
          <c:tx>
            <c:strRef>
              <c:f>Table_6_First_Mention!$AC$7</c:f>
              <c:strCache>
                <c:ptCount val="1"/>
                <c:pt idx="0">
                  <c:v>6-10</c:v>
                </c:pt>
              </c:strCache>
            </c:strRef>
          </c:tx>
          <c:spPr>
            <a:solidFill>
              <a:schemeClr val="accent3"/>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Table_6_First_Mention!$AD$7:$AO$7</c15:sqref>
                  </c15:fullRef>
                </c:ext>
              </c:extLst>
              <c:f>Table_6_First_Mention!$AD$7:$AN$7</c:f>
              <c:numCache>
                <c:formatCode>0.00%</c:formatCode>
                <c:ptCount val="11"/>
                <c:pt idx="0">
                  <c:v>7.7086280056577083E-2</c:v>
                </c:pt>
                <c:pt idx="1">
                  <c:v>7.5445391169635945E-2</c:v>
                </c:pt>
                <c:pt idx="2">
                  <c:v>0.10395747194329592</c:v>
                </c:pt>
                <c:pt idx="3">
                  <c:v>0.11023985239852399</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145A-473F-B2C0-2AC223FD552D}"/>
            </c:ext>
          </c:extLst>
        </c:ser>
        <c:ser>
          <c:idx val="3"/>
          <c:order val="3"/>
          <c:tx>
            <c:strRef>
              <c:f>Table_6_First_Mention!$AC$8</c:f>
              <c:strCache>
                <c:ptCount val="1"/>
                <c:pt idx="0">
                  <c:v>11-15</c:v>
                </c:pt>
              </c:strCache>
            </c:strRef>
          </c:tx>
          <c:spPr>
            <a:solidFill>
              <a:schemeClr val="accent4"/>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Table_6_First_Mention!$AD$8:$AO$8</c15:sqref>
                  </c15:fullRef>
                </c:ext>
              </c:extLst>
              <c:f>Table_6_First_Mention!$AD$8:$AN$8</c:f>
              <c:numCache>
                <c:formatCode>0.00%</c:formatCode>
                <c:ptCount val="11"/>
                <c:pt idx="0">
                  <c:v>0</c:v>
                </c:pt>
                <c:pt idx="1">
                  <c:v>4.663051897753679E-2</c:v>
                </c:pt>
                <c:pt idx="2">
                  <c:v>5.6113408151210867E-2</c:v>
                </c:pt>
                <c:pt idx="3">
                  <c:v>5.9963099630996313E-3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145A-473F-B2C0-2AC223FD552D}"/>
            </c:ext>
          </c:extLst>
        </c:ser>
        <c:ser>
          <c:idx val="4"/>
          <c:order val="4"/>
          <c:tx>
            <c:strRef>
              <c:f>Table_6_First_Mention!$AC$9</c:f>
              <c:strCache>
                <c:ptCount val="1"/>
                <c:pt idx="0">
                  <c:v>16-30</c:v>
                </c:pt>
              </c:strCache>
            </c:strRef>
          </c:tx>
          <c:spPr>
            <a:solidFill>
              <a:schemeClr val="accent5"/>
            </a:solidFill>
            <a:ln>
              <a:noFill/>
            </a:ln>
            <a:effectLst/>
          </c:spPr>
          <c:invertIfNegative val="0"/>
          <c:cat>
            <c:strRef>
              <c:extLst>
                <c:ext xmlns:c15="http://schemas.microsoft.com/office/drawing/2012/chart" uri="{02D57815-91ED-43cb-92C2-25804820EDAC}">
                  <c15:fullRef>
                    <c15:sqref>Table_6_First_Mention!$AD$4:$AO$4</c15:sqref>
                  </c15:fullRef>
                </c:ext>
              </c:extLst>
              <c:f>Table_6_First_Mention!$AD$4:$AN$4</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Table_6_First_Mention!$AD$9:$AO$9</c15:sqref>
                  </c15:fullRef>
                </c:ext>
              </c:extLst>
              <c:f>Table_6_First_Mention!$AD$9:$AN$9</c:f>
              <c:numCache>
                <c:formatCode>0.00%</c:formatCode>
                <c:ptCount val="11"/>
                <c:pt idx="0">
                  <c:v>0</c:v>
                </c:pt>
                <c:pt idx="1">
                  <c:v>4.2912470952749804E-2</c:v>
                </c:pt>
                <c:pt idx="2">
                  <c:v>3.5440047253396341E-2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145A-473F-B2C0-2AC223FD552D}"/>
            </c:ext>
          </c:extLst>
        </c:ser>
        <c:dLbls>
          <c:showLegendKey val="0"/>
          <c:showVal val="0"/>
          <c:showCatName val="0"/>
          <c:showSerName val="0"/>
          <c:showPercent val="0"/>
          <c:showBubbleSize val="0"/>
        </c:dLbls>
        <c:gapWidth val="219"/>
        <c:overlap val="100"/>
        <c:axId val="511213816"/>
        <c:axId val="535599480"/>
      </c:barChart>
      <c:catAx>
        <c:axId val="511213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5599480"/>
        <c:crosses val="autoZero"/>
        <c:auto val="1"/>
        <c:lblAlgn val="ctr"/>
        <c:lblOffset val="100"/>
        <c:noMultiLvlLbl val="0"/>
      </c:catAx>
      <c:valAx>
        <c:axId val="53559948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1213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type of encounter, Any Mention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Table_9_Any_Mention!$O$4</c:f>
              <c:strCache>
                <c:ptCount val="1"/>
                <c:pt idx="0">
                  <c:v>A: initial encounter</c:v>
                </c:pt>
              </c:strCache>
            </c:strRef>
          </c:tx>
          <c:spPr>
            <a:solidFill>
              <a:schemeClr val="accent1"/>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Table_9_Any_Mention!$P$4:$AA$4</c15:sqref>
                  </c15:fullRef>
                </c:ext>
              </c:extLst>
              <c:f>Table_9_Any_Mention!$P$4:$Z$4</c:f>
              <c:numCache>
                <c:formatCode>0.00%</c:formatCode>
                <c:ptCount val="11"/>
                <c:pt idx="0">
                  <c:v>0.9803370786516854</c:v>
                </c:pt>
                <c:pt idx="1">
                  <c:v>0</c:v>
                </c:pt>
                <c:pt idx="2">
                  <c:v>0.98585236027454826</c:v>
                </c:pt>
                <c:pt idx="3">
                  <c:v>0.68776328986960877</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C7A3-4A86-AAE9-323AD3251FAD}"/>
            </c:ext>
          </c:extLst>
        </c:ser>
        <c:ser>
          <c:idx val="1"/>
          <c:order val="1"/>
          <c:tx>
            <c:strRef>
              <c:f>Table_9_Any_Mention!$O$5</c:f>
              <c:strCache>
                <c:ptCount val="1"/>
                <c:pt idx="0">
                  <c:v>D: subsequential encounter</c:v>
                </c:pt>
              </c:strCache>
            </c:strRef>
          </c:tx>
          <c:spPr>
            <a:solidFill>
              <a:schemeClr val="accent2"/>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Table_9_Any_Mention!$P$5:$AA$5</c15:sqref>
                  </c15:fullRef>
                </c:ext>
              </c:extLst>
              <c:f>Table_9_Any_Mention!$P$5:$Z$5</c:f>
              <c:numCache>
                <c:formatCode>0.00%</c:formatCode>
                <c:ptCount val="11"/>
                <c:pt idx="0">
                  <c:v>1.0980592441266599E-2</c:v>
                </c:pt>
                <c:pt idx="1">
                  <c:v>0</c:v>
                </c:pt>
                <c:pt idx="2">
                  <c:v>7.9843115282252422E-3</c:v>
                </c:pt>
                <c:pt idx="3">
                  <c:v>8.6258776328986958E-3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C7A3-4A86-AAE9-323AD3251FAD}"/>
            </c:ext>
          </c:extLst>
        </c:ser>
        <c:ser>
          <c:idx val="2"/>
          <c:order val="2"/>
          <c:tx>
            <c:strRef>
              <c:f>Table_9_Any_Mention!$O$6</c:f>
              <c:strCache>
                <c:ptCount val="1"/>
                <c:pt idx="0">
                  <c:v>S: sequela</c:v>
                </c:pt>
              </c:strCache>
            </c:strRef>
          </c:tx>
          <c:spPr>
            <a:solidFill>
              <a:schemeClr val="accent3"/>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Table_9_Any_Mention!$P$6:$AA$6</c15:sqref>
                  </c15:fullRef>
                </c:ext>
              </c:extLst>
              <c:f>Table_9_Any_Mention!$P$6:$Z$6</c:f>
              <c:numCache>
                <c:formatCode>0.00%</c:formatCode>
                <c:ptCount val="11"/>
                <c:pt idx="0">
                  <c:v>8.6823289070480075E-3</c:v>
                </c:pt>
                <c:pt idx="1">
                  <c:v>0</c:v>
                </c:pt>
                <c:pt idx="2">
                  <c:v>6.1633281972265025E-3</c:v>
                </c:pt>
                <c:pt idx="3">
                  <c:v>6.4192577733199595E-3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C7A3-4A86-AAE9-323AD3251FAD}"/>
            </c:ext>
          </c:extLst>
        </c:ser>
        <c:ser>
          <c:idx val="3"/>
          <c:order val="3"/>
          <c:tx>
            <c:strRef>
              <c:f>Table_9_Any_Mention!$O$7</c:f>
              <c:strCache>
                <c:ptCount val="1"/>
                <c:pt idx="0">
                  <c:v>Missing</c:v>
                </c:pt>
              </c:strCache>
            </c:strRef>
          </c:tx>
          <c:spPr>
            <a:solidFill>
              <a:schemeClr val="accent4"/>
            </a:solidFill>
            <a:ln>
              <a:noFill/>
            </a:ln>
            <a:effectLst/>
          </c:spPr>
          <c:invertIfNegative val="0"/>
          <c:cat>
            <c:strRef>
              <c:extLst>
                <c:ext xmlns:c15="http://schemas.microsoft.com/office/drawing/2012/chart" uri="{02D57815-91ED-43cb-92C2-25804820EDAC}">
                  <c15:fullRef>
                    <c15:sqref>Table_9_Any_Mention!$P$3:$AA$3</c15:sqref>
                  </c15:fullRef>
                </c:ext>
              </c:extLst>
              <c:f>Table_9_Any_Mention!$P$3:$Z$3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Table_9_Any_Mention!$P$7:$AA$7</c15:sqref>
                  </c15:fullRef>
                </c:ext>
              </c:extLst>
              <c:f>Table_9_Any_Mention!$P$7:$Z$7</c:f>
              <c:numCache>
                <c:formatCode>0.00%</c:formatCode>
                <c:ptCount val="11"/>
                <c:pt idx="0">
                  <c:v>0</c:v>
                </c:pt>
                <c:pt idx="1">
                  <c:v>0</c:v>
                </c:pt>
                <c:pt idx="2">
                  <c:v>0</c:v>
                </c:pt>
                <c:pt idx="3">
                  <c:v>0.29719157472417251</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C7A3-4A86-AAE9-323AD3251FAD}"/>
            </c:ext>
          </c:extLst>
        </c:ser>
        <c:dLbls>
          <c:showLegendKey val="0"/>
          <c:showVal val="0"/>
          <c:showCatName val="0"/>
          <c:showSerName val="0"/>
          <c:showPercent val="0"/>
          <c:showBubbleSize val="0"/>
        </c:dLbls>
        <c:gapWidth val="150"/>
        <c:overlap val="100"/>
        <c:axId val="440571856"/>
        <c:axId val="440572184"/>
      </c:barChart>
      <c:catAx>
        <c:axId val="440571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72184"/>
        <c:crosses val="autoZero"/>
        <c:auto val="1"/>
        <c:lblAlgn val="ctr"/>
        <c:lblOffset val="100"/>
        <c:noMultiLvlLbl val="0"/>
      </c:catAx>
      <c:valAx>
        <c:axId val="4405721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71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intent, Any Mention of Drugs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Table_9_Any_Mention!$O$14</c:f>
              <c:strCache>
                <c:ptCount val="1"/>
                <c:pt idx="0">
                  <c:v>1 Unintentional</c:v>
                </c:pt>
              </c:strCache>
            </c:strRef>
          </c:tx>
          <c:spPr>
            <a:solidFill>
              <a:schemeClr val="accent1"/>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Table_9_Any_Mention!$P$14:$AA$14</c15:sqref>
                  </c15:fullRef>
                </c:ext>
              </c:extLst>
              <c:f>Table_9_Any_Mention!$P$14:$Z$14</c:f>
              <c:numCache>
                <c:formatCode>0.00%</c:formatCode>
                <c:ptCount val="11"/>
                <c:pt idx="0">
                  <c:v>0.11721144024514811</c:v>
                </c:pt>
                <c:pt idx="1">
                  <c:v>0.49522636279642746</c:v>
                </c:pt>
                <c:pt idx="2">
                  <c:v>0.1367713004484305</c:v>
                </c:pt>
                <c:pt idx="3">
                  <c:v>0.12216649949849549</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51A2-40CF-9821-76D67DD6B31A}"/>
            </c:ext>
          </c:extLst>
        </c:ser>
        <c:ser>
          <c:idx val="1"/>
          <c:order val="1"/>
          <c:tx>
            <c:strRef>
              <c:f>Table_9_Any_Mention!$O$15</c:f>
              <c:strCache>
                <c:ptCount val="1"/>
                <c:pt idx="0">
                  <c:v>2 Self-Harm</c:v>
                </c:pt>
              </c:strCache>
            </c:strRef>
          </c:tx>
          <c:spPr>
            <a:solidFill>
              <a:schemeClr val="accent2"/>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Table_9_Any_Mention!$P$15:$AA$15</c15:sqref>
                  </c15:fullRef>
                </c:ext>
              </c:extLst>
              <c:f>Table_9_Any_Mention!$P$15:$Z$15</c:f>
              <c:numCache>
                <c:formatCode>0.00%</c:formatCode>
                <c:ptCount val="11"/>
                <c:pt idx="0">
                  <c:v>0.2303370786516854</c:v>
                </c:pt>
                <c:pt idx="1">
                  <c:v>0.4628888204496458</c:v>
                </c:pt>
                <c:pt idx="2">
                  <c:v>9.0807174887892375E-2</c:v>
                </c:pt>
                <c:pt idx="3">
                  <c:v>0.10682046138415245</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51A2-40CF-9821-76D67DD6B31A}"/>
            </c:ext>
          </c:extLst>
        </c:ser>
        <c:ser>
          <c:idx val="2"/>
          <c:order val="2"/>
          <c:tx>
            <c:strRef>
              <c:f>Table_9_Any_Mention!$O$16</c:f>
              <c:strCache>
                <c:ptCount val="1"/>
                <c:pt idx="0">
                  <c:v>3 Assault</c:v>
                </c:pt>
              </c:strCache>
            </c:strRef>
          </c:tx>
          <c:spPr>
            <a:solidFill>
              <a:schemeClr val="accent3"/>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Table_9_Any_Mention!$P$16:$AA$16</c15:sqref>
                  </c15:fullRef>
                </c:ext>
              </c:extLst>
              <c:f>Table_9_Any_Mention!$P$16:$Z$16</c:f>
              <c:numCache>
                <c:formatCode>0.00%</c:formatCode>
                <c:ptCount val="11"/>
                <c:pt idx="0">
                  <c:v>7.660878447395301E-4</c:v>
                </c:pt>
                <c:pt idx="1">
                  <c:v>3.0797659377887281E-3</c:v>
                </c:pt>
                <c:pt idx="2">
                  <c:v>0</c:v>
                </c:pt>
                <c:pt idx="3">
                  <c:v>5.0150451354062187E-4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51A2-40CF-9821-76D67DD6B31A}"/>
            </c:ext>
          </c:extLst>
        </c:ser>
        <c:ser>
          <c:idx val="3"/>
          <c:order val="3"/>
          <c:tx>
            <c:strRef>
              <c:f>Table_9_Any_Mention!$O$17</c:f>
              <c:strCache>
                <c:ptCount val="1"/>
                <c:pt idx="0">
                  <c:v>4 Undetermined</c:v>
                </c:pt>
              </c:strCache>
            </c:strRef>
          </c:tx>
          <c:spPr>
            <a:solidFill>
              <a:schemeClr val="accent4"/>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Table_9_Any_Mention!$P$17:$AA$17</c15:sqref>
                  </c15:fullRef>
                </c:ext>
              </c:extLst>
              <c:f>Table_9_Any_Mention!$P$17:$Z$17</c:f>
              <c:numCache>
                <c:formatCode>0.00%</c:formatCode>
                <c:ptCount val="11"/>
                <c:pt idx="0">
                  <c:v>1.3278855975485188E-2</c:v>
                </c:pt>
                <c:pt idx="1">
                  <c:v>3.880505081613797E-2</c:v>
                </c:pt>
                <c:pt idx="2">
                  <c:v>1.0930493273542601E-2</c:v>
                </c:pt>
                <c:pt idx="3">
                  <c:v>8.5255767301905712E-3</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51A2-40CF-9821-76D67DD6B31A}"/>
            </c:ext>
          </c:extLst>
        </c:ser>
        <c:ser>
          <c:idx val="4"/>
          <c:order val="4"/>
          <c:tx>
            <c:strRef>
              <c:f>Table_9_Any_Mention!$O$18</c:f>
              <c:strCache>
                <c:ptCount val="1"/>
                <c:pt idx="0">
                  <c:v>5 Adverse Effect</c:v>
                </c:pt>
              </c:strCache>
            </c:strRef>
          </c:tx>
          <c:spPr>
            <a:solidFill>
              <a:schemeClr val="accent5"/>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Table_9_Any_Mention!$P$18:$AA$18</c15:sqref>
                  </c15:fullRef>
                </c:ext>
              </c:extLst>
              <c:f>Table_9_Any_Mention!$P$18:$Z$18</c:f>
              <c:numCache>
                <c:formatCode>0.00%</c:formatCode>
                <c:ptCount val="11"/>
                <c:pt idx="0">
                  <c:v>0.5758426966292135</c:v>
                </c:pt>
                <c:pt idx="1">
                  <c:v>0</c:v>
                </c:pt>
                <c:pt idx="2">
                  <c:v>0.74103139013452912</c:v>
                </c:pt>
                <c:pt idx="3">
                  <c:v>0.72206619859578736</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51A2-40CF-9821-76D67DD6B31A}"/>
            </c:ext>
          </c:extLst>
        </c:ser>
        <c:ser>
          <c:idx val="5"/>
          <c:order val="5"/>
          <c:tx>
            <c:strRef>
              <c:f>Table_9_Any_Mention!$O$19</c:f>
              <c:strCache>
                <c:ptCount val="1"/>
                <c:pt idx="0">
                  <c:v>6 Underdose</c:v>
                </c:pt>
              </c:strCache>
            </c:strRef>
          </c:tx>
          <c:spPr>
            <a:solidFill>
              <a:schemeClr val="accent6"/>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Table_9_Any_Mention!$P$19:$AA$19</c15:sqref>
                  </c15:fullRef>
                </c:ext>
              </c:extLst>
              <c:f>Table_9_Any_Mention!$P$19:$Z$19</c:f>
              <c:numCache>
                <c:formatCode>0.00%</c:formatCode>
                <c:ptCount val="11"/>
                <c:pt idx="0">
                  <c:v>6.2563840653728289E-2</c:v>
                </c:pt>
                <c:pt idx="1">
                  <c:v>0</c:v>
                </c:pt>
                <c:pt idx="2">
                  <c:v>2.0459641255605381E-2</c:v>
                </c:pt>
                <c:pt idx="3">
                  <c:v>2.7081243731193579E-2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51A2-40CF-9821-76D67DD6B31A}"/>
            </c:ext>
          </c:extLst>
        </c:ser>
        <c:ser>
          <c:idx val="6"/>
          <c:order val="6"/>
          <c:tx>
            <c:strRef>
              <c:f>Table_9_Any_Mention!$O$20</c:f>
              <c:strCache>
                <c:ptCount val="1"/>
                <c:pt idx="0">
                  <c:v>Missing</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Table_9_Any_Mention!$P$13:$AA$13</c15:sqref>
                  </c15:fullRef>
                </c:ext>
              </c:extLst>
              <c:f>Table_9_Any_Mention!$P$13:$Z$13</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extLst>
                <c:ext xmlns:c15="http://schemas.microsoft.com/office/drawing/2012/chart" uri="{02D57815-91ED-43cb-92C2-25804820EDAC}">
                  <c15:fullRef>
                    <c15:sqref>Table_9_Any_Mention!$P$20:$AA$20</c15:sqref>
                  </c15:fullRef>
                </c:ext>
              </c:extLst>
              <c:f>Table_9_Any_Mention!$P$20:$Z$20</c:f>
              <c:numCache>
                <c:formatCode>0.00%</c:formatCode>
                <c:ptCount val="11"/>
                <c:pt idx="0">
                  <c:v>0</c:v>
                </c:pt>
                <c:pt idx="1">
                  <c:v>0</c:v>
                </c:pt>
                <c:pt idx="2">
                  <c:v>0</c:v>
                </c:pt>
                <c:pt idx="3">
                  <c:v>1.2838515546639919E-2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51A2-40CF-9821-76D67DD6B31A}"/>
            </c:ext>
          </c:extLst>
        </c:ser>
        <c:dLbls>
          <c:showLegendKey val="0"/>
          <c:showVal val="0"/>
          <c:showCatName val="0"/>
          <c:showSerName val="0"/>
          <c:showPercent val="0"/>
          <c:showBubbleSize val="0"/>
        </c:dLbls>
        <c:gapWidth val="150"/>
        <c:overlap val="100"/>
        <c:axId val="546464144"/>
        <c:axId val="546469064"/>
      </c:barChart>
      <c:catAx>
        <c:axId val="546464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469064"/>
        <c:crosses val="autoZero"/>
        <c:auto val="1"/>
        <c:lblAlgn val="ctr"/>
        <c:lblOffset val="100"/>
        <c:noMultiLvlLbl val="0"/>
      </c:catAx>
      <c:valAx>
        <c:axId val="546469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464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11: Individuals who Expired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Table_11_Discharge_Expired!$A$3</c:f>
              <c:strCache>
                <c:ptCount val="1"/>
                <c:pt idx="0">
                  <c:v>Expired </c:v>
                </c:pt>
              </c:strCache>
            </c:strRef>
          </c:tx>
          <c:spPr>
            <a:solidFill>
              <a:schemeClr val="accent1"/>
            </a:solidFill>
            <a:ln>
              <a:noFill/>
            </a:ln>
            <a:effectLst/>
          </c:spPr>
          <c:invertIfNegative val="0"/>
          <c:cat>
            <c:strRef>
              <c:f>Table_11_Discharge_Expired!$B$2:$L$2</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f>Table_11_Discharge_Expired!$B$3:$L$3</c:f>
              <c:numCache>
                <c:formatCode>General</c:formatCode>
                <c:ptCount val="11"/>
                <c:pt idx="0">
                  <c:v>15</c:v>
                </c:pt>
              </c:numCache>
            </c:numRef>
          </c:val>
          <c:extLst>
            <c:ext xmlns:c16="http://schemas.microsoft.com/office/drawing/2014/chart" uri="{C3380CC4-5D6E-409C-BE32-E72D297353CC}">
              <c16:uniqueId val="{00000000-4B8F-445D-873C-8A39E5CC7B60}"/>
            </c:ext>
          </c:extLst>
        </c:ser>
        <c:ser>
          <c:idx val="1"/>
          <c:order val="1"/>
          <c:tx>
            <c:strRef>
              <c:f>Table_11_Discharge_Expired!$A$4</c:f>
              <c:strCache>
                <c:ptCount val="1"/>
                <c:pt idx="0">
                  <c:v>Non-Expired</c:v>
                </c:pt>
              </c:strCache>
            </c:strRef>
          </c:tx>
          <c:spPr>
            <a:solidFill>
              <a:schemeClr val="accent2"/>
            </a:solidFill>
            <a:ln>
              <a:noFill/>
            </a:ln>
            <a:effectLst/>
          </c:spPr>
          <c:invertIfNegative val="0"/>
          <c:cat>
            <c:strRef>
              <c:f>Table_11_Discharge_Expired!$B$2:$L$2</c:f>
              <c:strCache>
                <c:ptCount val="11"/>
                <c:pt idx="0">
                  <c:v>Montana</c:v>
                </c:pt>
                <c:pt idx="1">
                  <c:v>Colorado</c:v>
                </c:pt>
                <c:pt idx="2">
                  <c:v>Kentucky</c:v>
                </c:pt>
                <c:pt idx="3">
                  <c:v>New Mexico</c:v>
                </c:pt>
                <c:pt idx="4">
                  <c:v>State 5</c:v>
                </c:pt>
                <c:pt idx="5">
                  <c:v>State 6</c:v>
                </c:pt>
                <c:pt idx="6">
                  <c:v>State 7</c:v>
                </c:pt>
                <c:pt idx="7">
                  <c:v>State 8</c:v>
                </c:pt>
                <c:pt idx="8">
                  <c:v>State 9</c:v>
                </c:pt>
                <c:pt idx="9">
                  <c:v>State 10</c:v>
                </c:pt>
                <c:pt idx="10">
                  <c:v>State 11</c:v>
                </c:pt>
              </c:strCache>
            </c:strRef>
          </c:cat>
          <c:val>
            <c:numRef>
              <c:f>Table_11_Discharge_Expired!$B$4:$L$4</c:f>
              <c:numCache>
                <c:formatCode>General</c:formatCode>
                <c:ptCount val="11"/>
                <c:pt idx="0">
                  <c:v>961</c:v>
                </c:pt>
              </c:numCache>
            </c:numRef>
          </c:val>
          <c:extLst>
            <c:ext xmlns:c16="http://schemas.microsoft.com/office/drawing/2014/chart" uri="{C3380CC4-5D6E-409C-BE32-E72D297353CC}">
              <c16:uniqueId val="{00000001-4B8F-445D-873C-8A39E5CC7B60}"/>
            </c:ext>
          </c:extLst>
        </c:ser>
        <c:dLbls>
          <c:showLegendKey val="0"/>
          <c:showVal val="0"/>
          <c:showCatName val="0"/>
          <c:showSerName val="0"/>
          <c:showPercent val="0"/>
          <c:showBubbleSize val="0"/>
        </c:dLbls>
        <c:gapWidth val="150"/>
        <c:overlap val="100"/>
        <c:axId val="400045576"/>
        <c:axId val="400043936"/>
      </c:barChart>
      <c:catAx>
        <c:axId val="400045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043936"/>
        <c:crosses val="autoZero"/>
        <c:auto val="1"/>
        <c:lblAlgn val="ctr"/>
        <c:lblOffset val="100"/>
        <c:noMultiLvlLbl val="0"/>
      </c:catAx>
      <c:valAx>
        <c:axId val="400043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0045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4053840"/>
          <a:ext cx="7299960" cy="3611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3985260"/>
          <a:ext cx="5181600" cy="491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20</xdr:row>
      <xdr:rowOff>129540</xdr:rowOff>
    </xdr:from>
    <xdr:to>
      <xdr:col>4</xdr:col>
      <xdr:colOff>784860</xdr:colOff>
      <xdr:row>42</xdr:row>
      <xdr:rowOff>175260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0" y="4312920"/>
          <a:ext cx="6903720" cy="4069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1b - Frequency of individual drug T codes</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frequency distribution of individual poisoning T Codes across the dataset of records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frequency with which each individual T code appears in the dataset (e.g. In MT, there are 214 instances of T40 across the dataset). Note that a T-code could appear in a single record more than once, for example, a single record might contain both T40.1 and T40.5, and in this case, you will count T40 twice. The total number of T codes you identify will be higher than the total number of drug poisoning records in your dataset.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Specific codes allow us to identify which classes of drugs are responsible for the most poisoning admissions.  Certain jurisdictions may see more poisonings based on geographic and legal variation, such as legality of cannabis, availability of licit and illicit opioids, and methamphetamine production. This information could determine which sub-indicators to prioritize in future explorations.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r>
            <a:rPr lang="en-US" sz="1100">
              <a:solidFill>
                <a:schemeClr val="dk1"/>
              </a:solidFill>
              <a:effectLst/>
              <a:latin typeface="+mn-lt"/>
              <a:ea typeface="+mn-ea"/>
              <a:cs typeface="+mn-cs"/>
            </a:rPr>
            <a:t>	Includes Initial encounters and Subsequent encounters (with a 7th character of A, D, or 	missing). Excludes sequelae (7th character of S).</a:t>
          </a:r>
          <a:endParaRPr lang="en-US">
            <a:effectLst/>
          </a:endParaRPr>
        </a:p>
      </xdr:txBody>
    </xdr:sp>
    <xdr:clientData/>
  </xdr:twoCellAnchor>
  <xdr:twoCellAnchor>
    <xdr:from>
      <xdr:col>5</xdr:col>
      <xdr:colOff>137160</xdr:colOff>
      <xdr:row>20</xdr:row>
      <xdr:rowOff>144780</xdr:rowOff>
    </xdr:from>
    <xdr:to>
      <xdr:col>16</xdr:col>
      <xdr:colOff>312420</xdr:colOff>
      <xdr:row>43</xdr:row>
      <xdr:rowOff>160020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0</xdr:rowOff>
    </xdr:from>
    <xdr:to>
      <xdr:col>4</xdr:col>
      <xdr:colOff>845820</xdr:colOff>
      <xdr:row>34</xdr:row>
      <xdr:rowOff>175260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227838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2 - </a:t>
          </a:r>
          <a:r>
            <a:rPr lang="en-US" sz="1100">
              <a:solidFill>
                <a:schemeClr val="dk1"/>
              </a:solidFill>
              <a:effectLst/>
              <a:latin typeface="+mn-lt"/>
              <a:ea typeface="+mn-ea"/>
              <a:cs typeface="+mn-cs"/>
            </a:rPr>
            <a:t>Frequency of Encounter Type (Allowing for sequelae,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S, and missing/unknown)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from the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7th character of A, D, or missing). Excludes sequelae (7th character of S).</a:t>
          </a:r>
        </a:p>
      </xdr:txBody>
    </xdr:sp>
    <xdr:clientData/>
  </xdr:twoCellAnchor>
  <xdr:twoCellAnchor>
    <xdr:from>
      <xdr:col>5</xdr:col>
      <xdr:colOff>7620</xdr:colOff>
      <xdr:row>12</xdr:row>
      <xdr:rowOff>0</xdr:rowOff>
    </xdr:from>
    <xdr:to>
      <xdr:col>12</xdr:col>
      <xdr:colOff>312420</xdr:colOff>
      <xdr:row>27</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7620</xdr:rowOff>
    </xdr:from>
    <xdr:to>
      <xdr:col>4</xdr:col>
      <xdr:colOff>739140</xdr:colOff>
      <xdr:row>35</xdr:row>
      <xdr:rowOff>175260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0" y="314706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3</a:t>
          </a:r>
          <a:r>
            <a:rPr lang="en-US" sz="1100">
              <a:solidFill>
                <a:schemeClr val="dk1"/>
              </a:solidFill>
              <a:effectLst/>
              <a:latin typeface="+mn-lt"/>
              <a:ea typeface="+mn-ea"/>
              <a:cs typeface="+mn-cs"/>
            </a:rPr>
            <a:t> - Frequency of Intent (Manner), (Allowing adverse effect, underdosing, and missing)</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case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definition 1</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5</xdr:col>
      <xdr:colOff>7620</xdr:colOff>
      <xdr:row>12</xdr:row>
      <xdr:rowOff>533400</xdr:rowOff>
    </xdr:from>
    <xdr:to>
      <xdr:col>12</xdr:col>
      <xdr:colOff>312420</xdr:colOff>
      <xdr:row>27</xdr:row>
      <xdr:rowOff>167640</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49</xdr:row>
      <xdr:rowOff>0</xdr:rowOff>
    </xdr:from>
    <xdr:to>
      <xdr:col>1</xdr:col>
      <xdr:colOff>0</xdr:colOff>
      <xdr:row>87</xdr:row>
      <xdr:rowOff>114300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0" y="5707380"/>
          <a:ext cx="3962400" cy="7063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4</a:t>
          </a:r>
          <a:r>
            <a:rPr lang="en-US" sz="1100">
              <a:solidFill>
                <a:schemeClr val="dk1"/>
              </a:solidFill>
              <a:effectLst/>
              <a:latin typeface="+mn-lt"/>
              <a:ea typeface="+mn-ea"/>
              <a:cs typeface="+mn-cs"/>
            </a:rPr>
            <a:t> - Presence of other external cause codes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non-drug external cause codes present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first-valid, non-drug external cause code. Valid, non-drug external cause codes include: V00-V99, W00-X58, X71-X83, X92-Y08, Y21-Y33, Y35-Y38, T14.91, T15-T19, T51-65, T71, T73, T74, T75.0, T75.2, T75.3, and T76. Identify the number of times each non-drug external cause code appears as the first-valid, non-drug external cause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external causes of injury are identified in the record concurrently with poisoning. This may help us to characterize cases picked up using the proposed case definition. Initial results from MT, NM, KY, and CO show relatively few drug-poisoning admissions are associated with other external causes.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312420</xdr:colOff>
      <xdr:row>49</xdr:row>
      <xdr:rowOff>0</xdr:rowOff>
    </xdr:from>
    <xdr:to>
      <xdr:col>9</xdr:col>
      <xdr:colOff>259080</xdr:colOff>
      <xdr:row>83</xdr:row>
      <xdr:rowOff>45720</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4770120</xdr:colOff>
      <xdr:row>40</xdr:row>
      <xdr:rowOff>15240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2446020"/>
          <a:ext cx="4770120" cy="458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5</a:t>
          </a:r>
          <a:r>
            <a:rPr lang="en-US" sz="1100">
              <a:solidFill>
                <a:schemeClr val="dk1"/>
              </a:solidFill>
              <a:effectLst/>
              <a:latin typeface="+mn-lt"/>
              <a:ea typeface="+mn-ea"/>
              <a:cs typeface="+mn-cs"/>
            </a:rPr>
            <a:t> - Percent of records that also have an F11-F16, F18-F19 code </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codes for mental and behavioral disorders due to psychoactive substance use, excluding nicotine (F11-F16, F18-F19) present as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first-listed code for mental and behavioral disorders due to psychoactive substance use, excluding nicotine (F11-F16, F18-F19). Identify the number of times each code appears as the first-listed, mental and behavioral disorders due to psychoactive substance use, excluding nicotine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mental and behavioral disorders due to psychoactive substance use are identified in the record concurrently with poisoning. This analysis will help us to characterize cases picked up using the proposed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pPr lvl="2"/>
          <a:endParaRPr lang="en-US" sz="1100">
            <a:solidFill>
              <a:schemeClr val="dk1"/>
            </a:solidFill>
            <a:effectLst/>
            <a:latin typeface="+mn-lt"/>
            <a:ea typeface="+mn-ea"/>
            <a:cs typeface="+mn-cs"/>
          </a:endParaRPr>
        </a:p>
      </xdr:txBody>
    </xdr:sp>
    <xdr:clientData/>
  </xdr:twoCellAnchor>
  <xdr:twoCellAnchor>
    <xdr:from>
      <xdr:col>1</xdr:col>
      <xdr:colOff>281940</xdr:colOff>
      <xdr:row>14</xdr:row>
      <xdr:rowOff>175260</xdr:rowOff>
    </xdr:from>
    <xdr:to>
      <xdr:col>9</xdr:col>
      <xdr:colOff>579120</xdr:colOff>
      <xdr:row>41</xdr:row>
      <xdr:rowOff>114300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60960</xdr:colOff>
      <xdr:row>36</xdr:row>
      <xdr:rowOff>83820</xdr:rowOff>
    </xdr:from>
    <xdr:to>
      <xdr:col>6</xdr:col>
      <xdr:colOff>365760</xdr:colOff>
      <xdr:row>59</xdr:row>
      <xdr:rowOff>91440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60960" y="7018020"/>
          <a:ext cx="5166360" cy="421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6</a:t>
          </a:r>
          <a:r>
            <a:rPr lang="en-US" sz="1100">
              <a:solidFill>
                <a:schemeClr val="dk1"/>
              </a:solidFill>
              <a:effectLst/>
              <a:latin typeface="+mn-lt"/>
              <a:ea typeface="+mn-ea"/>
              <a:cs typeface="+mn-cs"/>
            </a:rPr>
            <a:t> - For Records with Any Mention of Drug Poisoning, Field of First Mention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field position of first-mentioned drug poisoning T-code in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Searching the principal diagnosis first, then secondary diagnosis fields, then external cause fields, identify the position (field) of the first-mentioned drug poisoning T-code in the record. </a:t>
          </a:r>
        </a:p>
        <a:p>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help us determine the numeric effect of limiting the case definition to a particular number of fields. This analysis also serves as a data quality check for states with dedicated external cause fields to ensure that no drug-poisoning T-codes are mistakenly located in external cause fields. </a:t>
          </a:r>
        </a:p>
        <a:p>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 Note: For this round of analyses, the SAS code first searches all diagnosis codes for the first listed drug poisoning T-code (T36-T50) anywhere in the record. Then it takes that first listed T code and excludes the whole record it if the first listed tcode includes characters for sequelae, underdose, or adverse effect. The SAS code does not bother to keep looking through the rest of the record for valid drug poisoning codes. In future analyses we will likely change this to reflect a true ‘any mention’ approach. It is unlikely that this will affect our interpretation of the tables. </a:t>
          </a:r>
        </a:p>
        <a:p>
          <a:pPr lvl="2"/>
          <a:endParaRPr lang="en-US" sz="1100">
            <a:solidFill>
              <a:schemeClr val="dk1"/>
            </a:solidFill>
            <a:effectLst/>
            <a:latin typeface="+mn-lt"/>
            <a:ea typeface="+mn-ea"/>
            <a:cs typeface="+mn-cs"/>
          </a:endParaRPr>
        </a:p>
        <a:p>
          <a:pPr lvl="2"/>
          <a:endParaRPr lang="en-US" sz="1100">
            <a:solidFill>
              <a:schemeClr val="dk1"/>
            </a:solidFill>
            <a:effectLst/>
            <a:latin typeface="+mn-lt"/>
            <a:ea typeface="+mn-ea"/>
            <a:cs typeface="+mn-cs"/>
          </a:endParaRPr>
        </a:p>
        <a:p>
          <a:endParaRPr lang="en-US" sz="1100"/>
        </a:p>
      </xdr:txBody>
    </xdr:sp>
    <xdr:clientData/>
  </xdr:twoCellAnchor>
  <xdr:twoCellAnchor>
    <xdr:from>
      <xdr:col>6</xdr:col>
      <xdr:colOff>495300</xdr:colOff>
      <xdr:row>52</xdr:row>
      <xdr:rowOff>121920</xdr:rowOff>
    </xdr:from>
    <xdr:to>
      <xdr:col>22</xdr:col>
      <xdr:colOff>320040</xdr:colOff>
      <xdr:row>76</xdr:row>
      <xdr:rowOff>114300</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68580</xdr:colOff>
      <xdr:row>35</xdr:row>
      <xdr:rowOff>144780</xdr:rowOff>
    </xdr:from>
    <xdr:to>
      <xdr:col>21</xdr:col>
      <xdr:colOff>373380</xdr:colOff>
      <xdr:row>50</xdr:row>
      <xdr:rowOff>137160</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502920</xdr:colOff>
      <xdr:row>36</xdr:row>
      <xdr:rowOff>0</xdr:rowOff>
    </xdr:from>
    <xdr:to>
      <xdr:col>30</xdr:col>
      <xdr:colOff>106680</xdr:colOff>
      <xdr:row>55</xdr:row>
      <xdr:rowOff>38100</xdr:rowOff>
    </xdr:to>
    <xdr:graphicFrame macro="">
      <xdr:nvGraphicFramePr>
        <xdr:cNvPr id="6" name="Chart 5">
          <a:extLst>
            <a:ext uri="{FF2B5EF4-FFF2-40B4-BE49-F238E27FC236}">
              <a16:creationId xmlns:a16="http://schemas.microsoft.com/office/drawing/2014/main" id="{00000000-0008-0000-07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68580</xdr:rowOff>
    </xdr:from>
    <xdr:to>
      <xdr:col>0</xdr:col>
      <xdr:colOff>5166360</xdr:colOff>
      <xdr:row>61</xdr:row>
      <xdr:rowOff>60960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0" y="613410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7</a:t>
          </a:r>
          <a:r>
            <a:rPr lang="en-US" sz="1100">
              <a:solidFill>
                <a:schemeClr val="dk1"/>
              </a:solidFill>
              <a:effectLst/>
              <a:latin typeface="+mn-lt"/>
              <a:ea typeface="+mn-ea"/>
              <a:cs typeface="+mn-cs"/>
            </a:rPr>
            <a:t> - For Records with Any Mention, Chapter of Principal/first listed Diagnosis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10CM Chapter identified in the principal diagnosis field for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Note that this includes cases for which a drug poisoning T-code is found in the principal diagnosis field.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Identify the chapter of the code found in the principal diagnosis field for each record.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(broadly) what the principal diagnosis is when a drug poisoning is a secondary diagnosis. This analysis will help us to characterize additional cases picked up using an any-mention approach (proposed case definition 2).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21</xdr:row>
      <xdr:rowOff>160020</xdr:rowOff>
    </xdr:from>
    <xdr:to>
      <xdr:col>4</xdr:col>
      <xdr:colOff>1028700</xdr:colOff>
      <xdr:row>67</xdr:row>
      <xdr:rowOff>152400</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0" y="4671060"/>
          <a:ext cx="5166360" cy="8404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9a</a:t>
          </a:r>
          <a:r>
            <a:rPr lang="en-US" sz="1100">
              <a:solidFill>
                <a:schemeClr val="dk1"/>
              </a:solidFill>
              <a:effectLst/>
              <a:latin typeface="+mn-lt"/>
              <a:ea typeface="+mn-ea"/>
              <a:cs typeface="+mn-cs"/>
            </a:rPr>
            <a:t> - Frequency of type of encounter,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when using an any-mention approach to identify cases (proposed case definition 2). We will compare this table to table 2.</a:t>
          </a:r>
        </a:p>
        <a:p>
          <a:pPr lvl="0"/>
          <a:r>
            <a:rPr lang="en-US" sz="1100" b="1">
              <a:solidFill>
                <a:schemeClr val="dk1"/>
              </a:solidFill>
              <a:effectLst/>
              <a:latin typeface="+mn-lt"/>
              <a:ea typeface="+mn-ea"/>
              <a:cs typeface="+mn-cs"/>
            </a:rPr>
            <a:t>Table 9b</a:t>
          </a:r>
          <a:r>
            <a:rPr lang="en-US" sz="1100">
              <a:solidFill>
                <a:schemeClr val="dk1"/>
              </a:solidFill>
              <a:effectLst/>
              <a:latin typeface="+mn-lt"/>
              <a:ea typeface="+mn-ea"/>
              <a:cs typeface="+mn-cs"/>
            </a:rPr>
            <a:t> - Frequency of intent,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when using an any-mention approach to identify cases (proposed case definition 2). We will compare this table to table 3.  Preliminary analyses by KY, NM, and MT show that adverse effects and underdosing are much more common in drug poisoning codes found in secondary diagnosis fields.  Excluding these cases has a much greater impact on case count for case definitions that use an any-mention approach.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xdr:txBody>
    </xdr:sp>
    <xdr:clientData/>
  </xdr:twoCellAnchor>
  <xdr:twoCellAnchor>
    <xdr:from>
      <xdr:col>5</xdr:col>
      <xdr:colOff>99060</xdr:colOff>
      <xdr:row>21</xdr:row>
      <xdr:rowOff>160020</xdr:rowOff>
    </xdr:from>
    <xdr:to>
      <xdr:col>12</xdr:col>
      <xdr:colOff>403860</xdr:colOff>
      <xdr:row>42</xdr:row>
      <xdr:rowOff>114300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21</xdr:row>
      <xdr:rowOff>167640</xdr:rowOff>
    </xdr:from>
    <xdr:to>
      <xdr:col>20</xdr:col>
      <xdr:colOff>304800</xdr:colOff>
      <xdr:row>36</xdr:row>
      <xdr:rowOff>167640</xdr:rowOff>
    </xdr:to>
    <xdr:graphicFrame macro="">
      <xdr:nvGraphicFramePr>
        <xdr:cNvPr id="4" name="Chart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39</xdr:row>
      <xdr:rowOff>22860</xdr:rowOff>
    </xdr:from>
    <xdr:to>
      <xdr:col>8</xdr:col>
      <xdr:colOff>99060</xdr:colOff>
      <xdr:row>93</xdr:row>
      <xdr:rowOff>15240</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0" y="8252460"/>
          <a:ext cx="5166360" cy="9867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T</a:t>
          </a:r>
          <a:r>
            <a:rPr lang="en-US" sz="1100" b="1">
              <a:solidFill>
                <a:schemeClr val="dk1"/>
              </a:solidFill>
              <a:effectLst/>
              <a:latin typeface="+mn-lt"/>
              <a:ea typeface="+mn-ea"/>
              <a:cs typeface="+mn-cs"/>
            </a:rPr>
            <a:t>able 10a </a:t>
          </a:r>
          <a:r>
            <a:rPr lang="en-US" sz="1100">
              <a:solidFill>
                <a:schemeClr val="dk1"/>
              </a:solidFill>
              <a:effectLst/>
              <a:latin typeface="+mn-lt"/>
              <a:ea typeface="+mn-ea"/>
              <a:cs typeface="+mn-cs"/>
            </a:rPr>
            <a:t>- Quarterly counts for proposed case definition 1</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rate of drug poisoning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out of the total number of hospitalizations meeting the same exclusion criteria, by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the number of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each quarter starting with quarter 4, 2015. Identify the total number of hospital discharges meeting the same exclusion criteria for each quarter starting with quarter 4, 2015 (for exclusion criteria, see part 2, “preparing the dataset”, and case definition 1). Enter the counts into Table 10a in the excel spreadsheet.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Jurisdictions expressed concern about data quality in Q4 2015 due to the newness of the transition. These tables allow jurisdictions to examine coding quality and see if there are large numbers of unknown / out of range values in Q4 2015 / Q1 2016 that improve in later quarters. </a:t>
          </a:r>
        </a:p>
        <a:p>
          <a:pPr lvl="0"/>
          <a:r>
            <a:rPr lang="en-US" sz="1100" b="1">
              <a:solidFill>
                <a:schemeClr val="dk1"/>
              </a:solidFill>
              <a:effectLst/>
              <a:latin typeface="+mn-lt"/>
              <a:ea typeface="+mn-ea"/>
              <a:cs typeface="+mn-cs"/>
            </a:rPr>
            <a:t>Table 10b</a:t>
          </a:r>
          <a:r>
            <a:rPr lang="en-US" sz="1100">
              <a:solidFill>
                <a:schemeClr val="dk1"/>
              </a:solidFill>
              <a:effectLst/>
              <a:latin typeface="+mn-lt"/>
              <a:ea typeface="+mn-ea"/>
              <a:cs typeface="+mn-cs"/>
            </a:rPr>
            <a:t> – Quarterly counts by encounter type</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encounter type and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encounter type is consistent over time, and if coding quality (number of cases missing intent) changes over time.</a:t>
          </a:r>
        </a:p>
        <a:p>
          <a:pPr lvl="0"/>
          <a:r>
            <a:rPr lang="en-US" sz="1100" b="1">
              <a:solidFill>
                <a:schemeClr val="dk1"/>
              </a:solidFill>
              <a:effectLst/>
              <a:latin typeface="+mn-lt"/>
              <a:ea typeface="+mn-ea"/>
              <a:cs typeface="+mn-cs"/>
            </a:rPr>
            <a:t>Table 10c</a:t>
          </a:r>
          <a:r>
            <a:rPr lang="en-US" sz="1100">
              <a:solidFill>
                <a:schemeClr val="dk1"/>
              </a:solidFill>
              <a:effectLst/>
              <a:latin typeface="+mn-lt"/>
              <a:ea typeface="+mn-ea"/>
              <a:cs typeface="+mn-cs"/>
            </a:rPr>
            <a:t> – Quarterly counts by intent/manner</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intent/manner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intent/manner and quarter.</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Identify the total number of hospitalizations meeting the same exclusion criteria for each quarter starting with quarter 4, 2015 (for exclusion criteria, see part 2, “preparing the dataset”).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intent is consistent over time, and if coding quality (number of cases missing intent) changes over time.</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53340</xdr:colOff>
      <xdr:row>7</xdr:row>
      <xdr:rowOff>121920</xdr:rowOff>
    </xdr:from>
    <xdr:to>
      <xdr:col>8</xdr:col>
      <xdr:colOff>22860</xdr:colOff>
      <xdr:row>34</xdr:row>
      <xdr:rowOff>121920</xdr:rowOff>
    </xdr:to>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53340" y="1897380"/>
          <a:ext cx="4846320" cy="49377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11 </a:t>
          </a:r>
          <a:r>
            <a:rPr lang="en-US" sz="1100">
              <a:solidFill>
                <a:schemeClr val="dk1"/>
              </a:solidFill>
              <a:effectLst/>
              <a:latin typeface="+mn-lt"/>
              <a:ea typeface="+mn-ea"/>
              <a:cs typeface="+mn-cs"/>
            </a:rPr>
            <a:t>- Individuals who Expired</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ratio of drug hospitalizations with a disposition/discharge status of expired/deceased to all other drug hospitalizations meeting criteria for </a:t>
          </a:r>
          <a:r>
            <a:rPr lang="en-US" sz="1100" b="1">
              <a:solidFill>
                <a:schemeClr val="dk1"/>
              </a:solidFill>
              <a:effectLst/>
              <a:latin typeface="+mn-lt"/>
              <a:ea typeface="+mn-ea"/>
              <a:cs typeface="+mn-cs"/>
            </a:rPr>
            <a:t>proposed case definition 1.</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and flag records with any discharge status indicating the patient’s death (e.g. "Expired in a medical facility” or “Expired at home”).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CDC’s ICD-9-CM PfS / DDPI toolkit indicators exclude individuals who expire, whereas injury and poisoning indicators from CDC do not currently examine discharge status.  While the ultimate decision as to include or exclude individuals is driven by program needs, this table enables jurisdictions and policymakers to understand the magnitude of such a decision.</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twoCellAnchor>
    <xdr:from>
      <xdr:col>8</xdr:col>
      <xdr:colOff>274320</xdr:colOff>
      <xdr:row>6</xdr:row>
      <xdr:rowOff>144780</xdr:rowOff>
    </xdr:from>
    <xdr:to>
      <xdr:col>15</xdr:col>
      <xdr:colOff>579120</xdr:colOff>
      <xdr:row>21</xdr:row>
      <xdr:rowOff>144780</xdr:rowOff>
    </xdr:to>
    <xdr:graphicFrame macro="">
      <xdr:nvGraphicFramePr>
        <xdr:cNvPr id="3" name="Chart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workbookViewId="0">
      <selection activeCell="A4" sqref="A4"/>
    </sheetView>
  </sheetViews>
  <sheetFormatPr baseColWidth="10" defaultColWidth="8.83203125" defaultRowHeight="15" x14ac:dyDescent="0.2"/>
  <cols>
    <col min="1" max="1" width="37.6640625" bestFit="1" customWidth="1"/>
    <col min="2" max="2" width="17.83203125" style="26" bestFit="1" customWidth="1"/>
    <col min="3" max="3" width="17.1640625" customWidth="1"/>
    <col min="4" max="4" width="22.6640625" bestFit="1" customWidth="1"/>
    <col min="5" max="5" width="80.83203125" customWidth="1"/>
  </cols>
  <sheetData>
    <row r="1" spans="1:5" x14ac:dyDescent="0.2">
      <c r="A1" t="s">
        <v>89</v>
      </c>
    </row>
    <row r="3" spans="1:5" ht="47.25" customHeight="1" thickBot="1" x14ac:dyDescent="0.25">
      <c r="A3" s="37" t="s">
        <v>205</v>
      </c>
      <c r="B3" s="35" t="s">
        <v>84</v>
      </c>
      <c r="C3" s="36" t="s">
        <v>85</v>
      </c>
      <c r="D3" s="37" t="s">
        <v>92</v>
      </c>
      <c r="E3" s="37" t="s">
        <v>95</v>
      </c>
    </row>
    <row r="4" spans="1:5" ht="16" thickTop="1" x14ac:dyDescent="0.2">
      <c r="A4" s="33" t="s">
        <v>83</v>
      </c>
      <c r="B4" s="64">
        <v>43090</v>
      </c>
      <c r="C4" s="33">
        <v>9</v>
      </c>
      <c r="D4" s="33" t="s">
        <v>93</v>
      </c>
      <c r="E4" s="33" t="s">
        <v>2</v>
      </c>
    </row>
    <row r="5" spans="1:5" x14ac:dyDescent="0.2">
      <c r="A5" s="33" t="s">
        <v>86</v>
      </c>
      <c r="B5" s="64">
        <v>43027</v>
      </c>
      <c r="C5" s="33">
        <v>30</v>
      </c>
      <c r="D5" s="33" t="s">
        <v>93</v>
      </c>
      <c r="E5" s="44" t="s">
        <v>97</v>
      </c>
    </row>
    <row r="6" spans="1:5" x14ac:dyDescent="0.2">
      <c r="A6" s="33" t="s">
        <v>87</v>
      </c>
      <c r="B6" s="64">
        <v>43074</v>
      </c>
      <c r="C6" s="33">
        <v>25</v>
      </c>
      <c r="D6" s="33"/>
      <c r="E6" s="33" t="s">
        <v>120</v>
      </c>
    </row>
    <row r="7" spans="1:5" x14ac:dyDescent="0.2">
      <c r="A7" s="33" t="s">
        <v>88</v>
      </c>
      <c r="B7" s="64">
        <v>43087</v>
      </c>
      <c r="C7" s="33"/>
      <c r="D7" s="33" t="s">
        <v>94</v>
      </c>
      <c r="E7" s="44" t="s">
        <v>96</v>
      </c>
    </row>
    <row r="8" spans="1:5" x14ac:dyDescent="0.2">
      <c r="A8" s="33" t="s">
        <v>259</v>
      </c>
      <c r="B8" s="64"/>
      <c r="C8" s="33"/>
      <c r="D8" s="33"/>
      <c r="E8" s="33"/>
    </row>
    <row r="9" spans="1:5" x14ac:dyDescent="0.2">
      <c r="A9" s="33" t="s">
        <v>260</v>
      </c>
      <c r="B9" s="64"/>
      <c r="C9" s="33"/>
      <c r="D9" s="33"/>
      <c r="E9" s="33"/>
    </row>
    <row r="10" spans="1:5" x14ac:dyDescent="0.2">
      <c r="A10" s="33" t="s">
        <v>261</v>
      </c>
      <c r="B10" s="64"/>
      <c r="C10" s="33"/>
      <c r="D10" s="33"/>
      <c r="E10" s="33"/>
    </row>
    <row r="11" spans="1:5" x14ac:dyDescent="0.2">
      <c r="A11" s="33" t="s">
        <v>262</v>
      </c>
      <c r="B11" s="64"/>
      <c r="C11" s="33"/>
      <c r="D11" s="33"/>
      <c r="E11" s="33"/>
    </row>
    <row r="12" spans="1:5" x14ac:dyDescent="0.2">
      <c r="A12" s="33" t="s">
        <v>263</v>
      </c>
      <c r="B12" s="64"/>
      <c r="C12" s="33"/>
      <c r="D12" s="33"/>
      <c r="E12" s="33"/>
    </row>
    <row r="13" spans="1:5" x14ac:dyDescent="0.2">
      <c r="A13" s="33" t="s">
        <v>264</v>
      </c>
      <c r="B13" s="64"/>
      <c r="C13" s="33"/>
      <c r="D13" s="33"/>
      <c r="E13" s="33"/>
    </row>
    <row r="14" spans="1:5" x14ac:dyDescent="0.2">
      <c r="A14" s="33" t="s">
        <v>265</v>
      </c>
      <c r="B14" s="64"/>
      <c r="C14" s="33"/>
      <c r="D14" s="33"/>
      <c r="E14" s="33"/>
    </row>
    <row r="15" spans="1:5" s="75" customFormat="1" x14ac:dyDescent="0.2">
      <c r="A15" s="33" t="s">
        <v>266</v>
      </c>
      <c r="B15" s="64">
        <v>43111</v>
      </c>
      <c r="C15" s="33">
        <v>10</v>
      </c>
      <c r="D15" s="33" t="s">
        <v>94</v>
      </c>
      <c r="E15" s="33" t="s">
        <v>267</v>
      </c>
    </row>
    <row r="16" spans="1:5" s="75" customFormat="1" x14ac:dyDescent="0.2"/>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7"/>
  <sheetViews>
    <sheetView workbookViewId="0">
      <selection activeCell="N7" sqref="N7"/>
    </sheetView>
  </sheetViews>
  <sheetFormatPr baseColWidth="10" defaultColWidth="8.83203125" defaultRowHeight="15" x14ac:dyDescent="0.2"/>
  <cols>
    <col min="1" max="1" width="13.1640625" customWidth="1"/>
    <col min="2" max="2" width="12.33203125" customWidth="1"/>
    <col min="3" max="3" width="12.1640625" customWidth="1"/>
    <col min="4" max="4" width="14.6640625" customWidth="1"/>
    <col min="5" max="5" width="11" customWidth="1"/>
  </cols>
  <sheetData>
    <row r="1" spans="1:28" x14ac:dyDescent="0.2">
      <c r="A1" t="s">
        <v>130</v>
      </c>
    </row>
    <row r="2" spans="1:28" x14ac:dyDescent="0.2">
      <c r="A2" t="s">
        <v>0</v>
      </c>
    </row>
    <row r="3" spans="1:28" s="25" customFormat="1" ht="64" x14ac:dyDescent="0.2">
      <c r="A3" s="34" t="s">
        <v>117</v>
      </c>
      <c r="B3" s="89" t="s">
        <v>116</v>
      </c>
      <c r="C3" s="89"/>
      <c r="D3" s="89"/>
      <c r="E3" s="89"/>
    </row>
    <row r="4" spans="1:28" ht="39" customHeight="1" thickBot="1" x14ac:dyDescent="0.25">
      <c r="A4" s="27"/>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O4" s="27"/>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c r="AB4" s="75"/>
    </row>
    <row r="5" spans="1:28" ht="16" thickTop="1" x14ac:dyDescent="0.2">
      <c r="A5" s="29">
        <v>1</v>
      </c>
      <c r="B5" s="30">
        <v>652</v>
      </c>
      <c r="C5" s="30">
        <v>6454</v>
      </c>
      <c r="D5" s="31">
        <v>748</v>
      </c>
      <c r="E5" s="30">
        <v>1000</v>
      </c>
      <c r="F5" s="30"/>
      <c r="G5" s="33"/>
      <c r="H5" s="30"/>
      <c r="I5" s="33"/>
      <c r="J5" s="33"/>
      <c r="K5" s="33"/>
      <c r="L5" s="33"/>
      <c r="M5" s="33">
        <v>48</v>
      </c>
      <c r="O5" s="29">
        <v>1</v>
      </c>
      <c r="P5" s="63">
        <f>B5/B$16</f>
        <v>0.66803278688524592</v>
      </c>
      <c r="Q5" s="63">
        <f t="shared" ref="Q5:AA5" si="0">C5/C$16</f>
        <v>0.65803425774877655</v>
      </c>
      <c r="R5" s="63">
        <f t="shared" si="0"/>
        <v>0.66607301869991098</v>
      </c>
      <c r="S5" s="63">
        <f t="shared" si="0"/>
        <v>0.64308681672025725</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0.28915662650602408</v>
      </c>
    </row>
    <row r="6" spans="1:28" x14ac:dyDescent="0.2">
      <c r="A6" s="29">
        <v>2</v>
      </c>
      <c r="B6" s="30">
        <v>201</v>
      </c>
      <c r="C6" s="30">
        <v>2134</v>
      </c>
      <c r="D6" s="31">
        <v>247</v>
      </c>
      <c r="E6" s="30">
        <v>350</v>
      </c>
      <c r="F6" s="30"/>
      <c r="G6" s="33"/>
      <c r="H6" s="30"/>
      <c r="I6" s="33"/>
      <c r="J6" s="33"/>
      <c r="K6" s="33"/>
      <c r="L6" s="33"/>
      <c r="M6" s="33">
        <v>15</v>
      </c>
      <c r="O6" s="29">
        <v>2</v>
      </c>
      <c r="P6" s="63">
        <f t="shared" ref="P6:P15" si="1">B6/B$16</f>
        <v>0.20594262295081966</v>
      </c>
      <c r="Q6" s="63">
        <f t="shared" ref="Q6:Q15" si="2">C6/C$16</f>
        <v>0.21757748776508973</v>
      </c>
      <c r="R6" s="63">
        <f t="shared" ref="R6:R15" si="3">D6/D$16</f>
        <v>0.21994657168299198</v>
      </c>
      <c r="S6" s="63">
        <f t="shared" ref="S6:S15" si="4">E6/E$16</f>
        <v>0.22508038585209003</v>
      </c>
      <c r="T6" s="63" t="e">
        <f t="shared" ref="T6:T15" si="5">F6/F$16</f>
        <v>#DIV/0!</v>
      </c>
      <c r="U6" s="63" t="e">
        <f t="shared" ref="U6:U15" si="6">G6/G$16</f>
        <v>#DIV/0!</v>
      </c>
      <c r="V6" s="63" t="e">
        <f t="shared" ref="V6:V15" si="7">H6/H$16</f>
        <v>#DIV/0!</v>
      </c>
      <c r="W6" s="63" t="e">
        <f t="shared" ref="W6:W15" si="8">I6/I$16</f>
        <v>#DIV/0!</v>
      </c>
      <c r="X6" s="63" t="e">
        <f t="shared" ref="X6:X15" si="9">J6/J$16</f>
        <v>#DIV/0!</v>
      </c>
      <c r="Y6" s="63" t="e">
        <f t="shared" ref="Y6:Y15" si="10">K6/K$16</f>
        <v>#DIV/0!</v>
      </c>
      <c r="Z6" s="63" t="e">
        <f t="shared" ref="Z6:Z15" si="11">L6/L$16</f>
        <v>#DIV/0!</v>
      </c>
      <c r="AA6" s="63">
        <f t="shared" ref="AA6:AA15" si="12">M6/M$16</f>
        <v>9.036144578313253E-2</v>
      </c>
    </row>
    <row r="7" spans="1:28" x14ac:dyDescent="0.2">
      <c r="A7" s="29">
        <v>3</v>
      </c>
      <c r="B7" s="30">
        <v>84</v>
      </c>
      <c r="C7" s="30">
        <v>798</v>
      </c>
      <c r="D7" s="31">
        <v>103</v>
      </c>
      <c r="E7" s="30">
        <v>135</v>
      </c>
      <c r="F7" s="30"/>
      <c r="G7" s="33"/>
      <c r="H7" s="30"/>
      <c r="I7" s="33"/>
      <c r="J7" s="33"/>
      <c r="K7" s="33"/>
      <c r="L7" s="33"/>
      <c r="M7" s="33">
        <v>103</v>
      </c>
      <c r="O7" s="29">
        <v>3</v>
      </c>
      <c r="P7" s="63">
        <f t="shared" si="1"/>
        <v>8.6065573770491802E-2</v>
      </c>
      <c r="Q7" s="63">
        <f t="shared" si="2"/>
        <v>8.1362153344208807E-2</v>
      </c>
      <c r="R7" s="63">
        <f t="shared" si="3"/>
        <v>9.1718610863757793E-2</v>
      </c>
      <c r="S7" s="63">
        <f t="shared" si="4"/>
        <v>8.6816720257234734E-2</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0.62048192771084343</v>
      </c>
    </row>
    <row r="8" spans="1:28" x14ac:dyDescent="0.2">
      <c r="A8" s="29">
        <v>4</v>
      </c>
      <c r="B8" s="30">
        <v>30</v>
      </c>
      <c r="C8" s="30">
        <v>284</v>
      </c>
      <c r="D8" s="31">
        <v>25</v>
      </c>
      <c r="E8" s="30">
        <v>40</v>
      </c>
      <c r="F8" s="30"/>
      <c r="G8" s="33"/>
      <c r="H8" s="30"/>
      <c r="I8" s="33"/>
      <c r="J8" s="33"/>
      <c r="K8" s="33"/>
      <c r="L8" s="33"/>
      <c r="M8" s="33"/>
      <c r="O8" s="29">
        <v>4</v>
      </c>
      <c r="P8" s="63">
        <f t="shared" si="1"/>
        <v>3.0737704918032786E-2</v>
      </c>
      <c r="Q8" s="63">
        <f t="shared" si="2"/>
        <v>2.8955954323001631E-2</v>
      </c>
      <c r="R8" s="63">
        <f t="shared" si="3"/>
        <v>2.2261798753339269E-2</v>
      </c>
      <c r="S8" s="63">
        <f t="shared" si="4"/>
        <v>2.5723472668810289E-2</v>
      </c>
      <c r="T8" s="63" t="e">
        <f t="shared" si="5"/>
        <v>#DIV/0!</v>
      </c>
      <c r="U8" s="63" t="e">
        <f t="shared" si="6"/>
        <v>#DIV/0!</v>
      </c>
      <c r="V8" s="63" t="e">
        <f t="shared" si="7"/>
        <v>#DIV/0!</v>
      </c>
      <c r="W8" s="63" t="e">
        <f t="shared" si="8"/>
        <v>#DIV/0!</v>
      </c>
      <c r="X8" s="63" t="e">
        <f t="shared" si="9"/>
        <v>#DIV/0!</v>
      </c>
      <c r="Y8" s="63" t="e">
        <f t="shared" si="10"/>
        <v>#DIV/0!</v>
      </c>
      <c r="Z8" s="63" t="e">
        <f t="shared" si="11"/>
        <v>#DIV/0!</v>
      </c>
      <c r="AA8" s="63">
        <f t="shared" si="12"/>
        <v>0</v>
      </c>
    </row>
    <row r="9" spans="1:28" ht="16" x14ac:dyDescent="0.2">
      <c r="A9" s="29">
        <v>5</v>
      </c>
      <c r="B9" s="30">
        <v>6</v>
      </c>
      <c r="C9" s="30">
        <v>88</v>
      </c>
      <c r="D9" s="31" t="s">
        <v>90</v>
      </c>
      <c r="E9" s="30">
        <v>20</v>
      </c>
      <c r="F9" s="30"/>
      <c r="G9" s="33"/>
      <c r="H9" s="30"/>
      <c r="I9" s="33"/>
      <c r="J9" s="33"/>
      <c r="K9" s="33"/>
      <c r="L9" s="33"/>
      <c r="M9" s="33"/>
      <c r="O9" s="29">
        <v>5</v>
      </c>
      <c r="P9" s="63">
        <f t="shared" si="1"/>
        <v>6.1475409836065573E-3</v>
      </c>
      <c r="Q9" s="63">
        <f t="shared" si="2"/>
        <v>8.9722675367047301E-3</v>
      </c>
      <c r="R9" s="63" t="e">
        <f t="shared" si="3"/>
        <v>#VALUE!</v>
      </c>
      <c r="S9" s="63">
        <f t="shared" si="4"/>
        <v>1.2861736334405145E-2</v>
      </c>
      <c r="T9" s="63" t="e">
        <f t="shared" si="5"/>
        <v>#DIV/0!</v>
      </c>
      <c r="U9" s="63" t="e">
        <f t="shared" si="6"/>
        <v>#DIV/0!</v>
      </c>
      <c r="V9" s="63" t="e">
        <f t="shared" si="7"/>
        <v>#DIV/0!</v>
      </c>
      <c r="W9" s="63" t="e">
        <f t="shared" si="8"/>
        <v>#DIV/0!</v>
      </c>
      <c r="X9" s="63" t="e">
        <f t="shared" si="9"/>
        <v>#DIV/0!</v>
      </c>
      <c r="Y9" s="63" t="e">
        <f t="shared" si="10"/>
        <v>#DIV/0!</v>
      </c>
      <c r="Z9" s="63" t="e">
        <f t="shared" si="11"/>
        <v>#DIV/0!</v>
      </c>
      <c r="AA9" s="63">
        <f t="shared" si="12"/>
        <v>0</v>
      </c>
    </row>
    <row r="10" spans="1:28" ht="16" x14ac:dyDescent="0.2">
      <c r="A10" s="29">
        <v>6</v>
      </c>
      <c r="B10" s="30">
        <v>1</v>
      </c>
      <c r="C10" s="30">
        <v>34</v>
      </c>
      <c r="D10" s="31" t="s">
        <v>90</v>
      </c>
      <c r="E10" s="30">
        <v>4</v>
      </c>
      <c r="F10" s="30"/>
      <c r="G10" s="33"/>
      <c r="H10" s="30"/>
      <c r="I10" s="33"/>
      <c r="J10" s="33"/>
      <c r="K10" s="33"/>
      <c r="L10" s="33"/>
      <c r="M10" s="33"/>
      <c r="O10" s="29">
        <v>6</v>
      </c>
      <c r="P10" s="63">
        <f t="shared" si="1"/>
        <v>1.0245901639344263E-3</v>
      </c>
      <c r="Q10" s="63">
        <f t="shared" si="2"/>
        <v>3.4665579119086461E-3</v>
      </c>
      <c r="R10" s="63" t="e">
        <f t="shared" si="3"/>
        <v>#VALUE!</v>
      </c>
      <c r="S10" s="63">
        <f t="shared" si="4"/>
        <v>2.572347266881029E-3</v>
      </c>
      <c r="T10" s="63" t="e">
        <f t="shared" si="5"/>
        <v>#DIV/0!</v>
      </c>
      <c r="U10" s="63" t="e">
        <f t="shared" si="6"/>
        <v>#DIV/0!</v>
      </c>
      <c r="V10" s="63" t="e">
        <f t="shared" si="7"/>
        <v>#DIV/0!</v>
      </c>
      <c r="W10" s="63" t="e">
        <f t="shared" si="8"/>
        <v>#DIV/0!</v>
      </c>
      <c r="X10" s="63" t="e">
        <f t="shared" si="9"/>
        <v>#DIV/0!</v>
      </c>
      <c r="Y10" s="63" t="e">
        <f t="shared" si="10"/>
        <v>#DIV/0!</v>
      </c>
      <c r="Z10" s="63" t="e">
        <f t="shared" si="11"/>
        <v>#DIV/0!</v>
      </c>
      <c r="AA10" s="63">
        <f t="shared" si="12"/>
        <v>0</v>
      </c>
    </row>
    <row r="11" spans="1:28" x14ac:dyDescent="0.2">
      <c r="A11" s="29">
        <v>7</v>
      </c>
      <c r="B11" s="30">
        <v>1</v>
      </c>
      <c r="C11" s="30">
        <v>6</v>
      </c>
      <c r="D11" s="32" t="s">
        <v>81</v>
      </c>
      <c r="E11" s="30">
        <v>3</v>
      </c>
      <c r="F11" s="30"/>
      <c r="G11" s="33"/>
      <c r="H11" s="30"/>
      <c r="I11" s="33"/>
      <c r="J11" s="33"/>
      <c r="K11" s="33"/>
      <c r="L11" s="33"/>
      <c r="M11" s="33"/>
      <c r="O11" s="29">
        <v>7</v>
      </c>
      <c r="P11" s="63">
        <f t="shared" si="1"/>
        <v>1.0245901639344263E-3</v>
      </c>
      <c r="Q11" s="63">
        <f t="shared" si="2"/>
        <v>6.1174551386623159E-4</v>
      </c>
      <c r="R11" s="63" t="e">
        <f t="shared" si="3"/>
        <v>#VALUE!</v>
      </c>
      <c r="S11" s="63">
        <f t="shared" si="4"/>
        <v>1.9292604501607716E-3</v>
      </c>
      <c r="T11" s="63" t="e">
        <f t="shared" si="5"/>
        <v>#DIV/0!</v>
      </c>
      <c r="U11" s="63" t="e">
        <f t="shared" si="6"/>
        <v>#DIV/0!</v>
      </c>
      <c r="V11" s="63" t="e">
        <f t="shared" si="7"/>
        <v>#DIV/0!</v>
      </c>
      <c r="W11" s="63" t="e">
        <f t="shared" si="8"/>
        <v>#DIV/0!</v>
      </c>
      <c r="X11" s="63" t="e">
        <f t="shared" si="9"/>
        <v>#DIV/0!</v>
      </c>
      <c r="Y11" s="63" t="e">
        <f t="shared" si="10"/>
        <v>#DIV/0!</v>
      </c>
      <c r="Z11" s="63" t="e">
        <f t="shared" si="11"/>
        <v>#DIV/0!</v>
      </c>
      <c r="AA11" s="63">
        <f t="shared" si="12"/>
        <v>0</v>
      </c>
    </row>
    <row r="12" spans="1:28" x14ac:dyDescent="0.2">
      <c r="A12" s="29">
        <v>8</v>
      </c>
      <c r="B12" s="30">
        <v>1</v>
      </c>
      <c r="C12" s="30">
        <v>4</v>
      </c>
      <c r="D12" s="32" t="s">
        <v>81</v>
      </c>
      <c r="E12" s="30">
        <v>2</v>
      </c>
      <c r="F12" s="30"/>
      <c r="G12" s="33"/>
      <c r="H12" s="30"/>
      <c r="I12" s="33"/>
      <c r="J12" s="33"/>
      <c r="K12" s="33"/>
      <c r="L12" s="33"/>
      <c r="M12" s="33"/>
      <c r="O12" s="29">
        <v>8</v>
      </c>
      <c r="P12" s="63">
        <f t="shared" si="1"/>
        <v>1.0245901639344263E-3</v>
      </c>
      <c r="Q12" s="63">
        <f t="shared" si="2"/>
        <v>4.0783034257748778E-4</v>
      </c>
      <c r="R12" s="63" t="e">
        <f t="shared" si="3"/>
        <v>#VALUE!</v>
      </c>
      <c r="S12" s="63">
        <f t="shared" si="4"/>
        <v>1.2861736334405145E-3</v>
      </c>
      <c r="T12" s="63" t="e">
        <f t="shared" si="5"/>
        <v>#DIV/0!</v>
      </c>
      <c r="U12" s="63" t="e">
        <f t="shared" si="6"/>
        <v>#DIV/0!</v>
      </c>
      <c r="V12" s="63" t="e">
        <f t="shared" si="7"/>
        <v>#DIV/0!</v>
      </c>
      <c r="W12" s="63" t="e">
        <f t="shared" si="8"/>
        <v>#DIV/0!</v>
      </c>
      <c r="X12" s="63" t="e">
        <f t="shared" si="9"/>
        <v>#DIV/0!</v>
      </c>
      <c r="Y12" s="63" t="e">
        <f t="shared" si="10"/>
        <v>#DIV/0!</v>
      </c>
      <c r="Z12" s="63" t="e">
        <f t="shared" si="11"/>
        <v>#DIV/0!</v>
      </c>
      <c r="AA12" s="63">
        <f t="shared" si="12"/>
        <v>0</v>
      </c>
    </row>
    <row r="13" spans="1:28" x14ac:dyDescent="0.2">
      <c r="A13" s="29">
        <v>9</v>
      </c>
      <c r="B13" s="51"/>
      <c r="C13" s="52">
        <v>2</v>
      </c>
      <c r="D13" s="53" t="s">
        <v>81</v>
      </c>
      <c r="E13" s="52">
        <v>1</v>
      </c>
      <c r="F13" s="52"/>
      <c r="G13" s="33"/>
      <c r="H13" s="52"/>
      <c r="I13" s="33"/>
      <c r="J13" s="33"/>
      <c r="K13" s="33"/>
      <c r="L13" s="33"/>
      <c r="M13" s="33"/>
      <c r="O13" s="29">
        <v>9</v>
      </c>
      <c r="P13" s="63">
        <f t="shared" si="1"/>
        <v>0</v>
      </c>
      <c r="Q13" s="63">
        <f t="shared" si="2"/>
        <v>2.0391517128874389E-4</v>
      </c>
      <c r="R13" s="63" t="e">
        <f t="shared" si="3"/>
        <v>#VALUE!</v>
      </c>
      <c r="S13" s="63">
        <f t="shared" si="4"/>
        <v>6.4308681672025725E-4</v>
      </c>
      <c r="T13" s="63" t="e">
        <f t="shared" si="5"/>
        <v>#DIV/0!</v>
      </c>
      <c r="U13" s="63" t="e">
        <f t="shared" si="6"/>
        <v>#DIV/0!</v>
      </c>
      <c r="V13" s="63" t="e">
        <f t="shared" si="7"/>
        <v>#DIV/0!</v>
      </c>
      <c r="W13" s="63" t="e">
        <f t="shared" si="8"/>
        <v>#DIV/0!</v>
      </c>
      <c r="X13" s="63" t="e">
        <f t="shared" si="9"/>
        <v>#DIV/0!</v>
      </c>
      <c r="Y13" s="63" t="e">
        <f t="shared" si="10"/>
        <v>#DIV/0!</v>
      </c>
      <c r="Z13" s="63" t="e">
        <f t="shared" si="11"/>
        <v>#DIV/0!</v>
      </c>
      <c r="AA13" s="63">
        <f t="shared" si="12"/>
        <v>0</v>
      </c>
    </row>
    <row r="14" spans="1:28" x14ac:dyDescent="0.2">
      <c r="A14" s="49">
        <v>10</v>
      </c>
      <c r="B14" s="33"/>
      <c r="C14" s="30">
        <v>2</v>
      </c>
      <c r="D14" s="32" t="s">
        <v>81</v>
      </c>
      <c r="E14" s="33"/>
      <c r="F14" s="33"/>
      <c r="G14" s="33"/>
      <c r="H14" s="33"/>
      <c r="I14" s="33"/>
      <c r="J14" s="33"/>
      <c r="K14" s="33"/>
      <c r="L14" s="33"/>
      <c r="M14" s="33"/>
      <c r="O14" s="49">
        <v>10</v>
      </c>
      <c r="P14" s="63">
        <f t="shared" si="1"/>
        <v>0</v>
      </c>
      <c r="Q14" s="63">
        <f t="shared" si="2"/>
        <v>2.0391517128874389E-4</v>
      </c>
      <c r="R14" s="63" t="e">
        <f t="shared" si="3"/>
        <v>#VALUE!</v>
      </c>
      <c r="S14" s="63">
        <f t="shared" si="4"/>
        <v>0</v>
      </c>
      <c r="T14" s="63" t="e">
        <f t="shared" si="5"/>
        <v>#DIV/0!</v>
      </c>
      <c r="U14" s="63" t="e">
        <f t="shared" si="6"/>
        <v>#DIV/0!</v>
      </c>
      <c r="V14" s="63" t="e">
        <f t="shared" si="7"/>
        <v>#DIV/0!</v>
      </c>
      <c r="W14" s="63" t="e">
        <f t="shared" si="8"/>
        <v>#DIV/0!</v>
      </c>
      <c r="X14" s="63" t="e">
        <f t="shared" si="9"/>
        <v>#DIV/0!</v>
      </c>
      <c r="Y14" s="63" t="e">
        <f t="shared" si="10"/>
        <v>#DIV/0!</v>
      </c>
      <c r="Z14" s="63" t="e">
        <f t="shared" si="11"/>
        <v>#DIV/0!</v>
      </c>
      <c r="AA14" s="63">
        <f t="shared" si="12"/>
        <v>0</v>
      </c>
    </row>
    <row r="15" spans="1:28" x14ac:dyDescent="0.2">
      <c r="A15" s="50">
        <v>11</v>
      </c>
      <c r="B15" s="33"/>
      <c r="C15" s="30">
        <v>2</v>
      </c>
      <c r="D15" s="32" t="s">
        <v>81</v>
      </c>
      <c r="E15" s="33"/>
      <c r="F15" s="33"/>
      <c r="G15" s="33"/>
      <c r="H15" s="33"/>
      <c r="I15" s="33"/>
      <c r="J15" s="33"/>
      <c r="K15" s="33"/>
      <c r="L15" s="33"/>
      <c r="M15" s="33"/>
      <c r="O15" s="50">
        <v>11</v>
      </c>
      <c r="P15" s="63">
        <f t="shared" si="1"/>
        <v>0</v>
      </c>
      <c r="Q15" s="63">
        <f t="shared" si="2"/>
        <v>2.0391517128874389E-4</v>
      </c>
      <c r="R15" s="63" t="e">
        <f t="shared" si="3"/>
        <v>#VALUE!</v>
      </c>
      <c r="S15" s="63">
        <f t="shared" si="4"/>
        <v>0</v>
      </c>
      <c r="T15" s="63" t="e">
        <f t="shared" si="5"/>
        <v>#DIV/0!</v>
      </c>
      <c r="U15" s="63" t="e">
        <f t="shared" si="6"/>
        <v>#DIV/0!</v>
      </c>
      <c r="V15" s="63" t="e">
        <f t="shared" si="7"/>
        <v>#DIV/0!</v>
      </c>
      <c r="W15" s="63" t="e">
        <f t="shared" si="8"/>
        <v>#DIV/0!</v>
      </c>
      <c r="X15" s="63" t="e">
        <f t="shared" si="9"/>
        <v>#DIV/0!</v>
      </c>
      <c r="Y15" s="63" t="e">
        <f t="shared" si="10"/>
        <v>#DIV/0!</v>
      </c>
      <c r="Z15" s="63" t="e">
        <f t="shared" si="11"/>
        <v>#DIV/0!</v>
      </c>
      <c r="AA15" s="63">
        <f t="shared" si="12"/>
        <v>0</v>
      </c>
    </row>
    <row r="16" spans="1:28" x14ac:dyDescent="0.2">
      <c r="A16" s="48" t="s">
        <v>118</v>
      </c>
      <c r="B16" s="47">
        <f>SUM(B5:B15)</f>
        <v>976</v>
      </c>
      <c r="C16" s="47">
        <f t="shared" ref="C16:M16" si="13">SUM(C5:C15)</f>
        <v>9808</v>
      </c>
      <c r="D16" s="47">
        <f t="shared" si="13"/>
        <v>1123</v>
      </c>
      <c r="E16" s="47">
        <f t="shared" si="13"/>
        <v>1555</v>
      </c>
      <c r="F16" s="47">
        <f t="shared" ref="F16" si="14">SUM(F5:F15)</f>
        <v>0</v>
      </c>
      <c r="G16" s="47">
        <f t="shared" si="13"/>
        <v>0</v>
      </c>
      <c r="H16" s="47">
        <f t="shared" si="13"/>
        <v>0</v>
      </c>
      <c r="I16" s="47">
        <f t="shared" si="13"/>
        <v>0</v>
      </c>
      <c r="J16" s="47">
        <f t="shared" si="13"/>
        <v>0</v>
      </c>
      <c r="K16" s="47">
        <f t="shared" si="13"/>
        <v>0</v>
      </c>
      <c r="L16" s="47">
        <f t="shared" si="13"/>
        <v>0</v>
      </c>
      <c r="M16" s="47">
        <f t="shared" si="13"/>
        <v>166</v>
      </c>
      <c r="O16" s="48"/>
      <c r="P16" s="25"/>
      <c r="Q16" s="25"/>
      <c r="R16" s="25"/>
      <c r="S16" s="25"/>
      <c r="T16" s="25"/>
      <c r="U16" s="25"/>
      <c r="V16" s="25"/>
      <c r="W16" s="25"/>
      <c r="X16" s="25"/>
      <c r="Y16" s="25"/>
      <c r="Z16" s="25"/>
      <c r="AA16" s="25"/>
    </row>
    <row r="17" spans="2:27" x14ac:dyDescent="0.2">
      <c r="B17" s="90" t="s">
        <v>91</v>
      </c>
      <c r="C17" s="90"/>
      <c r="D17" s="90"/>
      <c r="E17" s="90"/>
      <c r="P17" s="25"/>
      <c r="Q17" s="25"/>
      <c r="R17" s="25"/>
      <c r="S17" s="25"/>
      <c r="T17" s="25"/>
      <c r="U17" s="25"/>
      <c r="V17" s="25"/>
      <c r="W17" s="25"/>
      <c r="X17" s="25"/>
      <c r="Y17" s="25"/>
      <c r="Z17" s="25"/>
      <c r="AA17" s="25"/>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61"/>
  <sheetViews>
    <sheetView topLeftCell="E1" workbookViewId="0">
      <selection activeCell="W30" sqref="W30"/>
    </sheetView>
  </sheetViews>
  <sheetFormatPr baseColWidth="10" defaultColWidth="8.83203125" defaultRowHeight="15" x14ac:dyDescent="0.2"/>
  <cols>
    <col min="1" max="1" width="38.1640625" customWidth="1"/>
    <col min="2" max="2" width="12.6640625" customWidth="1"/>
    <col min="3" max="3" width="13.33203125" customWidth="1"/>
    <col min="4" max="4" width="12.6640625" customWidth="1"/>
    <col min="5" max="5" width="11.6640625" customWidth="1"/>
    <col min="14" max="14" width="8.83203125" style="25"/>
  </cols>
  <sheetData>
    <row r="1" spans="1:27" x14ac:dyDescent="0.2">
      <c r="A1" s="25" t="s">
        <v>109</v>
      </c>
    </row>
    <row r="2" spans="1:27" ht="16" thickBot="1" x14ac:dyDescent="0.25">
      <c r="A2" s="25" t="s">
        <v>119</v>
      </c>
    </row>
    <row r="3" spans="1:27" x14ac:dyDescent="0.2">
      <c r="A3" s="17"/>
      <c r="B3" s="9"/>
      <c r="C3" s="9"/>
      <c r="D3" s="3"/>
      <c r="E3" s="3"/>
    </row>
    <row r="4" spans="1:27" ht="20.5" customHeight="1" thickBot="1" x14ac:dyDescent="0.25">
      <c r="A4" s="18" t="s">
        <v>132</v>
      </c>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O4" s="18" t="s">
        <v>91</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6" thickTop="1" x14ac:dyDescent="0.2">
      <c r="A5" s="16" t="s">
        <v>131</v>
      </c>
      <c r="B5" s="33">
        <v>3</v>
      </c>
      <c r="C5" s="30">
        <v>30</v>
      </c>
      <c r="D5" s="33" t="s">
        <v>90</v>
      </c>
      <c r="E5" s="30">
        <v>9</v>
      </c>
      <c r="F5" s="30"/>
      <c r="G5" s="33"/>
      <c r="H5" s="30"/>
      <c r="I5" s="33"/>
      <c r="J5" s="33"/>
      <c r="K5" s="33"/>
      <c r="L5" s="33"/>
      <c r="M5" s="33">
        <v>3</v>
      </c>
      <c r="N5" s="25" t="s">
        <v>147</v>
      </c>
      <c r="O5" s="25" t="s">
        <v>164</v>
      </c>
      <c r="P5" s="63">
        <f>B5/B$20</f>
        <v>2.031144211238998E-3</v>
      </c>
      <c r="Q5" s="63">
        <f>C5/C$20</f>
        <v>1.996007984031936E-3</v>
      </c>
      <c r="R5" s="63" t="e">
        <f t="shared" ref="R5:AA19" si="0">D5/D$20</f>
        <v>#VALUE!</v>
      </c>
      <c r="S5" s="63">
        <f t="shared" si="0"/>
        <v>3.6960985626283368E-3</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7.7519379844961239E-3</v>
      </c>
    </row>
    <row r="6" spans="1:27" x14ac:dyDescent="0.2">
      <c r="A6" s="16" t="s">
        <v>133</v>
      </c>
      <c r="B6" s="33">
        <v>3</v>
      </c>
      <c r="C6" s="30">
        <v>30</v>
      </c>
      <c r="D6" s="33" t="s">
        <v>90</v>
      </c>
      <c r="E6" s="30">
        <v>3</v>
      </c>
      <c r="F6" s="30"/>
      <c r="G6" s="33"/>
      <c r="H6" s="30"/>
      <c r="I6" s="33"/>
      <c r="J6" s="33"/>
      <c r="K6" s="33"/>
      <c r="L6" s="33"/>
      <c r="M6" s="33">
        <v>1</v>
      </c>
      <c r="N6" s="25" t="s">
        <v>148</v>
      </c>
      <c r="O6" s="25" t="s">
        <v>165</v>
      </c>
      <c r="P6" s="63">
        <f t="shared" ref="P6:P19" si="1">B6/B$20</f>
        <v>2.031144211238998E-3</v>
      </c>
      <c r="Q6" s="63">
        <f t="shared" ref="Q6:Q19" si="2">C6/C$20</f>
        <v>1.996007984031936E-3</v>
      </c>
      <c r="R6" s="63" t="e">
        <f t="shared" si="0"/>
        <v>#VALUE!</v>
      </c>
      <c r="S6" s="63">
        <f t="shared" si="0"/>
        <v>1.2320328542094457E-3</v>
      </c>
      <c r="T6" s="63" t="e">
        <f t="shared" si="0"/>
        <v>#DIV/0!</v>
      </c>
      <c r="U6" s="63" t="e">
        <f t="shared" si="0"/>
        <v>#DIV/0!</v>
      </c>
      <c r="V6" s="63" t="e">
        <f t="shared" si="0"/>
        <v>#DIV/0!</v>
      </c>
      <c r="W6" s="63" t="e">
        <f t="shared" si="0"/>
        <v>#DIV/0!</v>
      </c>
      <c r="X6" s="63" t="e">
        <f t="shared" si="0"/>
        <v>#DIV/0!</v>
      </c>
      <c r="Y6" s="63" t="e">
        <f t="shared" si="0"/>
        <v>#DIV/0!</v>
      </c>
      <c r="Z6" s="63" t="e">
        <f t="shared" si="0"/>
        <v>#DIV/0!</v>
      </c>
      <c r="AA6" s="63">
        <f t="shared" si="0"/>
        <v>2.5839793281653748E-3</v>
      </c>
    </row>
    <row r="7" spans="1:27" x14ac:dyDescent="0.2">
      <c r="A7" s="16" t="s">
        <v>134</v>
      </c>
      <c r="B7" s="33">
        <v>30</v>
      </c>
      <c r="C7" s="30">
        <v>380</v>
      </c>
      <c r="D7" s="33">
        <v>42</v>
      </c>
      <c r="E7" s="30">
        <v>80</v>
      </c>
      <c r="F7" s="30"/>
      <c r="G7" s="33"/>
      <c r="H7" s="30"/>
      <c r="I7" s="33"/>
      <c r="J7" s="33"/>
      <c r="K7" s="33"/>
      <c r="L7" s="33"/>
      <c r="M7" s="33">
        <v>1</v>
      </c>
      <c r="N7" s="25" t="s">
        <v>149</v>
      </c>
      <c r="O7" s="25" t="s">
        <v>162</v>
      </c>
      <c r="P7" s="63">
        <f t="shared" si="1"/>
        <v>2.0311442112389978E-2</v>
      </c>
      <c r="Q7" s="63">
        <f t="shared" si="2"/>
        <v>2.5282767797737856E-2</v>
      </c>
      <c r="R7" s="63">
        <f t="shared" si="0"/>
        <v>2.4720423778693348E-2</v>
      </c>
      <c r="S7" s="63">
        <f t="shared" si="0"/>
        <v>3.2854209445585217E-2</v>
      </c>
      <c r="T7" s="63" t="e">
        <f t="shared" si="0"/>
        <v>#DIV/0!</v>
      </c>
      <c r="U7" s="63" t="e">
        <f t="shared" si="0"/>
        <v>#DIV/0!</v>
      </c>
      <c r="V7" s="63" t="e">
        <f t="shared" si="0"/>
        <v>#DIV/0!</v>
      </c>
      <c r="W7" s="63" t="e">
        <f t="shared" si="0"/>
        <v>#DIV/0!</v>
      </c>
      <c r="X7" s="63" t="e">
        <f t="shared" si="0"/>
        <v>#DIV/0!</v>
      </c>
      <c r="Y7" s="63" t="e">
        <f t="shared" si="0"/>
        <v>#DIV/0!</v>
      </c>
      <c r="Z7" s="63" t="e">
        <f t="shared" si="0"/>
        <v>#DIV/0!</v>
      </c>
      <c r="AA7" s="63">
        <f t="shared" si="0"/>
        <v>2.5839793281653748E-3</v>
      </c>
    </row>
    <row r="8" spans="1:27" x14ac:dyDescent="0.2">
      <c r="A8" s="16" t="s">
        <v>135</v>
      </c>
      <c r="B8" s="33">
        <v>221</v>
      </c>
      <c r="C8" s="30">
        <v>2208</v>
      </c>
      <c r="D8" s="33">
        <v>117</v>
      </c>
      <c r="E8" s="30">
        <v>296</v>
      </c>
      <c r="F8" s="30"/>
      <c r="G8" s="33"/>
      <c r="H8" s="30"/>
      <c r="I8" s="33"/>
      <c r="J8" s="33"/>
      <c r="K8" s="33"/>
      <c r="L8" s="33"/>
      <c r="M8" s="33">
        <v>1</v>
      </c>
      <c r="N8" s="25" t="s">
        <v>150</v>
      </c>
      <c r="O8" s="25" t="s">
        <v>163</v>
      </c>
      <c r="P8" s="63">
        <f t="shared" si="1"/>
        <v>0.14962762356127285</v>
      </c>
      <c r="Q8" s="63">
        <f t="shared" si="2"/>
        <v>0.14690618762475049</v>
      </c>
      <c r="R8" s="63">
        <f t="shared" si="0"/>
        <v>6.8864037669217185E-2</v>
      </c>
      <c r="S8" s="63">
        <f t="shared" si="0"/>
        <v>0.1215605749486653</v>
      </c>
      <c r="T8" s="63" t="e">
        <f t="shared" si="0"/>
        <v>#DIV/0!</v>
      </c>
      <c r="U8" s="63" t="e">
        <f t="shared" si="0"/>
        <v>#DIV/0!</v>
      </c>
      <c r="V8" s="63" t="e">
        <f t="shared" si="0"/>
        <v>#DIV/0!</v>
      </c>
      <c r="W8" s="63" t="e">
        <f t="shared" si="0"/>
        <v>#DIV/0!</v>
      </c>
      <c r="X8" s="63" t="e">
        <f t="shared" si="0"/>
        <v>#DIV/0!</v>
      </c>
      <c r="Y8" s="63" t="e">
        <f t="shared" si="0"/>
        <v>#DIV/0!</v>
      </c>
      <c r="Z8" s="63" t="e">
        <f t="shared" si="0"/>
        <v>#DIV/0!</v>
      </c>
      <c r="AA8" s="63">
        <f t="shared" si="0"/>
        <v>2.5839793281653748E-3</v>
      </c>
    </row>
    <row r="9" spans="1:27" x14ac:dyDescent="0.2">
      <c r="A9" s="16" t="s">
        <v>136</v>
      </c>
      <c r="B9" s="33">
        <v>214</v>
      </c>
      <c r="C9" s="30">
        <v>3420</v>
      </c>
      <c r="D9" s="33">
        <v>417</v>
      </c>
      <c r="E9" s="30">
        <v>543</v>
      </c>
      <c r="F9" s="30"/>
      <c r="G9" s="33"/>
      <c r="H9" s="30"/>
      <c r="I9" s="33"/>
      <c r="J9" s="33"/>
      <c r="K9" s="33"/>
      <c r="L9" s="33"/>
      <c r="M9" s="33">
        <v>230</v>
      </c>
      <c r="N9" s="25" t="s">
        <v>151</v>
      </c>
      <c r="O9" s="25" t="s">
        <v>166</v>
      </c>
      <c r="P9" s="63">
        <f t="shared" si="1"/>
        <v>0.14488828706838186</v>
      </c>
      <c r="Q9" s="63">
        <f t="shared" si="2"/>
        <v>0.22754491017964071</v>
      </c>
      <c r="R9" s="63">
        <f t="shared" si="0"/>
        <v>0.24543849323131253</v>
      </c>
      <c r="S9" s="63">
        <f t="shared" si="0"/>
        <v>0.22299794661190966</v>
      </c>
      <c r="T9" s="63" t="e">
        <f t="shared" si="0"/>
        <v>#DIV/0!</v>
      </c>
      <c r="U9" s="63" t="e">
        <f t="shared" si="0"/>
        <v>#DIV/0!</v>
      </c>
      <c r="V9" s="63" t="e">
        <f t="shared" si="0"/>
        <v>#DIV/0!</v>
      </c>
      <c r="W9" s="63" t="e">
        <f t="shared" si="0"/>
        <v>#DIV/0!</v>
      </c>
      <c r="X9" s="63" t="e">
        <f t="shared" si="0"/>
        <v>#DIV/0!</v>
      </c>
      <c r="Y9" s="63" t="e">
        <f t="shared" si="0"/>
        <v>#DIV/0!</v>
      </c>
      <c r="Z9" s="63" t="e">
        <f t="shared" si="0"/>
        <v>#DIV/0!</v>
      </c>
      <c r="AA9" s="63">
        <f t="shared" si="0"/>
        <v>0.59431524547803616</v>
      </c>
    </row>
    <row r="10" spans="1:27" x14ac:dyDescent="0.2">
      <c r="A10" s="16" t="s">
        <v>137</v>
      </c>
      <c r="B10" s="33">
        <v>1</v>
      </c>
      <c r="C10" s="30">
        <v>16</v>
      </c>
      <c r="D10" s="33">
        <v>5</v>
      </c>
      <c r="E10" s="30">
        <v>1</v>
      </c>
      <c r="F10" s="30"/>
      <c r="G10" s="33"/>
      <c r="H10" s="30"/>
      <c r="I10" s="33"/>
      <c r="J10" s="33"/>
      <c r="K10" s="33"/>
      <c r="L10" s="33"/>
      <c r="M10" s="33">
        <v>40</v>
      </c>
      <c r="N10" s="25" t="s">
        <v>152</v>
      </c>
      <c r="O10" s="25" t="s">
        <v>167</v>
      </c>
      <c r="P10" s="63">
        <f t="shared" si="1"/>
        <v>6.770480704129993E-4</v>
      </c>
      <c r="Q10" s="63">
        <f t="shared" si="2"/>
        <v>1.0645375914836992E-3</v>
      </c>
      <c r="R10" s="63">
        <f t="shared" si="0"/>
        <v>2.942907592701589E-3</v>
      </c>
      <c r="S10" s="63">
        <f t="shared" si="0"/>
        <v>4.1067761806981519E-4</v>
      </c>
      <c r="T10" s="63" t="e">
        <f t="shared" si="0"/>
        <v>#DIV/0!</v>
      </c>
      <c r="U10" s="63" t="e">
        <f t="shared" si="0"/>
        <v>#DIV/0!</v>
      </c>
      <c r="V10" s="63" t="e">
        <f t="shared" si="0"/>
        <v>#DIV/0!</v>
      </c>
      <c r="W10" s="63" t="e">
        <f t="shared" si="0"/>
        <v>#DIV/0!</v>
      </c>
      <c r="X10" s="63" t="e">
        <f t="shared" si="0"/>
        <v>#DIV/0!</v>
      </c>
      <c r="Y10" s="63" t="e">
        <f t="shared" si="0"/>
        <v>#DIV/0!</v>
      </c>
      <c r="Z10" s="63" t="e">
        <f t="shared" si="0"/>
        <v>#DIV/0!</v>
      </c>
      <c r="AA10" s="63">
        <f t="shared" si="0"/>
        <v>0.10335917312661498</v>
      </c>
    </row>
    <row r="11" spans="1:27" x14ac:dyDescent="0.2">
      <c r="A11" s="16" t="s">
        <v>138</v>
      </c>
      <c r="B11" s="33">
        <v>305</v>
      </c>
      <c r="C11" s="30">
        <v>3030</v>
      </c>
      <c r="D11" s="33">
        <v>441</v>
      </c>
      <c r="E11" s="30">
        <v>542</v>
      </c>
      <c r="F11" s="30"/>
      <c r="G11" s="33"/>
      <c r="H11" s="30"/>
      <c r="I11" s="33"/>
      <c r="J11" s="33"/>
      <c r="K11" s="33"/>
      <c r="L11" s="33"/>
      <c r="M11" s="33">
        <v>11</v>
      </c>
      <c r="N11" s="25" t="s">
        <v>153</v>
      </c>
      <c r="O11" s="25" t="s">
        <v>168</v>
      </c>
      <c r="P11" s="63">
        <f t="shared" si="1"/>
        <v>0.2064996614759648</v>
      </c>
      <c r="Q11" s="63">
        <f t="shared" si="2"/>
        <v>0.20159680638722555</v>
      </c>
      <c r="R11" s="63">
        <f t="shared" si="0"/>
        <v>0.25956444967628017</v>
      </c>
      <c r="S11" s="63">
        <f t="shared" si="0"/>
        <v>0.22258726899383985</v>
      </c>
      <c r="T11" s="63" t="e">
        <f t="shared" si="0"/>
        <v>#DIV/0!</v>
      </c>
      <c r="U11" s="63" t="e">
        <f t="shared" si="0"/>
        <v>#DIV/0!</v>
      </c>
      <c r="V11" s="63" t="e">
        <f t="shared" si="0"/>
        <v>#DIV/0!</v>
      </c>
      <c r="W11" s="63" t="e">
        <f t="shared" si="0"/>
        <v>#DIV/0!</v>
      </c>
      <c r="X11" s="63" t="e">
        <f t="shared" si="0"/>
        <v>#DIV/0!</v>
      </c>
      <c r="Y11" s="63" t="e">
        <f t="shared" si="0"/>
        <v>#DIV/0!</v>
      </c>
      <c r="Z11" s="63" t="e">
        <f t="shared" si="0"/>
        <v>#DIV/0!</v>
      </c>
      <c r="AA11" s="63">
        <f t="shared" si="0"/>
        <v>2.8423772609819122E-2</v>
      </c>
    </row>
    <row r="12" spans="1:27" x14ac:dyDescent="0.2">
      <c r="A12" s="16" t="s">
        <v>139</v>
      </c>
      <c r="B12" s="33">
        <v>338</v>
      </c>
      <c r="C12" s="30">
        <v>3198</v>
      </c>
      <c r="D12" s="33">
        <v>322</v>
      </c>
      <c r="E12" s="30">
        <v>546</v>
      </c>
      <c r="F12" s="30"/>
      <c r="G12" s="33"/>
      <c r="H12" s="30"/>
      <c r="I12" s="33"/>
      <c r="J12" s="33"/>
      <c r="K12" s="33"/>
      <c r="L12" s="33"/>
      <c r="M12" s="33">
        <v>70</v>
      </c>
      <c r="N12" s="25" t="s">
        <v>154</v>
      </c>
      <c r="O12" s="25" t="s">
        <v>169</v>
      </c>
      <c r="P12" s="63">
        <f t="shared" si="1"/>
        <v>0.22884224779959378</v>
      </c>
      <c r="Q12" s="63">
        <f t="shared" si="2"/>
        <v>0.21277445109780438</v>
      </c>
      <c r="R12" s="63">
        <f t="shared" si="0"/>
        <v>0.18952324896998235</v>
      </c>
      <c r="S12" s="63">
        <f t="shared" si="0"/>
        <v>0.22422997946611908</v>
      </c>
      <c r="T12" s="63" t="e">
        <f t="shared" si="0"/>
        <v>#DIV/0!</v>
      </c>
      <c r="U12" s="63" t="e">
        <f t="shared" si="0"/>
        <v>#DIV/0!</v>
      </c>
      <c r="V12" s="63" t="e">
        <f t="shared" si="0"/>
        <v>#DIV/0!</v>
      </c>
      <c r="W12" s="63" t="e">
        <f t="shared" si="0"/>
        <v>#DIV/0!</v>
      </c>
      <c r="X12" s="63" t="e">
        <f t="shared" si="0"/>
        <v>#DIV/0!</v>
      </c>
      <c r="Y12" s="63" t="e">
        <f t="shared" si="0"/>
        <v>#DIV/0!</v>
      </c>
      <c r="Z12" s="63" t="e">
        <f t="shared" si="0"/>
        <v>#DIV/0!</v>
      </c>
      <c r="AA12" s="63">
        <f t="shared" si="0"/>
        <v>0.18087855297157623</v>
      </c>
    </row>
    <row r="13" spans="1:27" x14ac:dyDescent="0.2">
      <c r="A13" s="16" t="s">
        <v>140</v>
      </c>
      <c r="B13" s="33">
        <v>50</v>
      </c>
      <c r="C13" s="30">
        <v>420</v>
      </c>
      <c r="D13" s="33">
        <v>24</v>
      </c>
      <c r="E13" s="30">
        <v>59</v>
      </c>
      <c r="F13" s="52"/>
      <c r="G13" s="33"/>
      <c r="H13" s="52"/>
      <c r="I13" s="33"/>
      <c r="J13" s="33"/>
      <c r="K13" s="33"/>
      <c r="L13" s="33"/>
      <c r="M13" s="33">
        <v>3</v>
      </c>
      <c r="N13" s="25" t="s">
        <v>155</v>
      </c>
      <c r="O13" s="25" t="s">
        <v>170</v>
      </c>
      <c r="P13" s="63">
        <f t="shared" si="1"/>
        <v>3.3852403520649964E-2</v>
      </c>
      <c r="Q13" s="63">
        <f t="shared" si="2"/>
        <v>2.7944111776447105E-2</v>
      </c>
      <c r="R13" s="63">
        <f t="shared" si="0"/>
        <v>1.4125956444967627E-2</v>
      </c>
      <c r="S13" s="63">
        <f t="shared" si="0"/>
        <v>2.4229979466119097E-2</v>
      </c>
      <c r="T13" s="63" t="e">
        <f t="shared" si="0"/>
        <v>#DIV/0!</v>
      </c>
      <c r="U13" s="63" t="e">
        <f t="shared" si="0"/>
        <v>#DIV/0!</v>
      </c>
      <c r="V13" s="63" t="e">
        <f t="shared" si="0"/>
        <v>#DIV/0!</v>
      </c>
      <c r="W13" s="63" t="e">
        <f t="shared" si="0"/>
        <v>#DIV/0!</v>
      </c>
      <c r="X13" s="63" t="e">
        <f t="shared" si="0"/>
        <v>#DIV/0!</v>
      </c>
      <c r="Y13" s="63" t="e">
        <f t="shared" si="0"/>
        <v>#DIV/0!</v>
      </c>
      <c r="Z13" s="63" t="e">
        <f t="shared" si="0"/>
        <v>#DIV/0!</v>
      </c>
      <c r="AA13" s="63">
        <f t="shared" si="0"/>
        <v>7.7519379844961239E-3</v>
      </c>
    </row>
    <row r="14" spans="1:27" x14ac:dyDescent="0.2">
      <c r="A14" s="16" t="s">
        <v>141</v>
      </c>
      <c r="B14" s="33">
        <v>95</v>
      </c>
      <c r="C14" s="30">
        <v>780</v>
      </c>
      <c r="D14" s="33">
        <v>61</v>
      </c>
      <c r="E14" s="30">
        <v>86</v>
      </c>
      <c r="F14" s="33"/>
      <c r="G14" s="33"/>
      <c r="H14" s="33"/>
      <c r="I14" s="33"/>
      <c r="J14" s="33"/>
      <c r="K14" s="33"/>
      <c r="L14" s="33"/>
      <c r="M14" s="33">
        <v>3</v>
      </c>
      <c r="N14" s="25" t="s">
        <v>156</v>
      </c>
      <c r="O14" s="25" t="s">
        <v>171</v>
      </c>
      <c r="P14" s="63">
        <f t="shared" si="1"/>
        <v>6.4319566689234942E-2</v>
      </c>
      <c r="Q14" s="63">
        <f t="shared" si="2"/>
        <v>5.1896207584830337E-2</v>
      </c>
      <c r="R14" s="63">
        <f t="shared" si="0"/>
        <v>3.5903472630959388E-2</v>
      </c>
      <c r="S14" s="63">
        <f t="shared" si="0"/>
        <v>3.5318275154004104E-2</v>
      </c>
      <c r="T14" s="63" t="e">
        <f t="shared" si="0"/>
        <v>#DIV/0!</v>
      </c>
      <c r="U14" s="63" t="e">
        <f t="shared" si="0"/>
        <v>#DIV/0!</v>
      </c>
      <c r="V14" s="63" t="e">
        <f t="shared" si="0"/>
        <v>#DIV/0!</v>
      </c>
      <c r="W14" s="63" t="e">
        <f t="shared" si="0"/>
        <v>#DIV/0!</v>
      </c>
      <c r="X14" s="63" t="e">
        <f t="shared" si="0"/>
        <v>#DIV/0!</v>
      </c>
      <c r="Y14" s="63" t="e">
        <f t="shared" si="0"/>
        <v>#DIV/0!</v>
      </c>
      <c r="Z14" s="63" t="e">
        <f t="shared" si="0"/>
        <v>#DIV/0!</v>
      </c>
      <c r="AA14" s="63">
        <f t="shared" si="0"/>
        <v>7.7519379844961239E-3</v>
      </c>
    </row>
    <row r="15" spans="1:27" x14ac:dyDescent="0.2">
      <c r="A15" s="16" t="s">
        <v>142</v>
      </c>
      <c r="B15" s="33">
        <v>52</v>
      </c>
      <c r="C15" s="30">
        <v>404</v>
      </c>
      <c r="D15" s="33">
        <v>64</v>
      </c>
      <c r="E15" s="30">
        <v>61</v>
      </c>
      <c r="F15" s="33"/>
      <c r="G15" s="33"/>
      <c r="H15" s="33"/>
      <c r="I15" s="33"/>
      <c r="J15" s="33"/>
      <c r="K15" s="33"/>
      <c r="L15" s="33"/>
      <c r="M15" s="33">
        <v>3</v>
      </c>
      <c r="N15" s="25" t="s">
        <v>157</v>
      </c>
      <c r="O15" s="25" t="s">
        <v>172</v>
      </c>
      <c r="P15" s="63">
        <f t="shared" si="1"/>
        <v>3.5206499661475966E-2</v>
      </c>
      <c r="Q15" s="63">
        <f t="shared" si="2"/>
        <v>2.6879574184963406E-2</v>
      </c>
      <c r="R15" s="63">
        <f t="shared" si="0"/>
        <v>3.7669217186580339E-2</v>
      </c>
      <c r="S15" s="63">
        <f t="shared" si="0"/>
        <v>2.5051334702258728E-2</v>
      </c>
      <c r="T15" s="63" t="e">
        <f t="shared" si="0"/>
        <v>#DIV/0!</v>
      </c>
      <c r="U15" s="63" t="e">
        <f t="shared" si="0"/>
        <v>#DIV/0!</v>
      </c>
      <c r="V15" s="63" t="e">
        <f t="shared" si="0"/>
        <v>#DIV/0!</v>
      </c>
      <c r="W15" s="63" t="e">
        <f t="shared" si="0"/>
        <v>#DIV/0!</v>
      </c>
      <c r="X15" s="63" t="e">
        <f t="shared" si="0"/>
        <v>#DIV/0!</v>
      </c>
      <c r="Y15" s="63" t="e">
        <f t="shared" si="0"/>
        <v>#DIV/0!</v>
      </c>
      <c r="Z15" s="63" t="e">
        <f t="shared" si="0"/>
        <v>#DIV/0!</v>
      </c>
      <c r="AA15" s="63">
        <f t="shared" si="0"/>
        <v>7.7519379844961239E-3</v>
      </c>
    </row>
    <row r="16" spans="1:27" x14ac:dyDescent="0.2">
      <c r="A16" s="16" t="s">
        <v>143</v>
      </c>
      <c r="B16" s="33">
        <v>8</v>
      </c>
      <c r="C16" s="30">
        <v>78</v>
      </c>
      <c r="D16" s="33">
        <v>8</v>
      </c>
      <c r="E16" s="30">
        <v>8</v>
      </c>
      <c r="F16" s="33"/>
      <c r="G16" s="33"/>
      <c r="H16" s="33"/>
      <c r="I16" s="33"/>
      <c r="J16" s="33"/>
      <c r="K16" s="33"/>
      <c r="L16" s="33"/>
      <c r="M16" s="33">
        <v>4</v>
      </c>
      <c r="N16" s="25" t="s">
        <v>158</v>
      </c>
      <c r="O16" s="25" t="s">
        <v>173</v>
      </c>
      <c r="P16" s="63">
        <f t="shared" si="1"/>
        <v>5.4163845633039944E-3</v>
      </c>
      <c r="Q16" s="63">
        <f t="shared" si="2"/>
        <v>5.189620758483034E-3</v>
      </c>
      <c r="R16" s="63">
        <f t="shared" si="0"/>
        <v>4.7086521483225424E-3</v>
      </c>
      <c r="S16" s="63">
        <f t="shared" si="0"/>
        <v>3.2854209445585215E-3</v>
      </c>
      <c r="T16" s="63" t="e">
        <f t="shared" si="0"/>
        <v>#DIV/0!</v>
      </c>
      <c r="U16" s="63" t="e">
        <f t="shared" si="0"/>
        <v>#DIV/0!</v>
      </c>
      <c r="V16" s="63" t="e">
        <f t="shared" si="0"/>
        <v>#DIV/0!</v>
      </c>
      <c r="W16" s="63" t="e">
        <f t="shared" si="0"/>
        <v>#DIV/0!</v>
      </c>
      <c r="X16" s="63" t="e">
        <f t="shared" si="0"/>
        <v>#DIV/0!</v>
      </c>
      <c r="Y16" s="63" t="e">
        <f t="shared" si="0"/>
        <v>#DIV/0!</v>
      </c>
      <c r="Z16" s="63" t="e">
        <f t="shared" si="0"/>
        <v>#DIV/0!</v>
      </c>
      <c r="AA16" s="63">
        <f t="shared" si="0"/>
        <v>1.0335917312661499E-2</v>
      </c>
    </row>
    <row r="17" spans="1:27" x14ac:dyDescent="0.2">
      <c r="A17" s="16" t="s">
        <v>144</v>
      </c>
      <c r="B17" s="33">
        <v>53</v>
      </c>
      <c r="C17" s="30">
        <v>292</v>
      </c>
      <c r="D17" s="33">
        <v>35</v>
      </c>
      <c r="E17" s="30">
        <v>40</v>
      </c>
      <c r="F17" s="33"/>
      <c r="G17" s="33"/>
      <c r="H17" s="33"/>
      <c r="I17" s="33"/>
      <c r="J17" s="33"/>
      <c r="K17" s="33"/>
      <c r="L17" s="33"/>
      <c r="M17" s="33">
        <v>3</v>
      </c>
      <c r="N17" s="25" t="s">
        <v>159</v>
      </c>
      <c r="O17" s="25" t="s">
        <v>174</v>
      </c>
      <c r="P17" s="63">
        <f t="shared" si="1"/>
        <v>3.5883547731888961E-2</v>
      </c>
      <c r="Q17" s="63">
        <f t="shared" si="2"/>
        <v>1.9427811044577512E-2</v>
      </c>
      <c r="R17" s="63">
        <f t="shared" si="0"/>
        <v>2.0600353148911125E-2</v>
      </c>
      <c r="S17" s="63">
        <f t="shared" si="0"/>
        <v>1.6427104722792608E-2</v>
      </c>
      <c r="T17" s="63" t="e">
        <f t="shared" si="0"/>
        <v>#DIV/0!</v>
      </c>
      <c r="U17" s="63" t="e">
        <f t="shared" si="0"/>
        <v>#DIV/0!</v>
      </c>
      <c r="V17" s="63" t="e">
        <f t="shared" si="0"/>
        <v>#DIV/0!</v>
      </c>
      <c r="W17" s="63" t="e">
        <f t="shared" si="0"/>
        <v>#DIV/0!</v>
      </c>
      <c r="X17" s="63" t="e">
        <f t="shared" si="0"/>
        <v>#DIV/0!</v>
      </c>
      <c r="Y17" s="63" t="e">
        <f t="shared" si="0"/>
        <v>#DIV/0!</v>
      </c>
      <c r="Z17" s="63" t="e">
        <f t="shared" si="0"/>
        <v>#DIV/0!</v>
      </c>
      <c r="AA17" s="63">
        <f t="shared" si="0"/>
        <v>7.7519379844961239E-3</v>
      </c>
    </row>
    <row r="18" spans="1:27" x14ac:dyDescent="0.2">
      <c r="A18" s="16" t="s">
        <v>145</v>
      </c>
      <c r="B18" s="33">
        <v>2</v>
      </c>
      <c r="C18" s="30">
        <v>42</v>
      </c>
      <c r="D18" s="33" t="s">
        <v>90</v>
      </c>
      <c r="E18" s="30">
        <v>5</v>
      </c>
      <c r="F18" s="33"/>
      <c r="G18" s="33"/>
      <c r="H18" s="33"/>
      <c r="I18" s="33"/>
      <c r="J18" s="33"/>
      <c r="K18" s="33"/>
      <c r="L18" s="33"/>
      <c r="M18" s="33">
        <v>2</v>
      </c>
      <c r="N18" s="25" t="s">
        <v>160</v>
      </c>
      <c r="O18" s="25" t="s">
        <v>175</v>
      </c>
      <c r="P18" s="63">
        <f t="shared" si="1"/>
        <v>1.3540961408259986E-3</v>
      </c>
      <c r="Q18" s="63">
        <f t="shared" si="2"/>
        <v>2.7944111776447107E-3</v>
      </c>
      <c r="R18" s="63" t="e">
        <f t="shared" si="0"/>
        <v>#VALUE!</v>
      </c>
      <c r="S18" s="63">
        <f t="shared" si="0"/>
        <v>2.0533880903490761E-3</v>
      </c>
      <c r="T18" s="63" t="e">
        <f t="shared" si="0"/>
        <v>#DIV/0!</v>
      </c>
      <c r="U18" s="63" t="e">
        <f t="shared" si="0"/>
        <v>#DIV/0!</v>
      </c>
      <c r="V18" s="63" t="e">
        <f t="shared" si="0"/>
        <v>#DIV/0!</v>
      </c>
      <c r="W18" s="63" t="e">
        <f t="shared" si="0"/>
        <v>#DIV/0!</v>
      </c>
      <c r="X18" s="63" t="e">
        <f t="shared" si="0"/>
        <v>#DIV/0!</v>
      </c>
      <c r="Y18" s="63" t="e">
        <f t="shared" si="0"/>
        <v>#DIV/0!</v>
      </c>
      <c r="Z18" s="63" t="e">
        <f t="shared" si="0"/>
        <v>#DIV/0!</v>
      </c>
      <c r="AA18" s="63">
        <f t="shared" si="0"/>
        <v>5.1679586563307496E-3</v>
      </c>
    </row>
    <row r="19" spans="1:27" x14ac:dyDescent="0.2">
      <c r="A19" s="16" t="s">
        <v>146</v>
      </c>
      <c r="B19" s="33">
        <v>102</v>
      </c>
      <c r="C19" s="30">
        <v>702</v>
      </c>
      <c r="D19" s="33">
        <v>163</v>
      </c>
      <c r="E19" s="30">
        <v>156</v>
      </c>
      <c r="F19" s="33"/>
      <c r="G19" s="33"/>
      <c r="H19" s="33"/>
      <c r="I19" s="33"/>
      <c r="J19" s="33"/>
      <c r="K19" s="33"/>
      <c r="L19" s="33"/>
      <c r="M19" s="33">
        <v>12</v>
      </c>
      <c r="N19" s="25" t="s">
        <v>161</v>
      </c>
      <c r="O19" s="25" t="s">
        <v>176</v>
      </c>
      <c r="P19" s="63">
        <f t="shared" si="1"/>
        <v>6.905890318212593E-2</v>
      </c>
      <c r="Q19" s="63">
        <f t="shared" si="2"/>
        <v>4.6706586826347304E-2</v>
      </c>
      <c r="R19" s="63">
        <f t="shared" si="0"/>
        <v>9.59387875220718E-2</v>
      </c>
      <c r="S19" s="63">
        <f t="shared" si="0"/>
        <v>6.4065708418891171E-2</v>
      </c>
      <c r="T19" s="63" t="e">
        <f t="shared" si="0"/>
        <v>#DIV/0!</v>
      </c>
      <c r="U19" s="63" t="e">
        <f t="shared" si="0"/>
        <v>#DIV/0!</v>
      </c>
      <c r="V19" s="63" t="e">
        <f t="shared" si="0"/>
        <v>#DIV/0!</v>
      </c>
      <c r="W19" s="63" t="e">
        <f t="shared" si="0"/>
        <v>#DIV/0!</v>
      </c>
      <c r="X19" s="63" t="e">
        <f t="shared" si="0"/>
        <v>#DIV/0!</v>
      </c>
      <c r="Y19" s="63" t="e">
        <f t="shared" si="0"/>
        <v>#DIV/0!</v>
      </c>
      <c r="Z19" s="63" t="e">
        <f t="shared" si="0"/>
        <v>#DIV/0!</v>
      </c>
      <c r="AA19" s="63">
        <f t="shared" si="0"/>
        <v>3.1007751937984496E-2</v>
      </c>
    </row>
    <row r="20" spans="1:27" x14ac:dyDescent="0.2">
      <c r="A20" s="4" t="s">
        <v>118</v>
      </c>
      <c r="B20" s="2">
        <f>SUM(B5:B19)</f>
        <v>1477</v>
      </c>
      <c r="C20" s="2">
        <f t="shared" ref="C20:M20" si="3">SUM(C5:C19)</f>
        <v>15030</v>
      </c>
      <c r="D20" s="2">
        <f t="shared" si="3"/>
        <v>1699</v>
      </c>
      <c r="E20" s="2">
        <f t="shared" si="3"/>
        <v>2435</v>
      </c>
      <c r="F20" s="2">
        <f t="shared" si="3"/>
        <v>0</v>
      </c>
      <c r="G20" s="2">
        <f t="shared" si="3"/>
        <v>0</v>
      </c>
      <c r="H20" s="2">
        <f t="shared" si="3"/>
        <v>0</v>
      </c>
      <c r="I20" s="2">
        <f t="shared" si="3"/>
        <v>0</v>
      </c>
      <c r="J20" s="2">
        <f t="shared" si="3"/>
        <v>0</v>
      </c>
      <c r="K20" s="2">
        <f t="shared" si="3"/>
        <v>0</v>
      </c>
      <c r="L20" s="2">
        <f t="shared" si="3"/>
        <v>0</v>
      </c>
      <c r="M20" s="2">
        <f t="shared" si="3"/>
        <v>387</v>
      </c>
    </row>
    <row r="21" spans="1:27" x14ac:dyDescent="0.2">
      <c r="A21" s="4"/>
      <c r="B21" s="2"/>
      <c r="C21" s="2"/>
      <c r="D21" s="2"/>
      <c r="E21" s="2"/>
    </row>
    <row r="22" spans="1:27" x14ac:dyDescent="0.2">
      <c r="A22" s="4"/>
      <c r="B22" s="2"/>
      <c r="C22" s="2"/>
      <c r="D22" s="2"/>
      <c r="E22" s="2"/>
    </row>
    <row r="23" spans="1:27" x14ac:dyDescent="0.2">
      <c r="A23" s="4"/>
      <c r="B23" s="2"/>
      <c r="C23" s="2"/>
      <c r="D23" s="2"/>
      <c r="E23" s="2"/>
    </row>
    <row r="24" spans="1:27" x14ac:dyDescent="0.2">
      <c r="A24" s="4"/>
      <c r="B24" s="2"/>
      <c r="C24" s="2"/>
      <c r="D24" s="2"/>
      <c r="E24" s="2"/>
    </row>
    <row r="25" spans="1:27" x14ac:dyDescent="0.2">
      <c r="A25" s="4"/>
      <c r="B25" s="2"/>
      <c r="C25" s="2"/>
      <c r="D25" s="2"/>
      <c r="E25" s="2"/>
    </row>
    <row r="26" spans="1:27" x14ac:dyDescent="0.2">
      <c r="A26" s="4"/>
      <c r="B26" s="2"/>
      <c r="C26" s="2"/>
      <c r="D26" s="2"/>
      <c r="E26" s="2"/>
    </row>
    <row r="27" spans="1:27" x14ac:dyDescent="0.2">
      <c r="A27" s="4"/>
      <c r="B27" s="2"/>
      <c r="C27" s="2"/>
      <c r="D27" s="2"/>
      <c r="E27" s="2"/>
    </row>
    <row r="28" spans="1:27" x14ac:dyDescent="0.2">
      <c r="A28" s="4"/>
      <c r="B28" s="2"/>
      <c r="C28" s="2"/>
      <c r="D28" s="2"/>
      <c r="E28" s="2"/>
    </row>
    <row r="29" spans="1:27" x14ac:dyDescent="0.2">
      <c r="A29" s="4"/>
      <c r="B29" s="2"/>
      <c r="C29" s="2"/>
      <c r="D29" s="2"/>
      <c r="E29" s="2"/>
    </row>
    <row r="30" spans="1:27" x14ac:dyDescent="0.2">
      <c r="A30" s="4"/>
      <c r="B30" s="2"/>
      <c r="C30" s="2"/>
      <c r="D30" s="2"/>
      <c r="E30" s="2"/>
    </row>
    <row r="31" spans="1:27" x14ac:dyDescent="0.2">
      <c r="A31" s="4"/>
      <c r="B31" s="2"/>
      <c r="C31" s="2"/>
      <c r="D31" s="2"/>
      <c r="E31" s="2"/>
    </row>
    <row r="32" spans="1:27" x14ac:dyDescent="0.2">
      <c r="A32" s="4"/>
      <c r="B32" s="2"/>
      <c r="C32" s="2"/>
      <c r="D32" s="2"/>
      <c r="E32" s="2"/>
    </row>
    <row r="33" spans="1:5" x14ac:dyDescent="0.2">
      <c r="A33" s="4"/>
      <c r="B33" s="2"/>
      <c r="C33" s="2"/>
      <c r="D33" s="2"/>
      <c r="E33" s="2"/>
    </row>
    <row r="34" spans="1:5" x14ac:dyDescent="0.2">
      <c r="A34" s="4"/>
      <c r="B34" s="2"/>
      <c r="C34" s="2"/>
      <c r="D34" s="2"/>
      <c r="E34" s="2"/>
    </row>
    <row r="35" spans="1:5" x14ac:dyDescent="0.2">
      <c r="A35" s="4"/>
      <c r="B35" s="2"/>
      <c r="C35" s="2"/>
      <c r="D35" s="2"/>
      <c r="E35" s="2"/>
    </row>
    <row r="36" spans="1:5" x14ac:dyDescent="0.2">
      <c r="A36" s="4"/>
      <c r="B36" s="2"/>
      <c r="C36" s="2"/>
      <c r="D36" s="2"/>
      <c r="E36" s="2"/>
    </row>
    <row r="37" spans="1:5" x14ac:dyDescent="0.2">
      <c r="A37" s="4"/>
      <c r="B37" s="2"/>
      <c r="C37" s="2"/>
      <c r="D37" s="2"/>
      <c r="E37" s="2"/>
    </row>
    <row r="38" spans="1:5" x14ac:dyDescent="0.2">
      <c r="A38" s="4"/>
      <c r="B38" s="2"/>
      <c r="C38" s="2"/>
      <c r="D38" s="2"/>
      <c r="E38" s="2"/>
    </row>
    <row r="39" spans="1:5" x14ac:dyDescent="0.2">
      <c r="A39" s="4"/>
      <c r="B39" s="2"/>
      <c r="C39" s="2"/>
      <c r="D39" s="2"/>
      <c r="E39" s="2"/>
    </row>
    <row r="40" spans="1:5" x14ac:dyDescent="0.2">
      <c r="A40" s="4"/>
      <c r="B40" s="2"/>
      <c r="C40" s="2"/>
      <c r="D40" s="2"/>
      <c r="E40" s="2"/>
    </row>
    <row r="41" spans="1:5" x14ac:dyDescent="0.2">
      <c r="A41" s="4"/>
      <c r="B41" s="2"/>
      <c r="C41" s="2"/>
      <c r="D41" s="2"/>
      <c r="E41" s="2"/>
    </row>
    <row r="42" spans="1:5" x14ac:dyDescent="0.2">
      <c r="A42" s="4"/>
      <c r="B42" s="2"/>
      <c r="C42" s="2"/>
      <c r="D42" s="2"/>
      <c r="E42" s="2"/>
    </row>
    <row r="43" spans="1:5" x14ac:dyDescent="0.2">
      <c r="A43" s="4"/>
      <c r="B43" s="2"/>
      <c r="C43" s="2"/>
      <c r="D43" s="2"/>
      <c r="E43" s="2"/>
    </row>
    <row r="44" spans="1:5" x14ac:dyDescent="0.2">
      <c r="A44" s="4"/>
      <c r="B44" s="2"/>
      <c r="C44" s="2"/>
      <c r="D44" s="2"/>
      <c r="E44" s="2"/>
    </row>
    <row r="45" spans="1:5" x14ac:dyDescent="0.2">
      <c r="A45" s="4"/>
      <c r="B45" s="2"/>
      <c r="C45" s="2"/>
      <c r="D45" s="2"/>
      <c r="E45" s="2"/>
    </row>
    <row r="46" spans="1:5" x14ac:dyDescent="0.2">
      <c r="A46" s="4"/>
      <c r="B46" s="2"/>
      <c r="C46" s="2"/>
      <c r="D46" s="2"/>
      <c r="E46" s="2"/>
    </row>
    <row r="47" spans="1:5" x14ac:dyDescent="0.2">
      <c r="A47" s="4"/>
      <c r="B47" s="2"/>
      <c r="C47" s="2"/>
      <c r="D47" s="2"/>
      <c r="E47" s="2"/>
    </row>
    <row r="48" spans="1:5" x14ac:dyDescent="0.2">
      <c r="A48" s="4"/>
      <c r="B48" s="2"/>
      <c r="C48" s="2"/>
      <c r="D48" s="2"/>
      <c r="E48" s="2"/>
    </row>
    <row r="49" spans="1:5" x14ac:dyDescent="0.2">
      <c r="A49" s="4"/>
      <c r="B49" s="2"/>
      <c r="C49" s="2"/>
      <c r="D49" s="2"/>
      <c r="E49" s="2"/>
    </row>
    <row r="50" spans="1:5" x14ac:dyDescent="0.2">
      <c r="A50" s="4"/>
      <c r="B50" s="2"/>
      <c r="C50" s="2"/>
      <c r="D50" s="2"/>
      <c r="E50" s="2"/>
    </row>
    <row r="51" spans="1:5" x14ac:dyDescent="0.2">
      <c r="A51" s="4"/>
      <c r="B51" s="2"/>
      <c r="C51" s="2"/>
      <c r="D51" s="2"/>
      <c r="E51" s="2"/>
    </row>
    <row r="52" spans="1:5" x14ac:dyDescent="0.2">
      <c r="A52" s="4"/>
      <c r="B52" s="2"/>
      <c r="C52" s="2"/>
      <c r="D52" s="2"/>
      <c r="E52" s="2"/>
    </row>
    <row r="53" spans="1:5" x14ac:dyDescent="0.2">
      <c r="A53" s="4"/>
      <c r="B53" s="2"/>
      <c r="C53" s="2"/>
      <c r="D53" s="2"/>
      <c r="E53" s="2"/>
    </row>
    <row r="54" spans="1:5" x14ac:dyDescent="0.2">
      <c r="A54" s="4"/>
      <c r="B54" s="2"/>
      <c r="C54" s="2"/>
      <c r="D54" s="2"/>
      <c r="E54" s="2"/>
    </row>
    <row r="55" spans="1:5" x14ac:dyDescent="0.2">
      <c r="A55" s="4"/>
      <c r="B55" s="2"/>
      <c r="C55" s="2"/>
      <c r="D55" s="2"/>
      <c r="E55" s="2"/>
    </row>
    <row r="56" spans="1:5" x14ac:dyDescent="0.2">
      <c r="A56" s="4"/>
      <c r="B56" s="2"/>
      <c r="C56" s="2"/>
      <c r="D56" s="2"/>
      <c r="E56" s="2"/>
    </row>
    <row r="57" spans="1:5" x14ac:dyDescent="0.2">
      <c r="A57" s="4"/>
      <c r="B57" s="2"/>
      <c r="C57" s="2"/>
      <c r="D57" s="2"/>
      <c r="E57" s="2"/>
    </row>
    <row r="58" spans="1:5" x14ac:dyDescent="0.2">
      <c r="A58" s="4"/>
      <c r="B58" s="2"/>
      <c r="C58" s="2"/>
      <c r="D58" s="2"/>
      <c r="E58" s="2"/>
    </row>
    <row r="59" spans="1:5" x14ac:dyDescent="0.2">
      <c r="A59" s="4"/>
      <c r="B59" s="2"/>
      <c r="C59" s="2"/>
      <c r="D59" s="2"/>
      <c r="E59" s="2"/>
    </row>
    <row r="60" spans="1:5" x14ac:dyDescent="0.2">
      <c r="A60" s="4"/>
      <c r="B60" s="2"/>
      <c r="C60" s="2"/>
      <c r="D60" s="2"/>
      <c r="E60" s="2"/>
    </row>
    <row r="61" spans="1:5" x14ac:dyDescent="0.2">
      <c r="A61" s="4"/>
      <c r="B61" s="2"/>
      <c r="C61" s="2"/>
      <c r="D61" s="2"/>
      <c r="E61" s="2"/>
    </row>
    <row r="62" spans="1:5" x14ac:dyDescent="0.2">
      <c r="A62" s="4"/>
      <c r="B62" s="2"/>
      <c r="C62" s="2"/>
      <c r="D62" s="2"/>
      <c r="E62" s="2"/>
    </row>
    <row r="63" spans="1:5" x14ac:dyDescent="0.2">
      <c r="A63" s="4"/>
      <c r="B63" s="2"/>
      <c r="C63" s="2"/>
      <c r="D63" s="2"/>
      <c r="E63" s="2"/>
    </row>
    <row r="64" spans="1:5" x14ac:dyDescent="0.2">
      <c r="A64" s="4"/>
      <c r="B64" s="2"/>
      <c r="C64" s="2"/>
      <c r="D64" s="2"/>
      <c r="E64" s="2"/>
    </row>
    <row r="65" spans="1:5" x14ac:dyDescent="0.2">
      <c r="A65" s="4"/>
      <c r="B65" s="2"/>
      <c r="C65" s="2"/>
      <c r="D65" s="2"/>
      <c r="E65" s="2"/>
    </row>
    <row r="66" spans="1:5" x14ac:dyDescent="0.2">
      <c r="A66" s="4"/>
      <c r="B66" s="2"/>
      <c r="C66" s="2"/>
      <c r="D66" s="2"/>
      <c r="E66" s="2"/>
    </row>
    <row r="67" spans="1:5" x14ac:dyDescent="0.2">
      <c r="A67" s="4"/>
      <c r="B67" s="2"/>
      <c r="C67" s="2"/>
      <c r="D67" s="2"/>
      <c r="E67" s="2"/>
    </row>
    <row r="68" spans="1:5" x14ac:dyDescent="0.2">
      <c r="A68" s="4"/>
      <c r="B68" s="2"/>
      <c r="C68" s="2"/>
      <c r="D68" s="2"/>
      <c r="E68" s="2"/>
    </row>
    <row r="69" spans="1:5" x14ac:dyDescent="0.2">
      <c r="A69" s="4"/>
      <c r="B69" s="2"/>
      <c r="C69" s="2"/>
      <c r="D69" s="2"/>
      <c r="E69" s="2"/>
    </row>
    <row r="70" spans="1:5" x14ac:dyDescent="0.2">
      <c r="A70" s="4"/>
      <c r="B70" s="2"/>
      <c r="C70" s="2"/>
      <c r="D70" s="2"/>
      <c r="E70" s="2"/>
    </row>
    <row r="71" spans="1:5" x14ac:dyDescent="0.2">
      <c r="A71" s="4"/>
      <c r="B71" s="2"/>
      <c r="C71" s="2"/>
      <c r="D71" s="2"/>
      <c r="E71" s="2"/>
    </row>
    <row r="72" spans="1:5" x14ac:dyDescent="0.2">
      <c r="A72" s="4"/>
      <c r="B72" s="2"/>
      <c r="C72" s="2"/>
      <c r="D72" s="2"/>
      <c r="E72" s="2"/>
    </row>
    <row r="73" spans="1:5" x14ac:dyDescent="0.2">
      <c r="A73" s="4"/>
      <c r="B73" s="2"/>
      <c r="C73" s="2"/>
      <c r="D73" s="2"/>
      <c r="E73" s="2"/>
    </row>
    <row r="74" spans="1:5" x14ac:dyDescent="0.2">
      <c r="A74" s="4"/>
      <c r="B74" s="2"/>
      <c r="C74" s="2"/>
      <c r="D74" s="2"/>
      <c r="E74" s="2"/>
    </row>
    <row r="75" spans="1:5" x14ac:dyDescent="0.2">
      <c r="A75" s="4"/>
      <c r="B75" s="2"/>
      <c r="C75" s="2"/>
      <c r="D75" s="2"/>
      <c r="E75" s="2"/>
    </row>
    <row r="76" spans="1:5" x14ac:dyDescent="0.2">
      <c r="A76" s="4"/>
      <c r="B76" s="2"/>
      <c r="C76" s="2"/>
      <c r="D76" s="2"/>
      <c r="E76" s="2"/>
    </row>
    <row r="77" spans="1:5" x14ac:dyDescent="0.2">
      <c r="A77" s="4"/>
      <c r="B77" s="2"/>
      <c r="C77" s="2"/>
      <c r="D77" s="2"/>
      <c r="E77" s="2"/>
    </row>
    <row r="78" spans="1:5" x14ac:dyDescent="0.2">
      <c r="A78" s="4"/>
      <c r="B78" s="2"/>
      <c r="C78" s="2"/>
      <c r="D78" s="2"/>
      <c r="E78" s="2"/>
    </row>
    <row r="79" spans="1:5" x14ac:dyDescent="0.2">
      <c r="A79" s="4"/>
      <c r="B79" s="2"/>
      <c r="C79" s="2"/>
      <c r="D79" s="2"/>
      <c r="E79" s="2"/>
    </row>
    <row r="80" spans="1:5" x14ac:dyDescent="0.2">
      <c r="A80" s="4"/>
      <c r="B80" s="2"/>
      <c r="C80" s="2"/>
      <c r="D80" s="2"/>
      <c r="E80" s="2"/>
    </row>
    <row r="81" spans="1:5" x14ac:dyDescent="0.2">
      <c r="A81" s="4"/>
      <c r="B81" s="2"/>
      <c r="C81" s="2"/>
      <c r="D81" s="2"/>
      <c r="E81" s="2"/>
    </row>
    <row r="82" spans="1:5" x14ac:dyDescent="0.2">
      <c r="A82" s="4"/>
      <c r="B82" s="2"/>
      <c r="C82" s="2"/>
      <c r="D82" s="2"/>
      <c r="E82" s="2"/>
    </row>
    <row r="83" spans="1:5" x14ac:dyDescent="0.2">
      <c r="A83" s="4"/>
      <c r="B83" s="2"/>
      <c r="C83" s="2"/>
      <c r="D83" s="2"/>
      <c r="E83" s="2"/>
    </row>
    <row r="84" spans="1:5" x14ac:dyDescent="0.2">
      <c r="A84" s="4"/>
      <c r="B84" s="2"/>
      <c r="C84" s="2"/>
      <c r="D84" s="2"/>
      <c r="E84" s="2"/>
    </row>
    <row r="85" spans="1:5" x14ac:dyDescent="0.2">
      <c r="A85" s="4"/>
      <c r="B85" s="2"/>
      <c r="C85" s="2"/>
      <c r="D85" s="2"/>
      <c r="E85" s="2"/>
    </row>
    <row r="86" spans="1:5" x14ac:dyDescent="0.2">
      <c r="A86" s="4"/>
      <c r="B86" s="2"/>
      <c r="C86" s="2"/>
      <c r="D86" s="2"/>
      <c r="E86" s="2"/>
    </row>
    <row r="87" spans="1:5" x14ac:dyDescent="0.2">
      <c r="A87" s="4"/>
      <c r="B87" s="2"/>
      <c r="C87" s="2"/>
      <c r="D87" s="2"/>
      <c r="E87" s="2"/>
    </row>
    <row r="88" spans="1:5" x14ac:dyDescent="0.2">
      <c r="A88" s="4"/>
      <c r="B88" s="2"/>
      <c r="C88" s="2"/>
      <c r="D88" s="2"/>
      <c r="E88" s="2"/>
    </row>
    <row r="89" spans="1:5" x14ac:dyDescent="0.2">
      <c r="A89" s="4"/>
      <c r="B89" s="2"/>
      <c r="C89" s="2"/>
      <c r="D89" s="2"/>
      <c r="E89" s="2"/>
    </row>
    <row r="90" spans="1:5" x14ac:dyDescent="0.2">
      <c r="A90" s="4"/>
      <c r="B90" s="2"/>
      <c r="C90" s="2"/>
      <c r="D90" s="2"/>
      <c r="E90" s="2"/>
    </row>
    <row r="91" spans="1:5" x14ac:dyDescent="0.2">
      <c r="A91" s="4"/>
      <c r="B91" s="2"/>
      <c r="C91" s="2"/>
      <c r="D91" s="2"/>
      <c r="E91" s="2"/>
    </row>
    <row r="92" spans="1:5" x14ac:dyDescent="0.2">
      <c r="A92" s="4"/>
      <c r="B92" s="2"/>
      <c r="C92" s="2"/>
      <c r="D92" s="2"/>
      <c r="E92" s="2"/>
    </row>
    <row r="93" spans="1:5" x14ac:dyDescent="0.2">
      <c r="A93" s="4"/>
      <c r="B93" s="2"/>
      <c r="C93" s="2"/>
      <c r="D93" s="2"/>
      <c r="E93" s="2"/>
    </row>
    <row r="94" spans="1:5" x14ac:dyDescent="0.2">
      <c r="A94" s="4"/>
      <c r="B94" s="2"/>
      <c r="C94" s="2"/>
      <c r="D94" s="2"/>
      <c r="E94" s="2"/>
    </row>
    <row r="95" spans="1:5" x14ac:dyDescent="0.2">
      <c r="A95" s="4"/>
      <c r="B95" s="2"/>
      <c r="C95" s="2"/>
      <c r="D95" s="2"/>
      <c r="E95" s="2"/>
    </row>
    <row r="96" spans="1:5" x14ac:dyDescent="0.2">
      <c r="A96" s="4"/>
      <c r="B96" s="2"/>
      <c r="C96" s="2"/>
      <c r="D96" s="2"/>
      <c r="E96" s="2"/>
    </row>
    <row r="97" spans="1:5" x14ac:dyDescent="0.2">
      <c r="A97" s="4"/>
      <c r="B97" s="2"/>
      <c r="C97" s="2"/>
      <c r="D97" s="2"/>
      <c r="E97" s="2"/>
    </row>
    <row r="98" spans="1:5" x14ac:dyDescent="0.2">
      <c r="A98" s="4"/>
      <c r="B98" s="2"/>
      <c r="C98" s="2"/>
      <c r="D98" s="2"/>
      <c r="E98" s="2"/>
    </row>
    <row r="99" spans="1:5" x14ac:dyDescent="0.2">
      <c r="A99" s="4"/>
      <c r="B99" s="2"/>
      <c r="C99" s="2"/>
      <c r="D99" s="2"/>
      <c r="E99" s="2"/>
    </row>
    <row r="100" spans="1:5" x14ac:dyDescent="0.2">
      <c r="A100" s="4"/>
      <c r="B100" s="2"/>
      <c r="C100" s="2"/>
      <c r="D100" s="2"/>
      <c r="E100" s="2"/>
    </row>
    <row r="101" spans="1:5" x14ac:dyDescent="0.2">
      <c r="A101" s="4"/>
      <c r="B101" s="2"/>
      <c r="C101" s="2"/>
      <c r="D101" s="2"/>
      <c r="E101" s="2"/>
    </row>
    <row r="102" spans="1:5" x14ac:dyDescent="0.2">
      <c r="A102" s="4"/>
      <c r="B102" s="2"/>
      <c r="C102" s="2"/>
      <c r="D102" s="2"/>
      <c r="E102" s="2"/>
    </row>
    <row r="103" spans="1:5" x14ac:dyDescent="0.2">
      <c r="A103" s="4"/>
      <c r="B103" s="2"/>
      <c r="C103" s="2"/>
      <c r="D103" s="2"/>
      <c r="E103" s="2"/>
    </row>
    <row r="104" spans="1:5" x14ac:dyDescent="0.2">
      <c r="A104" s="4"/>
      <c r="B104" s="2"/>
      <c r="C104" s="2"/>
      <c r="D104" s="2"/>
      <c r="E104" s="2"/>
    </row>
    <row r="105" spans="1:5" x14ac:dyDescent="0.2">
      <c r="A105" s="4"/>
      <c r="B105" s="2"/>
      <c r="C105" s="2"/>
      <c r="D105" s="2"/>
      <c r="E105" s="2"/>
    </row>
    <row r="106" spans="1:5" x14ac:dyDescent="0.2">
      <c r="A106" s="4"/>
      <c r="B106" s="2"/>
      <c r="C106" s="2"/>
      <c r="D106" s="2"/>
      <c r="E106" s="2"/>
    </row>
    <row r="107" spans="1:5" x14ac:dyDescent="0.2">
      <c r="A107" s="4"/>
      <c r="B107" s="2"/>
      <c r="C107" s="2"/>
      <c r="D107" s="2"/>
      <c r="E107" s="2"/>
    </row>
    <row r="108" spans="1:5" x14ac:dyDescent="0.2">
      <c r="A108" s="4"/>
      <c r="B108" s="2"/>
      <c r="C108" s="2"/>
      <c r="D108" s="2"/>
      <c r="E108" s="2"/>
    </row>
    <row r="109" spans="1:5" x14ac:dyDescent="0.2">
      <c r="A109" s="4"/>
      <c r="B109" s="2"/>
      <c r="C109" s="2"/>
      <c r="D109" s="2"/>
      <c r="E109" s="2"/>
    </row>
    <row r="110" spans="1:5" x14ac:dyDescent="0.2">
      <c r="A110" s="4"/>
      <c r="B110" s="2"/>
      <c r="C110" s="2"/>
      <c r="D110" s="2"/>
      <c r="E110" s="2"/>
    </row>
    <row r="111" spans="1:5" x14ac:dyDescent="0.2">
      <c r="A111" s="4"/>
      <c r="B111" s="2"/>
      <c r="C111" s="2"/>
      <c r="D111" s="2"/>
      <c r="E111" s="2"/>
    </row>
    <row r="112" spans="1:5" x14ac:dyDescent="0.2">
      <c r="A112" s="4"/>
      <c r="B112" s="2"/>
      <c r="C112" s="2"/>
      <c r="D112" s="2"/>
      <c r="E112" s="2"/>
    </row>
    <row r="113" spans="1:5" x14ac:dyDescent="0.2">
      <c r="A113" s="4"/>
      <c r="B113" s="2"/>
      <c r="C113" s="2"/>
      <c r="D113" s="2"/>
      <c r="E113" s="2"/>
    </row>
    <row r="114" spans="1:5" x14ac:dyDescent="0.2">
      <c r="A114" s="4"/>
      <c r="B114" s="2"/>
      <c r="C114" s="2"/>
      <c r="D114" s="2"/>
      <c r="E114" s="2"/>
    </row>
    <row r="115" spans="1:5" x14ac:dyDescent="0.2">
      <c r="A115" s="4"/>
      <c r="B115" s="2"/>
      <c r="C115" s="2"/>
      <c r="D115" s="2"/>
      <c r="E115" s="2"/>
    </row>
    <row r="116" spans="1:5" x14ac:dyDescent="0.2">
      <c r="A116" s="4"/>
      <c r="B116" s="2"/>
      <c r="C116" s="2"/>
      <c r="D116" s="2"/>
      <c r="E116" s="2"/>
    </row>
    <row r="117" spans="1:5" x14ac:dyDescent="0.2">
      <c r="A117" s="4"/>
      <c r="B117" s="2"/>
      <c r="C117" s="2"/>
      <c r="D117" s="2"/>
      <c r="E117" s="2"/>
    </row>
    <row r="118" spans="1:5" x14ac:dyDescent="0.2">
      <c r="A118" s="4"/>
      <c r="B118" s="2"/>
      <c r="C118" s="2"/>
      <c r="D118" s="2"/>
      <c r="E118" s="2"/>
    </row>
    <row r="119" spans="1:5" x14ac:dyDescent="0.2">
      <c r="A119" s="4"/>
      <c r="B119" s="2"/>
      <c r="C119" s="2"/>
      <c r="D119" s="2"/>
      <c r="E119" s="2"/>
    </row>
    <row r="120" spans="1:5" x14ac:dyDescent="0.2">
      <c r="A120" s="4"/>
      <c r="B120" s="2"/>
      <c r="C120" s="2"/>
      <c r="D120" s="2"/>
      <c r="E120" s="2"/>
    </row>
    <row r="121" spans="1:5" x14ac:dyDescent="0.2">
      <c r="A121" s="4"/>
      <c r="B121" s="2"/>
      <c r="C121" s="2"/>
      <c r="D121" s="2"/>
      <c r="E121" s="2"/>
    </row>
    <row r="122" spans="1:5" x14ac:dyDescent="0.2">
      <c r="A122" s="4"/>
      <c r="B122" s="2"/>
      <c r="C122" s="2"/>
      <c r="D122" s="2"/>
      <c r="E122" s="2"/>
    </row>
    <row r="123" spans="1:5" x14ac:dyDescent="0.2">
      <c r="A123" s="4"/>
      <c r="B123" s="2"/>
      <c r="C123" s="2"/>
      <c r="D123" s="2"/>
      <c r="E123" s="2"/>
    </row>
    <row r="124" spans="1:5" x14ac:dyDescent="0.2">
      <c r="A124" s="4"/>
      <c r="B124" s="2"/>
      <c r="C124" s="2"/>
      <c r="D124" s="2"/>
      <c r="E124" s="2"/>
    </row>
    <row r="125" spans="1:5" x14ac:dyDescent="0.2">
      <c r="A125" s="4"/>
      <c r="B125" s="2"/>
      <c r="C125" s="2"/>
      <c r="D125" s="2"/>
      <c r="E125" s="2"/>
    </row>
    <row r="126" spans="1:5" x14ac:dyDescent="0.2">
      <c r="A126" s="4"/>
      <c r="B126" s="2"/>
      <c r="C126" s="2"/>
      <c r="D126" s="2"/>
      <c r="E126" s="2"/>
    </row>
    <row r="127" spans="1:5" x14ac:dyDescent="0.2">
      <c r="A127" s="4"/>
      <c r="B127" s="2"/>
      <c r="C127" s="2"/>
      <c r="D127" s="2"/>
      <c r="E127" s="2"/>
    </row>
    <row r="128" spans="1:5" x14ac:dyDescent="0.2">
      <c r="A128" s="4"/>
      <c r="B128" s="2"/>
      <c r="C128" s="2"/>
      <c r="D128" s="2"/>
      <c r="E128" s="2"/>
    </row>
    <row r="129" spans="1:5" x14ac:dyDescent="0.2">
      <c r="A129" s="4"/>
      <c r="B129" s="2"/>
      <c r="C129" s="2"/>
      <c r="D129" s="2"/>
      <c r="E129" s="2"/>
    </row>
    <row r="130" spans="1:5" x14ac:dyDescent="0.2">
      <c r="A130" s="4"/>
      <c r="B130" s="2"/>
      <c r="C130" s="2"/>
      <c r="D130" s="2"/>
      <c r="E130" s="2"/>
    </row>
    <row r="131" spans="1:5" x14ac:dyDescent="0.2">
      <c r="A131" s="4"/>
      <c r="B131" s="2"/>
      <c r="C131" s="2"/>
      <c r="D131" s="2"/>
      <c r="E131" s="2"/>
    </row>
    <row r="132" spans="1:5" x14ac:dyDescent="0.2">
      <c r="A132" s="4"/>
      <c r="B132" s="2"/>
      <c r="C132" s="2"/>
      <c r="D132" s="2"/>
      <c r="E132" s="2"/>
    </row>
    <row r="133" spans="1:5" x14ac:dyDescent="0.2">
      <c r="A133" s="4"/>
      <c r="B133" s="2"/>
      <c r="C133" s="2"/>
      <c r="D133" s="2"/>
      <c r="E133" s="2"/>
    </row>
    <row r="134" spans="1:5" x14ac:dyDescent="0.2">
      <c r="A134" s="4"/>
      <c r="B134" s="2"/>
      <c r="C134" s="2"/>
      <c r="D134" s="2"/>
      <c r="E134" s="2"/>
    </row>
    <row r="135" spans="1:5" x14ac:dyDescent="0.2">
      <c r="A135" s="4"/>
      <c r="B135" s="2"/>
      <c r="C135" s="2"/>
      <c r="D135" s="2"/>
      <c r="E135" s="2"/>
    </row>
    <row r="136" spans="1:5" x14ac:dyDescent="0.2">
      <c r="A136" s="4"/>
      <c r="B136" s="2"/>
      <c r="C136" s="2"/>
      <c r="D136" s="2"/>
      <c r="E136" s="2"/>
    </row>
    <row r="137" spans="1:5" x14ac:dyDescent="0.2">
      <c r="A137" s="4"/>
      <c r="B137" s="2"/>
      <c r="C137" s="2"/>
      <c r="D137" s="2"/>
      <c r="E137" s="2"/>
    </row>
    <row r="138" spans="1:5" x14ac:dyDescent="0.2">
      <c r="A138" s="4"/>
      <c r="B138" s="2"/>
      <c r="C138" s="2"/>
      <c r="D138" s="2"/>
      <c r="E138" s="2"/>
    </row>
    <row r="139" spans="1:5" x14ac:dyDescent="0.2">
      <c r="A139" s="4"/>
      <c r="B139" s="2"/>
      <c r="C139" s="2"/>
      <c r="D139" s="2"/>
      <c r="E139" s="2"/>
    </row>
    <row r="140" spans="1:5" x14ac:dyDescent="0.2">
      <c r="A140" s="4"/>
      <c r="B140" s="2"/>
      <c r="C140" s="2"/>
      <c r="D140" s="2"/>
      <c r="E140" s="2"/>
    </row>
    <row r="141" spans="1:5" x14ac:dyDescent="0.2">
      <c r="A141" s="4"/>
      <c r="B141" s="2"/>
      <c r="C141" s="2"/>
      <c r="D141" s="2"/>
      <c r="E141" s="2"/>
    </row>
    <row r="142" spans="1:5" x14ac:dyDescent="0.2">
      <c r="A142" s="4"/>
      <c r="B142" s="2"/>
      <c r="C142" s="2"/>
      <c r="D142" s="2"/>
      <c r="E142" s="2"/>
    </row>
    <row r="143" spans="1:5" x14ac:dyDescent="0.2">
      <c r="A143" s="4"/>
      <c r="B143" s="2"/>
      <c r="C143" s="2"/>
      <c r="D143" s="2"/>
      <c r="E143" s="2"/>
    </row>
    <row r="144" spans="1:5" x14ac:dyDescent="0.2">
      <c r="A144" s="4"/>
      <c r="B144" s="2"/>
      <c r="C144" s="2"/>
      <c r="D144" s="2"/>
      <c r="E144" s="2"/>
    </row>
    <row r="145" spans="1:5" x14ac:dyDescent="0.2">
      <c r="A145" s="4"/>
      <c r="B145" s="2"/>
      <c r="C145" s="2"/>
      <c r="D145" s="2"/>
      <c r="E145" s="2"/>
    </row>
    <row r="146" spans="1:5" x14ac:dyDescent="0.2">
      <c r="A146" s="4"/>
      <c r="B146" s="2"/>
      <c r="C146" s="2"/>
      <c r="D146" s="2"/>
      <c r="E146" s="2"/>
    </row>
    <row r="147" spans="1:5" x14ac:dyDescent="0.2">
      <c r="A147" s="4"/>
      <c r="B147" s="2"/>
      <c r="C147" s="2"/>
      <c r="D147" s="2"/>
      <c r="E147" s="2"/>
    </row>
    <row r="148" spans="1:5" x14ac:dyDescent="0.2">
      <c r="A148" s="4"/>
      <c r="B148" s="2"/>
      <c r="C148" s="2"/>
      <c r="D148" s="2"/>
      <c r="E148" s="2"/>
    </row>
    <row r="149" spans="1:5" x14ac:dyDescent="0.2">
      <c r="A149" s="4"/>
      <c r="B149" s="2"/>
      <c r="C149" s="2"/>
      <c r="D149" s="2"/>
      <c r="E149" s="2"/>
    </row>
    <row r="150" spans="1:5" x14ac:dyDescent="0.2">
      <c r="A150" s="4"/>
      <c r="B150" s="2"/>
      <c r="C150" s="2"/>
      <c r="D150" s="2"/>
      <c r="E150" s="2"/>
    </row>
    <row r="151" spans="1:5" x14ac:dyDescent="0.2">
      <c r="A151" s="4"/>
      <c r="B151" s="2"/>
      <c r="C151" s="2"/>
      <c r="D151" s="2"/>
      <c r="E151" s="2"/>
    </row>
    <row r="152" spans="1:5" x14ac:dyDescent="0.2">
      <c r="A152" s="4"/>
      <c r="B152" s="2"/>
      <c r="C152" s="2"/>
      <c r="D152" s="2"/>
      <c r="E152" s="2"/>
    </row>
    <row r="153" spans="1:5" x14ac:dyDescent="0.2">
      <c r="A153" s="4"/>
      <c r="B153" s="2"/>
      <c r="C153" s="2"/>
      <c r="D153" s="2"/>
      <c r="E153" s="2"/>
    </row>
    <row r="154" spans="1:5" x14ac:dyDescent="0.2">
      <c r="A154" s="4"/>
      <c r="B154" s="2"/>
      <c r="C154" s="2"/>
      <c r="D154" s="2"/>
      <c r="E154" s="2"/>
    </row>
    <row r="155" spans="1:5" x14ac:dyDescent="0.2">
      <c r="A155" s="4"/>
      <c r="B155" s="2"/>
      <c r="C155" s="2"/>
      <c r="D155" s="2"/>
      <c r="E155" s="2"/>
    </row>
    <row r="156" spans="1:5" x14ac:dyDescent="0.2">
      <c r="A156" s="4"/>
      <c r="B156" s="2"/>
      <c r="C156" s="2"/>
      <c r="D156" s="2"/>
      <c r="E156" s="2"/>
    </row>
    <row r="157" spans="1:5" x14ac:dyDescent="0.2">
      <c r="A157" s="4"/>
      <c r="B157" s="2"/>
      <c r="C157" s="2"/>
      <c r="D157" s="2"/>
      <c r="E157" s="2"/>
    </row>
    <row r="158" spans="1:5" x14ac:dyDescent="0.2">
      <c r="A158" s="4"/>
      <c r="B158" s="2"/>
      <c r="C158" s="2"/>
      <c r="D158" s="2"/>
      <c r="E158" s="2"/>
    </row>
    <row r="159" spans="1:5" x14ac:dyDescent="0.2">
      <c r="A159" s="4"/>
      <c r="B159" s="2"/>
      <c r="C159" s="2"/>
      <c r="D159" s="2"/>
      <c r="E159" s="2"/>
    </row>
    <row r="161" spans="1:1" x14ac:dyDescent="0.2">
      <c r="A161" s="7" t="s">
        <v>2</v>
      </c>
    </row>
  </sheetData>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8"/>
  <sheetViews>
    <sheetView workbookViewId="0">
      <selection activeCell="O20" sqref="O20"/>
    </sheetView>
  </sheetViews>
  <sheetFormatPr baseColWidth="10" defaultColWidth="8.83203125" defaultRowHeight="15" x14ac:dyDescent="0.2"/>
  <cols>
    <col min="1" max="1" width="26" customWidth="1"/>
    <col min="2" max="4" width="12.33203125" bestFit="1" customWidth="1"/>
    <col min="5" max="5" width="16.1640625" bestFit="1" customWidth="1"/>
  </cols>
  <sheetData>
    <row r="1" spans="1:27" x14ac:dyDescent="0.2">
      <c r="A1" s="8" t="s">
        <v>3</v>
      </c>
      <c r="B1" s="9"/>
      <c r="C1" s="9"/>
      <c r="D1" s="3"/>
      <c r="E1" s="3"/>
    </row>
    <row r="2" spans="1:27" x14ac:dyDescent="0.2">
      <c r="A2" s="8" t="s">
        <v>4</v>
      </c>
      <c r="B2" s="10"/>
      <c r="C2" s="10"/>
      <c r="D2" s="1"/>
      <c r="E2" s="1"/>
    </row>
    <row r="3" spans="1:27" x14ac:dyDescent="0.2">
      <c r="A3" s="10"/>
      <c r="B3" s="10"/>
      <c r="C3" s="10"/>
      <c r="D3" s="10"/>
      <c r="E3" s="10"/>
    </row>
    <row r="4" spans="1:27" ht="43" thickBot="1" x14ac:dyDescent="0.25">
      <c r="A4" s="38"/>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N4" s="25"/>
      <c r="O4" s="18" t="s">
        <v>91</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7" thickTop="1" x14ac:dyDescent="0.2">
      <c r="A5" s="29" t="s">
        <v>98</v>
      </c>
      <c r="B5" s="30">
        <v>1023</v>
      </c>
      <c r="C5" s="30">
        <v>9796</v>
      </c>
      <c r="D5" s="39" t="s">
        <v>90</v>
      </c>
      <c r="E5" s="30">
        <v>1554</v>
      </c>
      <c r="F5" s="30"/>
      <c r="G5" s="33"/>
      <c r="H5" s="30"/>
      <c r="I5" s="33"/>
      <c r="J5" s="33"/>
      <c r="K5" s="33"/>
      <c r="L5" s="33"/>
      <c r="M5" s="33">
        <v>92</v>
      </c>
      <c r="N5" s="25"/>
      <c r="O5" s="25" t="s">
        <v>98</v>
      </c>
      <c r="P5" s="63">
        <f>B5/B$9</f>
        <v>1</v>
      </c>
      <c r="Q5" s="63">
        <f t="shared" ref="Q5:AA5" si="0">C5/C$9</f>
        <v>0.99796251018744908</v>
      </c>
      <c r="R5" s="63" t="e">
        <f t="shared" si="0"/>
        <v>#VALUE!</v>
      </c>
      <c r="S5" s="63">
        <f t="shared" si="0"/>
        <v>0.93614457831325304</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0.4946236559139785</v>
      </c>
    </row>
    <row r="6" spans="1:27" ht="16" x14ac:dyDescent="0.2">
      <c r="A6" s="29" t="s">
        <v>99</v>
      </c>
      <c r="B6" s="33"/>
      <c r="C6" s="30">
        <v>12</v>
      </c>
      <c r="D6" s="40" t="s">
        <v>90</v>
      </c>
      <c r="E6" s="30">
        <v>1</v>
      </c>
      <c r="F6" s="30"/>
      <c r="G6" s="33"/>
      <c r="H6" s="30"/>
      <c r="I6" s="33"/>
      <c r="J6" s="33"/>
      <c r="K6" s="33"/>
      <c r="L6" s="33"/>
      <c r="M6" s="33">
        <v>74</v>
      </c>
      <c r="N6" s="25"/>
      <c r="O6" s="25" t="s">
        <v>99</v>
      </c>
      <c r="P6" s="63">
        <f t="shared" ref="P6:P7" si="1">B6/B$9</f>
        <v>0</v>
      </c>
      <c r="Q6" s="63">
        <f t="shared" ref="Q6:Q7" si="2">C6/C$9</f>
        <v>1.2224938875305623E-3</v>
      </c>
      <c r="R6" s="63" t="e">
        <f t="shared" ref="R6:R7" si="3">D6/D$9</f>
        <v>#VALUE!</v>
      </c>
      <c r="S6" s="63">
        <f t="shared" ref="S6:S7" si="4">E6/E$9</f>
        <v>6.0240963855421692E-4</v>
      </c>
      <c r="T6" s="63" t="e">
        <f t="shared" ref="T6:T7" si="5">F6/F$9</f>
        <v>#DIV/0!</v>
      </c>
      <c r="U6" s="63" t="e">
        <f t="shared" ref="U6:U7" si="6">G6/G$9</f>
        <v>#DIV/0!</v>
      </c>
      <c r="V6" s="63" t="e">
        <f t="shared" ref="V6:V7" si="7">H6/H$9</f>
        <v>#DIV/0!</v>
      </c>
      <c r="W6" s="63" t="e">
        <f t="shared" ref="W6:W7" si="8">I6/I$9</f>
        <v>#DIV/0!</v>
      </c>
      <c r="X6" s="63" t="e">
        <f t="shared" ref="X6:X7" si="9">J6/J$9</f>
        <v>#DIV/0!</v>
      </c>
      <c r="Y6" s="63" t="e">
        <f t="shared" ref="Y6:Y7" si="10">K6/K$9</f>
        <v>#DIV/0!</v>
      </c>
      <c r="Z6" s="63" t="e">
        <f t="shared" ref="Z6:Z7" si="11">L6/L$9</f>
        <v>#DIV/0!</v>
      </c>
      <c r="AA6" s="63">
        <f t="shared" ref="AA6:AA7" si="12">M6/M$9</f>
        <v>0.39784946236559138</v>
      </c>
    </row>
    <row r="7" spans="1:27" ht="16" x14ac:dyDescent="0.2">
      <c r="A7" s="29" t="s">
        <v>100</v>
      </c>
      <c r="B7" s="32" t="s">
        <v>81</v>
      </c>
      <c r="C7" s="30">
        <v>8</v>
      </c>
      <c r="D7" s="32" t="s">
        <v>81</v>
      </c>
      <c r="E7" s="30">
        <v>1</v>
      </c>
      <c r="F7" s="30"/>
      <c r="G7" s="33"/>
      <c r="H7" s="30"/>
      <c r="I7" s="33"/>
      <c r="J7" s="33"/>
      <c r="K7" s="33"/>
      <c r="L7" s="33"/>
      <c r="M7" s="33">
        <v>20</v>
      </c>
      <c r="N7" s="25"/>
      <c r="O7" s="25" t="s">
        <v>100</v>
      </c>
      <c r="P7" s="63" t="e">
        <f t="shared" si="1"/>
        <v>#VALUE!</v>
      </c>
      <c r="Q7" s="63">
        <f t="shared" si="2"/>
        <v>8.1499592502037486E-4</v>
      </c>
      <c r="R7" s="63" t="e">
        <f t="shared" si="3"/>
        <v>#VALUE!</v>
      </c>
      <c r="S7" s="63">
        <f t="shared" si="4"/>
        <v>6.0240963855421692E-4</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0.10752688172043011</v>
      </c>
    </row>
    <row r="8" spans="1:27" s="25" customFormat="1" ht="16" x14ac:dyDescent="0.2">
      <c r="A8" s="41" t="s">
        <v>78</v>
      </c>
      <c r="B8" s="32"/>
      <c r="C8" s="30"/>
      <c r="D8" s="32"/>
      <c r="E8" s="30">
        <v>104</v>
      </c>
      <c r="F8" s="33"/>
      <c r="G8" s="33"/>
      <c r="H8" s="33"/>
      <c r="I8" s="33"/>
      <c r="J8" s="33"/>
      <c r="K8" s="33"/>
      <c r="L8" s="33"/>
      <c r="M8" s="33"/>
      <c r="O8" s="65" t="s">
        <v>78</v>
      </c>
      <c r="P8" s="63">
        <f t="shared" ref="P8" si="13">B8/B$9</f>
        <v>0</v>
      </c>
      <c r="Q8" s="63">
        <f t="shared" ref="Q8" si="14">C8/C$9</f>
        <v>0</v>
      </c>
      <c r="R8" s="63" t="e">
        <f t="shared" ref="R8" si="15">D8/D$9</f>
        <v>#DIV/0!</v>
      </c>
      <c r="S8" s="63">
        <f t="shared" ref="S8" si="16">E8/E$9</f>
        <v>6.2650602409638559E-2</v>
      </c>
      <c r="T8" s="63" t="e">
        <f t="shared" ref="T8" si="17">F8/F$9</f>
        <v>#DIV/0!</v>
      </c>
      <c r="U8" s="63" t="e">
        <f t="shared" ref="U8" si="18">G8/G$9</f>
        <v>#DIV/0!</v>
      </c>
      <c r="V8" s="63" t="e">
        <f t="shared" ref="V8" si="19">H8/H$9</f>
        <v>#DIV/0!</v>
      </c>
      <c r="W8" s="63" t="e">
        <f t="shared" ref="W8" si="20">I8/I$9</f>
        <v>#DIV/0!</v>
      </c>
      <c r="X8" s="63" t="e">
        <f t="shared" ref="X8" si="21">J8/J$9</f>
        <v>#DIV/0!</v>
      </c>
      <c r="Y8" s="63" t="e">
        <f t="shared" ref="Y8" si="22">K8/K$9</f>
        <v>#DIV/0!</v>
      </c>
      <c r="Z8" s="63" t="e">
        <f t="shared" ref="Z8" si="23">L8/L$9</f>
        <v>#DIV/0!</v>
      </c>
      <c r="AA8" s="63">
        <f t="shared" ref="AA8" si="24">M8/M$9</f>
        <v>0</v>
      </c>
    </row>
    <row r="9" spans="1:27" x14ac:dyDescent="0.2">
      <c r="A9" s="15" t="s">
        <v>118</v>
      </c>
      <c r="B9" s="2">
        <f>SUM(B5:B8)</f>
        <v>1023</v>
      </c>
      <c r="C9" s="2">
        <f t="shared" ref="C9:M9" si="25">SUM(C5:C8)</f>
        <v>9816</v>
      </c>
      <c r="D9" s="2">
        <f t="shared" si="25"/>
        <v>0</v>
      </c>
      <c r="E9" s="2">
        <f t="shared" si="25"/>
        <v>1660</v>
      </c>
      <c r="F9" s="2">
        <f t="shared" si="25"/>
        <v>0</v>
      </c>
      <c r="G9" s="2">
        <f t="shared" si="25"/>
        <v>0</v>
      </c>
      <c r="H9" s="2">
        <f t="shared" si="25"/>
        <v>0</v>
      </c>
      <c r="I9" s="2">
        <f t="shared" si="25"/>
        <v>0</v>
      </c>
      <c r="J9" s="2">
        <f t="shared" si="25"/>
        <v>0</v>
      </c>
      <c r="K9" s="2">
        <f t="shared" si="25"/>
        <v>0</v>
      </c>
      <c r="L9" s="2">
        <f t="shared" si="25"/>
        <v>0</v>
      </c>
      <c r="M9" s="2">
        <f t="shared" si="25"/>
        <v>186</v>
      </c>
    </row>
    <row r="10" spans="1:27" x14ac:dyDescent="0.2">
      <c r="A10" s="25" t="s">
        <v>101</v>
      </c>
      <c r="B10" s="2"/>
      <c r="C10" s="2"/>
      <c r="D10" s="2"/>
      <c r="E10" s="2"/>
    </row>
    <row r="11" spans="1:27" x14ac:dyDescent="0.2">
      <c r="A11" s="4"/>
      <c r="B11" s="2"/>
      <c r="C11" s="2"/>
      <c r="D11" s="2"/>
      <c r="E11" s="2"/>
    </row>
    <row r="12" spans="1:27" x14ac:dyDescent="0.2">
      <c r="A12" s="4"/>
      <c r="B12" s="2"/>
      <c r="C12" s="2"/>
      <c r="D12" s="2"/>
      <c r="E12" s="2"/>
    </row>
    <row r="13" spans="1:27" x14ac:dyDescent="0.2">
      <c r="A13" s="55"/>
      <c r="B13" s="2"/>
      <c r="C13" s="2"/>
      <c r="D13" s="2"/>
      <c r="E13" s="2"/>
    </row>
    <row r="14" spans="1:27" x14ac:dyDescent="0.2">
      <c r="A14" s="4"/>
      <c r="B14" s="2"/>
      <c r="C14" s="2"/>
      <c r="D14" s="2"/>
      <c r="E14" s="2"/>
    </row>
    <row r="15" spans="1:27" x14ac:dyDescent="0.2">
      <c r="A15" s="4"/>
      <c r="B15" s="2"/>
      <c r="C15" s="2"/>
      <c r="D15" s="2"/>
      <c r="E15" s="2"/>
    </row>
    <row r="16" spans="1:27" x14ac:dyDescent="0.2">
      <c r="A16" s="4"/>
      <c r="B16" s="2"/>
      <c r="C16" s="2"/>
      <c r="D16" s="2"/>
      <c r="E16" s="2"/>
    </row>
    <row r="17" spans="1:5" x14ac:dyDescent="0.2">
      <c r="A17" s="4"/>
      <c r="B17" s="2"/>
      <c r="C17" s="2"/>
      <c r="D17" s="2"/>
      <c r="E17" s="2"/>
    </row>
    <row r="18" spans="1:5" x14ac:dyDescent="0.2">
      <c r="A18" s="4"/>
      <c r="B18" s="2"/>
      <c r="C18" s="2"/>
      <c r="D18" s="2"/>
      <c r="E18" s="2"/>
    </row>
    <row r="19" spans="1:5" x14ac:dyDescent="0.2">
      <c r="A19" s="4"/>
      <c r="B19" s="2"/>
      <c r="C19" s="2"/>
      <c r="D19" s="2"/>
      <c r="E19" s="2"/>
    </row>
    <row r="20" spans="1:5" x14ac:dyDescent="0.2">
      <c r="A20" s="4"/>
      <c r="B20" s="2"/>
      <c r="C20" s="2"/>
      <c r="D20" s="2"/>
      <c r="E20" s="2"/>
    </row>
    <row r="21" spans="1:5" x14ac:dyDescent="0.2">
      <c r="A21" s="4"/>
      <c r="B21" s="2"/>
      <c r="C21" s="2"/>
      <c r="D21" s="2"/>
      <c r="E21" s="2"/>
    </row>
    <row r="22" spans="1:5" x14ac:dyDescent="0.2">
      <c r="A22" s="4"/>
      <c r="B22" s="2"/>
      <c r="C22" s="2"/>
      <c r="D22" s="2"/>
      <c r="E22" s="2"/>
    </row>
    <row r="23" spans="1:5" x14ac:dyDescent="0.2">
      <c r="A23" s="4"/>
      <c r="B23" s="2"/>
      <c r="C23" s="2"/>
      <c r="D23" s="2"/>
      <c r="E23" s="2"/>
    </row>
    <row r="24" spans="1:5" x14ac:dyDescent="0.2">
      <c r="A24" s="4"/>
      <c r="B24" s="2"/>
      <c r="C24" s="2"/>
      <c r="D24" s="2"/>
      <c r="E24" s="2"/>
    </row>
    <row r="25" spans="1:5" x14ac:dyDescent="0.2">
      <c r="A25" s="4"/>
      <c r="B25" s="2"/>
      <c r="C25" s="2"/>
      <c r="D25" s="2"/>
      <c r="E25" s="2"/>
    </row>
    <row r="26" spans="1:5" x14ac:dyDescent="0.2">
      <c r="A26" s="4"/>
      <c r="B26" s="2"/>
      <c r="C26" s="2"/>
      <c r="D26" s="2"/>
      <c r="E26" s="2"/>
    </row>
    <row r="27" spans="1:5" x14ac:dyDescent="0.2">
      <c r="A27" s="4"/>
      <c r="B27" s="2"/>
      <c r="C27" s="2"/>
      <c r="D27" s="2"/>
      <c r="E27" s="2"/>
    </row>
    <row r="28" spans="1:5" x14ac:dyDescent="0.2">
      <c r="A28" s="4"/>
      <c r="B28" s="2"/>
      <c r="C28" s="2"/>
      <c r="D28" s="2"/>
      <c r="E28" s="2"/>
    </row>
    <row r="29" spans="1:5" x14ac:dyDescent="0.2">
      <c r="A29" s="4"/>
      <c r="B29" s="2"/>
      <c r="C29" s="2"/>
      <c r="D29" s="2"/>
      <c r="E29" s="2"/>
    </row>
    <row r="30" spans="1:5" x14ac:dyDescent="0.2">
      <c r="A30" s="4"/>
      <c r="B30" s="2"/>
      <c r="C30" s="2"/>
      <c r="D30" s="2"/>
      <c r="E30" s="2"/>
    </row>
    <row r="31" spans="1:5" x14ac:dyDescent="0.2">
      <c r="A31" s="4"/>
      <c r="B31" s="2"/>
      <c r="C31" s="2"/>
      <c r="D31" s="2"/>
      <c r="E31" s="2"/>
    </row>
    <row r="32" spans="1:5" x14ac:dyDescent="0.2">
      <c r="A32" s="4"/>
      <c r="B32" s="2"/>
      <c r="C32" s="2"/>
      <c r="D32" s="2"/>
      <c r="E32" s="2"/>
    </row>
    <row r="33" spans="1:5" x14ac:dyDescent="0.2">
      <c r="A33" s="4"/>
      <c r="B33" s="2"/>
      <c r="C33" s="2"/>
      <c r="D33" s="2"/>
      <c r="E33" s="2"/>
    </row>
    <row r="34" spans="1:5" x14ac:dyDescent="0.2">
      <c r="A34" s="4"/>
      <c r="B34" s="2"/>
      <c r="C34" s="2"/>
      <c r="D34" s="2"/>
      <c r="E34" s="2"/>
    </row>
    <row r="35" spans="1:5" x14ac:dyDescent="0.2">
      <c r="A35" s="4"/>
      <c r="B35" s="2"/>
      <c r="C35" s="2"/>
      <c r="D35" s="2"/>
      <c r="E35" s="2"/>
    </row>
    <row r="36" spans="1:5" x14ac:dyDescent="0.2">
      <c r="A36" s="4"/>
      <c r="B36" s="2"/>
      <c r="C36" s="2"/>
      <c r="D36" s="2"/>
      <c r="E36" s="2"/>
    </row>
    <row r="37" spans="1:5" x14ac:dyDescent="0.2">
      <c r="A37" s="4"/>
      <c r="B37" s="2"/>
      <c r="C37" s="2"/>
      <c r="D37" s="2"/>
      <c r="E37" s="2"/>
    </row>
    <row r="38" spans="1:5" x14ac:dyDescent="0.2">
      <c r="A38" s="4"/>
      <c r="B38" s="2"/>
      <c r="C38" s="2"/>
      <c r="D38" s="2"/>
      <c r="E38" s="2"/>
    </row>
    <row r="39" spans="1:5" x14ac:dyDescent="0.2">
      <c r="A39" s="4"/>
      <c r="B39" s="2"/>
      <c r="C39" s="2"/>
      <c r="D39" s="2"/>
      <c r="E39" s="2"/>
    </row>
    <row r="40" spans="1:5" x14ac:dyDescent="0.2">
      <c r="A40" s="4"/>
      <c r="B40" s="2"/>
      <c r="C40" s="2"/>
      <c r="D40" s="2"/>
      <c r="E40" s="2"/>
    </row>
    <row r="41" spans="1:5" x14ac:dyDescent="0.2">
      <c r="A41" s="4"/>
      <c r="B41" s="2"/>
      <c r="C41" s="2"/>
      <c r="D41" s="2"/>
      <c r="E41" s="2"/>
    </row>
    <row r="42" spans="1:5" x14ac:dyDescent="0.2">
      <c r="A42" s="4"/>
      <c r="B42" s="2"/>
      <c r="C42" s="2"/>
      <c r="D42" s="2"/>
      <c r="E42" s="2"/>
    </row>
    <row r="43" spans="1:5" x14ac:dyDescent="0.2">
      <c r="A43" s="4"/>
      <c r="B43" s="2"/>
      <c r="C43" s="2"/>
      <c r="D43" s="2"/>
      <c r="E43" s="2"/>
    </row>
    <row r="44" spans="1:5" x14ac:dyDescent="0.2">
      <c r="A44" s="4"/>
      <c r="B44" s="2"/>
      <c r="C44" s="2"/>
      <c r="D44" s="2"/>
      <c r="E44" s="2"/>
    </row>
    <row r="45" spans="1:5" x14ac:dyDescent="0.2">
      <c r="A45" s="4"/>
      <c r="B45" s="2"/>
      <c r="C45" s="2"/>
      <c r="D45" s="2"/>
      <c r="E45" s="2"/>
    </row>
    <row r="46" spans="1:5" x14ac:dyDescent="0.2">
      <c r="A46" s="4"/>
      <c r="B46" s="2"/>
      <c r="C46" s="2"/>
      <c r="D46" s="2"/>
      <c r="E46" s="2"/>
    </row>
    <row r="47" spans="1:5" x14ac:dyDescent="0.2">
      <c r="A47" s="4"/>
      <c r="B47" s="2"/>
      <c r="C47" s="2"/>
      <c r="D47" s="2"/>
      <c r="E47" s="2"/>
    </row>
    <row r="48" spans="1:5" x14ac:dyDescent="0.2">
      <c r="A48" s="4"/>
      <c r="B48" s="2"/>
      <c r="C48" s="2"/>
      <c r="D48" s="2"/>
      <c r="E48" s="2"/>
    </row>
    <row r="49" spans="1:5" x14ac:dyDescent="0.2">
      <c r="A49" s="4"/>
      <c r="B49" s="2"/>
      <c r="C49" s="2"/>
      <c r="D49" s="2"/>
      <c r="E49" s="2"/>
    </row>
    <row r="50" spans="1:5" x14ac:dyDescent="0.2">
      <c r="A50" s="4"/>
      <c r="B50" s="2"/>
      <c r="C50" s="2"/>
      <c r="D50" s="2"/>
      <c r="E50" s="2"/>
    </row>
    <row r="51" spans="1:5" x14ac:dyDescent="0.2">
      <c r="A51" s="4"/>
      <c r="B51" s="2"/>
      <c r="C51" s="2"/>
      <c r="D51" s="2"/>
      <c r="E51" s="2"/>
    </row>
    <row r="52" spans="1:5" x14ac:dyDescent="0.2">
      <c r="A52" s="4"/>
      <c r="B52" s="2"/>
      <c r="C52" s="2"/>
      <c r="D52" s="2"/>
      <c r="E52" s="2"/>
    </row>
    <row r="53" spans="1:5" x14ac:dyDescent="0.2">
      <c r="A53" s="4"/>
      <c r="B53" s="2"/>
      <c r="C53" s="2"/>
      <c r="D53" s="2"/>
      <c r="E53" s="2"/>
    </row>
    <row r="54" spans="1:5" x14ac:dyDescent="0.2">
      <c r="A54" s="4"/>
      <c r="B54" s="2"/>
      <c r="C54" s="2"/>
      <c r="D54" s="2"/>
      <c r="E54" s="2"/>
    </row>
    <row r="55" spans="1:5" x14ac:dyDescent="0.2">
      <c r="A55" s="4"/>
      <c r="B55" s="2"/>
      <c r="C55" s="2"/>
      <c r="D55" s="2"/>
      <c r="E55" s="2"/>
    </row>
    <row r="56" spans="1:5" x14ac:dyDescent="0.2">
      <c r="A56" s="4"/>
      <c r="B56" s="2"/>
      <c r="C56" s="2"/>
      <c r="D56" s="2"/>
      <c r="E56" s="2"/>
    </row>
    <row r="57" spans="1:5" x14ac:dyDescent="0.2">
      <c r="A57" s="4"/>
      <c r="B57" s="2"/>
      <c r="C57" s="2"/>
      <c r="D57" s="2"/>
      <c r="E57" s="2"/>
    </row>
    <row r="58" spans="1:5" x14ac:dyDescent="0.2">
      <c r="A58" s="4"/>
      <c r="B58" s="2"/>
      <c r="C58" s="2"/>
      <c r="D58" s="2"/>
      <c r="E58" s="2"/>
    </row>
    <row r="59" spans="1:5" x14ac:dyDescent="0.2">
      <c r="A59" s="4"/>
      <c r="B59" s="2"/>
      <c r="C59" s="2"/>
      <c r="D59" s="2"/>
      <c r="E59" s="2"/>
    </row>
    <row r="60" spans="1:5" x14ac:dyDescent="0.2">
      <c r="A60" s="4"/>
      <c r="B60" s="2"/>
      <c r="C60" s="2"/>
      <c r="D60" s="2"/>
      <c r="E60" s="2"/>
    </row>
    <row r="61" spans="1:5" x14ac:dyDescent="0.2">
      <c r="A61" s="4"/>
      <c r="B61" s="2"/>
      <c r="C61" s="2"/>
      <c r="D61" s="2"/>
      <c r="E61" s="2"/>
    </row>
    <row r="62" spans="1:5" x14ac:dyDescent="0.2">
      <c r="A62" s="4"/>
      <c r="B62" s="2"/>
      <c r="C62" s="2"/>
      <c r="D62" s="2"/>
      <c r="E62" s="2"/>
    </row>
    <row r="63" spans="1:5" x14ac:dyDescent="0.2">
      <c r="A63" s="4"/>
      <c r="B63" s="2"/>
      <c r="C63" s="2"/>
      <c r="D63" s="2"/>
      <c r="E63" s="2"/>
    </row>
    <row r="64" spans="1:5" x14ac:dyDescent="0.2">
      <c r="A64" s="4"/>
      <c r="B64" s="2"/>
      <c r="C64" s="2"/>
      <c r="D64" s="2"/>
      <c r="E64" s="2"/>
    </row>
    <row r="65" spans="1:5" x14ac:dyDescent="0.2">
      <c r="A65" s="4"/>
      <c r="B65" s="2"/>
      <c r="C65" s="2"/>
      <c r="D65" s="2"/>
      <c r="E65" s="2"/>
    </row>
    <row r="66" spans="1:5" x14ac:dyDescent="0.2">
      <c r="A66" s="4"/>
      <c r="B66" s="2"/>
      <c r="C66" s="2"/>
      <c r="D66" s="2"/>
      <c r="E66" s="2"/>
    </row>
    <row r="67" spans="1:5" x14ac:dyDescent="0.2">
      <c r="A67" s="4"/>
      <c r="B67" s="2"/>
      <c r="C67" s="2"/>
      <c r="D67" s="2"/>
      <c r="E67" s="2"/>
    </row>
    <row r="68" spans="1:5" x14ac:dyDescent="0.2">
      <c r="A68" s="4"/>
      <c r="B68" s="2"/>
      <c r="C68" s="2"/>
      <c r="D68" s="2"/>
      <c r="E68" s="2"/>
    </row>
    <row r="69" spans="1:5" x14ac:dyDescent="0.2">
      <c r="A69" s="4"/>
      <c r="B69" s="2"/>
      <c r="C69" s="2"/>
      <c r="D69" s="2"/>
      <c r="E69" s="2"/>
    </row>
    <row r="70" spans="1:5" x14ac:dyDescent="0.2">
      <c r="A70" s="4"/>
      <c r="B70" s="2"/>
      <c r="C70" s="2"/>
      <c r="D70" s="2"/>
      <c r="E70" s="2"/>
    </row>
    <row r="71" spans="1:5" x14ac:dyDescent="0.2">
      <c r="A71" s="4"/>
      <c r="B71" s="2"/>
      <c r="C71" s="2"/>
      <c r="D71" s="2"/>
      <c r="E71" s="2"/>
    </row>
    <row r="72" spans="1:5" x14ac:dyDescent="0.2">
      <c r="A72" s="4"/>
      <c r="B72" s="2"/>
      <c r="C72" s="2"/>
      <c r="D72" s="2"/>
      <c r="E72" s="2"/>
    </row>
    <row r="73" spans="1:5" x14ac:dyDescent="0.2">
      <c r="A73" s="4"/>
      <c r="B73" s="2"/>
      <c r="C73" s="2"/>
      <c r="D73" s="2"/>
      <c r="E73" s="2"/>
    </row>
    <row r="74" spans="1:5" x14ac:dyDescent="0.2">
      <c r="A74" s="4"/>
      <c r="B74" s="2"/>
      <c r="C74" s="2"/>
      <c r="D74" s="2"/>
      <c r="E74" s="2"/>
    </row>
    <row r="75" spans="1:5" x14ac:dyDescent="0.2">
      <c r="A75" s="4"/>
      <c r="B75" s="2"/>
      <c r="C75" s="2"/>
      <c r="D75" s="2"/>
      <c r="E75" s="2"/>
    </row>
    <row r="76" spans="1:5" x14ac:dyDescent="0.2">
      <c r="A76" s="4"/>
      <c r="B76" s="2"/>
      <c r="C76" s="2"/>
      <c r="D76" s="2"/>
      <c r="E76" s="2"/>
    </row>
    <row r="77" spans="1:5" x14ac:dyDescent="0.2">
      <c r="A77" s="4"/>
      <c r="B77" s="2"/>
      <c r="C77" s="2"/>
      <c r="D77" s="2"/>
      <c r="E77" s="2"/>
    </row>
    <row r="78" spans="1:5" x14ac:dyDescent="0.2">
      <c r="A78" s="4"/>
      <c r="B78" s="2"/>
      <c r="C78" s="2"/>
      <c r="D78" s="2"/>
      <c r="E78" s="2"/>
    </row>
    <row r="79" spans="1:5" x14ac:dyDescent="0.2">
      <c r="A79" s="4"/>
      <c r="B79" s="2"/>
      <c r="C79" s="2"/>
      <c r="D79" s="2"/>
      <c r="E79" s="2"/>
    </row>
    <row r="80" spans="1:5" x14ac:dyDescent="0.2">
      <c r="A80" s="4"/>
      <c r="B80" s="2"/>
      <c r="C80" s="2"/>
      <c r="D80" s="2"/>
      <c r="E80" s="2"/>
    </row>
    <row r="81" spans="1:5" x14ac:dyDescent="0.2">
      <c r="A81" s="4"/>
      <c r="B81" s="2"/>
      <c r="C81" s="2"/>
      <c r="D81" s="2"/>
      <c r="E81" s="2"/>
    </row>
    <row r="82" spans="1:5" x14ac:dyDescent="0.2">
      <c r="A82" s="4"/>
      <c r="B82" s="2"/>
      <c r="C82" s="2"/>
      <c r="D82" s="2"/>
      <c r="E82" s="2"/>
    </row>
    <row r="83" spans="1:5" x14ac:dyDescent="0.2">
      <c r="A83" s="4"/>
      <c r="B83" s="2"/>
      <c r="C83" s="2"/>
      <c r="D83" s="2"/>
      <c r="E83" s="2"/>
    </row>
    <row r="84" spans="1:5" x14ac:dyDescent="0.2">
      <c r="A84" s="4"/>
      <c r="B84" s="2"/>
      <c r="C84" s="2"/>
      <c r="D84" s="2"/>
      <c r="E84" s="2"/>
    </row>
    <row r="85" spans="1:5" x14ac:dyDescent="0.2">
      <c r="A85" s="4"/>
      <c r="B85" s="2"/>
      <c r="C85" s="2"/>
      <c r="D85" s="2"/>
      <c r="E85" s="2"/>
    </row>
    <row r="86" spans="1:5" x14ac:dyDescent="0.2">
      <c r="A86" s="4"/>
      <c r="B86" s="2"/>
      <c r="C86" s="2"/>
      <c r="D86" s="2"/>
      <c r="E86" s="2"/>
    </row>
    <row r="87" spans="1:5" x14ac:dyDescent="0.2">
      <c r="A87" s="4"/>
      <c r="B87" s="2"/>
      <c r="C87" s="2"/>
      <c r="D87" s="2"/>
      <c r="E87" s="2"/>
    </row>
    <row r="88" spans="1:5" x14ac:dyDescent="0.2">
      <c r="A88" s="4"/>
      <c r="B88" s="2"/>
      <c r="C88" s="2"/>
      <c r="D88" s="2"/>
      <c r="E88" s="2"/>
    </row>
    <row r="89" spans="1:5" x14ac:dyDescent="0.2">
      <c r="A89" s="4"/>
      <c r="B89" s="2"/>
      <c r="C89" s="2"/>
      <c r="D89" s="2"/>
      <c r="E89" s="2"/>
    </row>
    <row r="90" spans="1:5" x14ac:dyDescent="0.2">
      <c r="A90" s="4"/>
      <c r="B90" s="2"/>
      <c r="C90" s="2"/>
      <c r="D90" s="2"/>
      <c r="E90" s="2"/>
    </row>
    <row r="91" spans="1:5" x14ac:dyDescent="0.2">
      <c r="A91" s="4"/>
      <c r="B91" s="2"/>
      <c r="C91" s="2"/>
      <c r="D91" s="2"/>
      <c r="E91" s="2"/>
    </row>
    <row r="92" spans="1:5" x14ac:dyDescent="0.2">
      <c r="A92" s="4"/>
      <c r="B92" s="2"/>
      <c r="C92" s="2"/>
      <c r="D92" s="2"/>
      <c r="E92" s="2"/>
    </row>
    <row r="93" spans="1:5" x14ac:dyDescent="0.2">
      <c r="A93" s="4"/>
      <c r="B93" s="2"/>
      <c r="C93" s="2"/>
      <c r="D93" s="2"/>
      <c r="E93" s="2"/>
    </row>
    <row r="94" spans="1:5" x14ac:dyDescent="0.2">
      <c r="A94" s="4"/>
      <c r="B94" s="2"/>
      <c r="C94" s="2"/>
      <c r="D94" s="2"/>
      <c r="E94" s="2"/>
    </row>
    <row r="95" spans="1:5" x14ac:dyDescent="0.2">
      <c r="A95" s="4"/>
      <c r="B95" s="2"/>
      <c r="C95" s="2"/>
      <c r="D95" s="2"/>
      <c r="E95" s="2"/>
    </row>
    <row r="96" spans="1:5" x14ac:dyDescent="0.2">
      <c r="A96" s="4"/>
      <c r="B96" s="2"/>
      <c r="C96" s="2"/>
      <c r="D96" s="2"/>
      <c r="E96" s="2"/>
    </row>
    <row r="97" spans="1:5" x14ac:dyDescent="0.2">
      <c r="A97" s="4"/>
      <c r="B97" s="2"/>
      <c r="C97" s="2"/>
      <c r="D97" s="2"/>
      <c r="E97" s="2"/>
    </row>
    <row r="98" spans="1:5" x14ac:dyDescent="0.2">
      <c r="A98" s="4"/>
      <c r="B98" s="2"/>
      <c r="C98" s="2"/>
      <c r="D98" s="2"/>
      <c r="E98" s="2"/>
    </row>
    <row r="99" spans="1:5" x14ac:dyDescent="0.2">
      <c r="A99" s="4"/>
      <c r="B99" s="2"/>
      <c r="C99" s="2"/>
      <c r="D99" s="2"/>
      <c r="E99" s="2"/>
    </row>
    <row r="100" spans="1:5" x14ac:dyDescent="0.2">
      <c r="A100" s="4"/>
      <c r="B100" s="2"/>
      <c r="C100" s="2"/>
      <c r="D100" s="2"/>
      <c r="E100" s="2"/>
    </row>
    <row r="101" spans="1:5" x14ac:dyDescent="0.2">
      <c r="A101" s="4"/>
      <c r="B101" s="2"/>
      <c r="C101" s="2"/>
      <c r="D101" s="2"/>
      <c r="E101" s="2"/>
    </row>
    <row r="102" spans="1:5" x14ac:dyDescent="0.2">
      <c r="A102" s="4"/>
      <c r="B102" s="2"/>
      <c r="C102" s="2"/>
      <c r="D102" s="2"/>
      <c r="E102" s="2"/>
    </row>
    <row r="103" spans="1:5" x14ac:dyDescent="0.2">
      <c r="A103" s="4"/>
      <c r="B103" s="2"/>
      <c r="C103" s="2"/>
      <c r="D103" s="2"/>
      <c r="E103" s="2"/>
    </row>
    <row r="104" spans="1:5" x14ac:dyDescent="0.2">
      <c r="A104" s="4"/>
      <c r="B104" s="2"/>
      <c r="C104" s="2"/>
      <c r="D104" s="2"/>
      <c r="E104" s="2"/>
    </row>
    <row r="105" spans="1:5" x14ac:dyDescent="0.2">
      <c r="A105" s="4"/>
      <c r="B105" s="2"/>
      <c r="C105" s="2"/>
      <c r="D105" s="2"/>
      <c r="E105" s="2"/>
    </row>
    <row r="106" spans="1:5" x14ac:dyDescent="0.2">
      <c r="A106" s="4"/>
      <c r="B106" s="2"/>
      <c r="C106" s="2"/>
      <c r="D106" s="2"/>
      <c r="E106" s="2"/>
    </row>
    <row r="107" spans="1:5" x14ac:dyDescent="0.2">
      <c r="A107" s="4"/>
      <c r="B107" s="2"/>
      <c r="C107" s="2"/>
      <c r="D107" s="2"/>
      <c r="E107" s="2"/>
    </row>
    <row r="108" spans="1:5" x14ac:dyDescent="0.2">
      <c r="A108" s="4"/>
      <c r="B108" s="2"/>
      <c r="C108" s="2"/>
      <c r="D108" s="2"/>
      <c r="E108" s="2"/>
    </row>
    <row r="109" spans="1:5" x14ac:dyDescent="0.2">
      <c r="A109" s="4"/>
      <c r="B109" s="2"/>
      <c r="C109" s="2"/>
      <c r="D109" s="2"/>
      <c r="E109" s="2"/>
    </row>
    <row r="110" spans="1:5" x14ac:dyDescent="0.2">
      <c r="A110" s="4"/>
      <c r="B110" s="2"/>
      <c r="C110" s="2"/>
      <c r="D110" s="2"/>
      <c r="E110" s="2"/>
    </row>
    <row r="111" spans="1:5" x14ac:dyDescent="0.2">
      <c r="A111" s="4"/>
      <c r="B111" s="2"/>
      <c r="C111" s="2"/>
      <c r="D111" s="2"/>
      <c r="E111" s="2"/>
    </row>
    <row r="112" spans="1:5" x14ac:dyDescent="0.2">
      <c r="A112" s="4"/>
      <c r="B112" s="2"/>
      <c r="C112" s="2"/>
      <c r="D112" s="2"/>
      <c r="E112" s="2"/>
    </row>
    <row r="113" spans="1:5" x14ac:dyDescent="0.2">
      <c r="A113" s="4"/>
      <c r="B113" s="2"/>
      <c r="C113" s="2"/>
      <c r="D113" s="2"/>
      <c r="E113" s="2"/>
    </row>
    <row r="114" spans="1:5" x14ac:dyDescent="0.2">
      <c r="A114" s="4"/>
      <c r="B114" s="2"/>
      <c r="C114" s="2"/>
      <c r="D114" s="2"/>
      <c r="E114" s="2"/>
    </row>
    <row r="115" spans="1:5" x14ac:dyDescent="0.2">
      <c r="A115" s="4"/>
      <c r="B115" s="2"/>
      <c r="C115" s="2"/>
      <c r="D115" s="2"/>
      <c r="E115" s="2"/>
    </row>
    <row r="116" spans="1:5" x14ac:dyDescent="0.2">
      <c r="A116" s="4"/>
      <c r="B116" s="2"/>
      <c r="C116" s="2"/>
      <c r="D116" s="2"/>
      <c r="E116" s="2"/>
    </row>
    <row r="117" spans="1:5" x14ac:dyDescent="0.2">
      <c r="A117" s="4"/>
      <c r="B117" s="2"/>
      <c r="C117" s="2"/>
      <c r="D117" s="2"/>
      <c r="E117" s="2"/>
    </row>
    <row r="118" spans="1:5" x14ac:dyDescent="0.2">
      <c r="A118" s="4"/>
      <c r="B118" s="2"/>
      <c r="C118" s="2"/>
      <c r="D118" s="2"/>
      <c r="E118" s="2"/>
    </row>
    <row r="119" spans="1:5" x14ac:dyDescent="0.2">
      <c r="A119" s="4"/>
      <c r="B119" s="2"/>
      <c r="C119" s="2"/>
      <c r="D119" s="2"/>
      <c r="E119" s="2"/>
    </row>
    <row r="120" spans="1:5" x14ac:dyDescent="0.2">
      <c r="A120" s="4"/>
      <c r="B120" s="2"/>
      <c r="C120" s="2"/>
      <c r="D120" s="2"/>
      <c r="E120" s="2"/>
    </row>
    <row r="121" spans="1:5" x14ac:dyDescent="0.2">
      <c r="A121" s="4"/>
      <c r="B121" s="2"/>
      <c r="C121" s="2"/>
      <c r="D121" s="2"/>
      <c r="E121" s="2"/>
    </row>
    <row r="122" spans="1:5" x14ac:dyDescent="0.2">
      <c r="A122" s="4"/>
      <c r="B122" s="2"/>
      <c r="C122" s="2"/>
      <c r="D122" s="2"/>
      <c r="E122" s="2"/>
    </row>
    <row r="123" spans="1:5" x14ac:dyDescent="0.2">
      <c r="A123" s="4"/>
      <c r="B123" s="2"/>
      <c r="C123" s="2"/>
      <c r="D123" s="2"/>
      <c r="E123" s="2"/>
    </row>
    <row r="124" spans="1:5" x14ac:dyDescent="0.2">
      <c r="A124" s="4"/>
      <c r="B124" s="2"/>
      <c r="C124" s="2"/>
      <c r="D124" s="2"/>
      <c r="E124" s="2"/>
    </row>
    <row r="125" spans="1:5" x14ac:dyDescent="0.2">
      <c r="A125" s="4"/>
      <c r="B125" s="2"/>
      <c r="C125" s="2"/>
      <c r="D125" s="2"/>
      <c r="E125" s="2"/>
    </row>
    <row r="126" spans="1:5" x14ac:dyDescent="0.2">
      <c r="A126" s="4"/>
      <c r="B126" s="2"/>
      <c r="C126" s="2"/>
      <c r="D126" s="2"/>
      <c r="E126" s="2"/>
    </row>
    <row r="127" spans="1:5" x14ac:dyDescent="0.2">
      <c r="A127" s="4"/>
      <c r="B127" s="2"/>
      <c r="C127" s="2"/>
      <c r="D127" s="2"/>
      <c r="E127" s="2"/>
    </row>
    <row r="128" spans="1:5" x14ac:dyDescent="0.2">
      <c r="A128" s="4"/>
      <c r="B128" s="2"/>
      <c r="C128" s="2"/>
      <c r="D128" s="2"/>
      <c r="E128" s="2"/>
    </row>
    <row r="129" spans="1:5" x14ac:dyDescent="0.2">
      <c r="A129" s="4"/>
      <c r="B129" s="2"/>
      <c r="C129" s="2"/>
      <c r="D129" s="2"/>
      <c r="E129" s="2"/>
    </row>
    <row r="130" spans="1:5" x14ac:dyDescent="0.2">
      <c r="A130" s="4"/>
      <c r="B130" s="2"/>
      <c r="C130" s="2"/>
      <c r="D130" s="2"/>
      <c r="E130" s="2"/>
    </row>
    <row r="131" spans="1:5" x14ac:dyDescent="0.2">
      <c r="A131" s="4"/>
      <c r="B131" s="2"/>
      <c r="C131" s="2"/>
      <c r="D131" s="2"/>
      <c r="E131" s="2"/>
    </row>
    <row r="132" spans="1:5" x14ac:dyDescent="0.2">
      <c r="A132" s="4"/>
      <c r="B132" s="2"/>
      <c r="C132" s="2"/>
      <c r="D132" s="2"/>
      <c r="E132" s="2"/>
    </row>
    <row r="133" spans="1:5" x14ac:dyDescent="0.2">
      <c r="A133" s="4"/>
      <c r="B133" s="2"/>
      <c r="C133" s="2"/>
      <c r="D133" s="2"/>
      <c r="E133" s="2"/>
    </row>
    <row r="134" spans="1:5" x14ac:dyDescent="0.2">
      <c r="A134" s="4"/>
      <c r="B134" s="2"/>
      <c r="C134" s="2"/>
      <c r="D134" s="2"/>
      <c r="E134" s="2"/>
    </row>
    <row r="135" spans="1:5" x14ac:dyDescent="0.2">
      <c r="A135" s="4"/>
      <c r="B135" s="2"/>
      <c r="C135" s="2"/>
      <c r="D135" s="2"/>
      <c r="E135" s="2"/>
    </row>
    <row r="136" spans="1:5" x14ac:dyDescent="0.2">
      <c r="A136" s="4"/>
      <c r="B136" s="2"/>
      <c r="C136" s="2"/>
      <c r="D136" s="2"/>
      <c r="E136" s="2"/>
    </row>
    <row r="137" spans="1:5" x14ac:dyDescent="0.2">
      <c r="A137" s="4"/>
      <c r="B137" s="2"/>
      <c r="C137" s="2"/>
      <c r="D137" s="2"/>
      <c r="E137" s="2"/>
    </row>
    <row r="138" spans="1:5" x14ac:dyDescent="0.2">
      <c r="A138" s="4"/>
      <c r="B138" s="2"/>
      <c r="C138" s="2"/>
      <c r="D138" s="2"/>
      <c r="E138" s="2"/>
    </row>
    <row r="139" spans="1:5" x14ac:dyDescent="0.2">
      <c r="A139" s="4"/>
      <c r="B139" s="2"/>
      <c r="C139" s="2"/>
      <c r="D139" s="2"/>
      <c r="E139" s="2"/>
    </row>
    <row r="140" spans="1:5" x14ac:dyDescent="0.2">
      <c r="A140" s="4"/>
      <c r="B140" s="2"/>
      <c r="C140" s="2"/>
      <c r="D140" s="2"/>
      <c r="E140" s="2"/>
    </row>
    <row r="141" spans="1:5" x14ac:dyDescent="0.2">
      <c r="A141" s="4"/>
      <c r="B141" s="2"/>
      <c r="C141" s="2"/>
      <c r="D141" s="2"/>
      <c r="E141" s="2"/>
    </row>
    <row r="142" spans="1:5" x14ac:dyDescent="0.2">
      <c r="A142" s="4"/>
      <c r="B142" s="2"/>
      <c r="C142" s="2"/>
      <c r="D142" s="2"/>
      <c r="E142" s="2"/>
    </row>
    <row r="143" spans="1:5" x14ac:dyDescent="0.2">
      <c r="A143" s="4"/>
      <c r="B143" s="2"/>
      <c r="C143" s="2"/>
      <c r="D143" s="2"/>
      <c r="E143" s="2"/>
    </row>
    <row r="144" spans="1:5" x14ac:dyDescent="0.2">
      <c r="A144" s="4"/>
      <c r="B144" s="2"/>
      <c r="C144" s="2"/>
      <c r="D144" s="2"/>
      <c r="E144" s="2"/>
    </row>
    <row r="145" spans="1:5" x14ac:dyDescent="0.2">
      <c r="A145" s="4"/>
      <c r="B145" s="2"/>
      <c r="C145" s="2"/>
      <c r="D145" s="2"/>
      <c r="E145" s="2"/>
    </row>
    <row r="146" spans="1:5" x14ac:dyDescent="0.2">
      <c r="A146" s="4"/>
      <c r="B146" s="2"/>
      <c r="C146" s="2"/>
      <c r="D146" s="2"/>
      <c r="E146" s="2"/>
    </row>
    <row r="147" spans="1:5" x14ac:dyDescent="0.2">
      <c r="A147" s="4"/>
      <c r="B147" s="2"/>
      <c r="C147" s="2"/>
      <c r="D147" s="2"/>
      <c r="E147" s="2"/>
    </row>
    <row r="148" spans="1:5" x14ac:dyDescent="0.2">
      <c r="A148" s="4"/>
      <c r="B148" s="2"/>
      <c r="C148" s="2"/>
      <c r="D148" s="2"/>
      <c r="E148" s="2"/>
    </row>
    <row r="149" spans="1:5" x14ac:dyDescent="0.2">
      <c r="A149" s="4"/>
      <c r="B149" s="2"/>
      <c r="C149" s="2"/>
      <c r="D149" s="2"/>
      <c r="E149" s="2"/>
    </row>
    <row r="150" spans="1:5" x14ac:dyDescent="0.2">
      <c r="A150" s="4"/>
      <c r="B150" s="2"/>
      <c r="C150" s="2"/>
      <c r="D150" s="2"/>
      <c r="E150" s="2"/>
    </row>
    <row r="151" spans="1:5" x14ac:dyDescent="0.2">
      <c r="A151" s="4"/>
      <c r="B151" s="2"/>
      <c r="C151" s="2"/>
      <c r="D151" s="2"/>
      <c r="E151" s="2"/>
    </row>
    <row r="152" spans="1:5" x14ac:dyDescent="0.2">
      <c r="A152" s="4"/>
      <c r="B152" s="2"/>
      <c r="C152" s="2"/>
      <c r="D152" s="2"/>
      <c r="E152" s="2"/>
    </row>
    <row r="153" spans="1:5" x14ac:dyDescent="0.2">
      <c r="A153" s="4"/>
      <c r="B153" s="2"/>
      <c r="C153" s="2"/>
      <c r="D153" s="2"/>
      <c r="E153" s="2"/>
    </row>
    <row r="154" spans="1:5" x14ac:dyDescent="0.2">
      <c r="A154" s="4"/>
      <c r="B154" s="2"/>
      <c r="C154" s="2"/>
      <c r="D154" s="2"/>
      <c r="E154" s="2"/>
    </row>
    <row r="155" spans="1:5" x14ac:dyDescent="0.2">
      <c r="A155" s="4"/>
      <c r="B155" s="2"/>
      <c r="C155" s="2"/>
      <c r="D155" s="2"/>
      <c r="E155" s="2"/>
    </row>
    <row r="156" spans="1:5" x14ac:dyDescent="0.2">
      <c r="A156" s="4"/>
      <c r="B156" s="2"/>
      <c r="C156" s="2"/>
      <c r="D156" s="2"/>
      <c r="E156" s="2"/>
    </row>
    <row r="158" spans="1:5" x14ac:dyDescent="0.2">
      <c r="A158" s="7"/>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9"/>
  <sheetViews>
    <sheetView topLeftCell="A10" workbookViewId="0">
      <selection activeCell="N23" sqref="N23"/>
    </sheetView>
  </sheetViews>
  <sheetFormatPr baseColWidth="10" defaultColWidth="8.83203125" defaultRowHeight="15" x14ac:dyDescent="0.2"/>
  <cols>
    <col min="1" max="1" width="26" customWidth="1"/>
    <col min="2" max="2" width="13.83203125" customWidth="1"/>
    <col min="3" max="4" width="12.33203125" bestFit="1" customWidth="1"/>
    <col min="5" max="5" width="16.1640625" bestFit="1" customWidth="1"/>
  </cols>
  <sheetData>
    <row r="1" spans="1:27" x14ac:dyDescent="0.2">
      <c r="A1" s="11" t="s">
        <v>5</v>
      </c>
      <c r="B1" s="9"/>
      <c r="C1" s="9"/>
      <c r="D1" s="3"/>
      <c r="E1" s="3"/>
    </row>
    <row r="2" spans="1:27" x14ac:dyDescent="0.2">
      <c r="A2" s="11" t="s">
        <v>6</v>
      </c>
      <c r="B2" s="10"/>
      <c r="C2" s="10"/>
      <c r="D2" s="1"/>
      <c r="E2" s="1"/>
    </row>
    <row r="3" spans="1:27" x14ac:dyDescent="0.2">
      <c r="A3" s="4"/>
      <c r="B3" s="2"/>
      <c r="C3" s="2"/>
      <c r="D3" s="2"/>
      <c r="E3" s="2"/>
    </row>
    <row r="4" spans="1:27" ht="43" thickBot="1" x14ac:dyDescent="0.25">
      <c r="A4" s="18"/>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N4" s="25"/>
      <c r="O4" s="18" t="s">
        <v>91</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6" thickTop="1" x14ac:dyDescent="0.2">
      <c r="A5" s="14" t="s">
        <v>41</v>
      </c>
      <c r="B5" s="30">
        <v>343</v>
      </c>
      <c r="C5" s="30">
        <v>4402</v>
      </c>
      <c r="D5" s="30">
        <v>629</v>
      </c>
      <c r="E5" s="30">
        <v>759</v>
      </c>
      <c r="F5" s="30"/>
      <c r="G5" s="33"/>
      <c r="H5" s="30"/>
      <c r="I5" s="33"/>
      <c r="J5" s="33"/>
      <c r="K5" s="33"/>
      <c r="L5" s="33"/>
      <c r="M5" s="33">
        <v>40</v>
      </c>
      <c r="N5" s="25"/>
      <c r="O5" s="25" t="s">
        <v>41</v>
      </c>
      <c r="P5" s="63">
        <f t="shared" ref="P5:P11" si="0">B5/B$12</f>
        <v>0.33528836754643204</v>
      </c>
      <c r="Q5" s="63">
        <f t="shared" ref="Q5:AA5" si="1">C5/C$12</f>
        <v>0.44881729200652526</v>
      </c>
      <c r="R5" s="63">
        <f t="shared" si="1"/>
        <v>0.53577512776831349</v>
      </c>
      <c r="S5" s="63">
        <f t="shared" si="1"/>
        <v>0.47055176689398637</v>
      </c>
      <c r="T5" s="63" t="e">
        <f t="shared" si="1"/>
        <v>#DIV/0!</v>
      </c>
      <c r="U5" s="63" t="e">
        <f t="shared" si="1"/>
        <v>#DIV/0!</v>
      </c>
      <c r="V5" s="63" t="e">
        <f t="shared" si="1"/>
        <v>#DIV/0!</v>
      </c>
      <c r="W5" s="63" t="e">
        <f t="shared" si="1"/>
        <v>#DIV/0!</v>
      </c>
      <c r="X5" s="63" t="e">
        <f t="shared" si="1"/>
        <v>#DIV/0!</v>
      </c>
      <c r="Y5" s="63" t="e">
        <f t="shared" si="1"/>
        <v>#DIV/0!</v>
      </c>
      <c r="Z5" s="63" t="e">
        <f t="shared" si="1"/>
        <v>#DIV/0!</v>
      </c>
      <c r="AA5" s="63">
        <f t="shared" si="1"/>
        <v>0.20512820512820512</v>
      </c>
    </row>
    <row r="6" spans="1:27" x14ac:dyDescent="0.2">
      <c r="A6" s="15" t="s">
        <v>45</v>
      </c>
      <c r="B6" s="30">
        <v>640</v>
      </c>
      <c r="C6" s="30">
        <v>5040</v>
      </c>
      <c r="D6" s="30">
        <v>453</v>
      </c>
      <c r="E6" s="30">
        <v>742</v>
      </c>
      <c r="F6" s="30"/>
      <c r="G6" s="33"/>
      <c r="H6" s="30"/>
      <c r="I6" s="33"/>
      <c r="J6" s="33"/>
      <c r="K6" s="33"/>
      <c r="L6" s="33"/>
      <c r="M6" s="33">
        <v>49</v>
      </c>
      <c r="N6" s="25"/>
      <c r="O6" s="25" t="s">
        <v>45</v>
      </c>
      <c r="P6" s="63">
        <f t="shared" si="0"/>
        <v>0.62561094819159335</v>
      </c>
      <c r="Q6" s="63">
        <f t="shared" ref="Q6:AA11" si="2">C6/C$12</f>
        <v>0.51386623164763456</v>
      </c>
      <c r="R6" s="63">
        <f t="shared" si="2"/>
        <v>0.38586030664395232</v>
      </c>
      <c r="S6" s="63">
        <f t="shared" si="2"/>
        <v>0.46001239925604465</v>
      </c>
      <c r="T6" s="63" t="e">
        <f t="shared" si="2"/>
        <v>#DIV/0!</v>
      </c>
      <c r="U6" s="63" t="e">
        <f t="shared" si="2"/>
        <v>#DIV/0!</v>
      </c>
      <c r="V6" s="63" t="e">
        <f t="shared" si="2"/>
        <v>#DIV/0!</v>
      </c>
      <c r="W6" s="63" t="e">
        <f t="shared" si="2"/>
        <v>#DIV/0!</v>
      </c>
      <c r="X6" s="63" t="e">
        <f t="shared" si="2"/>
        <v>#DIV/0!</v>
      </c>
      <c r="Y6" s="63" t="e">
        <f t="shared" si="2"/>
        <v>#DIV/0!</v>
      </c>
      <c r="Z6" s="63" t="e">
        <f t="shared" si="2"/>
        <v>#DIV/0!</v>
      </c>
      <c r="AA6" s="63">
        <f t="shared" si="2"/>
        <v>0.25128205128205128</v>
      </c>
    </row>
    <row r="7" spans="1:27" ht="16" x14ac:dyDescent="0.2">
      <c r="A7" s="15" t="s">
        <v>42</v>
      </c>
      <c r="B7" s="30">
        <v>1</v>
      </c>
      <c r="C7" s="30">
        <v>22</v>
      </c>
      <c r="D7" s="40" t="s">
        <v>90</v>
      </c>
      <c r="E7" s="30">
        <v>4</v>
      </c>
      <c r="F7" s="30"/>
      <c r="G7" s="33"/>
      <c r="H7" s="30"/>
      <c r="I7" s="33"/>
      <c r="J7" s="33"/>
      <c r="K7" s="33"/>
      <c r="L7" s="33"/>
      <c r="M7" s="33">
        <v>34</v>
      </c>
      <c r="N7" s="25"/>
      <c r="O7" s="25" t="s">
        <v>42</v>
      </c>
      <c r="P7" s="63">
        <f t="shared" si="0"/>
        <v>9.7751710654936461E-4</v>
      </c>
      <c r="Q7" s="63">
        <f t="shared" si="2"/>
        <v>2.2430668841761825E-3</v>
      </c>
      <c r="R7" s="63" t="e">
        <f t="shared" si="2"/>
        <v>#VALUE!</v>
      </c>
      <c r="S7" s="63">
        <f t="shared" si="2"/>
        <v>2.4798512089274642E-3</v>
      </c>
      <c r="T7" s="63" t="e">
        <f t="shared" si="2"/>
        <v>#DIV/0!</v>
      </c>
      <c r="U7" s="63" t="e">
        <f t="shared" si="2"/>
        <v>#DIV/0!</v>
      </c>
      <c r="V7" s="63" t="e">
        <f t="shared" si="2"/>
        <v>#DIV/0!</v>
      </c>
      <c r="W7" s="63" t="e">
        <f t="shared" si="2"/>
        <v>#DIV/0!</v>
      </c>
      <c r="X7" s="63" t="e">
        <f t="shared" si="2"/>
        <v>#DIV/0!</v>
      </c>
      <c r="Y7" s="63" t="e">
        <f t="shared" si="2"/>
        <v>#DIV/0!</v>
      </c>
      <c r="Z7" s="63" t="e">
        <f t="shared" si="2"/>
        <v>#DIV/0!</v>
      </c>
      <c r="AA7" s="63">
        <f t="shared" si="2"/>
        <v>0.17435897435897435</v>
      </c>
    </row>
    <row r="8" spans="1:27" x14ac:dyDescent="0.2">
      <c r="A8" s="15" t="s">
        <v>43</v>
      </c>
      <c r="B8" s="30">
        <v>39</v>
      </c>
      <c r="C8" s="30">
        <v>344</v>
      </c>
      <c r="D8" s="30">
        <v>51</v>
      </c>
      <c r="E8" s="30">
        <v>50</v>
      </c>
      <c r="F8" s="33"/>
      <c r="G8" s="33"/>
      <c r="H8" s="33"/>
      <c r="I8" s="33"/>
      <c r="J8" s="33"/>
      <c r="K8" s="33"/>
      <c r="L8" s="33"/>
      <c r="M8" s="33">
        <v>43</v>
      </c>
      <c r="N8" s="25"/>
      <c r="O8" s="65" t="s">
        <v>43</v>
      </c>
      <c r="P8" s="63">
        <f t="shared" si="0"/>
        <v>3.8123167155425221E-2</v>
      </c>
      <c r="Q8" s="63">
        <f t="shared" si="2"/>
        <v>3.507340946166395E-2</v>
      </c>
      <c r="R8" s="63">
        <f t="shared" si="2"/>
        <v>4.3441226575809198E-2</v>
      </c>
      <c r="S8" s="63">
        <f t="shared" si="2"/>
        <v>3.0998140111593304E-2</v>
      </c>
      <c r="T8" s="63" t="e">
        <f t="shared" si="2"/>
        <v>#DIV/0!</v>
      </c>
      <c r="U8" s="63" t="e">
        <f t="shared" si="2"/>
        <v>#DIV/0!</v>
      </c>
      <c r="V8" s="63" t="e">
        <f t="shared" si="2"/>
        <v>#DIV/0!</v>
      </c>
      <c r="W8" s="63" t="e">
        <f t="shared" si="2"/>
        <v>#DIV/0!</v>
      </c>
      <c r="X8" s="63" t="e">
        <f t="shared" si="2"/>
        <v>#DIV/0!</v>
      </c>
      <c r="Y8" s="63" t="e">
        <f t="shared" si="2"/>
        <v>#DIV/0!</v>
      </c>
      <c r="Z8" s="63" t="e">
        <f t="shared" si="2"/>
        <v>#DIV/0!</v>
      </c>
      <c r="AA8" s="63">
        <f t="shared" si="2"/>
        <v>0.22051282051282051</v>
      </c>
    </row>
    <row r="9" spans="1:27" x14ac:dyDescent="0.2">
      <c r="A9" s="15" t="s">
        <v>46</v>
      </c>
      <c r="B9" s="32" t="s">
        <v>81</v>
      </c>
      <c r="C9" s="32" t="s">
        <v>81</v>
      </c>
      <c r="D9" s="30">
        <v>41</v>
      </c>
      <c r="E9" s="30">
        <v>58</v>
      </c>
      <c r="F9" s="33"/>
      <c r="G9" s="33"/>
      <c r="H9" s="33"/>
      <c r="I9" s="33"/>
      <c r="J9" s="33"/>
      <c r="K9" s="33"/>
      <c r="L9" s="33"/>
      <c r="M9" s="33">
        <v>15</v>
      </c>
      <c r="N9" s="25"/>
      <c r="O9" s="25" t="s">
        <v>46</v>
      </c>
      <c r="P9" s="63" t="e">
        <f t="shared" si="0"/>
        <v>#VALUE!</v>
      </c>
      <c r="Q9" s="63" t="e">
        <f t="shared" si="2"/>
        <v>#VALUE!</v>
      </c>
      <c r="R9" s="63">
        <f t="shared" si="2"/>
        <v>3.4923339011925042E-2</v>
      </c>
      <c r="S9" s="63">
        <f t="shared" si="2"/>
        <v>3.5957842529448232E-2</v>
      </c>
      <c r="T9" s="63" t="e">
        <f t="shared" si="2"/>
        <v>#DIV/0!</v>
      </c>
      <c r="U9" s="63" t="e">
        <f t="shared" si="2"/>
        <v>#DIV/0!</v>
      </c>
      <c r="V9" s="63" t="e">
        <f t="shared" si="2"/>
        <v>#DIV/0!</v>
      </c>
      <c r="W9" s="63" t="e">
        <f t="shared" si="2"/>
        <v>#DIV/0!</v>
      </c>
      <c r="X9" s="63" t="e">
        <f t="shared" si="2"/>
        <v>#DIV/0!</v>
      </c>
      <c r="Y9" s="63" t="e">
        <f t="shared" si="2"/>
        <v>#DIV/0!</v>
      </c>
      <c r="Z9" s="63" t="e">
        <f t="shared" si="2"/>
        <v>#DIV/0!</v>
      </c>
      <c r="AA9" s="63">
        <f t="shared" si="2"/>
        <v>7.6923076923076927E-2</v>
      </c>
    </row>
    <row r="10" spans="1:27" ht="16" x14ac:dyDescent="0.2">
      <c r="A10" s="15" t="s">
        <v>47</v>
      </c>
      <c r="B10" s="32" t="s">
        <v>81</v>
      </c>
      <c r="C10" s="32" t="s">
        <v>81</v>
      </c>
      <c r="D10" s="40" t="s">
        <v>90</v>
      </c>
      <c r="E10" s="30"/>
      <c r="F10" s="33"/>
      <c r="G10" s="33"/>
      <c r="H10" s="33"/>
      <c r="I10" s="33"/>
      <c r="J10" s="33"/>
      <c r="K10" s="33"/>
      <c r="L10" s="33"/>
      <c r="M10" s="33">
        <v>14</v>
      </c>
      <c r="O10" t="s">
        <v>47</v>
      </c>
      <c r="P10" s="63" t="e">
        <f t="shared" si="0"/>
        <v>#VALUE!</v>
      </c>
      <c r="Q10" s="63" t="e">
        <f t="shared" si="2"/>
        <v>#VALUE!</v>
      </c>
      <c r="R10" s="63" t="e">
        <f t="shared" si="2"/>
        <v>#VALUE!</v>
      </c>
      <c r="S10" s="63">
        <f t="shared" si="2"/>
        <v>0</v>
      </c>
      <c r="T10" s="63" t="e">
        <f t="shared" si="2"/>
        <v>#DIV/0!</v>
      </c>
      <c r="U10" s="63" t="e">
        <f t="shared" si="2"/>
        <v>#DIV/0!</v>
      </c>
      <c r="V10" s="63" t="e">
        <f t="shared" si="2"/>
        <v>#DIV/0!</v>
      </c>
      <c r="W10" s="63" t="e">
        <f t="shared" si="2"/>
        <v>#DIV/0!</v>
      </c>
      <c r="X10" s="63" t="e">
        <f t="shared" si="2"/>
        <v>#DIV/0!</v>
      </c>
      <c r="Y10" s="63" t="e">
        <f t="shared" si="2"/>
        <v>#DIV/0!</v>
      </c>
      <c r="Z10" s="63" t="e">
        <f t="shared" si="2"/>
        <v>#DIV/0!</v>
      </c>
      <c r="AA10" s="63">
        <f t="shared" si="2"/>
        <v>7.179487179487179E-2</v>
      </c>
    </row>
    <row r="11" spans="1:27" s="75" customFormat="1" x14ac:dyDescent="0.2">
      <c r="A11" s="6" t="s">
        <v>78</v>
      </c>
      <c r="B11" s="32"/>
      <c r="C11" s="32"/>
      <c r="D11" s="40"/>
      <c r="E11" s="30"/>
      <c r="F11" s="33"/>
      <c r="G11" s="33"/>
      <c r="H11" s="33"/>
      <c r="I11" s="33"/>
      <c r="J11" s="33"/>
      <c r="K11" s="33"/>
      <c r="L11" s="33"/>
      <c r="M11" s="33"/>
      <c r="O11" s="75" t="s">
        <v>78</v>
      </c>
      <c r="P11" s="63">
        <f t="shared" si="0"/>
        <v>0</v>
      </c>
      <c r="Q11" s="63">
        <f t="shared" si="2"/>
        <v>0</v>
      </c>
      <c r="R11" s="63">
        <f t="shared" si="2"/>
        <v>0</v>
      </c>
      <c r="S11" s="63">
        <f t="shared" si="2"/>
        <v>0</v>
      </c>
      <c r="T11" s="63" t="e">
        <f t="shared" si="2"/>
        <v>#DIV/0!</v>
      </c>
      <c r="U11" s="63" t="e">
        <f t="shared" si="2"/>
        <v>#DIV/0!</v>
      </c>
      <c r="V11" s="63" t="e">
        <f t="shared" si="2"/>
        <v>#DIV/0!</v>
      </c>
      <c r="W11" s="63" t="e">
        <f t="shared" si="2"/>
        <v>#DIV/0!</v>
      </c>
      <c r="X11" s="63" t="e">
        <f t="shared" si="2"/>
        <v>#DIV/0!</v>
      </c>
      <c r="Y11" s="63" t="e">
        <f t="shared" si="2"/>
        <v>#DIV/0!</v>
      </c>
      <c r="Z11" s="63" t="e">
        <f t="shared" si="2"/>
        <v>#DIV/0!</v>
      </c>
      <c r="AA11" s="63">
        <f t="shared" si="2"/>
        <v>0</v>
      </c>
    </row>
    <row r="12" spans="1:27" s="59" customFormat="1" x14ac:dyDescent="0.2">
      <c r="A12" s="59" t="s">
        <v>118</v>
      </c>
      <c r="B12" s="59">
        <f>SUM(B5:B10)</f>
        <v>1023</v>
      </c>
      <c r="C12" s="59">
        <f t="shared" ref="C12:M12" si="3">SUM(C5:C10)</f>
        <v>9808</v>
      </c>
      <c r="D12" s="59">
        <f t="shared" si="3"/>
        <v>1174</v>
      </c>
      <c r="E12" s="59">
        <f t="shared" si="3"/>
        <v>1613</v>
      </c>
      <c r="F12" s="59">
        <f t="shared" si="3"/>
        <v>0</v>
      </c>
      <c r="G12" s="59">
        <f t="shared" si="3"/>
        <v>0</v>
      </c>
      <c r="H12" s="59">
        <f t="shared" si="3"/>
        <v>0</v>
      </c>
      <c r="I12" s="59">
        <f t="shared" si="3"/>
        <v>0</v>
      </c>
      <c r="J12" s="59">
        <f t="shared" si="3"/>
        <v>0</v>
      </c>
      <c r="K12" s="59">
        <f t="shared" si="3"/>
        <v>0</v>
      </c>
      <c r="L12" s="59">
        <f t="shared" si="3"/>
        <v>0</v>
      </c>
      <c r="M12" s="59">
        <f t="shared" si="3"/>
        <v>195</v>
      </c>
      <c r="P12" s="25"/>
      <c r="Q12" s="25"/>
      <c r="R12" s="25"/>
      <c r="S12" s="25"/>
      <c r="T12" s="25"/>
      <c r="U12" s="25"/>
      <c r="V12" s="25"/>
      <c r="W12" s="25"/>
      <c r="X12" s="25"/>
      <c r="Y12" s="25"/>
      <c r="Z12" s="25"/>
      <c r="AA12" s="25"/>
    </row>
    <row r="13" spans="1:27" ht="42.75" customHeight="1" x14ac:dyDescent="0.2">
      <c r="A13" s="25"/>
      <c r="B13" s="25"/>
      <c r="C13" s="25"/>
      <c r="D13" s="25"/>
      <c r="E13" s="2"/>
    </row>
    <row r="14" spans="1:27" x14ac:dyDescent="0.2">
      <c r="A14" s="6"/>
      <c r="B14" s="6"/>
      <c r="C14" s="6"/>
      <c r="D14" s="2"/>
      <c r="E14" s="2"/>
    </row>
    <row r="15" spans="1:27" ht="15" customHeight="1" x14ac:dyDescent="0.2">
      <c r="A15" s="6"/>
      <c r="B15" s="6"/>
      <c r="C15" s="6"/>
      <c r="D15" s="2"/>
      <c r="E15" s="2"/>
    </row>
    <row r="16" spans="1:27" x14ac:dyDescent="0.2">
      <c r="A16" s="6"/>
      <c r="B16" s="2"/>
      <c r="C16" s="2"/>
      <c r="D16" s="2"/>
      <c r="E16" s="2"/>
    </row>
    <row r="17" spans="1:5" x14ac:dyDescent="0.2">
      <c r="A17" s="6"/>
      <c r="B17" s="2"/>
      <c r="C17" s="2"/>
      <c r="D17" s="2"/>
      <c r="E17" s="2"/>
    </row>
    <row r="18" spans="1:5" x14ac:dyDescent="0.2">
      <c r="A18" s="6"/>
      <c r="B18" s="2"/>
      <c r="C18" s="2"/>
      <c r="D18" s="2"/>
      <c r="E18" s="2"/>
    </row>
    <row r="19" spans="1:5" x14ac:dyDescent="0.2">
      <c r="A19" s="6"/>
      <c r="B19" s="2"/>
      <c r="C19" s="2"/>
      <c r="D19" s="2"/>
      <c r="E19" s="2"/>
    </row>
    <row r="20" spans="1:5" x14ac:dyDescent="0.2">
      <c r="A20" s="13"/>
      <c r="B20" s="12"/>
      <c r="C20" s="12"/>
      <c r="D20" s="2"/>
      <c r="E20" s="2"/>
    </row>
    <row r="21" spans="1:5" x14ac:dyDescent="0.2">
      <c r="A21" s="5"/>
      <c r="B21" s="2"/>
      <c r="C21" s="2"/>
      <c r="D21" s="2"/>
      <c r="E21" s="2"/>
    </row>
    <row r="22" spans="1:5" x14ac:dyDescent="0.2">
      <c r="A22" s="4"/>
      <c r="B22" s="2"/>
      <c r="C22" s="2"/>
      <c r="D22" s="2"/>
      <c r="E22" s="2"/>
    </row>
    <row r="23" spans="1:5" x14ac:dyDescent="0.2">
      <c r="A23" s="4"/>
      <c r="B23" s="2"/>
      <c r="C23" s="2"/>
      <c r="D23" s="2"/>
      <c r="E23" s="2"/>
    </row>
    <row r="24" spans="1:5" x14ac:dyDescent="0.2">
      <c r="A24" s="4"/>
      <c r="B24" s="2"/>
      <c r="C24" s="2"/>
      <c r="D24" s="2"/>
      <c r="E24" s="2"/>
    </row>
    <row r="25" spans="1:5" x14ac:dyDescent="0.2">
      <c r="A25" s="4"/>
      <c r="B25" s="2"/>
      <c r="C25" s="2"/>
      <c r="D25" s="2"/>
      <c r="E25" s="2"/>
    </row>
    <row r="26" spans="1:5" x14ac:dyDescent="0.2">
      <c r="A26" s="4"/>
      <c r="B26" s="2"/>
      <c r="C26" s="2"/>
      <c r="D26" s="2"/>
      <c r="E26" s="2"/>
    </row>
    <row r="27" spans="1:5" x14ac:dyDescent="0.2">
      <c r="A27" s="4"/>
      <c r="B27" s="2"/>
      <c r="C27" s="2"/>
      <c r="D27" s="2"/>
      <c r="E27" s="2"/>
    </row>
    <row r="28" spans="1:5" x14ac:dyDescent="0.2">
      <c r="A28" s="4"/>
      <c r="B28" s="2"/>
      <c r="C28" s="2"/>
      <c r="D28" s="2"/>
      <c r="E28" s="2"/>
    </row>
    <row r="29" spans="1:5" x14ac:dyDescent="0.2">
      <c r="A29" s="4"/>
      <c r="B29" s="2"/>
      <c r="C29" s="2"/>
      <c r="D29" s="2"/>
      <c r="E29" s="2"/>
    </row>
    <row r="30" spans="1:5" x14ac:dyDescent="0.2">
      <c r="A30" s="4"/>
      <c r="B30" s="2"/>
      <c r="C30" s="2"/>
      <c r="D30" s="2"/>
      <c r="E30" s="2"/>
    </row>
    <row r="31" spans="1:5" x14ac:dyDescent="0.2">
      <c r="A31" s="4"/>
      <c r="B31" s="2"/>
      <c r="C31" s="2"/>
      <c r="D31" s="2"/>
      <c r="E31" s="2"/>
    </row>
    <row r="32" spans="1:5" x14ac:dyDescent="0.2">
      <c r="A32" s="4"/>
      <c r="B32" s="2"/>
      <c r="C32" s="2"/>
      <c r="D32" s="2"/>
      <c r="E32" s="2"/>
    </row>
    <row r="33" spans="1:5" x14ac:dyDescent="0.2">
      <c r="A33" s="4"/>
      <c r="B33" s="2"/>
      <c r="C33" s="2"/>
      <c r="D33" s="2"/>
      <c r="E33" s="2"/>
    </row>
    <row r="34" spans="1:5" x14ac:dyDescent="0.2">
      <c r="A34" s="4"/>
      <c r="B34" s="2"/>
      <c r="C34" s="2"/>
      <c r="D34" s="2"/>
      <c r="E34" s="2"/>
    </row>
    <row r="35" spans="1:5" x14ac:dyDescent="0.2">
      <c r="A35" s="4"/>
      <c r="B35" s="2"/>
      <c r="C35" s="2"/>
      <c r="D35" s="2"/>
      <c r="E35" s="2"/>
    </row>
    <row r="36" spans="1:5" x14ac:dyDescent="0.2">
      <c r="A36" s="4"/>
      <c r="B36" s="2"/>
      <c r="C36" s="2"/>
      <c r="D36" s="2"/>
      <c r="E36" s="2"/>
    </row>
    <row r="37" spans="1:5" x14ac:dyDescent="0.2">
      <c r="A37" s="4"/>
      <c r="B37" s="2"/>
      <c r="C37" s="2"/>
      <c r="D37" s="2"/>
      <c r="E37" s="2"/>
    </row>
    <row r="38" spans="1:5" x14ac:dyDescent="0.2">
      <c r="A38" s="4"/>
      <c r="B38" s="2"/>
      <c r="C38" s="2"/>
      <c r="D38" s="2"/>
      <c r="E38" s="2"/>
    </row>
    <row r="39" spans="1:5" x14ac:dyDescent="0.2">
      <c r="A39" s="4"/>
      <c r="B39" s="2"/>
      <c r="C39" s="2"/>
      <c r="D39" s="2"/>
      <c r="E39" s="2"/>
    </row>
    <row r="40" spans="1:5" x14ac:dyDescent="0.2">
      <c r="A40" s="4"/>
      <c r="B40" s="2"/>
      <c r="C40" s="2"/>
      <c r="D40" s="2"/>
      <c r="E40" s="2"/>
    </row>
    <row r="41" spans="1:5" x14ac:dyDescent="0.2">
      <c r="A41" s="4"/>
      <c r="B41" s="2"/>
      <c r="C41" s="2"/>
      <c r="D41" s="2"/>
      <c r="E41" s="2"/>
    </row>
    <row r="42" spans="1:5" x14ac:dyDescent="0.2">
      <c r="A42" s="4"/>
      <c r="B42" s="2"/>
      <c r="C42" s="2"/>
      <c r="D42" s="2"/>
      <c r="E42" s="2"/>
    </row>
    <row r="43" spans="1:5" x14ac:dyDescent="0.2">
      <c r="A43" s="4"/>
      <c r="B43" s="2"/>
      <c r="C43" s="2"/>
      <c r="D43" s="2"/>
      <c r="E43" s="2"/>
    </row>
    <row r="44" spans="1:5" x14ac:dyDescent="0.2">
      <c r="A44" s="4"/>
      <c r="B44" s="2"/>
      <c r="C44" s="2"/>
      <c r="D44" s="2"/>
      <c r="E44" s="2"/>
    </row>
    <row r="45" spans="1:5" x14ac:dyDescent="0.2">
      <c r="A45" s="4"/>
      <c r="B45" s="2"/>
      <c r="C45" s="2"/>
      <c r="D45" s="2"/>
      <c r="E45" s="2"/>
    </row>
    <row r="46" spans="1:5" x14ac:dyDescent="0.2">
      <c r="A46" s="4"/>
      <c r="B46" s="2"/>
      <c r="C46" s="2"/>
      <c r="D46" s="2"/>
      <c r="E46" s="2"/>
    </row>
    <row r="47" spans="1:5" x14ac:dyDescent="0.2">
      <c r="A47" s="4"/>
      <c r="B47" s="2"/>
      <c r="C47" s="2"/>
      <c r="D47" s="2"/>
      <c r="E47" s="2"/>
    </row>
    <row r="48" spans="1:5" x14ac:dyDescent="0.2">
      <c r="A48" s="4"/>
      <c r="B48" s="2"/>
      <c r="C48" s="2"/>
      <c r="D48" s="2"/>
      <c r="E48" s="2"/>
    </row>
    <row r="49" spans="1:5" x14ac:dyDescent="0.2">
      <c r="A49" s="4"/>
      <c r="B49" s="2"/>
      <c r="C49" s="2"/>
      <c r="D49" s="2"/>
      <c r="E49" s="2"/>
    </row>
    <row r="50" spans="1:5" x14ac:dyDescent="0.2">
      <c r="A50" s="4"/>
      <c r="B50" s="2"/>
      <c r="C50" s="2"/>
      <c r="D50" s="2"/>
      <c r="E50" s="2"/>
    </row>
    <row r="51" spans="1:5" x14ac:dyDescent="0.2">
      <c r="A51" s="4"/>
      <c r="B51" s="2"/>
      <c r="C51" s="2"/>
      <c r="D51" s="2"/>
      <c r="E51" s="2"/>
    </row>
    <row r="52" spans="1:5" x14ac:dyDescent="0.2">
      <c r="A52" s="4"/>
      <c r="B52" s="2"/>
      <c r="C52" s="2"/>
      <c r="D52" s="2"/>
      <c r="E52" s="2"/>
    </row>
    <row r="53" spans="1:5" x14ac:dyDescent="0.2">
      <c r="A53" s="4"/>
      <c r="B53" s="2"/>
      <c r="C53" s="2"/>
      <c r="D53" s="2"/>
      <c r="E53" s="2"/>
    </row>
    <row r="54" spans="1:5" x14ac:dyDescent="0.2">
      <c r="A54" s="4"/>
      <c r="B54" s="2"/>
      <c r="C54" s="2"/>
      <c r="D54" s="2"/>
      <c r="E54" s="2"/>
    </row>
    <row r="55" spans="1:5" x14ac:dyDescent="0.2">
      <c r="A55" s="4"/>
      <c r="B55" s="2"/>
      <c r="C55" s="2"/>
      <c r="D55" s="2"/>
      <c r="E55" s="2"/>
    </row>
    <row r="56" spans="1:5" x14ac:dyDescent="0.2">
      <c r="A56" s="4"/>
      <c r="B56" s="2"/>
      <c r="C56" s="2"/>
      <c r="D56" s="2"/>
      <c r="E56" s="2"/>
    </row>
    <row r="57" spans="1:5" x14ac:dyDescent="0.2">
      <c r="A57" s="4"/>
      <c r="B57" s="2"/>
      <c r="C57" s="2"/>
      <c r="D57" s="2"/>
      <c r="E57" s="2"/>
    </row>
    <row r="58" spans="1:5" x14ac:dyDescent="0.2">
      <c r="A58" s="4"/>
      <c r="B58" s="2"/>
      <c r="C58" s="2"/>
      <c r="D58" s="2"/>
      <c r="E58" s="2"/>
    </row>
    <row r="59" spans="1:5" x14ac:dyDescent="0.2">
      <c r="A59" s="4"/>
      <c r="B59" s="2"/>
      <c r="C59" s="2"/>
      <c r="D59" s="2"/>
      <c r="E59" s="2"/>
    </row>
    <row r="60" spans="1:5" x14ac:dyDescent="0.2">
      <c r="A60" s="4"/>
      <c r="B60" s="2"/>
      <c r="C60" s="2"/>
      <c r="D60" s="2"/>
      <c r="E60" s="2"/>
    </row>
    <row r="61" spans="1:5" x14ac:dyDescent="0.2">
      <c r="A61" s="4"/>
      <c r="B61" s="2"/>
      <c r="C61" s="2"/>
      <c r="D61" s="2"/>
      <c r="E61" s="2"/>
    </row>
    <row r="62" spans="1:5" x14ac:dyDescent="0.2">
      <c r="A62" s="4"/>
      <c r="B62" s="2"/>
      <c r="C62" s="2"/>
      <c r="D62" s="2"/>
      <c r="E62" s="2"/>
    </row>
    <row r="63" spans="1:5" x14ac:dyDescent="0.2">
      <c r="A63" s="4"/>
      <c r="B63" s="2"/>
      <c r="C63" s="2"/>
      <c r="D63" s="2"/>
      <c r="E63" s="2"/>
    </row>
    <row r="64" spans="1:5" x14ac:dyDescent="0.2">
      <c r="A64" s="4"/>
      <c r="B64" s="2"/>
      <c r="C64" s="2"/>
      <c r="D64" s="2"/>
      <c r="E64" s="2"/>
    </row>
    <row r="65" spans="1:5" x14ac:dyDescent="0.2">
      <c r="A65" s="4"/>
      <c r="B65" s="2"/>
      <c r="C65" s="2"/>
      <c r="D65" s="2"/>
      <c r="E65" s="2"/>
    </row>
    <row r="66" spans="1:5" x14ac:dyDescent="0.2">
      <c r="A66" s="4"/>
      <c r="B66" s="2"/>
      <c r="C66" s="2"/>
      <c r="D66" s="2"/>
      <c r="E66" s="2"/>
    </row>
    <row r="67" spans="1:5" x14ac:dyDescent="0.2">
      <c r="A67" s="4"/>
      <c r="B67" s="2"/>
      <c r="C67" s="2"/>
      <c r="D67" s="2"/>
      <c r="E67" s="2"/>
    </row>
    <row r="68" spans="1:5" x14ac:dyDescent="0.2">
      <c r="A68" s="4"/>
      <c r="B68" s="2"/>
      <c r="C68" s="2"/>
      <c r="D68" s="2"/>
      <c r="E68" s="2"/>
    </row>
    <row r="69" spans="1:5" x14ac:dyDescent="0.2">
      <c r="A69" s="4"/>
      <c r="B69" s="2"/>
      <c r="C69" s="2"/>
      <c r="D69" s="2"/>
      <c r="E69" s="2"/>
    </row>
    <row r="70" spans="1:5" x14ac:dyDescent="0.2">
      <c r="A70" s="4"/>
      <c r="B70" s="2"/>
      <c r="C70" s="2"/>
      <c r="D70" s="2"/>
      <c r="E70" s="2"/>
    </row>
    <row r="71" spans="1:5" x14ac:dyDescent="0.2">
      <c r="A71" s="4"/>
      <c r="B71" s="2"/>
      <c r="C71" s="2"/>
      <c r="D71" s="2"/>
      <c r="E71" s="2"/>
    </row>
    <row r="72" spans="1:5" x14ac:dyDescent="0.2">
      <c r="A72" s="4"/>
      <c r="B72" s="2"/>
      <c r="C72" s="2"/>
      <c r="D72" s="2"/>
      <c r="E72" s="2"/>
    </row>
    <row r="73" spans="1:5" x14ac:dyDescent="0.2">
      <c r="A73" s="4"/>
      <c r="B73" s="2"/>
      <c r="C73" s="2"/>
      <c r="D73" s="2"/>
      <c r="E73" s="2"/>
    </row>
    <row r="74" spans="1:5" x14ac:dyDescent="0.2">
      <c r="A74" s="4"/>
      <c r="B74" s="2"/>
      <c r="C74" s="2"/>
      <c r="D74" s="2"/>
      <c r="E74" s="2"/>
    </row>
    <row r="75" spans="1:5" x14ac:dyDescent="0.2">
      <c r="A75" s="4"/>
      <c r="B75" s="2"/>
      <c r="C75" s="2"/>
      <c r="D75" s="2"/>
      <c r="E75" s="2"/>
    </row>
    <row r="76" spans="1:5" x14ac:dyDescent="0.2">
      <c r="A76" s="4"/>
      <c r="B76" s="2"/>
      <c r="C76" s="2"/>
      <c r="D76" s="2"/>
      <c r="E76" s="2"/>
    </row>
    <row r="77" spans="1:5" x14ac:dyDescent="0.2">
      <c r="A77" s="4"/>
      <c r="B77" s="2"/>
      <c r="C77" s="2"/>
      <c r="D77" s="2"/>
      <c r="E77" s="2"/>
    </row>
    <row r="78" spans="1:5" x14ac:dyDescent="0.2">
      <c r="A78" s="4"/>
      <c r="B78" s="2"/>
      <c r="C78" s="2"/>
      <c r="D78" s="2"/>
      <c r="E78" s="2"/>
    </row>
    <row r="79" spans="1:5" x14ac:dyDescent="0.2">
      <c r="A79" s="4"/>
      <c r="B79" s="2"/>
      <c r="C79" s="2"/>
      <c r="D79" s="2"/>
      <c r="E79" s="2"/>
    </row>
    <row r="80" spans="1:5" x14ac:dyDescent="0.2">
      <c r="A80" s="4"/>
      <c r="B80" s="2"/>
      <c r="C80" s="2"/>
      <c r="D80" s="2"/>
      <c r="E80" s="2"/>
    </row>
    <row r="81" spans="1:5" x14ac:dyDescent="0.2">
      <c r="A81" s="4"/>
      <c r="B81" s="2"/>
      <c r="C81" s="2"/>
      <c r="D81" s="2"/>
      <c r="E81" s="2"/>
    </row>
    <row r="82" spans="1:5" x14ac:dyDescent="0.2">
      <c r="A82" s="4"/>
      <c r="B82" s="2"/>
      <c r="C82" s="2"/>
      <c r="D82" s="2"/>
      <c r="E82" s="2"/>
    </row>
    <row r="83" spans="1:5" x14ac:dyDescent="0.2">
      <c r="A83" s="4"/>
      <c r="B83" s="2"/>
      <c r="C83" s="2"/>
      <c r="D83" s="2"/>
      <c r="E83" s="2"/>
    </row>
    <row r="84" spans="1:5" x14ac:dyDescent="0.2">
      <c r="A84" s="4"/>
      <c r="B84" s="2"/>
      <c r="C84" s="2"/>
      <c r="D84" s="2"/>
      <c r="E84" s="2"/>
    </row>
    <row r="85" spans="1:5" x14ac:dyDescent="0.2">
      <c r="A85" s="4"/>
      <c r="B85" s="2"/>
      <c r="C85" s="2"/>
      <c r="D85" s="2"/>
      <c r="E85" s="2"/>
    </row>
    <row r="86" spans="1:5" x14ac:dyDescent="0.2">
      <c r="A86" s="4"/>
      <c r="B86" s="2"/>
      <c r="C86" s="2"/>
      <c r="D86" s="2"/>
      <c r="E86" s="2"/>
    </row>
    <row r="87" spans="1:5" x14ac:dyDescent="0.2">
      <c r="A87" s="4"/>
      <c r="B87" s="2"/>
      <c r="C87" s="2"/>
      <c r="D87" s="2"/>
      <c r="E87" s="2"/>
    </row>
    <row r="88" spans="1:5" x14ac:dyDescent="0.2">
      <c r="A88" s="4"/>
      <c r="B88" s="2"/>
      <c r="C88" s="2"/>
      <c r="D88" s="2"/>
      <c r="E88" s="2"/>
    </row>
    <row r="89" spans="1:5" x14ac:dyDescent="0.2">
      <c r="A89" s="4"/>
      <c r="B89" s="2"/>
      <c r="C89" s="2"/>
      <c r="D89" s="2"/>
      <c r="E89" s="2"/>
    </row>
    <row r="90" spans="1:5" x14ac:dyDescent="0.2">
      <c r="A90" s="4"/>
      <c r="B90" s="2"/>
      <c r="C90" s="2"/>
      <c r="D90" s="2"/>
      <c r="E90" s="2"/>
    </row>
    <row r="91" spans="1:5" x14ac:dyDescent="0.2">
      <c r="A91" s="4"/>
      <c r="B91" s="2"/>
      <c r="C91" s="2"/>
      <c r="D91" s="2"/>
      <c r="E91" s="2"/>
    </row>
    <row r="92" spans="1:5" x14ac:dyDescent="0.2">
      <c r="A92" s="4"/>
      <c r="B92" s="2"/>
      <c r="C92" s="2"/>
      <c r="D92" s="2"/>
      <c r="E92" s="2"/>
    </row>
    <row r="93" spans="1:5" x14ac:dyDescent="0.2">
      <c r="A93" s="4"/>
      <c r="B93" s="2"/>
      <c r="C93" s="2"/>
      <c r="D93" s="2"/>
      <c r="E93" s="2"/>
    </row>
    <row r="94" spans="1:5" x14ac:dyDescent="0.2">
      <c r="A94" s="4"/>
      <c r="B94" s="2"/>
      <c r="C94" s="2"/>
      <c r="D94" s="2"/>
      <c r="E94" s="2"/>
    </row>
    <row r="95" spans="1:5" x14ac:dyDescent="0.2">
      <c r="A95" s="4"/>
      <c r="B95" s="2"/>
      <c r="C95" s="2"/>
      <c r="D95" s="2"/>
      <c r="E95" s="2"/>
    </row>
    <row r="96" spans="1:5" x14ac:dyDescent="0.2">
      <c r="A96" s="4"/>
      <c r="B96" s="2"/>
      <c r="C96" s="2"/>
      <c r="D96" s="2"/>
      <c r="E96" s="2"/>
    </row>
    <row r="97" spans="1:5" x14ac:dyDescent="0.2">
      <c r="A97" s="4"/>
      <c r="B97" s="2"/>
      <c r="C97" s="2"/>
      <c r="D97" s="2"/>
      <c r="E97" s="2"/>
    </row>
    <row r="98" spans="1:5" x14ac:dyDescent="0.2">
      <c r="A98" s="4"/>
      <c r="B98" s="2"/>
      <c r="C98" s="2"/>
      <c r="D98" s="2"/>
      <c r="E98" s="2"/>
    </row>
    <row r="99" spans="1:5" x14ac:dyDescent="0.2">
      <c r="A99" s="4"/>
      <c r="B99" s="2"/>
      <c r="C99" s="2"/>
      <c r="D99" s="2"/>
      <c r="E99" s="2"/>
    </row>
    <row r="100" spans="1:5" x14ac:dyDescent="0.2">
      <c r="A100" s="4"/>
      <c r="B100" s="2"/>
      <c r="C100" s="2"/>
      <c r="D100" s="2"/>
      <c r="E100" s="2"/>
    </row>
    <row r="101" spans="1:5" x14ac:dyDescent="0.2">
      <c r="A101" s="4"/>
      <c r="B101" s="2"/>
      <c r="C101" s="2"/>
      <c r="D101" s="2"/>
      <c r="E101" s="2"/>
    </row>
    <row r="102" spans="1:5" x14ac:dyDescent="0.2">
      <c r="A102" s="4"/>
      <c r="B102" s="2"/>
      <c r="C102" s="2"/>
      <c r="D102" s="2"/>
      <c r="E102" s="2"/>
    </row>
    <row r="103" spans="1:5" x14ac:dyDescent="0.2">
      <c r="A103" s="4"/>
      <c r="B103" s="2"/>
      <c r="C103" s="2"/>
      <c r="D103" s="2"/>
      <c r="E103" s="2"/>
    </row>
    <row r="104" spans="1:5" x14ac:dyDescent="0.2">
      <c r="A104" s="4"/>
      <c r="B104" s="2"/>
      <c r="C104" s="2"/>
      <c r="D104" s="2"/>
      <c r="E104" s="2"/>
    </row>
    <row r="105" spans="1:5" x14ac:dyDescent="0.2">
      <c r="A105" s="4"/>
      <c r="B105" s="2"/>
      <c r="C105" s="2"/>
      <c r="D105" s="2"/>
      <c r="E105" s="2"/>
    </row>
    <row r="106" spans="1:5" x14ac:dyDescent="0.2">
      <c r="A106" s="4"/>
      <c r="B106" s="2"/>
      <c r="C106" s="2"/>
      <c r="D106" s="2"/>
      <c r="E106" s="2"/>
    </row>
    <row r="107" spans="1:5" x14ac:dyDescent="0.2">
      <c r="A107" s="4"/>
      <c r="B107" s="2"/>
      <c r="C107" s="2"/>
      <c r="D107" s="2"/>
      <c r="E107" s="2"/>
    </row>
    <row r="108" spans="1:5" x14ac:dyDescent="0.2">
      <c r="A108" s="4"/>
      <c r="B108" s="2"/>
      <c r="C108" s="2"/>
      <c r="D108" s="2"/>
      <c r="E108" s="2"/>
    </row>
    <row r="109" spans="1:5" x14ac:dyDescent="0.2">
      <c r="A109" s="4"/>
      <c r="B109" s="2"/>
      <c r="C109" s="2"/>
      <c r="D109" s="2"/>
      <c r="E109" s="2"/>
    </row>
    <row r="110" spans="1:5" x14ac:dyDescent="0.2">
      <c r="A110" s="4"/>
      <c r="B110" s="2"/>
      <c r="C110" s="2"/>
      <c r="D110" s="2"/>
      <c r="E110" s="2"/>
    </row>
    <row r="111" spans="1:5" x14ac:dyDescent="0.2">
      <c r="A111" s="4"/>
      <c r="B111" s="2"/>
      <c r="C111" s="2"/>
      <c r="D111" s="2"/>
      <c r="E111" s="2"/>
    </row>
    <row r="112" spans="1:5" x14ac:dyDescent="0.2">
      <c r="A112" s="4"/>
      <c r="B112" s="2"/>
      <c r="C112" s="2"/>
      <c r="D112" s="2"/>
      <c r="E112" s="2"/>
    </row>
    <row r="113" spans="1:5" x14ac:dyDescent="0.2">
      <c r="A113" s="4"/>
      <c r="B113" s="2"/>
      <c r="C113" s="2"/>
      <c r="D113" s="2"/>
      <c r="E113" s="2"/>
    </row>
    <row r="114" spans="1:5" x14ac:dyDescent="0.2">
      <c r="A114" s="4"/>
      <c r="B114" s="2"/>
      <c r="C114" s="2"/>
      <c r="D114" s="2"/>
      <c r="E114" s="2"/>
    </row>
    <row r="115" spans="1:5" x14ac:dyDescent="0.2">
      <c r="A115" s="4"/>
      <c r="B115" s="2"/>
      <c r="C115" s="2"/>
      <c r="D115" s="2"/>
      <c r="E115" s="2"/>
    </row>
    <row r="116" spans="1:5" x14ac:dyDescent="0.2">
      <c r="A116" s="4"/>
      <c r="B116" s="2"/>
      <c r="C116" s="2"/>
      <c r="D116" s="2"/>
      <c r="E116" s="2"/>
    </row>
    <row r="117" spans="1:5" x14ac:dyDescent="0.2">
      <c r="A117" s="4"/>
      <c r="B117" s="2"/>
      <c r="C117" s="2"/>
      <c r="D117" s="2"/>
      <c r="E117" s="2"/>
    </row>
    <row r="118" spans="1:5" x14ac:dyDescent="0.2">
      <c r="A118" s="4"/>
      <c r="B118" s="2"/>
      <c r="C118" s="2"/>
      <c r="D118" s="2"/>
      <c r="E118" s="2"/>
    </row>
    <row r="119" spans="1:5" x14ac:dyDescent="0.2">
      <c r="A119" s="4"/>
      <c r="B119" s="2"/>
      <c r="C119" s="2"/>
      <c r="D119" s="2"/>
      <c r="E119" s="2"/>
    </row>
    <row r="120" spans="1:5" x14ac:dyDescent="0.2">
      <c r="A120" s="4"/>
      <c r="B120" s="2"/>
      <c r="C120" s="2"/>
      <c r="D120" s="2"/>
      <c r="E120" s="2"/>
    </row>
    <row r="121" spans="1:5" x14ac:dyDescent="0.2">
      <c r="A121" s="4"/>
      <c r="B121" s="2"/>
      <c r="C121" s="2"/>
      <c r="D121" s="2"/>
      <c r="E121" s="2"/>
    </row>
    <row r="122" spans="1:5" x14ac:dyDescent="0.2">
      <c r="A122" s="4"/>
      <c r="B122" s="2"/>
      <c r="C122" s="2"/>
      <c r="D122" s="2"/>
      <c r="E122" s="2"/>
    </row>
    <row r="123" spans="1:5" x14ac:dyDescent="0.2">
      <c r="A123" s="4"/>
      <c r="B123" s="2"/>
      <c r="C123" s="2"/>
      <c r="D123" s="2"/>
      <c r="E123" s="2"/>
    </row>
    <row r="124" spans="1:5" x14ac:dyDescent="0.2">
      <c r="A124" s="4"/>
      <c r="B124" s="2"/>
      <c r="C124" s="2"/>
      <c r="D124" s="2"/>
      <c r="E124" s="2"/>
    </row>
    <row r="125" spans="1:5" x14ac:dyDescent="0.2">
      <c r="A125" s="4"/>
      <c r="B125" s="2"/>
      <c r="C125" s="2"/>
      <c r="D125" s="2"/>
      <c r="E125" s="2"/>
    </row>
    <row r="126" spans="1:5" x14ac:dyDescent="0.2">
      <c r="A126" s="4"/>
      <c r="B126" s="2"/>
      <c r="C126" s="2"/>
      <c r="D126" s="2"/>
      <c r="E126" s="2"/>
    </row>
    <row r="127" spans="1:5" x14ac:dyDescent="0.2">
      <c r="A127" s="4"/>
      <c r="B127" s="2"/>
      <c r="C127" s="2"/>
      <c r="D127" s="2"/>
      <c r="E127" s="2"/>
    </row>
    <row r="128" spans="1:5" x14ac:dyDescent="0.2">
      <c r="A128" s="4"/>
      <c r="B128" s="2"/>
      <c r="C128" s="2"/>
      <c r="D128" s="2"/>
      <c r="E128" s="2"/>
    </row>
    <row r="129" spans="1:5" x14ac:dyDescent="0.2">
      <c r="A129" s="4"/>
      <c r="B129" s="2"/>
      <c r="C129" s="2"/>
      <c r="D129" s="2"/>
      <c r="E129" s="2"/>
    </row>
    <row r="130" spans="1:5" x14ac:dyDescent="0.2">
      <c r="A130" s="4"/>
      <c r="B130" s="2"/>
      <c r="C130" s="2"/>
      <c r="D130" s="2"/>
      <c r="E130" s="2"/>
    </row>
    <row r="131" spans="1:5" x14ac:dyDescent="0.2">
      <c r="A131" s="4"/>
      <c r="B131" s="2"/>
      <c r="C131" s="2"/>
      <c r="D131" s="2"/>
      <c r="E131" s="2"/>
    </row>
    <row r="132" spans="1:5" x14ac:dyDescent="0.2">
      <c r="A132" s="4"/>
      <c r="B132" s="2"/>
      <c r="C132" s="2"/>
      <c r="D132" s="2"/>
      <c r="E132" s="2"/>
    </row>
    <row r="133" spans="1:5" x14ac:dyDescent="0.2">
      <c r="A133" s="4"/>
      <c r="B133" s="2"/>
      <c r="C133" s="2"/>
      <c r="D133" s="2"/>
      <c r="E133" s="2"/>
    </row>
    <row r="134" spans="1:5" x14ac:dyDescent="0.2">
      <c r="A134" s="4"/>
      <c r="B134" s="2"/>
      <c r="C134" s="2"/>
      <c r="D134" s="2"/>
      <c r="E134" s="2"/>
    </row>
    <row r="135" spans="1:5" x14ac:dyDescent="0.2">
      <c r="A135" s="4"/>
      <c r="B135" s="2"/>
      <c r="C135" s="2"/>
      <c r="D135" s="2"/>
      <c r="E135" s="2"/>
    </row>
    <row r="136" spans="1:5" x14ac:dyDescent="0.2">
      <c r="A136" s="4"/>
      <c r="B136" s="2"/>
      <c r="C136" s="2"/>
      <c r="D136" s="2"/>
      <c r="E136" s="2"/>
    </row>
    <row r="137" spans="1:5" x14ac:dyDescent="0.2">
      <c r="A137" s="4"/>
      <c r="B137" s="2"/>
      <c r="C137" s="2"/>
      <c r="D137" s="2"/>
      <c r="E137" s="2"/>
    </row>
    <row r="138" spans="1:5" x14ac:dyDescent="0.2">
      <c r="A138" s="4"/>
      <c r="B138" s="2"/>
      <c r="C138" s="2"/>
      <c r="D138" s="2"/>
      <c r="E138" s="2"/>
    </row>
    <row r="139" spans="1:5" x14ac:dyDescent="0.2">
      <c r="A139" s="4"/>
      <c r="B139" s="2"/>
      <c r="C139" s="2"/>
      <c r="D139" s="2"/>
      <c r="E139" s="2"/>
    </row>
    <row r="140" spans="1:5" x14ac:dyDescent="0.2">
      <c r="A140" s="4"/>
      <c r="B140" s="2"/>
      <c r="C140" s="2"/>
      <c r="D140" s="2"/>
      <c r="E140" s="2"/>
    </row>
    <row r="141" spans="1:5" x14ac:dyDescent="0.2">
      <c r="A141" s="4"/>
      <c r="B141" s="2"/>
      <c r="C141" s="2"/>
      <c r="D141" s="2"/>
      <c r="E141" s="2"/>
    </row>
    <row r="142" spans="1:5" x14ac:dyDescent="0.2">
      <c r="A142" s="4"/>
      <c r="B142" s="2"/>
      <c r="C142" s="2"/>
      <c r="D142" s="2"/>
      <c r="E142" s="2"/>
    </row>
    <row r="143" spans="1:5" x14ac:dyDescent="0.2">
      <c r="A143" s="4"/>
      <c r="B143" s="2"/>
      <c r="C143" s="2"/>
      <c r="D143" s="2"/>
      <c r="E143" s="2"/>
    </row>
    <row r="144" spans="1:5" x14ac:dyDescent="0.2">
      <c r="A144" s="4"/>
      <c r="B144" s="2"/>
      <c r="C144" s="2"/>
      <c r="D144" s="2"/>
      <c r="E144" s="2"/>
    </row>
    <row r="145" spans="1:5" x14ac:dyDescent="0.2">
      <c r="A145" s="4"/>
      <c r="B145" s="2"/>
      <c r="C145" s="2"/>
      <c r="D145" s="2"/>
      <c r="E145" s="2"/>
    </row>
    <row r="146" spans="1:5" x14ac:dyDescent="0.2">
      <c r="A146" s="4"/>
      <c r="B146" s="2"/>
      <c r="C146" s="2"/>
      <c r="D146" s="2"/>
      <c r="E146" s="2"/>
    </row>
    <row r="147" spans="1:5" x14ac:dyDescent="0.2">
      <c r="A147" s="4"/>
      <c r="B147" s="2"/>
      <c r="C147" s="2"/>
      <c r="D147" s="2"/>
      <c r="E147" s="2"/>
    </row>
    <row r="148" spans="1:5" x14ac:dyDescent="0.2">
      <c r="A148" s="4"/>
      <c r="B148" s="2"/>
      <c r="C148" s="2"/>
      <c r="D148" s="2"/>
      <c r="E148" s="2"/>
    </row>
    <row r="149" spans="1:5" x14ac:dyDescent="0.2">
      <c r="A149" s="4"/>
      <c r="B149" s="2"/>
      <c r="C149" s="2"/>
      <c r="D149" s="2"/>
      <c r="E149" s="2"/>
    </row>
    <row r="150" spans="1:5" x14ac:dyDescent="0.2">
      <c r="A150" s="4"/>
      <c r="B150" s="2"/>
      <c r="C150" s="2"/>
      <c r="D150" s="2"/>
      <c r="E150" s="2"/>
    </row>
    <row r="151" spans="1:5" x14ac:dyDescent="0.2">
      <c r="A151" s="4"/>
      <c r="B151" s="2"/>
      <c r="C151" s="2"/>
      <c r="D151" s="2"/>
      <c r="E151" s="2"/>
    </row>
    <row r="152" spans="1:5" x14ac:dyDescent="0.2">
      <c r="A152" s="4"/>
      <c r="B152" s="2"/>
      <c r="C152" s="2"/>
      <c r="D152" s="2"/>
      <c r="E152" s="2"/>
    </row>
    <row r="153" spans="1:5" x14ac:dyDescent="0.2">
      <c r="A153" s="4"/>
      <c r="B153" s="2"/>
      <c r="C153" s="2"/>
      <c r="D153" s="2"/>
      <c r="E153" s="2"/>
    </row>
    <row r="154" spans="1:5" x14ac:dyDescent="0.2">
      <c r="A154" s="4"/>
      <c r="B154" s="2"/>
      <c r="C154" s="2"/>
      <c r="D154" s="2"/>
      <c r="E154" s="2"/>
    </row>
    <row r="155" spans="1:5" x14ac:dyDescent="0.2">
      <c r="A155" s="4"/>
      <c r="B155" s="2"/>
      <c r="C155" s="2"/>
      <c r="D155" s="2"/>
      <c r="E155" s="2"/>
    </row>
    <row r="156" spans="1:5" x14ac:dyDescent="0.2">
      <c r="A156" s="4"/>
      <c r="B156" s="2"/>
      <c r="C156" s="2"/>
      <c r="D156" s="2"/>
      <c r="E156" s="2"/>
    </row>
    <row r="157" spans="1:5" x14ac:dyDescent="0.2">
      <c r="A157" s="4"/>
      <c r="B157" s="2"/>
      <c r="C157" s="2"/>
      <c r="D157" s="2"/>
      <c r="E157" s="2"/>
    </row>
    <row r="159" spans="1:5" x14ac:dyDescent="0.2">
      <c r="A159" s="7"/>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7"/>
  <sheetViews>
    <sheetView topLeftCell="B34" workbookViewId="0">
      <selection activeCell="O60" sqref="O60"/>
    </sheetView>
  </sheetViews>
  <sheetFormatPr baseColWidth="10" defaultColWidth="8.83203125" defaultRowHeight="15" x14ac:dyDescent="0.2"/>
  <cols>
    <col min="1" max="1" width="57.83203125" style="77" customWidth="1"/>
    <col min="2" max="4" width="12.33203125" bestFit="1" customWidth="1"/>
    <col min="5" max="5" width="16.1640625" bestFit="1" customWidth="1"/>
    <col min="28" max="28" width="5" customWidth="1"/>
    <col min="29" max="29" width="50.5" style="34" customWidth="1"/>
    <col min="30" max="31" width="50.5" customWidth="1"/>
  </cols>
  <sheetData>
    <row r="1" spans="1:29" x14ac:dyDescent="0.2">
      <c r="A1" s="78" t="s">
        <v>177</v>
      </c>
    </row>
    <row r="2" spans="1:29" x14ac:dyDescent="0.2">
      <c r="A2" s="78" t="s">
        <v>7</v>
      </c>
    </row>
    <row r="3" spans="1:29" x14ac:dyDescent="0.2">
      <c r="A3" s="79"/>
    </row>
    <row r="4" spans="1:29" ht="43" thickBot="1" x14ac:dyDescent="0.25">
      <c r="A4" s="81" t="s">
        <v>178</v>
      </c>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O4" t="s">
        <v>178</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9" s="25" customFormat="1" ht="17" thickTop="1" x14ac:dyDescent="0.2">
      <c r="A5" s="82" t="s">
        <v>102</v>
      </c>
      <c r="B5" s="30">
        <v>843</v>
      </c>
      <c r="C5" s="30">
        <v>7994</v>
      </c>
      <c r="D5" s="30">
        <v>998</v>
      </c>
      <c r="E5" s="30">
        <v>1267</v>
      </c>
      <c r="F5" s="30"/>
      <c r="G5" s="33"/>
      <c r="H5" s="30"/>
      <c r="I5" s="33"/>
      <c r="J5" s="33"/>
      <c r="K5" s="33"/>
      <c r="L5" s="33"/>
      <c r="M5" s="33">
        <v>2</v>
      </c>
      <c r="O5" s="25" t="s">
        <v>102</v>
      </c>
      <c r="P5" s="63">
        <f t="shared" ref="P5:AA5" si="0">B5/B$48</f>
        <v>0.86372950819672134</v>
      </c>
      <c r="Q5" s="63">
        <f t="shared" si="0"/>
        <v>0.81504893964110925</v>
      </c>
      <c r="R5" s="63">
        <f t="shared" si="0"/>
        <v>0.89027653880463875</v>
      </c>
      <c r="S5" s="63">
        <f t="shared" si="0"/>
        <v>0.8147909967845659</v>
      </c>
      <c r="T5" s="63" t="e">
        <f t="shared" si="0"/>
        <v>#DIV/0!</v>
      </c>
      <c r="U5" s="63" t="e">
        <f t="shared" si="0"/>
        <v>#DIV/0!</v>
      </c>
      <c r="V5" s="63" t="e">
        <f t="shared" si="0"/>
        <v>#DIV/0!</v>
      </c>
      <c r="W5" s="63" t="e">
        <f t="shared" si="0"/>
        <v>#DIV/0!</v>
      </c>
      <c r="X5" s="63" t="e">
        <f t="shared" si="0"/>
        <v>#DIV/0!</v>
      </c>
      <c r="Y5" s="63" t="e">
        <f t="shared" si="0"/>
        <v>#DIV/0!</v>
      </c>
      <c r="Z5" s="63" t="e">
        <f t="shared" si="0"/>
        <v>#DIV/0!</v>
      </c>
      <c r="AA5" s="63">
        <f t="shared" si="0"/>
        <v>1.2048192771084338E-2</v>
      </c>
      <c r="AC5" s="56"/>
    </row>
    <row r="6" spans="1:29" s="74" customFormat="1" ht="16" x14ac:dyDescent="0.2">
      <c r="A6" s="83" t="s">
        <v>209</v>
      </c>
      <c r="B6" s="30"/>
      <c r="C6" s="30"/>
      <c r="D6" s="30"/>
      <c r="E6" s="30"/>
      <c r="F6" s="30"/>
      <c r="G6" s="33"/>
      <c r="H6" s="30"/>
      <c r="I6" s="33"/>
      <c r="J6" s="33"/>
      <c r="K6" s="33"/>
      <c r="L6" s="33"/>
      <c r="M6" s="33">
        <v>0</v>
      </c>
      <c r="O6" s="76" t="s">
        <v>230</v>
      </c>
      <c r="P6" s="63">
        <f t="shared" ref="P6:P12" si="1">B6/B$48</f>
        <v>0</v>
      </c>
      <c r="Q6" s="63">
        <f t="shared" ref="Q6:Q47" si="2">C6/C$48</f>
        <v>0</v>
      </c>
      <c r="R6" s="63">
        <f t="shared" ref="R6:R47" si="3">D6/D$48</f>
        <v>0</v>
      </c>
      <c r="S6" s="63">
        <f t="shared" ref="S6:S47" si="4">E6/E$48</f>
        <v>0</v>
      </c>
      <c r="T6" s="63" t="e">
        <f t="shared" ref="T6:T47" si="5">F6/F$48</f>
        <v>#DIV/0!</v>
      </c>
      <c r="U6" s="63" t="e">
        <f t="shared" ref="U6:U47" si="6">G6/G$48</f>
        <v>#DIV/0!</v>
      </c>
      <c r="V6" s="63" t="e">
        <f t="shared" ref="V6:V47" si="7">H6/H$48</f>
        <v>#DIV/0!</v>
      </c>
      <c r="W6" s="63" t="e">
        <f t="shared" ref="W6:W47" si="8">I6/I$48</f>
        <v>#DIV/0!</v>
      </c>
      <c r="X6" s="63" t="e">
        <f t="shared" ref="X6:X47" si="9">J6/J$48</f>
        <v>#DIV/0!</v>
      </c>
      <c r="Y6" s="63" t="e">
        <f t="shared" ref="Y6:Y47" si="10">K6/K$48</f>
        <v>#DIV/0!</v>
      </c>
      <c r="Z6" s="63" t="e">
        <f t="shared" ref="Z6:Z47" si="11">L6/L$48</f>
        <v>#DIV/0!</v>
      </c>
      <c r="AA6" s="63">
        <f t="shared" ref="AA6:AA47" si="12">M6/M$48</f>
        <v>0</v>
      </c>
      <c r="AC6" s="56"/>
    </row>
    <row r="7" spans="1:29" ht="16" x14ac:dyDescent="0.2">
      <c r="A7" s="82" t="s">
        <v>28</v>
      </c>
      <c r="B7" s="30">
        <v>9</v>
      </c>
      <c r="C7" s="30">
        <v>380</v>
      </c>
      <c r="D7" s="30">
        <v>10</v>
      </c>
      <c r="E7" s="30">
        <v>12</v>
      </c>
      <c r="F7" s="30"/>
      <c r="G7" s="33"/>
      <c r="H7" s="30"/>
      <c r="I7" s="33"/>
      <c r="J7" s="33"/>
      <c r="K7" s="33"/>
      <c r="L7" s="33"/>
      <c r="M7" s="33">
        <v>0</v>
      </c>
      <c r="O7" t="s">
        <v>28</v>
      </c>
      <c r="P7" s="63">
        <f t="shared" si="1"/>
        <v>9.2213114754098359E-3</v>
      </c>
      <c r="Q7" s="63">
        <f t="shared" si="2"/>
        <v>3.8743882544861337E-2</v>
      </c>
      <c r="R7" s="63">
        <f t="shared" si="3"/>
        <v>8.9206066012488851E-3</v>
      </c>
      <c r="S7" s="63">
        <f t="shared" si="4"/>
        <v>7.7170418006430866E-3</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v>
      </c>
      <c r="AC7" s="56"/>
    </row>
    <row r="8" spans="1:29" ht="16" x14ac:dyDescent="0.2">
      <c r="A8" s="82" t="s">
        <v>103</v>
      </c>
      <c r="B8" s="30"/>
      <c r="C8" s="30">
        <v>50</v>
      </c>
      <c r="D8" s="30">
        <v>12</v>
      </c>
      <c r="E8" s="30">
        <v>1</v>
      </c>
      <c r="F8" s="30"/>
      <c r="G8" s="33"/>
      <c r="H8" s="30"/>
      <c r="I8" s="33"/>
      <c r="J8" s="33"/>
      <c r="K8" s="33"/>
      <c r="L8" s="33"/>
      <c r="M8" s="33">
        <v>4</v>
      </c>
      <c r="O8" t="s">
        <v>103</v>
      </c>
      <c r="P8" s="63">
        <f t="shared" si="1"/>
        <v>0</v>
      </c>
      <c r="Q8" s="63">
        <f t="shared" si="2"/>
        <v>5.0978792822185971E-3</v>
      </c>
      <c r="R8" s="63">
        <f t="shared" si="3"/>
        <v>1.0704727921498661E-2</v>
      </c>
      <c r="S8" s="63">
        <f t="shared" si="4"/>
        <v>6.4308681672025725E-4</v>
      </c>
      <c r="T8" s="63" t="e">
        <f t="shared" si="5"/>
        <v>#DIV/0!</v>
      </c>
      <c r="U8" s="63" t="e">
        <f t="shared" si="6"/>
        <v>#DIV/0!</v>
      </c>
      <c r="V8" s="63" t="e">
        <f t="shared" si="7"/>
        <v>#DIV/0!</v>
      </c>
      <c r="W8" s="63" t="e">
        <f t="shared" si="8"/>
        <v>#DIV/0!</v>
      </c>
      <c r="X8" s="63" t="e">
        <f t="shared" si="9"/>
        <v>#DIV/0!</v>
      </c>
      <c r="Y8" s="63" t="e">
        <f t="shared" si="10"/>
        <v>#DIV/0!</v>
      </c>
      <c r="Z8" s="63" t="e">
        <f t="shared" si="11"/>
        <v>#DIV/0!</v>
      </c>
      <c r="AA8" s="63">
        <f t="shared" si="12"/>
        <v>2.4096385542168676E-2</v>
      </c>
      <c r="AC8" s="56"/>
    </row>
    <row r="9" spans="1:29" s="74" customFormat="1" ht="16" x14ac:dyDescent="0.2">
      <c r="A9" s="82" t="s">
        <v>210</v>
      </c>
      <c r="B9" s="30"/>
      <c r="C9" s="30"/>
      <c r="D9" s="30"/>
      <c r="E9" s="30"/>
      <c r="F9" s="30"/>
      <c r="G9" s="33"/>
      <c r="H9" s="30"/>
      <c r="I9" s="33"/>
      <c r="J9" s="33"/>
      <c r="K9" s="33"/>
      <c r="L9" s="33"/>
      <c r="M9" s="33">
        <v>0</v>
      </c>
      <c r="O9" s="76" t="s">
        <v>231</v>
      </c>
      <c r="P9" s="63">
        <f t="shared" si="1"/>
        <v>0</v>
      </c>
      <c r="Q9" s="63">
        <f t="shared" si="2"/>
        <v>0</v>
      </c>
      <c r="R9" s="63">
        <f t="shared" si="3"/>
        <v>0</v>
      </c>
      <c r="S9" s="63">
        <f t="shared" si="4"/>
        <v>0</v>
      </c>
      <c r="T9" s="63" t="e">
        <f t="shared" si="5"/>
        <v>#DIV/0!</v>
      </c>
      <c r="U9" s="63" t="e">
        <f t="shared" si="6"/>
        <v>#DIV/0!</v>
      </c>
      <c r="V9" s="63" t="e">
        <f t="shared" si="7"/>
        <v>#DIV/0!</v>
      </c>
      <c r="W9" s="63" t="e">
        <f t="shared" si="8"/>
        <v>#DIV/0!</v>
      </c>
      <c r="X9" s="63" t="e">
        <f t="shared" si="9"/>
        <v>#DIV/0!</v>
      </c>
      <c r="Y9" s="63" t="e">
        <f t="shared" si="10"/>
        <v>#DIV/0!</v>
      </c>
      <c r="Z9" s="63" t="e">
        <f t="shared" si="11"/>
        <v>#DIV/0!</v>
      </c>
      <c r="AA9" s="63">
        <f t="shared" si="12"/>
        <v>0</v>
      </c>
      <c r="AC9" s="56"/>
    </row>
    <row r="10" spans="1:29" s="74" customFormat="1" ht="16" x14ac:dyDescent="0.2">
      <c r="A10" s="82" t="s">
        <v>211</v>
      </c>
      <c r="B10" s="30"/>
      <c r="C10" s="30"/>
      <c r="D10" s="30"/>
      <c r="E10" s="30"/>
      <c r="F10" s="30"/>
      <c r="G10" s="33"/>
      <c r="H10" s="30"/>
      <c r="I10" s="33"/>
      <c r="J10" s="33"/>
      <c r="K10" s="33"/>
      <c r="L10" s="33"/>
      <c r="M10" s="33">
        <v>0</v>
      </c>
      <c r="O10" s="76" t="s">
        <v>232</v>
      </c>
      <c r="P10" s="63">
        <f t="shared" si="1"/>
        <v>0</v>
      </c>
      <c r="Q10" s="63">
        <f t="shared" si="2"/>
        <v>0</v>
      </c>
      <c r="R10" s="63">
        <f t="shared" si="3"/>
        <v>0</v>
      </c>
      <c r="S10" s="63">
        <f t="shared" si="4"/>
        <v>0</v>
      </c>
      <c r="T10" s="63" t="e">
        <f t="shared" si="5"/>
        <v>#DIV/0!</v>
      </c>
      <c r="U10" s="63" t="e">
        <f t="shared" si="6"/>
        <v>#DIV/0!</v>
      </c>
      <c r="V10" s="63" t="e">
        <f t="shared" si="7"/>
        <v>#DIV/0!</v>
      </c>
      <c r="W10" s="63" t="e">
        <f t="shared" si="8"/>
        <v>#DIV/0!</v>
      </c>
      <c r="X10" s="63" t="e">
        <f t="shared" si="9"/>
        <v>#DIV/0!</v>
      </c>
      <c r="Y10" s="63" t="e">
        <f t="shared" si="10"/>
        <v>#DIV/0!</v>
      </c>
      <c r="Z10" s="63" t="e">
        <f t="shared" si="11"/>
        <v>#DIV/0!</v>
      </c>
      <c r="AA10" s="63">
        <f t="shared" si="12"/>
        <v>0</v>
      </c>
      <c r="AC10" s="56"/>
    </row>
    <row r="11" spans="1:29" s="74" customFormat="1" ht="16" x14ac:dyDescent="0.2">
      <c r="A11" s="82" t="s">
        <v>212</v>
      </c>
      <c r="B11" s="30"/>
      <c r="C11" s="30"/>
      <c r="D11" s="30"/>
      <c r="E11" s="30"/>
      <c r="F11" s="30"/>
      <c r="G11" s="33"/>
      <c r="H11" s="30"/>
      <c r="I11" s="33"/>
      <c r="J11" s="33"/>
      <c r="K11" s="33"/>
      <c r="L11" s="33"/>
      <c r="M11" s="33">
        <v>0</v>
      </c>
      <c r="O11" s="76" t="s">
        <v>233</v>
      </c>
      <c r="P11" s="63">
        <f t="shared" si="1"/>
        <v>0</v>
      </c>
      <c r="Q11" s="63">
        <f t="shared" si="2"/>
        <v>0</v>
      </c>
      <c r="R11" s="63">
        <f t="shared" si="3"/>
        <v>0</v>
      </c>
      <c r="S11" s="63">
        <f t="shared" si="4"/>
        <v>0</v>
      </c>
      <c r="T11" s="63" t="e">
        <f t="shared" si="5"/>
        <v>#DIV/0!</v>
      </c>
      <c r="U11" s="63" t="e">
        <f t="shared" si="6"/>
        <v>#DIV/0!</v>
      </c>
      <c r="V11" s="63" t="e">
        <f t="shared" si="7"/>
        <v>#DIV/0!</v>
      </c>
      <c r="W11" s="63" t="e">
        <f t="shared" si="8"/>
        <v>#DIV/0!</v>
      </c>
      <c r="X11" s="63" t="e">
        <f t="shared" si="9"/>
        <v>#DIV/0!</v>
      </c>
      <c r="Y11" s="63" t="e">
        <f t="shared" si="10"/>
        <v>#DIV/0!</v>
      </c>
      <c r="Z11" s="63" t="e">
        <f t="shared" si="11"/>
        <v>#DIV/0!</v>
      </c>
      <c r="AA11" s="63">
        <f t="shared" si="12"/>
        <v>0</v>
      </c>
      <c r="AC11" s="56"/>
    </row>
    <row r="12" spans="1:29" s="74" customFormat="1" ht="16" x14ac:dyDescent="0.2">
      <c r="A12" s="82" t="s">
        <v>213</v>
      </c>
      <c r="B12" s="30"/>
      <c r="C12" s="30"/>
      <c r="D12" s="30"/>
      <c r="E12" s="30"/>
      <c r="F12" s="30"/>
      <c r="G12" s="33"/>
      <c r="H12" s="30"/>
      <c r="I12" s="33"/>
      <c r="J12" s="33"/>
      <c r="K12" s="33"/>
      <c r="L12" s="33"/>
      <c r="M12" s="33">
        <v>0</v>
      </c>
      <c r="O12" s="76" t="s">
        <v>234</v>
      </c>
      <c r="P12" s="63">
        <f t="shared" si="1"/>
        <v>0</v>
      </c>
      <c r="Q12" s="63">
        <f t="shared" si="2"/>
        <v>0</v>
      </c>
      <c r="R12" s="63">
        <f t="shared" si="3"/>
        <v>0</v>
      </c>
      <c r="S12" s="63">
        <f t="shared" si="4"/>
        <v>0</v>
      </c>
      <c r="T12" s="63" t="e">
        <f t="shared" si="5"/>
        <v>#DIV/0!</v>
      </c>
      <c r="U12" s="63" t="e">
        <f t="shared" si="6"/>
        <v>#DIV/0!</v>
      </c>
      <c r="V12" s="63" t="e">
        <f t="shared" si="7"/>
        <v>#DIV/0!</v>
      </c>
      <c r="W12" s="63" t="e">
        <f t="shared" si="8"/>
        <v>#DIV/0!</v>
      </c>
      <c r="X12" s="63" t="e">
        <f t="shared" si="9"/>
        <v>#DIV/0!</v>
      </c>
      <c r="Y12" s="63" t="e">
        <f t="shared" si="10"/>
        <v>#DIV/0!</v>
      </c>
      <c r="Z12" s="63" t="e">
        <f t="shared" si="11"/>
        <v>#DIV/0!</v>
      </c>
      <c r="AA12" s="63">
        <f t="shared" si="12"/>
        <v>0</v>
      </c>
      <c r="AC12" s="56"/>
    </row>
    <row r="13" spans="1:29" s="75" customFormat="1" ht="16" x14ac:dyDescent="0.2">
      <c r="A13" s="86" t="s">
        <v>250</v>
      </c>
      <c r="B13" s="30"/>
      <c r="C13" s="30"/>
      <c r="D13" s="30"/>
      <c r="E13" s="30"/>
      <c r="F13" s="30"/>
      <c r="G13" s="33"/>
      <c r="H13" s="30"/>
      <c r="I13" s="33"/>
      <c r="J13" s="33"/>
      <c r="K13" s="33"/>
      <c r="L13" s="33"/>
      <c r="M13" s="33">
        <v>0</v>
      </c>
      <c r="O13" s="85" t="s">
        <v>251</v>
      </c>
      <c r="P13" s="63"/>
      <c r="Q13" s="63"/>
      <c r="R13" s="63"/>
      <c r="S13" s="63"/>
      <c r="T13" s="63"/>
      <c r="U13" s="63"/>
      <c r="V13" s="63"/>
      <c r="W13" s="63"/>
      <c r="X13" s="63"/>
      <c r="Y13" s="63"/>
      <c r="Z13" s="63"/>
      <c r="AA13" s="63"/>
      <c r="AC13" s="56"/>
    </row>
    <row r="14" spans="1:29" ht="16" x14ac:dyDescent="0.2">
      <c r="A14" s="82" t="s">
        <v>26</v>
      </c>
      <c r="B14" s="33">
        <v>65</v>
      </c>
      <c r="C14" s="30">
        <v>644</v>
      </c>
      <c r="D14" s="30">
        <v>38</v>
      </c>
      <c r="E14" s="30">
        <v>77</v>
      </c>
      <c r="F14" s="33"/>
      <c r="G14" s="33"/>
      <c r="H14" s="33"/>
      <c r="I14" s="33"/>
      <c r="J14" s="33"/>
      <c r="K14" s="33"/>
      <c r="L14" s="33"/>
      <c r="M14" s="33">
        <v>15</v>
      </c>
      <c r="O14" t="s">
        <v>26</v>
      </c>
      <c r="P14" s="63">
        <f t="shared" ref="P14:P44" si="13">B14/B$48</f>
        <v>6.6598360655737709E-2</v>
      </c>
      <c r="Q14" s="63">
        <f t="shared" si="2"/>
        <v>6.5660685154975529E-2</v>
      </c>
      <c r="R14" s="63">
        <f t="shared" si="3"/>
        <v>3.3898305084745763E-2</v>
      </c>
      <c r="S14" s="63">
        <f t="shared" si="4"/>
        <v>4.9517684887459806E-2</v>
      </c>
      <c r="T14" s="63" t="e">
        <f t="shared" si="5"/>
        <v>#DIV/0!</v>
      </c>
      <c r="U14" s="63" t="e">
        <f t="shared" si="6"/>
        <v>#DIV/0!</v>
      </c>
      <c r="V14" s="63" t="e">
        <f t="shared" si="7"/>
        <v>#DIV/0!</v>
      </c>
      <c r="W14" s="63" t="e">
        <f t="shared" si="8"/>
        <v>#DIV/0!</v>
      </c>
      <c r="X14" s="63" t="e">
        <f t="shared" si="9"/>
        <v>#DIV/0!</v>
      </c>
      <c r="Y14" s="63" t="e">
        <f t="shared" si="10"/>
        <v>#DIV/0!</v>
      </c>
      <c r="Z14" s="63" t="e">
        <f t="shared" si="11"/>
        <v>#DIV/0!</v>
      </c>
      <c r="AA14" s="63">
        <f t="shared" si="12"/>
        <v>9.036144578313253E-2</v>
      </c>
      <c r="AC14" s="56"/>
    </row>
    <row r="15" spans="1:29" ht="16" x14ac:dyDescent="0.2">
      <c r="A15" s="82" t="s">
        <v>33</v>
      </c>
      <c r="B15" s="30">
        <v>1</v>
      </c>
      <c r="C15" s="30">
        <v>42</v>
      </c>
      <c r="D15" s="30"/>
      <c r="E15" s="30">
        <v>3</v>
      </c>
      <c r="F15" s="33"/>
      <c r="G15" s="33"/>
      <c r="H15" s="33"/>
      <c r="I15" s="33"/>
      <c r="J15" s="33"/>
      <c r="K15" s="33"/>
      <c r="L15" s="33"/>
      <c r="M15" s="33">
        <v>0</v>
      </c>
      <c r="O15" t="s">
        <v>33</v>
      </c>
      <c r="P15" s="63">
        <f t="shared" si="13"/>
        <v>1.0245901639344263E-3</v>
      </c>
      <c r="Q15" s="63">
        <f t="shared" si="2"/>
        <v>4.2822185970636216E-3</v>
      </c>
      <c r="R15" s="63">
        <f t="shared" si="3"/>
        <v>0</v>
      </c>
      <c r="S15" s="63">
        <f t="shared" si="4"/>
        <v>1.9292604501607716E-3</v>
      </c>
      <c r="T15" s="63" t="e">
        <f t="shared" si="5"/>
        <v>#DIV/0!</v>
      </c>
      <c r="U15" s="63" t="e">
        <f t="shared" si="6"/>
        <v>#DIV/0!</v>
      </c>
      <c r="V15" s="63" t="e">
        <f t="shared" si="7"/>
        <v>#DIV/0!</v>
      </c>
      <c r="W15" s="63" t="e">
        <f t="shared" si="8"/>
        <v>#DIV/0!</v>
      </c>
      <c r="X15" s="63" t="e">
        <f t="shared" si="9"/>
        <v>#DIV/0!</v>
      </c>
      <c r="Y15" s="63" t="e">
        <f t="shared" si="10"/>
        <v>#DIV/0!</v>
      </c>
      <c r="Z15" s="63" t="e">
        <f t="shared" si="11"/>
        <v>#DIV/0!</v>
      </c>
      <c r="AA15" s="63">
        <f t="shared" si="12"/>
        <v>0</v>
      </c>
      <c r="AC15" s="56"/>
    </row>
    <row r="16" spans="1:29" s="74" customFormat="1" ht="16" x14ac:dyDescent="0.2">
      <c r="A16" s="83" t="s">
        <v>214</v>
      </c>
      <c r="B16" s="30"/>
      <c r="C16" s="30"/>
      <c r="D16" s="30"/>
      <c r="E16" s="30"/>
      <c r="F16" s="33"/>
      <c r="G16" s="33"/>
      <c r="H16" s="33"/>
      <c r="I16" s="33"/>
      <c r="J16" s="33"/>
      <c r="K16" s="33"/>
      <c r="L16" s="33"/>
      <c r="M16" s="33">
        <v>0</v>
      </c>
      <c r="O16" s="76" t="s">
        <v>235</v>
      </c>
      <c r="P16" s="63">
        <f t="shared" si="13"/>
        <v>0</v>
      </c>
      <c r="Q16" s="63">
        <f t="shared" si="2"/>
        <v>0</v>
      </c>
      <c r="R16" s="63">
        <f t="shared" si="3"/>
        <v>0</v>
      </c>
      <c r="S16" s="63">
        <f t="shared" si="4"/>
        <v>0</v>
      </c>
      <c r="T16" s="63" t="e">
        <f t="shared" si="5"/>
        <v>#DIV/0!</v>
      </c>
      <c r="U16" s="63" t="e">
        <f t="shared" si="6"/>
        <v>#DIV/0!</v>
      </c>
      <c r="V16" s="63" t="e">
        <f t="shared" si="7"/>
        <v>#DIV/0!</v>
      </c>
      <c r="W16" s="63" t="e">
        <f t="shared" si="8"/>
        <v>#DIV/0!</v>
      </c>
      <c r="X16" s="63" t="e">
        <f t="shared" si="9"/>
        <v>#DIV/0!</v>
      </c>
      <c r="Y16" s="63" t="e">
        <f t="shared" si="10"/>
        <v>#DIV/0!</v>
      </c>
      <c r="Z16" s="63" t="e">
        <f t="shared" si="11"/>
        <v>#DIV/0!</v>
      </c>
      <c r="AA16" s="63">
        <f t="shared" si="12"/>
        <v>0</v>
      </c>
      <c r="AC16" s="56"/>
    </row>
    <row r="17" spans="1:29" s="74" customFormat="1" ht="16" x14ac:dyDescent="0.2">
      <c r="A17" s="83" t="s">
        <v>215</v>
      </c>
      <c r="B17" s="30"/>
      <c r="C17" s="30"/>
      <c r="D17" s="30"/>
      <c r="E17" s="30"/>
      <c r="F17" s="33"/>
      <c r="G17" s="33"/>
      <c r="H17" s="33"/>
      <c r="I17" s="33"/>
      <c r="J17" s="33"/>
      <c r="K17" s="33"/>
      <c r="L17" s="33"/>
      <c r="M17" s="33">
        <v>0</v>
      </c>
      <c r="O17" s="76" t="s">
        <v>236</v>
      </c>
      <c r="P17" s="63">
        <f t="shared" si="13"/>
        <v>0</v>
      </c>
      <c r="Q17" s="63">
        <f t="shared" si="2"/>
        <v>0</v>
      </c>
      <c r="R17" s="63">
        <f t="shared" si="3"/>
        <v>0</v>
      </c>
      <c r="S17" s="63">
        <f t="shared" si="4"/>
        <v>0</v>
      </c>
      <c r="T17" s="63" t="e">
        <f t="shared" si="5"/>
        <v>#DIV/0!</v>
      </c>
      <c r="U17" s="63" t="e">
        <f t="shared" si="6"/>
        <v>#DIV/0!</v>
      </c>
      <c r="V17" s="63" t="e">
        <f t="shared" si="7"/>
        <v>#DIV/0!</v>
      </c>
      <c r="W17" s="63" t="e">
        <f t="shared" si="8"/>
        <v>#DIV/0!</v>
      </c>
      <c r="X17" s="63" t="e">
        <f t="shared" si="9"/>
        <v>#DIV/0!</v>
      </c>
      <c r="Y17" s="63" t="e">
        <f t="shared" si="10"/>
        <v>#DIV/0!</v>
      </c>
      <c r="Z17" s="63" t="e">
        <f t="shared" si="11"/>
        <v>#DIV/0!</v>
      </c>
      <c r="AA17" s="63">
        <f t="shared" si="12"/>
        <v>0</v>
      </c>
      <c r="AC17" s="56"/>
    </row>
    <row r="18" spans="1:29" ht="16" x14ac:dyDescent="0.2">
      <c r="A18" s="82" t="s">
        <v>104</v>
      </c>
      <c r="B18" s="30"/>
      <c r="C18" s="30">
        <v>2</v>
      </c>
      <c r="D18" s="30"/>
      <c r="E18" s="30">
        <v>3</v>
      </c>
      <c r="F18" s="33"/>
      <c r="G18" s="33"/>
      <c r="H18" s="33"/>
      <c r="I18" s="33"/>
      <c r="J18" s="33"/>
      <c r="K18" s="33"/>
      <c r="L18" s="33"/>
      <c r="M18" s="33">
        <v>0</v>
      </c>
      <c r="O18" t="s">
        <v>104</v>
      </c>
      <c r="P18" s="63">
        <f t="shared" si="13"/>
        <v>0</v>
      </c>
      <c r="Q18" s="63">
        <f t="shared" si="2"/>
        <v>2.0391517128874389E-4</v>
      </c>
      <c r="R18" s="63">
        <f t="shared" si="3"/>
        <v>0</v>
      </c>
      <c r="S18" s="63">
        <f t="shared" si="4"/>
        <v>1.9292604501607716E-3</v>
      </c>
      <c r="T18" s="63" t="e">
        <f t="shared" si="5"/>
        <v>#DIV/0!</v>
      </c>
      <c r="U18" s="63" t="e">
        <f t="shared" si="6"/>
        <v>#DIV/0!</v>
      </c>
      <c r="V18" s="63" t="e">
        <f t="shared" si="7"/>
        <v>#DIV/0!</v>
      </c>
      <c r="W18" s="63" t="e">
        <f t="shared" si="8"/>
        <v>#DIV/0!</v>
      </c>
      <c r="X18" s="63" t="e">
        <f t="shared" si="9"/>
        <v>#DIV/0!</v>
      </c>
      <c r="Y18" s="63" t="e">
        <f t="shared" si="10"/>
        <v>#DIV/0!</v>
      </c>
      <c r="Z18" s="63" t="e">
        <f t="shared" si="11"/>
        <v>#DIV/0!</v>
      </c>
      <c r="AA18" s="63">
        <f t="shared" si="12"/>
        <v>0</v>
      </c>
      <c r="AC18" s="56"/>
    </row>
    <row r="19" spans="1:29" ht="16" x14ac:dyDescent="0.2">
      <c r="A19" s="82" t="s">
        <v>105</v>
      </c>
      <c r="B19" s="30"/>
      <c r="C19" s="30">
        <v>2</v>
      </c>
      <c r="D19" s="30"/>
      <c r="E19" s="30">
        <v>1</v>
      </c>
      <c r="F19" s="33"/>
      <c r="G19" s="33"/>
      <c r="H19" s="33"/>
      <c r="I19" s="33"/>
      <c r="J19" s="33"/>
      <c r="K19" s="33"/>
      <c r="L19" s="33"/>
      <c r="M19" s="33">
        <v>0</v>
      </c>
      <c r="O19" t="s">
        <v>105</v>
      </c>
      <c r="P19" s="63">
        <f t="shared" si="13"/>
        <v>0</v>
      </c>
      <c r="Q19" s="63">
        <f t="shared" si="2"/>
        <v>2.0391517128874389E-4</v>
      </c>
      <c r="R19" s="63">
        <f t="shared" si="3"/>
        <v>0</v>
      </c>
      <c r="S19" s="63">
        <f t="shared" si="4"/>
        <v>6.4308681672025725E-4</v>
      </c>
      <c r="T19" s="63" t="e">
        <f t="shared" si="5"/>
        <v>#DIV/0!</v>
      </c>
      <c r="U19" s="63" t="e">
        <f t="shared" si="6"/>
        <v>#DIV/0!</v>
      </c>
      <c r="V19" s="63" t="e">
        <f t="shared" si="7"/>
        <v>#DIV/0!</v>
      </c>
      <c r="W19" s="63" t="e">
        <f t="shared" si="8"/>
        <v>#DIV/0!</v>
      </c>
      <c r="X19" s="63" t="e">
        <f t="shared" si="9"/>
        <v>#DIV/0!</v>
      </c>
      <c r="Y19" s="63" t="e">
        <f t="shared" si="10"/>
        <v>#DIV/0!</v>
      </c>
      <c r="Z19" s="63" t="e">
        <f t="shared" si="11"/>
        <v>#DIV/0!</v>
      </c>
      <c r="AA19" s="63">
        <f t="shared" si="12"/>
        <v>0</v>
      </c>
      <c r="AC19" s="56"/>
    </row>
    <row r="20" spans="1:29" s="25" customFormat="1" ht="16" x14ac:dyDescent="0.2">
      <c r="A20" s="82" t="s">
        <v>108</v>
      </c>
      <c r="B20" s="30"/>
      <c r="C20" s="30">
        <v>2</v>
      </c>
      <c r="D20" s="30"/>
      <c r="E20" s="30"/>
      <c r="F20" s="33"/>
      <c r="G20" s="33"/>
      <c r="H20" s="33"/>
      <c r="I20" s="33"/>
      <c r="J20" s="33"/>
      <c r="K20" s="33"/>
      <c r="L20" s="33"/>
      <c r="M20" s="33">
        <v>0</v>
      </c>
      <c r="O20" s="25" t="s">
        <v>108</v>
      </c>
      <c r="P20" s="63">
        <f t="shared" si="13"/>
        <v>0</v>
      </c>
      <c r="Q20" s="63">
        <f t="shared" si="2"/>
        <v>2.0391517128874389E-4</v>
      </c>
      <c r="R20" s="63">
        <f t="shared" si="3"/>
        <v>0</v>
      </c>
      <c r="S20" s="63">
        <f t="shared" si="4"/>
        <v>0</v>
      </c>
      <c r="T20" s="63" t="e">
        <f t="shared" si="5"/>
        <v>#DIV/0!</v>
      </c>
      <c r="U20" s="63" t="e">
        <f t="shared" si="6"/>
        <v>#DIV/0!</v>
      </c>
      <c r="V20" s="63" t="e">
        <f t="shared" si="7"/>
        <v>#DIV/0!</v>
      </c>
      <c r="W20" s="63" t="e">
        <f t="shared" si="8"/>
        <v>#DIV/0!</v>
      </c>
      <c r="X20" s="63" t="e">
        <f t="shared" si="9"/>
        <v>#DIV/0!</v>
      </c>
      <c r="Y20" s="63" t="e">
        <f t="shared" si="10"/>
        <v>#DIV/0!</v>
      </c>
      <c r="Z20" s="63" t="e">
        <f t="shared" si="11"/>
        <v>#DIV/0!</v>
      </c>
      <c r="AA20" s="63">
        <f t="shared" si="12"/>
        <v>0</v>
      </c>
      <c r="AC20" s="56"/>
    </row>
    <row r="21" spans="1:29" s="74" customFormat="1" ht="16" x14ac:dyDescent="0.2">
      <c r="A21" s="83" t="s">
        <v>216</v>
      </c>
      <c r="B21" s="30"/>
      <c r="C21" s="30"/>
      <c r="D21" s="30"/>
      <c r="E21" s="30"/>
      <c r="F21" s="33"/>
      <c r="G21" s="33"/>
      <c r="H21" s="33"/>
      <c r="I21" s="33"/>
      <c r="J21" s="33"/>
      <c r="K21" s="33"/>
      <c r="L21" s="33"/>
      <c r="M21" s="33">
        <v>0</v>
      </c>
      <c r="O21" s="76" t="s">
        <v>237</v>
      </c>
      <c r="P21" s="63">
        <f t="shared" si="13"/>
        <v>0</v>
      </c>
      <c r="Q21" s="63">
        <f t="shared" si="2"/>
        <v>0</v>
      </c>
      <c r="R21" s="63">
        <f t="shared" si="3"/>
        <v>0</v>
      </c>
      <c r="S21" s="63">
        <f t="shared" si="4"/>
        <v>0</v>
      </c>
      <c r="T21" s="63" t="e">
        <f t="shared" si="5"/>
        <v>#DIV/0!</v>
      </c>
      <c r="U21" s="63" t="e">
        <f t="shared" si="6"/>
        <v>#DIV/0!</v>
      </c>
      <c r="V21" s="63" t="e">
        <f t="shared" si="7"/>
        <v>#DIV/0!</v>
      </c>
      <c r="W21" s="63" t="e">
        <f t="shared" si="8"/>
        <v>#DIV/0!</v>
      </c>
      <c r="X21" s="63" t="e">
        <f t="shared" si="9"/>
        <v>#DIV/0!</v>
      </c>
      <c r="Y21" s="63" t="e">
        <f t="shared" si="10"/>
        <v>#DIV/0!</v>
      </c>
      <c r="Z21" s="63" t="e">
        <f t="shared" si="11"/>
        <v>#DIV/0!</v>
      </c>
      <c r="AA21" s="63">
        <f t="shared" si="12"/>
        <v>0</v>
      </c>
      <c r="AC21" s="56"/>
    </row>
    <row r="22" spans="1:29" s="25" customFormat="1" ht="16" x14ac:dyDescent="0.2">
      <c r="A22" s="82" t="s">
        <v>38</v>
      </c>
      <c r="B22" s="33">
        <v>1</v>
      </c>
      <c r="C22" s="30">
        <v>22</v>
      </c>
      <c r="D22" s="30"/>
      <c r="E22" s="30"/>
      <c r="F22" s="33"/>
      <c r="G22" s="33"/>
      <c r="H22" s="33"/>
      <c r="I22" s="33"/>
      <c r="J22" s="33"/>
      <c r="K22" s="33"/>
      <c r="L22" s="33"/>
      <c r="M22" s="33">
        <v>0</v>
      </c>
      <c r="O22" s="25" t="s">
        <v>38</v>
      </c>
      <c r="P22" s="63">
        <f t="shared" si="13"/>
        <v>1.0245901639344263E-3</v>
      </c>
      <c r="Q22" s="63">
        <f t="shared" si="2"/>
        <v>2.2430668841761825E-3</v>
      </c>
      <c r="R22" s="63">
        <f t="shared" si="3"/>
        <v>0</v>
      </c>
      <c r="S22" s="63">
        <f t="shared" si="4"/>
        <v>0</v>
      </c>
      <c r="T22" s="63" t="e">
        <f t="shared" si="5"/>
        <v>#DIV/0!</v>
      </c>
      <c r="U22" s="63" t="e">
        <f t="shared" si="6"/>
        <v>#DIV/0!</v>
      </c>
      <c r="V22" s="63" t="e">
        <f t="shared" si="7"/>
        <v>#DIV/0!</v>
      </c>
      <c r="W22" s="63" t="e">
        <f t="shared" si="8"/>
        <v>#DIV/0!</v>
      </c>
      <c r="X22" s="63" t="e">
        <f t="shared" si="9"/>
        <v>#DIV/0!</v>
      </c>
      <c r="Y22" s="63" t="e">
        <f t="shared" si="10"/>
        <v>#DIV/0!</v>
      </c>
      <c r="Z22" s="63" t="e">
        <f t="shared" si="11"/>
        <v>#DIV/0!</v>
      </c>
      <c r="AA22" s="63">
        <f t="shared" si="12"/>
        <v>0</v>
      </c>
      <c r="AC22" s="56"/>
    </row>
    <row r="23" spans="1:29" s="74" customFormat="1" ht="16" x14ac:dyDescent="0.2">
      <c r="A23" s="83" t="s">
        <v>217</v>
      </c>
      <c r="B23" s="33"/>
      <c r="C23" s="30"/>
      <c r="D23" s="30"/>
      <c r="E23" s="30"/>
      <c r="F23" s="33"/>
      <c r="G23" s="33"/>
      <c r="H23" s="33"/>
      <c r="I23" s="33"/>
      <c r="J23" s="33"/>
      <c r="K23" s="33"/>
      <c r="L23" s="33"/>
      <c r="M23" s="33">
        <v>0</v>
      </c>
      <c r="O23" s="84" t="s">
        <v>238</v>
      </c>
      <c r="P23" s="63">
        <f t="shared" si="13"/>
        <v>0</v>
      </c>
      <c r="Q23" s="63">
        <f t="shared" si="2"/>
        <v>0</v>
      </c>
      <c r="R23" s="63">
        <f t="shared" si="3"/>
        <v>0</v>
      </c>
      <c r="S23" s="63">
        <f t="shared" si="4"/>
        <v>0</v>
      </c>
      <c r="T23" s="63" t="e">
        <f t="shared" si="5"/>
        <v>#DIV/0!</v>
      </c>
      <c r="U23" s="63" t="e">
        <f t="shared" si="6"/>
        <v>#DIV/0!</v>
      </c>
      <c r="V23" s="63" t="e">
        <f t="shared" si="7"/>
        <v>#DIV/0!</v>
      </c>
      <c r="W23" s="63" t="e">
        <f t="shared" si="8"/>
        <v>#DIV/0!</v>
      </c>
      <c r="X23" s="63" t="e">
        <f t="shared" si="9"/>
        <v>#DIV/0!</v>
      </c>
      <c r="Y23" s="63" t="e">
        <f t="shared" si="10"/>
        <v>#DIV/0!</v>
      </c>
      <c r="Z23" s="63" t="e">
        <f t="shared" si="11"/>
        <v>#DIV/0!</v>
      </c>
      <c r="AA23" s="63">
        <f t="shared" si="12"/>
        <v>0</v>
      </c>
      <c r="AC23" s="56"/>
    </row>
    <row r="24" spans="1:29" s="74" customFormat="1" ht="16" x14ac:dyDescent="0.2">
      <c r="A24" s="83" t="s">
        <v>218</v>
      </c>
      <c r="B24" s="33"/>
      <c r="C24" s="30"/>
      <c r="D24" s="30"/>
      <c r="E24" s="30"/>
      <c r="F24" s="33"/>
      <c r="G24" s="33"/>
      <c r="H24" s="33"/>
      <c r="I24" s="33"/>
      <c r="J24" s="33"/>
      <c r="K24" s="33"/>
      <c r="L24" s="33"/>
      <c r="M24" s="33">
        <v>0</v>
      </c>
      <c r="O24" s="84" t="s">
        <v>239</v>
      </c>
      <c r="P24" s="63">
        <f t="shared" si="13"/>
        <v>0</v>
      </c>
      <c r="Q24" s="63">
        <f t="shared" si="2"/>
        <v>0</v>
      </c>
      <c r="R24" s="63">
        <f t="shared" si="3"/>
        <v>0</v>
      </c>
      <c r="S24" s="63">
        <f t="shared" si="4"/>
        <v>0</v>
      </c>
      <c r="T24" s="63" t="e">
        <f t="shared" si="5"/>
        <v>#DIV/0!</v>
      </c>
      <c r="U24" s="63" t="e">
        <f t="shared" si="6"/>
        <v>#DIV/0!</v>
      </c>
      <c r="V24" s="63" t="e">
        <f t="shared" si="7"/>
        <v>#DIV/0!</v>
      </c>
      <c r="W24" s="63" t="e">
        <f t="shared" si="8"/>
        <v>#DIV/0!</v>
      </c>
      <c r="X24" s="63" t="e">
        <f t="shared" si="9"/>
        <v>#DIV/0!</v>
      </c>
      <c r="Y24" s="63" t="e">
        <f t="shared" si="10"/>
        <v>#DIV/0!</v>
      </c>
      <c r="Z24" s="63" t="e">
        <f t="shared" si="11"/>
        <v>#DIV/0!</v>
      </c>
      <c r="AA24" s="63">
        <f t="shared" si="12"/>
        <v>0</v>
      </c>
      <c r="AC24" s="56"/>
    </row>
    <row r="25" spans="1:29" s="74" customFormat="1" ht="16" x14ac:dyDescent="0.2">
      <c r="A25" s="83" t="s">
        <v>219</v>
      </c>
      <c r="B25" s="33"/>
      <c r="C25" s="30"/>
      <c r="D25" s="30"/>
      <c r="E25" s="30"/>
      <c r="F25" s="33"/>
      <c r="G25" s="33"/>
      <c r="H25" s="33"/>
      <c r="I25" s="33"/>
      <c r="J25" s="33"/>
      <c r="K25" s="33"/>
      <c r="L25" s="33"/>
      <c r="M25" s="33">
        <v>4</v>
      </c>
      <c r="O25" s="84" t="s">
        <v>240</v>
      </c>
      <c r="P25" s="63">
        <f t="shared" si="13"/>
        <v>0</v>
      </c>
      <c r="Q25" s="63">
        <f t="shared" si="2"/>
        <v>0</v>
      </c>
      <c r="R25" s="63">
        <f t="shared" si="3"/>
        <v>0</v>
      </c>
      <c r="S25" s="63">
        <f t="shared" si="4"/>
        <v>0</v>
      </c>
      <c r="T25" s="63" t="e">
        <f t="shared" si="5"/>
        <v>#DIV/0!</v>
      </c>
      <c r="U25" s="63" t="e">
        <f t="shared" si="6"/>
        <v>#DIV/0!</v>
      </c>
      <c r="V25" s="63" t="e">
        <f t="shared" si="7"/>
        <v>#DIV/0!</v>
      </c>
      <c r="W25" s="63" t="e">
        <f t="shared" si="8"/>
        <v>#DIV/0!</v>
      </c>
      <c r="X25" s="63" t="e">
        <f t="shared" si="9"/>
        <v>#DIV/0!</v>
      </c>
      <c r="Y25" s="63" t="e">
        <f t="shared" si="10"/>
        <v>#DIV/0!</v>
      </c>
      <c r="Z25" s="63" t="e">
        <f t="shared" si="11"/>
        <v>#DIV/0!</v>
      </c>
      <c r="AA25" s="63">
        <f t="shared" si="12"/>
        <v>2.4096385542168676E-2</v>
      </c>
      <c r="AC25" s="56"/>
    </row>
    <row r="26" spans="1:29" ht="16" x14ac:dyDescent="0.2">
      <c r="A26" s="82" t="s">
        <v>34</v>
      </c>
      <c r="B26" s="33">
        <v>2</v>
      </c>
      <c r="C26" s="30">
        <v>16</v>
      </c>
      <c r="D26" s="30"/>
      <c r="E26" s="30">
        <v>2</v>
      </c>
      <c r="F26" s="33"/>
      <c r="G26" s="33"/>
      <c r="H26" s="33"/>
      <c r="I26" s="33"/>
      <c r="J26" s="33"/>
      <c r="K26" s="33"/>
      <c r="L26" s="33"/>
      <c r="M26" s="33">
        <v>19</v>
      </c>
      <c r="O26" t="s">
        <v>34</v>
      </c>
      <c r="P26" s="63">
        <f t="shared" si="13"/>
        <v>2.0491803278688526E-3</v>
      </c>
      <c r="Q26" s="63">
        <f t="shared" si="2"/>
        <v>1.6313213703099511E-3</v>
      </c>
      <c r="R26" s="63">
        <f t="shared" si="3"/>
        <v>0</v>
      </c>
      <c r="S26" s="63">
        <f t="shared" si="4"/>
        <v>1.2861736334405145E-3</v>
      </c>
      <c r="T26" s="63" t="e">
        <f t="shared" si="5"/>
        <v>#DIV/0!</v>
      </c>
      <c r="U26" s="63" t="e">
        <f t="shared" si="6"/>
        <v>#DIV/0!</v>
      </c>
      <c r="V26" s="63" t="e">
        <f t="shared" si="7"/>
        <v>#DIV/0!</v>
      </c>
      <c r="W26" s="63" t="e">
        <f t="shared" si="8"/>
        <v>#DIV/0!</v>
      </c>
      <c r="X26" s="63" t="e">
        <f t="shared" si="9"/>
        <v>#DIV/0!</v>
      </c>
      <c r="Y26" s="63" t="e">
        <f t="shared" si="10"/>
        <v>#DIV/0!</v>
      </c>
      <c r="Z26" s="63" t="e">
        <f t="shared" si="11"/>
        <v>#DIV/0!</v>
      </c>
      <c r="AA26" s="63">
        <f t="shared" si="12"/>
        <v>0.1144578313253012</v>
      </c>
      <c r="AC26" s="56"/>
    </row>
    <row r="27" spans="1:29" s="74" customFormat="1" ht="16" x14ac:dyDescent="0.2">
      <c r="A27" s="83" t="s">
        <v>220</v>
      </c>
      <c r="B27" s="33"/>
      <c r="C27" s="30"/>
      <c r="D27" s="30"/>
      <c r="E27" s="30"/>
      <c r="F27" s="33"/>
      <c r="G27" s="33"/>
      <c r="H27" s="33"/>
      <c r="I27" s="33"/>
      <c r="J27" s="33"/>
      <c r="K27" s="33"/>
      <c r="L27" s="33"/>
      <c r="M27" s="33">
        <v>6</v>
      </c>
      <c r="O27" s="84" t="s">
        <v>241</v>
      </c>
      <c r="P27" s="63">
        <f t="shared" si="13"/>
        <v>0</v>
      </c>
      <c r="Q27" s="63">
        <f t="shared" si="2"/>
        <v>0</v>
      </c>
      <c r="R27" s="63">
        <f t="shared" si="3"/>
        <v>0</v>
      </c>
      <c r="S27" s="63">
        <f t="shared" si="4"/>
        <v>0</v>
      </c>
      <c r="T27" s="63" t="e">
        <f t="shared" si="5"/>
        <v>#DIV/0!</v>
      </c>
      <c r="U27" s="63" t="e">
        <f t="shared" si="6"/>
        <v>#DIV/0!</v>
      </c>
      <c r="V27" s="63" t="e">
        <f t="shared" si="7"/>
        <v>#DIV/0!</v>
      </c>
      <c r="W27" s="63" t="e">
        <f t="shared" si="8"/>
        <v>#DIV/0!</v>
      </c>
      <c r="X27" s="63" t="e">
        <f t="shared" si="9"/>
        <v>#DIV/0!</v>
      </c>
      <c r="Y27" s="63" t="e">
        <f t="shared" si="10"/>
        <v>#DIV/0!</v>
      </c>
      <c r="Z27" s="63" t="e">
        <f t="shared" si="11"/>
        <v>#DIV/0!</v>
      </c>
      <c r="AA27" s="63">
        <f t="shared" si="12"/>
        <v>3.614457831325301E-2</v>
      </c>
      <c r="AC27" s="56"/>
    </row>
    <row r="28" spans="1:29" s="74" customFormat="1" ht="16" x14ac:dyDescent="0.2">
      <c r="A28" s="83" t="s">
        <v>221</v>
      </c>
      <c r="B28" s="33"/>
      <c r="C28" s="30"/>
      <c r="D28" s="30"/>
      <c r="E28" s="30"/>
      <c r="F28" s="33"/>
      <c r="G28" s="33"/>
      <c r="H28" s="33"/>
      <c r="I28" s="33"/>
      <c r="J28" s="33"/>
      <c r="K28" s="33"/>
      <c r="L28" s="33"/>
      <c r="M28" s="33">
        <v>21</v>
      </c>
      <c r="O28" s="84" t="s">
        <v>242</v>
      </c>
      <c r="P28" s="63">
        <f t="shared" si="13"/>
        <v>0</v>
      </c>
      <c r="Q28" s="63">
        <f t="shared" si="2"/>
        <v>0</v>
      </c>
      <c r="R28" s="63">
        <f t="shared" si="3"/>
        <v>0</v>
      </c>
      <c r="S28" s="63">
        <f t="shared" si="4"/>
        <v>0</v>
      </c>
      <c r="T28" s="63" t="e">
        <f t="shared" si="5"/>
        <v>#DIV/0!</v>
      </c>
      <c r="U28" s="63" t="e">
        <f t="shared" si="6"/>
        <v>#DIV/0!</v>
      </c>
      <c r="V28" s="63" t="e">
        <f t="shared" si="7"/>
        <v>#DIV/0!</v>
      </c>
      <c r="W28" s="63" t="e">
        <f t="shared" si="8"/>
        <v>#DIV/0!</v>
      </c>
      <c r="X28" s="63" t="e">
        <f t="shared" si="9"/>
        <v>#DIV/0!</v>
      </c>
      <c r="Y28" s="63" t="e">
        <f t="shared" si="10"/>
        <v>#DIV/0!</v>
      </c>
      <c r="Z28" s="63" t="e">
        <f t="shared" si="11"/>
        <v>#DIV/0!</v>
      </c>
      <c r="AA28" s="63">
        <f t="shared" si="12"/>
        <v>0.12650602409638553</v>
      </c>
      <c r="AC28" s="56"/>
    </row>
    <row r="29" spans="1:29" s="74" customFormat="1" ht="16" x14ac:dyDescent="0.2">
      <c r="A29" s="83" t="s">
        <v>222</v>
      </c>
      <c r="B29" s="33"/>
      <c r="C29" s="30"/>
      <c r="D29" s="30"/>
      <c r="E29" s="30"/>
      <c r="F29" s="33"/>
      <c r="G29" s="33"/>
      <c r="H29" s="33"/>
      <c r="I29" s="33"/>
      <c r="J29" s="33"/>
      <c r="K29" s="33"/>
      <c r="L29" s="33"/>
      <c r="M29" s="33">
        <v>0</v>
      </c>
      <c r="O29" s="84" t="s">
        <v>243</v>
      </c>
      <c r="P29" s="63">
        <f t="shared" si="13"/>
        <v>0</v>
      </c>
      <c r="Q29" s="63">
        <f t="shared" si="2"/>
        <v>0</v>
      </c>
      <c r="R29" s="63">
        <f t="shared" si="3"/>
        <v>0</v>
      </c>
      <c r="S29" s="63">
        <f t="shared" si="4"/>
        <v>0</v>
      </c>
      <c r="T29" s="63" t="e">
        <f t="shared" si="5"/>
        <v>#DIV/0!</v>
      </c>
      <c r="U29" s="63" t="e">
        <f t="shared" si="6"/>
        <v>#DIV/0!</v>
      </c>
      <c r="V29" s="63" t="e">
        <f t="shared" si="7"/>
        <v>#DIV/0!</v>
      </c>
      <c r="W29" s="63" t="e">
        <f t="shared" si="8"/>
        <v>#DIV/0!</v>
      </c>
      <c r="X29" s="63" t="e">
        <f t="shared" si="9"/>
        <v>#DIV/0!</v>
      </c>
      <c r="Y29" s="63" t="e">
        <f t="shared" si="10"/>
        <v>#DIV/0!</v>
      </c>
      <c r="Z29" s="63" t="e">
        <f t="shared" si="11"/>
        <v>#DIV/0!</v>
      </c>
      <c r="AA29" s="63">
        <f t="shared" si="12"/>
        <v>0</v>
      </c>
      <c r="AC29" s="56"/>
    </row>
    <row r="30" spans="1:29" ht="16" x14ac:dyDescent="0.2">
      <c r="A30" s="82" t="s">
        <v>27</v>
      </c>
      <c r="B30" s="33">
        <v>20</v>
      </c>
      <c r="C30" s="30">
        <v>278</v>
      </c>
      <c r="D30" s="30">
        <v>35</v>
      </c>
      <c r="E30" s="30">
        <v>57</v>
      </c>
      <c r="F30" s="33"/>
      <c r="G30" s="33"/>
      <c r="H30" s="33"/>
      <c r="I30" s="33"/>
      <c r="J30" s="33"/>
      <c r="K30" s="33"/>
      <c r="L30" s="33"/>
      <c r="M30" s="33">
        <v>1</v>
      </c>
      <c r="O30" t="s">
        <v>27</v>
      </c>
      <c r="P30" s="63">
        <f t="shared" si="13"/>
        <v>2.0491803278688523E-2</v>
      </c>
      <c r="Q30" s="63">
        <f t="shared" si="2"/>
        <v>2.83442088091354E-2</v>
      </c>
      <c r="R30" s="63">
        <f t="shared" si="3"/>
        <v>3.1222123104371096E-2</v>
      </c>
      <c r="S30" s="63">
        <f t="shared" si="4"/>
        <v>3.6655948553054665E-2</v>
      </c>
      <c r="T30" s="63" t="e">
        <f t="shared" si="5"/>
        <v>#DIV/0!</v>
      </c>
      <c r="U30" s="63" t="e">
        <f t="shared" si="6"/>
        <v>#DIV/0!</v>
      </c>
      <c r="V30" s="63" t="e">
        <f t="shared" si="7"/>
        <v>#DIV/0!</v>
      </c>
      <c r="W30" s="63" t="e">
        <f t="shared" si="8"/>
        <v>#DIV/0!</v>
      </c>
      <c r="X30" s="63" t="e">
        <f t="shared" si="9"/>
        <v>#DIV/0!</v>
      </c>
      <c r="Y30" s="63" t="e">
        <f t="shared" si="10"/>
        <v>#DIV/0!</v>
      </c>
      <c r="Z30" s="63" t="e">
        <f t="shared" si="11"/>
        <v>#DIV/0!</v>
      </c>
      <c r="AA30" s="63">
        <f t="shared" si="12"/>
        <v>6.024096385542169E-3</v>
      </c>
      <c r="AC30" s="56"/>
    </row>
    <row r="31" spans="1:29" ht="16" x14ac:dyDescent="0.2">
      <c r="A31" s="82" t="s">
        <v>35</v>
      </c>
      <c r="B31" s="30">
        <v>2</v>
      </c>
      <c r="C31" s="30">
        <v>22</v>
      </c>
      <c r="D31" s="30"/>
      <c r="E31" s="30">
        <v>2</v>
      </c>
      <c r="F31" s="33"/>
      <c r="G31" s="33"/>
      <c r="H31" s="33"/>
      <c r="I31" s="33"/>
      <c r="J31" s="33"/>
      <c r="K31" s="33"/>
      <c r="L31" s="33"/>
      <c r="M31" s="33">
        <v>0</v>
      </c>
      <c r="O31" t="s">
        <v>35</v>
      </c>
      <c r="P31" s="63">
        <f t="shared" si="13"/>
        <v>2.0491803278688526E-3</v>
      </c>
      <c r="Q31" s="63">
        <f t="shared" si="2"/>
        <v>2.2430668841761825E-3</v>
      </c>
      <c r="R31" s="63">
        <f t="shared" si="3"/>
        <v>0</v>
      </c>
      <c r="S31" s="63">
        <f t="shared" si="4"/>
        <v>1.2861736334405145E-3</v>
      </c>
      <c r="T31" s="63" t="e">
        <f t="shared" si="5"/>
        <v>#DIV/0!</v>
      </c>
      <c r="U31" s="63" t="e">
        <f t="shared" si="6"/>
        <v>#DIV/0!</v>
      </c>
      <c r="V31" s="63" t="e">
        <f t="shared" si="7"/>
        <v>#DIV/0!</v>
      </c>
      <c r="W31" s="63" t="e">
        <f t="shared" si="8"/>
        <v>#DIV/0!</v>
      </c>
      <c r="X31" s="63" t="e">
        <f t="shared" si="9"/>
        <v>#DIV/0!</v>
      </c>
      <c r="Y31" s="63" t="e">
        <f t="shared" si="10"/>
        <v>#DIV/0!</v>
      </c>
      <c r="Z31" s="63" t="e">
        <f t="shared" si="11"/>
        <v>#DIV/0!</v>
      </c>
      <c r="AA31" s="63">
        <f t="shared" si="12"/>
        <v>0</v>
      </c>
      <c r="AC31" s="56"/>
    </row>
    <row r="32" spans="1:29" ht="16" x14ac:dyDescent="0.2">
      <c r="A32" s="82" t="s">
        <v>36</v>
      </c>
      <c r="B32" s="30">
        <v>2</v>
      </c>
      <c r="C32" s="30">
        <v>6</v>
      </c>
      <c r="D32" s="30"/>
      <c r="E32" s="30">
        <v>2</v>
      </c>
      <c r="F32" s="33"/>
      <c r="G32" s="33"/>
      <c r="H32" s="33"/>
      <c r="I32" s="33"/>
      <c r="J32" s="33"/>
      <c r="K32" s="33"/>
      <c r="L32" s="33"/>
      <c r="M32" s="33">
        <v>0</v>
      </c>
      <c r="O32" t="s">
        <v>36</v>
      </c>
      <c r="P32" s="63">
        <f t="shared" si="13"/>
        <v>2.0491803278688526E-3</v>
      </c>
      <c r="Q32" s="63">
        <f t="shared" si="2"/>
        <v>6.1174551386623159E-4</v>
      </c>
      <c r="R32" s="63">
        <f t="shared" si="3"/>
        <v>0</v>
      </c>
      <c r="S32" s="63">
        <f t="shared" si="4"/>
        <v>1.2861736334405145E-3</v>
      </c>
      <c r="T32" s="63" t="e">
        <f t="shared" si="5"/>
        <v>#DIV/0!</v>
      </c>
      <c r="U32" s="63" t="e">
        <f t="shared" si="6"/>
        <v>#DIV/0!</v>
      </c>
      <c r="V32" s="63" t="e">
        <f t="shared" si="7"/>
        <v>#DIV/0!</v>
      </c>
      <c r="W32" s="63" t="e">
        <f t="shared" si="8"/>
        <v>#DIV/0!</v>
      </c>
      <c r="X32" s="63" t="e">
        <f t="shared" si="9"/>
        <v>#DIV/0!</v>
      </c>
      <c r="Y32" s="63" t="e">
        <f t="shared" si="10"/>
        <v>#DIV/0!</v>
      </c>
      <c r="Z32" s="63" t="e">
        <f t="shared" si="11"/>
        <v>#DIV/0!</v>
      </c>
      <c r="AA32" s="63">
        <f t="shared" si="12"/>
        <v>0</v>
      </c>
      <c r="AC32" s="56"/>
    </row>
    <row r="33" spans="1:29" s="74" customFormat="1" ht="16" x14ac:dyDescent="0.2">
      <c r="A33" s="83" t="s">
        <v>223</v>
      </c>
      <c r="B33" s="30"/>
      <c r="C33" s="30"/>
      <c r="D33" s="30"/>
      <c r="E33" s="30"/>
      <c r="F33" s="33"/>
      <c r="G33" s="33"/>
      <c r="H33" s="33"/>
      <c r="I33" s="33"/>
      <c r="J33" s="33"/>
      <c r="K33" s="33"/>
      <c r="L33" s="33"/>
      <c r="M33" s="33">
        <v>0</v>
      </c>
      <c r="O33" s="76" t="s">
        <v>244</v>
      </c>
      <c r="P33" s="63">
        <f t="shared" si="13"/>
        <v>0</v>
      </c>
      <c r="Q33" s="63">
        <f t="shared" si="2"/>
        <v>0</v>
      </c>
      <c r="R33" s="63">
        <f t="shared" si="3"/>
        <v>0</v>
      </c>
      <c r="S33" s="63">
        <f t="shared" si="4"/>
        <v>0</v>
      </c>
      <c r="T33" s="63" t="e">
        <f t="shared" si="5"/>
        <v>#DIV/0!</v>
      </c>
      <c r="U33" s="63" t="e">
        <f t="shared" si="6"/>
        <v>#DIV/0!</v>
      </c>
      <c r="V33" s="63" t="e">
        <f t="shared" si="7"/>
        <v>#DIV/0!</v>
      </c>
      <c r="W33" s="63" t="e">
        <f t="shared" si="8"/>
        <v>#DIV/0!</v>
      </c>
      <c r="X33" s="63" t="e">
        <f t="shared" si="9"/>
        <v>#DIV/0!</v>
      </c>
      <c r="Y33" s="63" t="e">
        <f t="shared" si="10"/>
        <v>#DIV/0!</v>
      </c>
      <c r="Z33" s="63" t="e">
        <f t="shared" si="11"/>
        <v>#DIV/0!</v>
      </c>
      <c r="AA33" s="63">
        <f t="shared" si="12"/>
        <v>0</v>
      </c>
      <c r="AC33" s="56"/>
    </row>
    <row r="34" spans="1:29" ht="16" x14ac:dyDescent="0.2">
      <c r="A34" s="82" t="s">
        <v>106</v>
      </c>
      <c r="B34" s="30"/>
      <c r="C34" s="30">
        <v>4</v>
      </c>
      <c r="D34" s="30"/>
      <c r="E34" s="30">
        <v>1</v>
      </c>
      <c r="F34" s="33"/>
      <c r="G34" s="33"/>
      <c r="H34" s="33"/>
      <c r="I34" s="33"/>
      <c r="J34" s="33"/>
      <c r="K34" s="33"/>
      <c r="L34" s="33"/>
      <c r="M34" s="33">
        <v>0</v>
      </c>
      <c r="O34" t="s">
        <v>106</v>
      </c>
      <c r="P34" s="63">
        <f t="shared" si="13"/>
        <v>0</v>
      </c>
      <c r="Q34" s="63">
        <f t="shared" si="2"/>
        <v>4.0783034257748778E-4</v>
      </c>
      <c r="R34" s="63">
        <f t="shared" si="3"/>
        <v>0</v>
      </c>
      <c r="S34" s="63">
        <f t="shared" si="4"/>
        <v>6.4308681672025725E-4</v>
      </c>
      <c r="T34" s="63" t="e">
        <f t="shared" si="5"/>
        <v>#DIV/0!</v>
      </c>
      <c r="U34" s="63" t="e">
        <f t="shared" si="6"/>
        <v>#DIV/0!</v>
      </c>
      <c r="V34" s="63" t="e">
        <f t="shared" si="7"/>
        <v>#DIV/0!</v>
      </c>
      <c r="W34" s="63" t="e">
        <f t="shared" si="8"/>
        <v>#DIV/0!</v>
      </c>
      <c r="X34" s="63" t="e">
        <f t="shared" si="9"/>
        <v>#DIV/0!</v>
      </c>
      <c r="Y34" s="63" t="e">
        <f t="shared" si="10"/>
        <v>#DIV/0!</v>
      </c>
      <c r="Z34" s="63" t="e">
        <f t="shared" si="11"/>
        <v>#DIV/0!</v>
      </c>
      <c r="AA34" s="63">
        <f t="shared" si="12"/>
        <v>0</v>
      </c>
      <c r="AC34" s="56"/>
    </row>
    <row r="35" spans="1:29" ht="16" x14ac:dyDescent="0.2">
      <c r="A35" s="82" t="s">
        <v>107</v>
      </c>
      <c r="B35" s="30"/>
      <c r="C35" s="30">
        <v>2</v>
      </c>
      <c r="D35" s="30"/>
      <c r="E35" s="30">
        <v>1</v>
      </c>
      <c r="F35" s="33"/>
      <c r="G35" s="33"/>
      <c r="H35" s="33"/>
      <c r="I35" s="33"/>
      <c r="J35" s="33"/>
      <c r="K35" s="33"/>
      <c r="L35" s="33"/>
      <c r="M35" s="33">
        <v>0</v>
      </c>
      <c r="O35" t="s">
        <v>107</v>
      </c>
      <c r="P35" s="63">
        <f t="shared" si="13"/>
        <v>0</v>
      </c>
      <c r="Q35" s="63">
        <f t="shared" si="2"/>
        <v>2.0391517128874389E-4</v>
      </c>
      <c r="R35" s="63">
        <f t="shared" si="3"/>
        <v>0</v>
      </c>
      <c r="S35" s="63">
        <f t="shared" si="4"/>
        <v>6.4308681672025725E-4</v>
      </c>
      <c r="T35" s="63" t="e">
        <f t="shared" si="5"/>
        <v>#DIV/0!</v>
      </c>
      <c r="U35" s="63" t="e">
        <f t="shared" si="6"/>
        <v>#DIV/0!</v>
      </c>
      <c r="V35" s="63" t="e">
        <f t="shared" si="7"/>
        <v>#DIV/0!</v>
      </c>
      <c r="W35" s="63" t="e">
        <f t="shared" si="8"/>
        <v>#DIV/0!</v>
      </c>
      <c r="X35" s="63" t="e">
        <f t="shared" si="9"/>
        <v>#DIV/0!</v>
      </c>
      <c r="Y35" s="63" t="e">
        <f t="shared" si="10"/>
        <v>#DIV/0!</v>
      </c>
      <c r="Z35" s="63" t="e">
        <f t="shared" si="11"/>
        <v>#DIV/0!</v>
      </c>
      <c r="AA35" s="63">
        <f t="shared" si="12"/>
        <v>0</v>
      </c>
      <c r="AC35" s="56"/>
    </row>
    <row r="36" spans="1:29" ht="16" x14ac:dyDescent="0.2">
      <c r="A36" s="82" t="s">
        <v>39</v>
      </c>
      <c r="B36" s="30">
        <v>1</v>
      </c>
      <c r="C36" s="30">
        <v>4</v>
      </c>
      <c r="D36" s="30"/>
      <c r="E36" s="30">
        <v>1</v>
      </c>
      <c r="F36" s="33"/>
      <c r="G36" s="33"/>
      <c r="H36" s="33"/>
      <c r="I36" s="33"/>
      <c r="J36" s="33"/>
      <c r="K36" s="33"/>
      <c r="L36" s="33"/>
      <c r="M36" s="33">
        <v>0</v>
      </c>
      <c r="O36" t="s">
        <v>39</v>
      </c>
      <c r="P36" s="63">
        <f t="shared" si="13"/>
        <v>1.0245901639344263E-3</v>
      </c>
      <c r="Q36" s="63">
        <f t="shared" si="2"/>
        <v>4.0783034257748778E-4</v>
      </c>
      <c r="R36" s="63">
        <f t="shared" si="3"/>
        <v>0</v>
      </c>
      <c r="S36" s="63">
        <f t="shared" si="4"/>
        <v>6.4308681672025725E-4</v>
      </c>
      <c r="T36" s="63" t="e">
        <f t="shared" si="5"/>
        <v>#DIV/0!</v>
      </c>
      <c r="U36" s="63" t="e">
        <f t="shared" si="6"/>
        <v>#DIV/0!</v>
      </c>
      <c r="V36" s="63" t="e">
        <f t="shared" si="7"/>
        <v>#DIV/0!</v>
      </c>
      <c r="W36" s="63" t="e">
        <f t="shared" si="8"/>
        <v>#DIV/0!</v>
      </c>
      <c r="X36" s="63" t="e">
        <f t="shared" si="9"/>
        <v>#DIV/0!</v>
      </c>
      <c r="Y36" s="63" t="e">
        <f t="shared" si="10"/>
        <v>#DIV/0!</v>
      </c>
      <c r="Z36" s="63" t="e">
        <f t="shared" si="11"/>
        <v>#DIV/0!</v>
      </c>
      <c r="AA36" s="63">
        <f t="shared" si="12"/>
        <v>0</v>
      </c>
      <c r="AC36" s="56"/>
    </row>
    <row r="37" spans="1:29" ht="16" x14ac:dyDescent="0.2">
      <c r="A37" s="82" t="s">
        <v>32</v>
      </c>
      <c r="B37" s="30">
        <v>4</v>
      </c>
      <c r="C37" s="30">
        <v>28</v>
      </c>
      <c r="D37" s="30"/>
      <c r="E37" s="30">
        <v>2</v>
      </c>
      <c r="F37" s="33"/>
      <c r="G37" s="33"/>
      <c r="H37" s="33"/>
      <c r="I37" s="33"/>
      <c r="J37" s="33"/>
      <c r="K37" s="33"/>
      <c r="L37" s="33"/>
      <c r="M37" s="33">
        <v>0</v>
      </c>
      <c r="O37" t="s">
        <v>32</v>
      </c>
      <c r="P37" s="63">
        <f t="shared" si="13"/>
        <v>4.0983606557377051E-3</v>
      </c>
      <c r="Q37" s="63">
        <f t="shared" si="2"/>
        <v>2.8548123980424145E-3</v>
      </c>
      <c r="R37" s="63">
        <f t="shared" si="3"/>
        <v>0</v>
      </c>
      <c r="S37" s="63">
        <f t="shared" si="4"/>
        <v>1.2861736334405145E-3</v>
      </c>
      <c r="T37" s="63" t="e">
        <f t="shared" si="5"/>
        <v>#DIV/0!</v>
      </c>
      <c r="U37" s="63" t="e">
        <f t="shared" si="6"/>
        <v>#DIV/0!</v>
      </c>
      <c r="V37" s="63" t="e">
        <f t="shared" si="7"/>
        <v>#DIV/0!</v>
      </c>
      <c r="W37" s="63" t="e">
        <f t="shared" si="8"/>
        <v>#DIV/0!</v>
      </c>
      <c r="X37" s="63" t="e">
        <f t="shared" si="9"/>
        <v>#DIV/0!</v>
      </c>
      <c r="Y37" s="63" t="e">
        <f t="shared" si="10"/>
        <v>#DIV/0!</v>
      </c>
      <c r="Z37" s="63" t="e">
        <f t="shared" si="11"/>
        <v>#DIV/0!</v>
      </c>
      <c r="AA37" s="63">
        <f t="shared" si="12"/>
        <v>0</v>
      </c>
      <c r="AC37" s="56"/>
    </row>
    <row r="38" spans="1:29" s="74" customFormat="1" ht="16" x14ac:dyDescent="0.2">
      <c r="A38" s="83" t="s">
        <v>224</v>
      </c>
      <c r="B38" s="30"/>
      <c r="C38" s="30"/>
      <c r="D38" s="30"/>
      <c r="E38" s="30"/>
      <c r="F38" s="33"/>
      <c r="G38" s="33"/>
      <c r="H38" s="33"/>
      <c r="I38" s="33"/>
      <c r="J38" s="33"/>
      <c r="K38" s="33"/>
      <c r="L38" s="33"/>
      <c r="M38" s="33">
        <v>0</v>
      </c>
      <c r="O38" s="76" t="s">
        <v>245</v>
      </c>
      <c r="P38" s="63">
        <f t="shared" si="13"/>
        <v>0</v>
      </c>
      <c r="Q38" s="63">
        <f t="shared" si="2"/>
        <v>0</v>
      </c>
      <c r="R38" s="63">
        <f t="shared" si="3"/>
        <v>0</v>
      </c>
      <c r="S38" s="63">
        <f t="shared" si="4"/>
        <v>0</v>
      </c>
      <c r="T38" s="63" t="e">
        <f t="shared" si="5"/>
        <v>#DIV/0!</v>
      </c>
      <c r="U38" s="63" t="e">
        <f t="shared" si="6"/>
        <v>#DIV/0!</v>
      </c>
      <c r="V38" s="63" t="e">
        <f t="shared" si="7"/>
        <v>#DIV/0!</v>
      </c>
      <c r="W38" s="63" t="e">
        <f t="shared" si="8"/>
        <v>#DIV/0!</v>
      </c>
      <c r="X38" s="63" t="e">
        <f t="shared" si="9"/>
        <v>#DIV/0!</v>
      </c>
      <c r="Y38" s="63" t="e">
        <f t="shared" si="10"/>
        <v>#DIV/0!</v>
      </c>
      <c r="Z38" s="63" t="e">
        <f t="shared" si="11"/>
        <v>#DIV/0!</v>
      </c>
      <c r="AA38" s="63">
        <f t="shared" si="12"/>
        <v>0</v>
      </c>
      <c r="AC38" s="56"/>
    </row>
    <row r="39" spans="1:29" ht="16" x14ac:dyDescent="0.2">
      <c r="A39" s="82" t="s">
        <v>29</v>
      </c>
      <c r="B39" s="30">
        <v>10</v>
      </c>
      <c r="C39" s="30">
        <v>122</v>
      </c>
      <c r="D39" s="30">
        <v>10</v>
      </c>
      <c r="E39" s="30">
        <v>89</v>
      </c>
      <c r="F39" s="33"/>
      <c r="G39" s="33"/>
      <c r="H39" s="33"/>
      <c r="I39" s="33"/>
      <c r="J39" s="33"/>
      <c r="K39" s="33"/>
      <c r="L39" s="33"/>
      <c r="M39" s="33">
        <v>0</v>
      </c>
      <c r="O39" t="s">
        <v>29</v>
      </c>
      <c r="P39" s="63">
        <f t="shared" si="13"/>
        <v>1.0245901639344262E-2</v>
      </c>
      <c r="Q39" s="63">
        <f t="shared" si="2"/>
        <v>1.2438825448613376E-2</v>
      </c>
      <c r="R39" s="63">
        <f t="shared" si="3"/>
        <v>8.9206066012488851E-3</v>
      </c>
      <c r="S39" s="63">
        <f t="shared" si="4"/>
        <v>5.7234726688102894E-2</v>
      </c>
      <c r="T39" s="63" t="e">
        <f t="shared" si="5"/>
        <v>#DIV/0!</v>
      </c>
      <c r="U39" s="63" t="e">
        <f t="shared" si="6"/>
        <v>#DIV/0!</v>
      </c>
      <c r="V39" s="63" t="e">
        <f t="shared" si="7"/>
        <v>#DIV/0!</v>
      </c>
      <c r="W39" s="63" t="e">
        <f t="shared" si="8"/>
        <v>#DIV/0!</v>
      </c>
      <c r="X39" s="63" t="e">
        <f t="shared" si="9"/>
        <v>#DIV/0!</v>
      </c>
      <c r="Y39" s="63" t="e">
        <f t="shared" si="10"/>
        <v>#DIV/0!</v>
      </c>
      <c r="Z39" s="63" t="e">
        <f t="shared" si="11"/>
        <v>#DIV/0!</v>
      </c>
      <c r="AA39" s="63">
        <f t="shared" si="12"/>
        <v>0</v>
      </c>
      <c r="AC39" s="56"/>
    </row>
    <row r="40" spans="1:29" ht="16" x14ac:dyDescent="0.2">
      <c r="A40" s="82" t="s">
        <v>30</v>
      </c>
      <c r="B40" s="30">
        <v>8</v>
      </c>
      <c r="C40" s="30">
        <v>150</v>
      </c>
      <c r="D40" s="30">
        <v>11</v>
      </c>
      <c r="E40" s="30">
        <v>26</v>
      </c>
      <c r="F40" s="33"/>
      <c r="G40" s="33"/>
      <c r="H40" s="33"/>
      <c r="I40" s="33"/>
      <c r="J40" s="33"/>
      <c r="K40" s="33"/>
      <c r="L40" s="33"/>
      <c r="M40" s="33">
        <v>0</v>
      </c>
      <c r="O40" t="s">
        <v>30</v>
      </c>
      <c r="P40" s="63">
        <f t="shared" si="13"/>
        <v>8.1967213114754103E-3</v>
      </c>
      <c r="Q40" s="63">
        <f t="shared" si="2"/>
        <v>1.5293637846655791E-2</v>
      </c>
      <c r="R40" s="63">
        <f t="shared" si="3"/>
        <v>9.8126672613737739E-3</v>
      </c>
      <c r="S40" s="63">
        <f t="shared" si="4"/>
        <v>1.6720257234726688E-2</v>
      </c>
      <c r="T40" s="63" t="e">
        <f t="shared" si="5"/>
        <v>#DIV/0!</v>
      </c>
      <c r="U40" s="63" t="e">
        <f t="shared" si="6"/>
        <v>#DIV/0!</v>
      </c>
      <c r="V40" s="63" t="e">
        <f t="shared" si="7"/>
        <v>#DIV/0!</v>
      </c>
      <c r="W40" s="63" t="e">
        <f t="shared" si="8"/>
        <v>#DIV/0!</v>
      </c>
      <c r="X40" s="63" t="e">
        <f t="shared" si="9"/>
        <v>#DIV/0!</v>
      </c>
      <c r="Y40" s="63" t="e">
        <f t="shared" si="10"/>
        <v>#DIV/0!</v>
      </c>
      <c r="Z40" s="63" t="e">
        <f t="shared" si="11"/>
        <v>#DIV/0!</v>
      </c>
      <c r="AA40" s="63">
        <f t="shared" si="12"/>
        <v>0</v>
      </c>
      <c r="AC40" s="56"/>
    </row>
    <row r="41" spans="1:29" ht="16" x14ac:dyDescent="0.2">
      <c r="A41" s="82" t="s">
        <v>31</v>
      </c>
      <c r="B41" s="30">
        <v>5</v>
      </c>
      <c r="C41" s="30">
        <v>24</v>
      </c>
      <c r="D41" s="33">
        <v>7</v>
      </c>
      <c r="E41" s="30">
        <v>6</v>
      </c>
      <c r="F41" s="33"/>
      <c r="G41" s="33"/>
      <c r="H41" s="33"/>
      <c r="I41" s="33"/>
      <c r="J41" s="33"/>
      <c r="K41" s="33"/>
      <c r="L41" s="33"/>
      <c r="M41" s="33">
        <v>6</v>
      </c>
      <c r="O41" t="s">
        <v>31</v>
      </c>
      <c r="P41" s="63">
        <f t="shared" si="13"/>
        <v>5.1229508196721308E-3</v>
      </c>
      <c r="Q41" s="63">
        <f t="shared" si="2"/>
        <v>2.4469820554649264E-3</v>
      </c>
      <c r="R41" s="63">
        <f t="shared" si="3"/>
        <v>6.2444246208742194E-3</v>
      </c>
      <c r="S41" s="63">
        <f t="shared" si="4"/>
        <v>3.8585209003215433E-3</v>
      </c>
      <c r="T41" s="63" t="e">
        <f t="shared" si="5"/>
        <v>#DIV/0!</v>
      </c>
      <c r="U41" s="63" t="e">
        <f t="shared" si="6"/>
        <v>#DIV/0!</v>
      </c>
      <c r="V41" s="63" t="e">
        <f t="shared" si="7"/>
        <v>#DIV/0!</v>
      </c>
      <c r="W41" s="63" t="e">
        <f t="shared" si="8"/>
        <v>#DIV/0!</v>
      </c>
      <c r="X41" s="63" t="e">
        <f t="shared" si="9"/>
        <v>#DIV/0!</v>
      </c>
      <c r="Y41" s="63" t="e">
        <f t="shared" si="10"/>
        <v>#DIV/0!</v>
      </c>
      <c r="Z41" s="63" t="e">
        <f t="shared" si="11"/>
        <v>#DIV/0!</v>
      </c>
      <c r="AA41" s="63">
        <f t="shared" si="12"/>
        <v>3.614457831325301E-2</v>
      </c>
      <c r="AC41" s="56"/>
    </row>
    <row r="42" spans="1:29" ht="16" x14ac:dyDescent="0.2">
      <c r="A42" s="82" t="s">
        <v>37</v>
      </c>
      <c r="B42" s="30">
        <v>2</v>
      </c>
      <c r="C42" s="30">
        <v>14</v>
      </c>
      <c r="D42" s="33"/>
      <c r="E42" s="30">
        <v>1</v>
      </c>
      <c r="F42" s="33"/>
      <c r="G42" s="33"/>
      <c r="H42" s="33"/>
      <c r="I42" s="33"/>
      <c r="J42" s="33"/>
      <c r="K42" s="33"/>
      <c r="L42" s="33"/>
      <c r="M42" s="33">
        <v>55</v>
      </c>
      <c r="O42" t="s">
        <v>37</v>
      </c>
      <c r="P42" s="63">
        <f t="shared" si="13"/>
        <v>2.0491803278688526E-3</v>
      </c>
      <c r="Q42" s="63">
        <f t="shared" si="2"/>
        <v>1.4274061990212073E-3</v>
      </c>
      <c r="R42" s="63">
        <f t="shared" si="3"/>
        <v>0</v>
      </c>
      <c r="S42" s="63">
        <f t="shared" si="4"/>
        <v>6.4308681672025725E-4</v>
      </c>
      <c r="T42" s="63" t="e">
        <f t="shared" si="5"/>
        <v>#DIV/0!</v>
      </c>
      <c r="U42" s="63" t="e">
        <f t="shared" si="6"/>
        <v>#DIV/0!</v>
      </c>
      <c r="V42" s="63" t="e">
        <f t="shared" si="7"/>
        <v>#DIV/0!</v>
      </c>
      <c r="W42" s="63" t="e">
        <f t="shared" si="8"/>
        <v>#DIV/0!</v>
      </c>
      <c r="X42" s="63" t="e">
        <f t="shared" si="9"/>
        <v>#DIV/0!</v>
      </c>
      <c r="Y42" s="63" t="e">
        <f t="shared" si="10"/>
        <v>#DIV/0!</v>
      </c>
      <c r="Z42" s="63" t="e">
        <f t="shared" si="11"/>
        <v>#DIV/0!</v>
      </c>
      <c r="AA42" s="63">
        <f t="shared" si="12"/>
        <v>0.33132530120481929</v>
      </c>
      <c r="AC42" s="56"/>
    </row>
    <row r="43" spans="1:29" ht="16" x14ac:dyDescent="0.2">
      <c r="A43" s="82" t="s">
        <v>40</v>
      </c>
      <c r="B43" s="30">
        <v>1</v>
      </c>
      <c r="C43" s="30"/>
      <c r="D43" s="30"/>
      <c r="E43" s="30">
        <v>1</v>
      </c>
      <c r="F43" s="33"/>
      <c r="G43" s="33"/>
      <c r="H43" s="33"/>
      <c r="I43" s="33"/>
      <c r="J43" s="33"/>
      <c r="K43" s="33"/>
      <c r="L43" s="33"/>
      <c r="M43" s="33">
        <v>33</v>
      </c>
      <c r="O43" t="s">
        <v>40</v>
      </c>
      <c r="P43" s="63">
        <f t="shared" si="13"/>
        <v>1.0245901639344263E-3</v>
      </c>
      <c r="Q43" s="63">
        <f t="shared" si="2"/>
        <v>0</v>
      </c>
      <c r="R43" s="63">
        <f t="shared" si="3"/>
        <v>0</v>
      </c>
      <c r="S43" s="63">
        <f t="shared" si="4"/>
        <v>6.4308681672025725E-4</v>
      </c>
      <c r="T43" s="63" t="e">
        <f t="shared" si="5"/>
        <v>#DIV/0!</v>
      </c>
      <c r="U43" s="63" t="e">
        <f t="shared" si="6"/>
        <v>#DIV/0!</v>
      </c>
      <c r="V43" s="63" t="e">
        <f t="shared" si="7"/>
        <v>#DIV/0!</v>
      </c>
      <c r="W43" s="63" t="e">
        <f t="shared" si="8"/>
        <v>#DIV/0!</v>
      </c>
      <c r="X43" s="63" t="e">
        <f t="shared" si="9"/>
        <v>#DIV/0!</v>
      </c>
      <c r="Y43" s="63" t="e">
        <f t="shared" si="10"/>
        <v>#DIV/0!</v>
      </c>
      <c r="Z43" s="63" t="e">
        <f t="shared" si="11"/>
        <v>#DIV/0!</v>
      </c>
      <c r="AA43" s="63">
        <f t="shared" si="12"/>
        <v>0.19879518072289157</v>
      </c>
      <c r="AC43" s="56"/>
    </row>
    <row r="44" spans="1:29" s="74" customFormat="1" ht="16" x14ac:dyDescent="0.2">
      <c r="A44" s="83" t="s">
        <v>225</v>
      </c>
      <c r="B44" s="30"/>
      <c r="C44" s="30"/>
      <c r="D44" s="30"/>
      <c r="E44" s="30"/>
      <c r="F44" s="33"/>
      <c r="G44" s="33"/>
      <c r="H44" s="33"/>
      <c r="I44" s="33"/>
      <c r="J44" s="33"/>
      <c r="K44" s="33"/>
      <c r="L44" s="33"/>
      <c r="M44" s="33">
        <v>0</v>
      </c>
      <c r="O44" s="76" t="s">
        <v>246</v>
      </c>
      <c r="P44" s="63">
        <f t="shared" si="13"/>
        <v>0</v>
      </c>
      <c r="Q44" s="63">
        <f t="shared" si="2"/>
        <v>0</v>
      </c>
      <c r="R44" s="63">
        <f t="shared" si="3"/>
        <v>0</v>
      </c>
      <c r="S44" s="63">
        <f t="shared" si="4"/>
        <v>0</v>
      </c>
      <c r="T44" s="63" t="e">
        <f t="shared" si="5"/>
        <v>#DIV/0!</v>
      </c>
      <c r="U44" s="63" t="e">
        <f t="shared" si="6"/>
        <v>#DIV/0!</v>
      </c>
      <c r="V44" s="63" t="e">
        <f t="shared" si="7"/>
        <v>#DIV/0!</v>
      </c>
      <c r="W44" s="63" t="e">
        <f t="shared" si="8"/>
        <v>#DIV/0!</v>
      </c>
      <c r="X44" s="63" t="e">
        <f t="shared" si="9"/>
        <v>#DIV/0!</v>
      </c>
      <c r="Y44" s="63" t="e">
        <f t="shared" si="10"/>
        <v>#DIV/0!</v>
      </c>
      <c r="Z44" s="63" t="e">
        <f t="shared" si="11"/>
        <v>#DIV/0!</v>
      </c>
      <c r="AA44" s="63">
        <f t="shared" si="12"/>
        <v>0</v>
      </c>
      <c r="AC44" s="56"/>
    </row>
    <row r="45" spans="1:29" s="74" customFormat="1" ht="16" x14ac:dyDescent="0.2">
      <c r="A45" s="83" t="s">
        <v>226</v>
      </c>
      <c r="B45" s="30"/>
      <c r="C45" s="30"/>
      <c r="D45" s="30"/>
      <c r="E45" s="30"/>
      <c r="F45" s="33"/>
      <c r="G45" s="33"/>
      <c r="H45" s="33"/>
      <c r="I45" s="33"/>
      <c r="J45" s="33"/>
      <c r="K45" s="33"/>
      <c r="L45" s="33"/>
      <c r="M45" s="33">
        <v>0</v>
      </c>
      <c r="O45" s="84" t="s">
        <v>247</v>
      </c>
      <c r="P45" s="63">
        <v>0</v>
      </c>
      <c r="Q45" s="63">
        <f t="shared" si="2"/>
        <v>0</v>
      </c>
      <c r="R45" s="63">
        <f t="shared" si="3"/>
        <v>0</v>
      </c>
      <c r="S45" s="63">
        <f t="shared" si="4"/>
        <v>0</v>
      </c>
      <c r="T45" s="63" t="e">
        <f t="shared" si="5"/>
        <v>#DIV/0!</v>
      </c>
      <c r="U45" s="63" t="e">
        <f t="shared" si="6"/>
        <v>#DIV/0!</v>
      </c>
      <c r="V45" s="63" t="e">
        <f t="shared" si="7"/>
        <v>#DIV/0!</v>
      </c>
      <c r="W45" s="63" t="e">
        <f t="shared" si="8"/>
        <v>#DIV/0!</v>
      </c>
      <c r="X45" s="63" t="e">
        <f t="shared" si="9"/>
        <v>#DIV/0!</v>
      </c>
      <c r="Y45" s="63" t="e">
        <f t="shared" si="10"/>
        <v>#DIV/0!</v>
      </c>
      <c r="Z45" s="63" t="e">
        <f t="shared" si="11"/>
        <v>#DIV/0!</v>
      </c>
      <c r="AA45" s="63">
        <f t="shared" si="12"/>
        <v>0</v>
      </c>
      <c r="AC45" s="56"/>
    </row>
    <row r="46" spans="1:29" s="74" customFormat="1" ht="16" x14ac:dyDescent="0.2">
      <c r="A46" s="83" t="s">
        <v>227</v>
      </c>
      <c r="B46" s="30"/>
      <c r="C46" s="30"/>
      <c r="D46" s="30"/>
      <c r="E46" s="30"/>
      <c r="F46" s="33"/>
      <c r="G46" s="33"/>
      <c r="H46" s="33"/>
      <c r="I46" s="33"/>
      <c r="J46" s="33"/>
      <c r="K46" s="33"/>
      <c r="L46" s="33"/>
      <c r="M46" s="33">
        <v>0</v>
      </c>
      <c r="O46" s="84" t="s">
        <v>248</v>
      </c>
      <c r="P46" s="63">
        <f>B46/B$48</f>
        <v>0</v>
      </c>
      <c r="Q46" s="63">
        <f t="shared" si="2"/>
        <v>0</v>
      </c>
      <c r="R46" s="63">
        <f t="shared" si="3"/>
        <v>0</v>
      </c>
      <c r="S46" s="63">
        <f t="shared" si="4"/>
        <v>0</v>
      </c>
      <c r="T46" s="63" t="e">
        <f t="shared" si="5"/>
        <v>#DIV/0!</v>
      </c>
      <c r="U46" s="63" t="e">
        <f t="shared" si="6"/>
        <v>#DIV/0!</v>
      </c>
      <c r="V46" s="63" t="e">
        <f t="shared" si="7"/>
        <v>#DIV/0!</v>
      </c>
      <c r="W46" s="63" t="e">
        <f t="shared" si="8"/>
        <v>#DIV/0!</v>
      </c>
      <c r="X46" s="63" t="e">
        <f t="shared" si="9"/>
        <v>#DIV/0!</v>
      </c>
      <c r="Y46" s="63" t="e">
        <f t="shared" si="10"/>
        <v>#DIV/0!</v>
      </c>
      <c r="Z46" s="63" t="e">
        <f t="shared" si="11"/>
        <v>#DIV/0!</v>
      </c>
      <c r="AA46" s="63">
        <f t="shared" si="12"/>
        <v>0</v>
      </c>
      <c r="AC46" s="56"/>
    </row>
    <row r="47" spans="1:29" s="74" customFormat="1" ht="16" x14ac:dyDescent="0.2">
      <c r="A47" s="83" t="s">
        <v>228</v>
      </c>
      <c r="B47" s="30"/>
      <c r="C47" s="30"/>
      <c r="D47" s="30"/>
      <c r="E47" s="30"/>
      <c r="F47" s="33"/>
      <c r="G47" s="33"/>
      <c r="H47" s="33"/>
      <c r="I47" s="33"/>
      <c r="J47" s="33"/>
      <c r="K47" s="33"/>
      <c r="L47" s="33"/>
      <c r="M47" s="33">
        <v>0</v>
      </c>
      <c r="O47" s="84" t="s">
        <v>249</v>
      </c>
      <c r="P47" s="63">
        <f>B47/B$48</f>
        <v>0</v>
      </c>
      <c r="Q47" s="63">
        <f t="shared" si="2"/>
        <v>0</v>
      </c>
      <c r="R47" s="63">
        <f t="shared" si="3"/>
        <v>0</v>
      </c>
      <c r="S47" s="63">
        <f t="shared" si="4"/>
        <v>0</v>
      </c>
      <c r="T47" s="63" t="e">
        <f t="shared" si="5"/>
        <v>#DIV/0!</v>
      </c>
      <c r="U47" s="63" t="e">
        <f t="shared" si="6"/>
        <v>#DIV/0!</v>
      </c>
      <c r="V47" s="63" t="e">
        <f t="shared" si="7"/>
        <v>#DIV/0!</v>
      </c>
      <c r="W47" s="63" t="e">
        <f t="shared" si="8"/>
        <v>#DIV/0!</v>
      </c>
      <c r="X47" s="63" t="e">
        <f t="shared" si="9"/>
        <v>#DIV/0!</v>
      </c>
      <c r="Y47" s="63" t="e">
        <f t="shared" si="10"/>
        <v>#DIV/0!</v>
      </c>
      <c r="Z47" s="63" t="e">
        <f t="shared" si="11"/>
        <v>#DIV/0!</v>
      </c>
      <c r="AA47" s="63">
        <f t="shared" si="12"/>
        <v>0</v>
      </c>
      <c r="AC47" s="56"/>
    </row>
    <row r="48" spans="1:29" ht="16" x14ac:dyDescent="0.2">
      <c r="A48" s="80" t="s">
        <v>118</v>
      </c>
      <c r="B48" s="2">
        <f t="shared" ref="B48:L48" si="14">SUM(B5:B43)</f>
        <v>976</v>
      </c>
      <c r="C48" s="2">
        <f t="shared" si="14"/>
        <v>9808</v>
      </c>
      <c r="D48" s="2">
        <f t="shared" si="14"/>
        <v>1121</v>
      </c>
      <c r="E48" s="2">
        <f t="shared" si="14"/>
        <v>1555</v>
      </c>
      <c r="F48" s="2">
        <f t="shared" si="14"/>
        <v>0</v>
      </c>
      <c r="G48" s="2">
        <f t="shared" si="14"/>
        <v>0</v>
      </c>
      <c r="H48" s="2">
        <f t="shared" si="14"/>
        <v>0</v>
      </c>
      <c r="I48" s="2">
        <f t="shared" si="14"/>
        <v>0</v>
      </c>
      <c r="J48" s="2">
        <f t="shared" si="14"/>
        <v>0</v>
      </c>
      <c r="K48" s="2">
        <f t="shared" si="14"/>
        <v>0</v>
      </c>
      <c r="L48" s="2">
        <f t="shared" si="14"/>
        <v>0</v>
      </c>
      <c r="M48" s="2">
        <f t="shared" ref="M48" si="15">SUM(M5:M43)</f>
        <v>166</v>
      </c>
      <c r="O48" t="s">
        <v>229</v>
      </c>
      <c r="P48" s="70">
        <f t="shared" ref="P48:AA48" si="16">SUM(P6,P9:P12,P16:P17,P21,P23:P25,P27:P29,P33,P38,P44:P47)</f>
        <v>0</v>
      </c>
      <c r="Q48" s="70">
        <f t="shared" si="16"/>
        <v>0</v>
      </c>
      <c r="R48" s="70">
        <f t="shared" si="16"/>
        <v>0</v>
      </c>
      <c r="S48" s="70">
        <f t="shared" si="16"/>
        <v>0</v>
      </c>
      <c r="T48" s="70" t="e">
        <f t="shared" si="16"/>
        <v>#DIV/0!</v>
      </c>
      <c r="U48" s="70" t="e">
        <f t="shared" si="16"/>
        <v>#DIV/0!</v>
      </c>
      <c r="V48" s="70" t="e">
        <f t="shared" si="16"/>
        <v>#DIV/0!</v>
      </c>
      <c r="W48" s="70" t="e">
        <f t="shared" si="16"/>
        <v>#DIV/0!</v>
      </c>
      <c r="X48" s="70" t="e">
        <f t="shared" si="16"/>
        <v>#DIV/0!</v>
      </c>
      <c r="Y48" s="70" t="e">
        <f t="shared" si="16"/>
        <v>#DIV/0!</v>
      </c>
      <c r="Z48" s="70" t="e">
        <f t="shared" si="16"/>
        <v>#DIV/0!</v>
      </c>
      <c r="AA48" s="70">
        <f t="shared" si="16"/>
        <v>0.18674698795180722</v>
      </c>
    </row>
    <row r="49" spans="1:5" x14ac:dyDescent="0.2">
      <c r="A49" s="80"/>
      <c r="B49" s="2"/>
      <c r="C49" s="2"/>
      <c r="D49" s="2"/>
      <c r="E49" s="2"/>
    </row>
    <row r="50" spans="1:5" x14ac:dyDescent="0.2">
      <c r="A50" s="80"/>
      <c r="B50" s="2"/>
      <c r="C50" s="2"/>
      <c r="D50" s="2"/>
      <c r="E50" s="2"/>
    </row>
    <row r="51" spans="1:5" x14ac:dyDescent="0.2">
      <c r="A51" s="80"/>
      <c r="B51" s="2"/>
      <c r="C51" s="2"/>
      <c r="D51" s="2"/>
      <c r="E51" s="2"/>
    </row>
    <row r="52" spans="1:5" x14ac:dyDescent="0.2">
      <c r="A52" s="80"/>
      <c r="B52" s="2"/>
      <c r="C52" s="2"/>
      <c r="D52" s="2"/>
      <c r="E52" s="2"/>
    </row>
    <row r="53" spans="1:5" x14ac:dyDescent="0.2">
      <c r="A53" s="80"/>
      <c r="B53" s="2"/>
      <c r="C53" s="2"/>
      <c r="D53" s="2"/>
      <c r="E53" s="2"/>
    </row>
    <row r="54" spans="1:5" x14ac:dyDescent="0.2">
      <c r="A54" s="80"/>
      <c r="B54" s="2"/>
      <c r="C54" s="2"/>
      <c r="D54" s="2"/>
      <c r="E54" s="2"/>
    </row>
    <row r="55" spans="1:5" x14ac:dyDescent="0.2">
      <c r="A55" s="80"/>
      <c r="B55" s="2"/>
      <c r="C55" s="2"/>
      <c r="D55" s="2"/>
      <c r="E55" s="2"/>
    </row>
    <row r="56" spans="1:5" x14ac:dyDescent="0.2">
      <c r="A56" s="80"/>
      <c r="B56" s="2"/>
      <c r="C56" s="2"/>
      <c r="D56" s="2"/>
      <c r="E56" s="2"/>
    </row>
    <row r="57" spans="1:5" x14ac:dyDescent="0.2">
      <c r="A57" s="80"/>
      <c r="B57" s="2"/>
      <c r="C57" s="2"/>
      <c r="D57" s="2"/>
      <c r="E57" s="2"/>
    </row>
    <row r="58" spans="1:5" x14ac:dyDescent="0.2">
      <c r="A58" s="80"/>
      <c r="B58" s="2"/>
      <c r="C58" s="2"/>
      <c r="D58" s="2"/>
      <c r="E58" s="2"/>
    </row>
    <row r="59" spans="1:5" x14ac:dyDescent="0.2">
      <c r="A59" s="80"/>
      <c r="B59" s="2"/>
      <c r="C59" s="2"/>
      <c r="D59" s="2"/>
      <c r="E59" s="2"/>
    </row>
    <row r="60" spans="1:5" x14ac:dyDescent="0.2">
      <c r="A60" s="80"/>
      <c r="B60" s="2"/>
      <c r="C60" s="2"/>
      <c r="D60" s="2"/>
      <c r="E60" s="2"/>
    </row>
    <row r="61" spans="1:5" x14ac:dyDescent="0.2">
      <c r="A61" s="80"/>
      <c r="B61" s="2"/>
      <c r="C61" s="2"/>
      <c r="D61" s="2"/>
      <c r="E61" s="2"/>
    </row>
    <row r="62" spans="1:5" x14ac:dyDescent="0.2">
      <c r="A62" s="80"/>
      <c r="B62" s="2"/>
      <c r="C62" s="2"/>
      <c r="D62" s="2"/>
      <c r="E62" s="2"/>
    </row>
    <row r="63" spans="1:5" x14ac:dyDescent="0.2">
      <c r="A63" s="80"/>
      <c r="B63" s="2"/>
      <c r="C63" s="2"/>
      <c r="D63" s="2"/>
      <c r="E63" s="2"/>
    </row>
    <row r="64" spans="1:5" x14ac:dyDescent="0.2">
      <c r="A64" s="80"/>
      <c r="B64" s="2"/>
      <c r="C64" s="2"/>
      <c r="D64" s="2"/>
      <c r="E64" s="2"/>
    </row>
    <row r="65" spans="1:5" x14ac:dyDescent="0.2">
      <c r="A65" s="80"/>
      <c r="B65" s="2"/>
      <c r="C65" s="2"/>
      <c r="D65" s="2"/>
      <c r="E65" s="2"/>
    </row>
    <row r="66" spans="1:5" x14ac:dyDescent="0.2">
      <c r="A66" s="80"/>
      <c r="B66" s="2"/>
      <c r="C66" s="2"/>
      <c r="D66" s="2"/>
      <c r="E66" s="2"/>
    </row>
    <row r="67" spans="1:5" x14ac:dyDescent="0.2">
      <c r="A67" s="80"/>
      <c r="B67" s="2"/>
      <c r="C67" s="2"/>
      <c r="D67" s="2"/>
      <c r="E67" s="2"/>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66"/>
  <sheetViews>
    <sheetView topLeftCell="A19" workbookViewId="0">
      <selection activeCell="C43" sqref="C43"/>
    </sheetView>
  </sheetViews>
  <sheetFormatPr baseColWidth="10" defaultColWidth="8.83203125" defaultRowHeight="15" x14ac:dyDescent="0.2"/>
  <cols>
    <col min="1" max="1" width="69.6640625" bestFit="1" customWidth="1"/>
    <col min="2" max="4" width="12.33203125" bestFit="1" customWidth="1"/>
    <col min="5" max="5" width="16.1640625" bestFit="1" customWidth="1"/>
  </cols>
  <sheetData>
    <row r="1" spans="1:27" x14ac:dyDescent="0.2">
      <c r="A1" t="s">
        <v>110</v>
      </c>
    </row>
    <row r="2" spans="1:27" x14ac:dyDescent="0.2">
      <c r="A2" t="s">
        <v>111</v>
      </c>
    </row>
    <row r="3" spans="1:27" ht="43" thickBot="1" x14ac:dyDescent="0.25">
      <c r="B3" s="27" t="str">
        <f>Table_0_Information!$A$4</f>
        <v>Montana</v>
      </c>
      <c r="C3" s="27" t="str">
        <f>Table_0_Information!$A$5</f>
        <v>Colorado</v>
      </c>
      <c r="D3" s="27" t="str">
        <f>Table_0_Information!$A$6</f>
        <v>Kentucky</v>
      </c>
      <c r="E3" s="27" t="str">
        <f>Table_0_Information!$A$7</f>
        <v>New Mexico</v>
      </c>
      <c r="F3" s="27" t="str">
        <f>Table_0_Information!$A$8</f>
        <v>State 5</v>
      </c>
      <c r="G3" s="27" t="str">
        <f>Table_0_Information!$A$9</f>
        <v>State 6</v>
      </c>
      <c r="H3" s="27" t="str">
        <f>Table_0_Information!$A$10</f>
        <v>State 7</v>
      </c>
      <c r="I3" s="27" t="str">
        <f>Table_0_Information!$A$11</f>
        <v>State 8</v>
      </c>
      <c r="J3" s="27" t="str">
        <f>Table_0_Information!$A$12</f>
        <v>State 9</v>
      </c>
      <c r="K3" s="27" t="str">
        <f>Table_0_Information!$A$13</f>
        <v>State 10</v>
      </c>
      <c r="L3" s="27" t="str">
        <f>Table_0_Information!$A$14</f>
        <v>State 11</v>
      </c>
      <c r="M3" s="27" t="str">
        <f>Table_0_Information!$A$15</f>
        <v>VALIDATION</v>
      </c>
      <c r="N3" s="25"/>
      <c r="O3" s="25" t="s">
        <v>178</v>
      </c>
      <c r="P3" s="27" t="str">
        <f>Table_0_Information!$A$4</f>
        <v>Montana</v>
      </c>
      <c r="Q3" s="27" t="str">
        <f>Table_0_Information!$A$5</f>
        <v>Colorado</v>
      </c>
      <c r="R3" s="27" t="str">
        <f>Table_0_Information!$A$6</f>
        <v>Kentucky</v>
      </c>
      <c r="S3" s="27" t="str">
        <f>Table_0_Information!$A$7</f>
        <v>New Mexico</v>
      </c>
      <c r="T3" s="27" t="str">
        <f>Table_0_Information!$A$8</f>
        <v>State 5</v>
      </c>
      <c r="U3" s="27" t="str">
        <f>Table_0_Information!$A$9</f>
        <v>State 6</v>
      </c>
      <c r="V3" s="27" t="str">
        <f>Table_0_Information!$A$10</f>
        <v>State 7</v>
      </c>
      <c r="W3" s="27" t="str">
        <f>Table_0_Information!$A$11</f>
        <v>State 8</v>
      </c>
      <c r="X3" s="27" t="str">
        <f>Table_0_Information!$A$12</f>
        <v>State 9</v>
      </c>
      <c r="Y3" s="27" t="str">
        <f>Table_0_Information!$A$13</f>
        <v>State 10</v>
      </c>
      <c r="Z3" s="27" t="str">
        <f>Table_0_Information!$A$14</f>
        <v>State 11</v>
      </c>
      <c r="AA3" s="27" t="str">
        <f>Table_0_Information!$A$15</f>
        <v>VALIDATION</v>
      </c>
    </row>
    <row r="4" spans="1:27" s="59" customFormat="1" ht="17" thickTop="1" x14ac:dyDescent="0.2">
      <c r="A4" s="49" t="s">
        <v>206</v>
      </c>
      <c r="B4" s="60">
        <v>256</v>
      </c>
      <c r="C4" s="67">
        <v>3304</v>
      </c>
      <c r="D4" s="68">
        <v>435</v>
      </c>
      <c r="E4" s="69">
        <v>626</v>
      </c>
      <c r="F4" s="30"/>
      <c r="G4" s="33"/>
      <c r="H4" s="30"/>
      <c r="I4" s="33"/>
      <c r="J4" s="33"/>
      <c r="K4" s="33"/>
      <c r="L4" s="33"/>
      <c r="M4" s="33">
        <v>19</v>
      </c>
      <c r="N4" s="25"/>
      <c r="O4" s="25"/>
      <c r="P4" s="25"/>
      <c r="Q4" s="25"/>
      <c r="R4" s="25"/>
      <c r="S4" s="25"/>
      <c r="T4" s="25"/>
      <c r="U4" s="25"/>
      <c r="V4" s="25"/>
      <c r="W4" s="25"/>
      <c r="X4" s="25"/>
      <c r="Y4" s="25"/>
      <c r="Z4" s="25"/>
      <c r="AA4" s="25"/>
    </row>
    <row r="5" spans="1:27" s="25" customFormat="1" x14ac:dyDescent="0.2">
      <c r="A5" s="25" t="s">
        <v>121</v>
      </c>
      <c r="B5" s="31">
        <v>68</v>
      </c>
      <c r="C5" s="33"/>
      <c r="D5" s="30"/>
      <c r="E5" s="30"/>
      <c r="F5" s="30"/>
      <c r="G5" s="33"/>
      <c r="H5" s="30"/>
      <c r="I5" s="33"/>
      <c r="J5" s="33"/>
      <c r="K5" s="33"/>
      <c r="L5" s="33"/>
      <c r="M5" s="33">
        <v>0</v>
      </c>
      <c r="O5" s="25" t="s">
        <v>121</v>
      </c>
      <c r="P5" s="63">
        <f t="shared" ref="P5:P13" si="0">B5/B$14</f>
        <v>6.9672131147540978E-2</v>
      </c>
      <c r="Q5" s="63">
        <f t="shared" ref="Q5:AA5" si="1">C5/C$14</f>
        <v>0</v>
      </c>
      <c r="R5" s="63">
        <f t="shared" si="1"/>
        <v>0</v>
      </c>
      <c r="S5" s="63">
        <f t="shared" si="1"/>
        <v>0</v>
      </c>
      <c r="T5" s="63" t="e">
        <f t="shared" si="1"/>
        <v>#DIV/0!</v>
      </c>
      <c r="U5" s="63" t="e">
        <f t="shared" si="1"/>
        <v>#DIV/0!</v>
      </c>
      <c r="V5" s="63" t="e">
        <f t="shared" si="1"/>
        <v>#DIV/0!</v>
      </c>
      <c r="W5" s="63" t="e">
        <f t="shared" si="1"/>
        <v>#DIV/0!</v>
      </c>
      <c r="X5" s="63" t="e">
        <f t="shared" si="1"/>
        <v>#DIV/0!</v>
      </c>
      <c r="Y5" s="63" t="e">
        <f t="shared" si="1"/>
        <v>#DIV/0!</v>
      </c>
      <c r="Z5" s="63" t="e">
        <f t="shared" si="1"/>
        <v>#DIV/0!</v>
      </c>
      <c r="AA5" s="63">
        <f t="shared" si="1"/>
        <v>0</v>
      </c>
    </row>
    <row r="6" spans="1:27" s="25" customFormat="1" x14ac:dyDescent="0.2">
      <c r="A6" s="25" t="s">
        <v>122</v>
      </c>
      <c r="B6" s="31">
        <v>60</v>
      </c>
      <c r="C6" s="33"/>
      <c r="D6" s="30"/>
      <c r="E6" s="30"/>
      <c r="F6" s="30"/>
      <c r="G6" s="33"/>
      <c r="H6" s="30"/>
      <c r="I6" s="33"/>
      <c r="J6" s="33"/>
      <c r="K6" s="33"/>
      <c r="L6" s="33"/>
      <c r="M6" s="33">
        <v>0</v>
      </c>
      <c r="O6" s="25" t="s">
        <v>122</v>
      </c>
      <c r="P6" s="63">
        <f t="shared" si="0"/>
        <v>6.1475409836065573E-2</v>
      </c>
      <c r="Q6" s="63">
        <f t="shared" ref="Q6:AA13" si="2">C6/C$14</f>
        <v>0</v>
      </c>
      <c r="R6" s="63">
        <f t="shared" si="2"/>
        <v>0</v>
      </c>
      <c r="S6" s="63">
        <f t="shared" si="2"/>
        <v>0</v>
      </c>
      <c r="T6" s="63" t="e">
        <f t="shared" si="2"/>
        <v>#DIV/0!</v>
      </c>
      <c r="U6" s="63" t="e">
        <f t="shared" si="2"/>
        <v>#DIV/0!</v>
      </c>
      <c r="V6" s="63" t="e">
        <f t="shared" si="2"/>
        <v>#DIV/0!</v>
      </c>
      <c r="W6" s="63" t="e">
        <f t="shared" si="2"/>
        <v>#DIV/0!</v>
      </c>
      <c r="X6" s="63" t="e">
        <f t="shared" si="2"/>
        <v>#DIV/0!</v>
      </c>
      <c r="Y6" s="63" t="e">
        <f t="shared" si="2"/>
        <v>#DIV/0!</v>
      </c>
      <c r="Z6" s="63" t="e">
        <f t="shared" si="2"/>
        <v>#DIV/0!</v>
      </c>
      <c r="AA6" s="63">
        <f t="shared" si="2"/>
        <v>0</v>
      </c>
    </row>
    <row r="7" spans="1:27" s="25" customFormat="1" x14ac:dyDescent="0.2">
      <c r="A7" s="25" t="s">
        <v>123</v>
      </c>
      <c r="B7" s="31">
        <v>9</v>
      </c>
      <c r="C7" s="33"/>
      <c r="D7" s="30"/>
      <c r="E7" s="30"/>
      <c r="F7" s="33"/>
      <c r="G7" s="33"/>
      <c r="H7" s="33"/>
      <c r="I7" s="33"/>
      <c r="J7" s="33"/>
      <c r="K7" s="33"/>
      <c r="L7" s="33"/>
      <c r="M7" s="33">
        <v>19</v>
      </c>
      <c r="O7" s="25" t="s">
        <v>123</v>
      </c>
      <c r="P7" s="63">
        <f t="shared" si="0"/>
        <v>9.2213114754098359E-3</v>
      </c>
      <c r="Q7" s="63">
        <f t="shared" si="2"/>
        <v>0</v>
      </c>
      <c r="R7" s="63">
        <f t="shared" si="2"/>
        <v>0</v>
      </c>
      <c r="S7" s="63">
        <f t="shared" si="2"/>
        <v>0</v>
      </c>
      <c r="T7" s="63" t="e">
        <f t="shared" si="2"/>
        <v>#DIV/0!</v>
      </c>
      <c r="U7" s="63" t="e">
        <f t="shared" si="2"/>
        <v>#DIV/0!</v>
      </c>
      <c r="V7" s="63" t="e">
        <f t="shared" si="2"/>
        <v>#DIV/0!</v>
      </c>
      <c r="W7" s="63" t="e">
        <f t="shared" si="2"/>
        <v>#DIV/0!</v>
      </c>
      <c r="X7" s="63" t="e">
        <f t="shared" si="2"/>
        <v>#DIV/0!</v>
      </c>
      <c r="Y7" s="63" t="e">
        <f t="shared" si="2"/>
        <v>#DIV/0!</v>
      </c>
      <c r="Z7" s="63" t="e">
        <f t="shared" si="2"/>
        <v>#DIV/0!</v>
      </c>
      <c r="AA7" s="63">
        <f t="shared" si="2"/>
        <v>0.1144578313253012</v>
      </c>
    </row>
    <row r="8" spans="1:27" s="54" customFormat="1" x14ac:dyDescent="0.2">
      <c r="A8" s="65" t="s">
        <v>207</v>
      </c>
      <c r="B8" s="31"/>
      <c r="C8" s="33"/>
      <c r="D8" s="30"/>
      <c r="E8" s="30"/>
      <c r="F8" s="33"/>
      <c r="G8" s="33"/>
      <c r="H8" s="33"/>
      <c r="I8" s="33"/>
      <c r="J8" s="33"/>
      <c r="K8" s="33"/>
      <c r="L8" s="33"/>
      <c r="M8" s="33">
        <v>0</v>
      </c>
      <c r="O8" s="54" t="s">
        <v>207</v>
      </c>
      <c r="P8" s="63">
        <f t="shared" si="0"/>
        <v>0</v>
      </c>
      <c r="Q8" s="63">
        <f t="shared" si="2"/>
        <v>0</v>
      </c>
      <c r="R8" s="63">
        <f t="shared" si="2"/>
        <v>0</v>
      </c>
      <c r="S8" s="63">
        <f t="shared" si="2"/>
        <v>0</v>
      </c>
      <c r="T8" s="63" t="e">
        <f t="shared" si="2"/>
        <v>#DIV/0!</v>
      </c>
      <c r="U8" s="63" t="e">
        <f t="shared" si="2"/>
        <v>#DIV/0!</v>
      </c>
      <c r="V8" s="63" t="e">
        <f t="shared" si="2"/>
        <v>#DIV/0!</v>
      </c>
      <c r="W8" s="63" t="e">
        <f t="shared" si="2"/>
        <v>#DIV/0!</v>
      </c>
      <c r="X8" s="63" t="e">
        <f t="shared" si="2"/>
        <v>#DIV/0!</v>
      </c>
      <c r="Y8" s="63" t="e">
        <f t="shared" si="2"/>
        <v>#DIV/0!</v>
      </c>
      <c r="Z8" s="63" t="e">
        <f t="shared" si="2"/>
        <v>#DIV/0!</v>
      </c>
      <c r="AA8" s="63">
        <f t="shared" si="2"/>
        <v>0</v>
      </c>
    </row>
    <row r="9" spans="1:27" s="25" customFormat="1" x14ac:dyDescent="0.2">
      <c r="A9" s="25" t="s">
        <v>124</v>
      </c>
      <c r="B9" s="31">
        <v>70</v>
      </c>
      <c r="C9" s="33"/>
      <c r="D9" s="30"/>
      <c r="E9" s="30"/>
      <c r="F9" s="33"/>
      <c r="G9" s="33"/>
      <c r="H9" s="33"/>
      <c r="I9" s="33"/>
      <c r="J9" s="33"/>
      <c r="K9" s="33"/>
      <c r="L9" s="33"/>
      <c r="M9" s="33">
        <v>0</v>
      </c>
      <c r="O9" s="25" t="s">
        <v>124</v>
      </c>
      <c r="P9" s="63">
        <f t="shared" si="0"/>
        <v>7.1721311475409832E-2</v>
      </c>
      <c r="Q9" s="63">
        <f t="shared" si="2"/>
        <v>0</v>
      </c>
      <c r="R9" s="63">
        <f t="shared" si="2"/>
        <v>0</v>
      </c>
      <c r="S9" s="63">
        <f t="shared" si="2"/>
        <v>0</v>
      </c>
      <c r="T9" s="63" t="e">
        <f t="shared" si="2"/>
        <v>#DIV/0!</v>
      </c>
      <c r="U9" s="63" t="e">
        <f t="shared" si="2"/>
        <v>#DIV/0!</v>
      </c>
      <c r="V9" s="63" t="e">
        <f t="shared" si="2"/>
        <v>#DIV/0!</v>
      </c>
      <c r="W9" s="63" t="e">
        <f t="shared" si="2"/>
        <v>#DIV/0!</v>
      </c>
      <c r="X9" s="63" t="e">
        <f t="shared" si="2"/>
        <v>#DIV/0!</v>
      </c>
      <c r="Y9" s="63" t="e">
        <f t="shared" si="2"/>
        <v>#DIV/0!</v>
      </c>
      <c r="Z9" s="63" t="e">
        <f t="shared" si="2"/>
        <v>#DIV/0!</v>
      </c>
      <c r="AA9" s="63">
        <f t="shared" si="2"/>
        <v>0</v>
      </c>
    </row>
    <row r="10" spans="1:27" s="25" customFormat="1" x14ac:dyDescent="0.2">
      <c r="A10" s="25" t="s">
        <v>125</v>
      </c>
      <c r="B10" s="31">
        <v>1</v>
      </c>
      <c r="C10" s="33"/>
      <c r="D10" s="30"/>
      <c r="E10" s="30"/>
      <c r="F10" s="33"/>
      <c r="G10" s="33"/>
      <c r="H10" s="33"/>
      <c r="I10" s="33"/>
      <c r="J10" s="33"/>
      <c r="K10" s="33"/>
      <c r="L10" s="33"/>
      <c r="M10" s="33">
        <v>0</v>
      </c>
      <c r="O10" s="25" t="s">
        <v>125</v>
      </c>
      <c r="P10" s="63">
        <f t="shared" si="0"/>
        <v>1.0245901639344263E-3</v>
      </c>
      <c r="Q10" s="63">
        <f t="shared" si="2"/>
        <v>0</v>
      </c>
      <c r="R10" s="63">
        <f t="shared" si="2"/>
        <v>0</v>
      </c>
      <c r="S10" s="63">
        <f t="shared" si="2"/>
        <v>0</v>
      </c>
      <c r="T10" s="63" t="e">
        <f t="shared" si="2"/>
        <v>#DIV/0!</v>
      </c>
      <c r="U10" s="63" t="e">
        <f t="shared" si="2"/>
        <v>#DIV/0!</v>
      </c>
      <c r="V10" s="63" t="e">
        <f t="shared" si="2"/>
        <v>#DIV/0!</v>
      </c>
      <c r="W10" s="63" t="e">
        <f t="shared" si="2"/>
        <v>#DIV/0!</v>
      </c>
      <c r="X10" s="63" t="e">
        <f t="shared" si="2"/>
        <v>#DIV/0!</v>
      </c>
      <c r="Y10" s="63" t="e">
        <f t="shared" si="2"/>
        <v>#DIV/0!</v>
      </c>
      <c r="Z10" s="63" t="e">
        <f t="shared" si="2"/>
        <v>#DIV/0!</v>
      </c>
      <c r="AA10" s="63">
        <f t="shared" si="2"/>
        <v>0</v>
      </c>
    </row>
    <row r="11" spans="1:27" s="54" customFormat="1" x14ac:dyDescent="0.2">
      <c r="A11" s="54" t="s">
        <v>208</v>
      </c>
      <c r="B11" s="31"/>
      <c r="C11" s="33"/>
      <c r="D11" s="30"/>
      <c r="E11" s="30"/>
      <c r="F11" s="33"/>
      <c r="G11" s="33"/>
      <c r="H11" s="33"/>
      <c r="I11" s="33"/>
      <c r="J11" s="33"/>
      <c r="K11" s="33"/>
      <c r="L11" s="33"/>
      <c r="M11" s="33">
        <v>0</v>
      </c>
      <c r="O11" s="54" t="s">
        <v>208</v>
      </c>
      <c r="P11" s="63">
        <f t="shared" si="0"/>
        <v>0</v>
      </c>
      <c r="Q11" s="63">
        <f t="shared" si="2"/>
        <v>0</v>
      </c>
      <c r="R11" s="63">
        <f t="shared" si="2"/>
        <v>0</v>
      </c>
      <c r="S11" s="63">
        <f t="shared" si="2"/>
        <v>0</v>
      </c>
      <c r="T11" s="63" t="e">
        <f t="shared" si="2"/>
        <v>#DIV/0!</v>
      </c>
      <c r="U11" s="63" t="e">
        <f t="shared" si="2"/>
        <v>#DIV/0!</v>
      </c>
      <c r="V11" s="63" t="e">
        <f t="shared" si="2"/>
        <v>#DIV/0!</v>
      </c>
      <c r="W11" s="63" t="e">
        <f t="shared" si="2"/>
        <v>#DIV/0!</v>
      </c>
      <c r="X11" s="63" t="e">
        <f t="shared" si="2"/>
        <v>#DIV/0!</v>
      </c>
      <c r="Y11" s="63" t="e">
        <f t="shared" si="2"/>
        <v>#DIV/0!</v>
      </c>
      <c r="Z11" s="63" t="e">
        <f t="shared" si="2"/>
        <v>#DIV/0!</v>
      </c>
      <c r="AA11" s="63">
        <f t="shared" si="2"/>
        <v>0</v>
      </c>
    </row>
    <row r="12" spans="1:27" s="25" customFormat="1" x14ac:dyDescent="0.2">
      <c r="A12" s="25" t="s">
        <v>126</v>
      </c>
      <c r="B12" s="31">
        <v>48</v>
      </c>
      <c r="C12" s="33"/>
      <c r="D12" s="42"/>
      <c r="E12" s="30"/>
      <c r="F12" s="33"/>
      <c r="G12" s="33"/>
      <c r="H12" s="33"/>
      <c r="I12" s="33"/>
      <c r="J12" s="33"/>
      <c r="K12" s="33"/>
      <c r="L12" s="33"/>
      <c r="M12" s="33">
        <v>0</v>
      </c>
      <c r="O12" s="25" t="s">
        <v>126</v>
      </c>
      <c r="P12" s="63">
        <f t="shared" si="0"/>
        <v>4.9180327868852458E-2</v>
      </c>
      <c r="Q12" s="63">
        <f t="shared" si="2"/>
        <v>0</v>
      </c>
      <c r="R12" s="63">
        <f t="shared" si="2"/>
        <v>0</v>
      </c>
      <c r="S12" s="63">
        <f t="shared" si="2"/>
        <v>0</v>
      </c>
      <c r="T12" s="63" t="e">
        <f t="shared" si="2"/>
        <v>#DIV/0!</v>
      </c>
      <c r="U12" s="63" t="e">
        <f t="shared" si="2"/>
        <v>#DIV/0!</v>
      </c>
      <c r="V12" s="63" t="e">
        <f t="shared" si="2"/>
        <v>#DIV/0!</v>
      </c>
      <c r="W12" s="63" t="e">
        <f t="shared" si="2"/>
        <v>#DIV/0!</v>
      </c>
      <c r="X12" s="63" t="e">
        <f t="shared" si="2"/>
        <v>#DIV/0!</v>
      </c>
      <c r="Y12" s="63" t="e">
        <f t="shared" si="2"/>
        <v>#DIV/0!</v>
      </c>
      <c r="Z12" s="63" t="e">
        <f t="shared" si="2"/>
        <v>#DIV/0!</v>
      </c>
      <c r="AA12" s="63">
        <f t="shared" si="2"/>
        <v>0</v>
      </c>
    </row>
    <row r="13" spans="1:27" x14ac:dyDescent="0.2">
      <c r="A13" s="16" t="s">
        <v>48</v>
      </c>
      <c r="B13" s="33">
        <v>720</v>
      </c>
      <c r="C13" s="31">
        <v>6504</v>
      </c>
      <c r="D13" s="42">
        <v>698</v>
      </c>
      <c r="E13" s="30">
        <v>929</v>
      </c>
      <c r="F13" s="33"/>
      <c r="G13" s="33"/>
      <c r="H13" s="33"/>
      <c r="I13" s="33"/>
      <c r="J13" s="33"/>
      <c r="K13" s="33"/>
      <c r="L13" s="33"/>
      <c r="M13" s="33">
        <v>147</v>
      </c>
      <c r="N13" s="25"/>
      <c r="O13" s="25" t="s">
        <v>48</v>
      </c>
      <c r="P13" s="63">
        <f t="shared" si="0"/>
        <v>0.73770491803278693</v>
      </c>
      <c r="Q13" s="63">
        <f t="shared" si="2"/>
        <v>0.66313213703099516</v>
      </c>
      <c r="R13" s="63">
        <f t="shared" si="2"/>
        <v>0.61606354810238306</v>
      </c>
      <c r="S13" s="63">
        <f t="shared" si="2"/>
        <v>0.59742765273311893</v>
      </c>
      <c r="T13" s="63" t="e">
        <f t="shared" si="2"/>
        <v>#DIV/0!</v>
      </c>
      <c r="U13" s="63" t="e">
        <f t="shared" si="2"/>
        <v>#DIV/0!</v>
      </c>
      <c r="V13" s="63" t="e">
        <f t="shared" si="2"/>
        <v>#DIV/0!</v>
      </c>
      <c r="W13" s="63" t="e">
        <f t="shared" si="2"/>
        <v>#DIV/0!</v>
      </c>
      <c r="X13" s="63" t="e">
        <f t="shared" si="2"/>
        <v>#DIV/0!</v>
      </c>
      <c r="Y13" s="63" t="e">
        <f t="shared" si="2"/>
        <v>#DIV/0!</v>
      </c>
      <c r="Z13" s="63" t="e">
        <f t="shared" si="2"/>
        <v>#DIV/0!</v>
      </c>
      <c r="AA13" s="63">
        <f t="shared" si="2"/>
        <v>0.88554216867469882</v>
      </c>
    </row>
    <row r="14" spans="1:27" x14ac:dyDescent="0.2">
      <c r="A14" s="4" t="s">
        <v>179</v>
      </c>
      <c r="B14" s="2">
        <f>SUM(B4+B13)</f>
        <v>976</v>
      </c>
      <c r="C14" s="2">
        <f t="shared" ref="C14:M14" si="3">SUM(C4+C13)</f>
        <v>9808</v>
      </c>
      <c r="D14" s="2">
        <f t="shared" si="3"/>
        <v>1133</v>
      </c>
      <c r="E14" s="2">
        <f t="shared" si="3"/>
        <v>1555</v>
      </c>
      <c r="F14" s="2">
        <f t="shared" si="3"/>
        <v>0</v>
      </c>
      <c r="G14" s="2">
        <f t="shared" si="3"/>
        <v>0</v>
      </c>
      <c r="H14" s="2">
        <f t="shared" si="3"/>
        <v>0</v>
      </c>
      <c r="I14" s="2">
        <f t="shared" si="3"/>
        <v>0</v>
      </c>
      <c r="J14" s="2">
        <f t="shared" si="3"/>
        <v>0</v>
      </c>
      <c r="K14" s="2">
        <f t="shared" si="3"/>
        <v>0</v>
      </c>
      <c r="L14" s="2">
        <f t="shared" si="3"/>
        <v>0</v>
      </c>
      <c r="M14" s="2">
        <f t="shared" si="3"/>
        <v>166</v>
      </c>
    </row>
    <row r="15" spans="1:27" x14ac:dyDescent="0.2">
      <c r="A15" s="4"/>
      <c r="B15" s="2"/>
      <c r="C15" s="2"/>
      <c r="D15" s="2"/>
      <c r="E15" s="2"/>
    </row>
    <row r="16" spans="1:27" x14ac:dyDescent="0.2">
      <c r="A16" s="4"/>
      <c r="B16" s="2"/>
      <c r="C16" s="2"/>
      <c r="D16" s="2"/>
      <c r="E16" s="2"/>
    </row>
    <row r="17" spans="1:5" x14ac:dyDescent="0.2">
      <c r="A17" s="4"/>
      <c r="B17" s="2"/>
      <c r="C17" s="2"/>
      <c r="D17" s="2"/>
    </row>
    <row r="18" spans="1:5" x14ac:dyDescent="0.2">
      <c r="A18" s="4"/>
      <c r="B18" s="2"/>
      <c r="C18" s="2"/>
      <c r="D18" s="2"/>
    </row>
    <row r="19" spans="1:5" x14ac:dyDescent="0.2">
      <c r="A19" s="4"/>
      <c r="B19" s="2"/>
      <c r="C19" s="2"/>
      <c r="D19" s="2"/>
    </row>
    <row r="20" spans="1:5" x14ac:dyDescent="0.2">
      <c r="A20" s="4"/>
      <c r="B20" s="2"/>
      <c r="C20" s="2"/>
      <c r="D20" s="2"/>
    </row>
    <row r="21" spans="1:5" x14ac:dyDescent="0.2">
      <c r="A21" s="4"/>
      <c r="B21" s="2"/>
      <c r="C21" s="2"/>
      <c r="D21" s="2"/>
    </row>
    <row r="22" spans="1:5" x14ac:dyDescent="0.2">
      <c r="A22" s="4"/>
      <c r="B22" s="2"/>
      <c r="C22" s="2"/>
      <c r="D22" s="2"/>
    </row>
    <row r="23" spans="1:5" x14ac:dyDescent="0.2">
      <c r="A23" s="4"/>
      <c r="B23" s="2"/>
      <c r="C23" s="2"/>
      <c r="D23" s="2"/>
    </row>
    <row r="24" spans="1:5" x14ac:dyDescent="0.2">
      <c r="A24" s="4"/>
      <c r="B24" s="2"/>
      <c r="C24" s="2"/>
      <c r="D24" s="2"/>
      <c r="E24" s="2"/>
    </row>
    <row r="25" spans="1:5" x14ac:dyDescent="0.2">
      <c r="A25" s="4"/>
      <c r="B25" s="2"/>
      <c r="C25" s="2"/>
      <c r="D25" s="2"/>
      <c r="E25" s="2"/>
    </row>
    <row r="26" spans="1:5" x14ac:dyDescent="0.2">
      <c r="A26" s="4"/>
      <c r="B26" s="2"/>
      <c r="C26" s="2"/>
      <c r="D26" s="2"/>
      <c r="E26" s="2"/>
    </row>
    <row r="27" spans="1:5" x14ac:dyDescent="0.2">
      <c r="A27" s="4"/>
      <c r="B27" s="2"/>
      <c r="C27" s="2"/>
      <c r="D27" s="2"/>
      <c r="E27" s="2"/>
    </row>
    <row r="28" spans="1:5" x14ac:dyDescent="0.2">
      <c r="A28" s="4"/>
      <c r="B28" s="2"/>
      <c r="C28" s="2"/>
      <c r="D28" s="2"/>
      <c r="E28" s="2"/>
    </row>
    <row r="29" spans="1:5" x14ac:dyDescent="0.2">
      <c r="A29" s="4"/>
      <c r="B29" s="2"/>
      <c r="C29" s="2"/>
      <c r="D29" s="2"/>
      <c r="E29" s="2"/>
    </row>
    <row r="30" spans="1:5" x14ac:dyDescent="0.2">
      <c r="A30" s="4"/>
      <c r="B30" s="2"/>
      <c r="C30" s="2"/>
      <c r="D30" s="2"/>
      <c r="E30" s="2"/>
    </row>
    <row r="31" spans="1:5" x14ac:dyDescent="0.2">
      <c r="A31" s="4"/>
      <c r="B31" s="2"/>
      <c r="C31" s="2"/>
      <c r="D31" s="2"/>
      <c r="E31" s="2"/>
    </row>
    <row r="32" spans="1:5" x14ac:dyDescent="0.2">
      <c r="A32" s="4"/>
      <c r="B32" s="2"/>
      <c r="C32" s="2"/>
      <c r="D32" s="2"/>
      <c r="E32" s="2"/>
    </row>
    <row r="33" spans="1:5" x14ac:dyDescent="0.2">
      <c r="A33" s="4"/>
      <c r="B33" s="2"/>
      <c r="C33" s="2"/>
      <c r="D33" s="2"/>
      <c r="E33" s="2"/>
    </row>
    <row r="34" spans="1:5" x14ac:dyDescent="0.2">
      <c r="A34" s="4"/>
      <c r="B34" s="2"/>
      <c r="C34" s="2"/>
      <c r="D34" s="2"/>
      <c r="E34" s="2"/>
    </row>
    <row r="35" spans="1:5" x14ac:dyDescent="0.2">
      <c r="A35" s="4"/>
      <c r="B35" s="2"/>
      <c r="C35" s="2"/>
      <c r="D35" s="2"/>
      <c r="E35" s="2"/>
    </row>
    <row r="36" spans="1:5" x14ac:dyDescent="0.2">
      <c r="A36" s="4"/>
      <c r="B36" s="2"/>
      <c r="C36" s="2"/>
      <c r="D36" s="2"/>
      <c r="E36" s="2"/>
    </row>
    <row r="37" spans="1:5" x14ac:dyDescent="0.2">
      <c r="A37" s="4"/>
      <c r="B37" s="2"/>
      <c r="C37" s="2"/>
      <c r="D37" s="2"/>
      <c r="E37" s="2"/>
    </row>
    <row r="38" spans="1:5" x14ac:dyDescent="0.2">
      <c r="A38" s="4"/>
      <c r="B38" s="2"/>
      <c r="C38" s="2"/>
      <c r="D38" s="2"/>
      <c r="E38" s="2"/>
    </row>
    <row r="39" spans="1:5" x14ac:dyDescent="0.2">
      <c r="A39" s="4"/>
      <c r="B39" s="2"/>
      <c r="C39" s="2"/>
      <c r="D39" s="2"/>
      <c r="E39" s="2"/>
    </row>
    <row r="40" spans="1:5" x14ac:dyDescent="0.2">
      <c r="A40" s="4"/>
      <c r="B40" s="2"/>
      <c r="C40" s="2"/>
      <c r="D40" s="2"/>
      <c r="E40" s="2"/>
    </row>
    <row r="41" spans="1:5" x14ac:dyDescent="0.2">
      <c r="A41" s="4"/>
      <c r="B41" s="2"/>
      <c r="C41" s="2"/>
      <c r="D41" s="2"/>
      <c r="E41" s="2"/>
    </row>
    <row r="42" spans="1:5" x14ac:dyDescent="0.2">
      <c r="A42" s="4"/>
      <c r="B42" s="2"/>
      <c r="C42" s="2"/>
      <c r="D42" s="2"/>
      <c r="E42" s="2"/>
    </row>
    <row r="43" spans="1:5" x14ac:dyDescent="0.2">
      <c r="A43" s="4"/>
      <c r="B43" s="2"/>
      <c r="C43" s="2"/>
      <c r="D43" s="2"/>
      <c r="E43" s="2"/>
    </row>
    <row r="44" spans="1:5" x14ac:dyDescent="0.2">
      <c r="A44" s="4"/>
      <c r="B44" s="2"/>
      <c r="C44" s="2"/>
      <c r="D44" s="2"/>
      <c r="E44" s="2"/>
    </row>
    <row r="45" spans="1:5" x14ac:dyDescent="0.2">
      <c r="A45" s="4"/>
      <c r="B45" s="2"/>
      <c r="C45" s="2"/>
      <c r="D45" s="2"/>
      <c r="E45" s="2"/>
    </row>
    <row r="46" spans="1:5" x14ac:dyDescent="0.2">
      <c r="A46" s="4"/>
      <c r="B46" s="2"/>
      <c r="C46" s="2"/>
      <c r="D46" s="2"/>
      <c r="E46" s="2"/>
    </row>
    <row r="47" spans="1:5" x14ac:dyDescent="0.2">
      <c r="A47" s="4"/>
      <c r="B47" s="2"/>
      <c r="C47" s="2"/>
      <c r="D47" s="2"/>
      <c r="E47" s="2"/>
    </row>
    <row r="48" spans="1:5" x14ac:dyDescent="0.2">
      <c r="A48" s="4"/>
      <c r="B48" s="2"/>
      <c r="C48" s="2"/>
      <c r="D48" s="2"/>
      <c r="E48" s="2"/>
    </row>
    <row r="49" spans="1:5" x14ac:dyDescent="0.2">
      <c r="A49" s="4"/>
      <c r="B49" s="2"/>
      <c r="C49" s="2"/>
      <c r="D49" s="2"/>
      <c r="E49" s="2"/>
    </row>
    <row r="50" spans="1:5" x14ac:dyDescent="0.2">
      <c r="A50" s="4"/>
      <c r="B50" s="2"/>
      <c r="C50" s="2"/>
      <c r="D50" s="2"/>
      <c r="E50" s="2"/>
    </row>
    <row r="51" spans="1:5" x14ac:dyDescent="0.2">
      <c r="A51" s="4"/>
      <c r="B51" s="2"/>
      <c r="C51" s="2"/>
      <c r="D51" s="2"/>
      <c r="E51" s="2"/>
    </row>
    <row r="52" spans="1:5" x14ac:dyDescent="0.2">
      <c r="A52" s="4"/>
      <c r="B52" s="2"/>
      <c r="C52" s="2"/>
      <c r="D52" s="2"/>
      <c r="E52" s="2"/>
    </row>
    <row r="53" spans="1:5" x14ac:dyDescent="0.2">
      <c r="A53" s="4"/>
      <c r="B53" s="2"/>
      <c r="C53" s="2"/>
      <c r="D53" s="2"/>
      <c r="E53" s="2"/>
    </row>
    <row r="54" spans="1:5" x14ac:dyDescent="0.2">
      <c r="A54" s="4"/>
      <c r="B54" s="2"/>
      <c r="C54" s="2"/>
      <c r="D54" s="2"/>
      <c r="E54" s="2"/>
    </row>
    <row r="55" spans="1:5" x14ac:dyDescent="0.2">
      <c r="A55" s="4"/>
      <c r="B55" s="2"/>
      <c r="C55" s="2"/>
      <c r="D55" s="2"/>
      <c r="E55" s="2"/>
    </row>
    <row r="56" spans="1:5" x14ac:dyDescent="0.2">
      <c r="A56" s="4"/>
      <c r="B56" s="2"/>
      <c r="C56" s="2"/>
      <c r="D56" s="2"/>
      <c r="E56" s="2"/>
    </row>
    <row r="57" spans="1:5" x14ac:dyDescent="0.2">
      <c r="A57" s="4"/>
      <c r="B57" s="2"/>
      <c r="C57" s="2"/>
      <c r="D57" s="2"/>
      <c r="E57" s="2"/>
    </row>
    <row r="58" spans="1:5" x14ac:dyDescent="0.2">
      <c r="A58" s="4"/>
      <c r="B58" s="2"/>
      <c r="C58" s="2"/>
      <c r="D58" s="2"/>
      <c r="E58" s="2"/>
    </row>
    <row r="59" spans="1:5" x14ac:dyDescent="0.2">
      <c r="A59" s="4"/>
      <c r="B59" s="2"/>
      <c r="C59" s="2"/>
      <c r="D59" s="2"/>
      <c r="E59" s="2"/>
    </row>
    <row r="60" spans="1:5" x14ac:dyDescent="0.2">
      <c r="A60" s="4"/>
      <c r="B60" s="2"/>
      <c r="C60" s="2"/>
      <c r="D60" s="2"/>
      <c r="E60" s="2"/>
    </row>
    <row r="61" spans="1:5" x14ac:dyDescent="0.2">
      <c r="A61" s="4"/>
      <c r="B61" s="2"/>
      <c r="C61" s="2"/>
      <c r="D61" s="2"/>
      <c r="E61" s="2"/>
    </row>
    <row r="62" spans="1:5" x14ac:dyDescent="0.2">
      <c r="A62" s="4"/>
      <c r="B62" s="2"/>
      <c r="C62" s="2"/>
      <c r="D62" s="2"/>
      <c r="E62" s="2"/>
    </row>
    <row r="63" spans="1:5" x14ac:dyDescent="0.2">
      <c r="A63" s="4"/>
      <c r="B63" s="2"/>
      <c r="C63" s="2"/>
      <c r="D63" s="2"/>
      <c r="E63" s="2"/>
    </row>
    <row r="64" spans="1:5" x14ac:dyDescent="0.2">
      <c r="A64" s="4"/>
      <c r="B64" s="2"/>
      <c r="C64" s="2"/>
      <c r="D64" s="2"/>
      <c r="E64" s="2"/>
    </row>
    <row r="65" spans="1:5" x14ac:dyDescent="0.2">
      <c r="A65" s="4"/>
      <c r="B65" s="2"/>
      <c r="C65" s="2"/>
      <c r="D65" s="2"/>
      <c r="E65" s="2"/>
    </row>
    <row r="66" spans="1:5" x14ac:dyDescent="0.2">
      <c r="A66" s="4"/>
      <c r="B66" s="2"/>
      <c r="C66" s="2"/>
      <c r="D66" s="2"/>
      <c r="E66" s="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36"/>
  <sheetViews>
    <sheetView topLeftCell="A46" workbookViewId="0">
      <selection activeCell="I52" sqref="I52"/>
    </sheetView>
  </sheetViews>
  <sheetFormatPr baseColWidth="10" defaultColWidth="8.83203125" defaultRowHeight="15" x14ac:dyDescent="0.2"/>
  <cols>
    <col min="2" max="4" width="12.33203125" bestFit="1" customWidth="1"/>
    <col min="5" max="5" width="16.1640625" bestFit="1" customWidth="1"/>
    <col min="15" max="15" width="8.83203125" style="71"/>
    <col min="29" max="29" width="8.83203125" style="71"/>
  </cols>
  <sheetData>
    <row r="1" spans="1:41" x14ac:dyDescent="0.2">
      <c r="A1" s="25" t="s">
        <v>8</v>
      </c>
    </row>
    <row r="2" spans="1:41" x14ac:dyDescent="0.2">
      <c r="A2" s="25" t="s">
        <v>9</v>
      </c>
    </row>
    <row r="3" spans="1:41" x14ac:dyDescent="0.2">
      <c r="A3" s="25"/>
      <c r="B3" s="10"/>
      <c r="C3" s="25" t="s">
        <v>1</v>
      </c>
      <c r="D3" s="1"/>
      <c r="E3" s="1"/>
    </row>
    <row r="4" spans="1:41" ht="43" thickBot="1" x14ac:dyDescent="0.25">
      <c r="A4" t="s">
        <v>112</v>
      </c>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c r="AD4" s="27" t="s">
        <v>83</v>
      </c>
      <c r="AE4" s="27" t="s">
        <v>86</v>
      </c>
      <c r="AF4" s="28" t="s">
        <v>87</v>
      </c>
      <c r="AG4" s="28" t="s">
        <v>88</v>
      </c>
      <c r="AH4" s="27" t="str">
        <f>T4</f>
        <v>State 5</v>
      </c>
      <c r="AI4" s="27" t="str">
        <f t="shared" ref="AI4" si="0">U4</f>
        <v>State 6</v>
      </c>
      <c r="AJ4" s="27" t="str">
        <f t="shared" ref="AJ4" si="1">V4</f>
        <v>State 7</v>
      </c>
      <c r="AK4" s="27" t="str">
        <f t="shared" ref="AK4" si="2">W4</f>
        <v>State 8</v>
      </c>
      <c r="AL4" s="27" t="str">
        <f t="shared" ref="AL4" si="3">X4</f>
        <v>State 9</v>
      </c>
      <c r="AM4" s="27" t="str">
        <f t="shared" ref="AM4" si="4">Y4</f>
        <v>State 10</v>
      </c>
      <c r="AN4" s="27" t="str">
        <f t="shared" ref="AN4" si="5">Z4</f>
        <v>State 11</v>
      </c>
      <c r="AO4" s="27" t="str">
        <f t="shared" ref="AO4" si="6">AA4</f>
        <v>VALIDATION</v>
      </c>
    </row>
    <row r="5" spans="1:41" ht="16" thickTop="1" x14ac:dyDescent="0.2">
      <c r="A5" s="29">
        <v>1</v>
      </c>
      <c r="B5" s="30">
        <v>976</v>
      </c>
      <c r="C5" s="30">
        <v>9808</v>
      </c>
      <c r="D5" s="30">
        <v>1133</v>
      </c>
      <c r="E5" s="30">
        <v>1555</v>
      </c>
      <c r="F5" s="30"/>
      <c r="G5" s="33"/>
      <c r="H5" s="30"/>
      <c r="I5" s="33"/>
      <c r="J5" s="33"/>
      <c r="K5" s="33"/>
      <c r="L5" s="33"/>
      <c r="M5" s="33">
        <v>166</v>
      </c>
      <c r="O5" s="71">
        <v>1</v>
      </c>
      <c r="P5" s="63">
        <f>B5/B$35</f>
        <v>0.6902404526166902</v>
      </c>
      <c r="Q5" s="63">
        <f t="shared" ref="Q5:AA5" si="7">C5/C$35</f>
        <v>0.75972114639814092</v>
      </c>
      <c r="R5" s="63">
        <f t="shared" si="7"/>
        <v>0.66922622563496748</v>
      </c>
      <c r="S5" s="63">
        <f t="shared" si="7"/>
        <v>0.71725092250922506</v>
      </c>
      <c r="T5" s="63" t="e">
        <f t="shared" si="7"/>
        <v>#DIV/0!</v>
      </c>
      <c r="U5" s="63" t="e">
        <f t="shared" si="7"/>
        <v>#DIV/0!</v>
      </c>
      <c r="V5" s="63" t="e">
        <f t="shared" si="7"/>
        <v>#DIV/0!</v>
      </c>
      <c r="W5" s="63" t="e">
        <f t="shared" si="7"/>
        <v>#DIV/0!</v>
      </c>
      <c r="X5" s="63" t="e">
        <f t="shared" si="7"/>
        <v>#DIV/0!</v>
      </c>
      <c r="Y5" s="63" t="e">
        <f t="shared" si="7"/>
        <v>#DIV/0!</v>
      </c>
      <c r="Z5" s="63" t="e">
        <f t="shared" si="7"/>
        <v>#DIV/0!</v>
      </c>
      <c r="AA5" s="63">
        <f t="shared" si="7"/>
        <v>0.72807017543859653</v>
      </c>
      <c r="AC5" s="71">
        <v>1</v>
      </c>
      <c r="AD5" s="63">
        <f>B5/B$35</f>
        <v>0.6902404526166902</v>
      </c>
      <c r="AE5" s="63">
        <f t="shared" ref="AE5:AO5" si="8">C5/C$35</f>
        <v>0.75972114639814092</v>
      </c>
      <c r="AF5" s="63">
        <f t="shared" si="8"/>
        <v>0.66922622563496748</v>
      </c>
      <c r="AG5" s="63">
        <f t="shared" si="8"/>
        <v>0.71725092250922506</v>
      </c>
      <c r="AH5" s="63" t="e">
        <f t="shared" si="8"/>
        <v>#DIV/0!</v>
      </c>
      <c r="AI5" s="63" t="e">
        <f t="shared" si="8"/>
        <v>#DIV/0!</v>
      </c>
      <c r="AJ5" s="63" t="e">
        <f t="shared" si="8"/>
        <v>#DIV/0!</v>
      </c>
      <c r="AK5" s="63" t="e">
        <f t="shared" si="8"/>
        <v>#DIV/0!</v>
      </c>
      <c r="AL5" s="63" t="e">
        <f t="shared" si="8"/>
        <v>#DIV/0!</v>
      </c>
      <c r="AM5" s="63" t="e">
        <f t="shared" si="8"/>
        <v>#DIV/0!</v>
      </c>
      <c r="AN5" s="63" t="e">
        <f t="shared" si="8"/>
        <v>#DIV/0!</v>
      </c>
      <c r="AO5" s="63">
        <f t="shared" si="8"/>
        <v>0.72807017543859653</v>
      </c>
    </row>
    <row r="6" spans="1:41" x14ac:dyDescent="0.2">
      <c r="A6" s="29">
        <v>2</v>
      </c>
      <c r="B6" s="30">
        <v>91</v>
      </c>
      <c r="C6" s="30">
        <v>156</v>
      </c>
      <c r="D6" s="30">
        <v>19</v>
      </c>
      <c r="E6" s="30">
        <v>90</v>
      </c>
      <c r="F6" s="30"/>
      <c r="G6" s="33"/>
      <c r="H6" s="30"/>
      <c r="I6" s="33"/>
      <c r="J6" s="33"/>
      <c r="K6" s="33"/>
      <c r="L6" s="33"/>
      <c r="M6" s="33">
        <v>12</v>
      </c>
      <c r="O6" s="71">
        <v>2</v>
      </c>
      <c r="P6" s="63">
        <f t="shared" ref="P6:P11" si="9">B6/B$35</f>
        <v>6.4356435643564358E-2</v>
      </c>
      <c r="Q6" s="63">
        <f t="shared" ref="Q6:Q11" si="10">C6/C$35</f>
        <v>1.2083656080557708E-2</v>
      </c>
      <c r="R6" s="63">
        <f t="shared" ref="R6:R11" si="11">D6/D$35</f>
        <v>1.1222681630242174E-2</v>
      </c>
      <c r="S6" s="63">
        <f t="shared" ref="S6:S11" si="12">E6/E$35</f>
        <v>4.1512915129151291E-2</v>
      </c>
      <c r="T6" s="63" t="e">
        <f t="shared" ref="T6:T11" si="13">F6/F$35</f>
        <v>#DIV/0!</v>
      </c>
      <c r="U6" s="63" t="e">
        <f t="shared" ref="U6:U11" si="14">G6/G$35</f>
        <v>#DIV/0!</v>
      </c>
      <c r="V6" s="63" t="e">
        <f t="shared" ref="V6:V11" si="15">H6/H$35</f>
        <v>#DIV/0!</v>
      </c>
      <c r="W6" s="63" t="e">
        <f t="shared" ref="W6:W11" si="16">I6/I$35</f>
        <v>#DIV/0!</v>
      </c>
      <c r="X6" s="63" t="e">
        <f t="shared" ref="X6:X11" si="17">J6/J$35</f>
        <v>#DIV/0!</v>
      </c>
      <c r="Y6" s="63" t="e">
        <f t="shared" ref="Y6:Y11" si="18">K6/K$35</f>
        <v>#DIV/0!</v>
      </c>
      <c r="Z6" s="63" t="e">
        <f t="shared" ref="Z6:Z11" si="19">L6/L$35</f>
        <v>#DIV/0!</v>
      </c>
      <c r="AA6" s="63">
        <f t="shared" ref="AA6:AA11" si="20">M6/M$35</f>
        <v>5.2631578947368418E-2</v>
      </c>
      <c r="AC6" s="71" t="s">
        <v>180</v>
      </c>
      <c r="AD6" s="63">
        <f>(SUM(B6:B9)/B$35)</f>
        <v>0.23267326732673269</v>
      </c>
      <c r="AE6" s="63">
        <f t="shared" ref="AE6:AO6" si="21">(SUM(C6:C9)/C$35)</f>
        <v>7.529047250193649E-2</v>
      </c>
      <c r="AF6" s="63">
        <f t="shared" si="21"/>
        <v>0.13526284701712935</v>
      </c>
      <c r="AG6" s="63">
        <f t="shared" si="21"/>
        <v>0.16651291512915128</v>
      </c>
      <c r="AH6" s="63" t="e">
        <f t="shared" si="21"/>
        <v>#DIV/0!</v>
      </c>
      <c r="AI6" s="63" t="e">
        <f t="shared" si="21"/>
        <v>#DIV/0!</v>
      </c>
      <c r="AJ6" s="63" t="e">
        <f t="shared" si="21"/>
        <v>#DIV/0!</v>
      </c>
      <c r="AK6" s="63" t="e">
        <f t="shared" si="21"/>
        <v>#DIV/0!</v>
      </c>
      <c r="AL6" s="63" t="e">
        <f t="shared" si="21"/>
        <v>#DIV/0!</v>
      </c>
      <c r="AM6" s="63" t="e">
        <f t="shared" si="21"/>
        <v>#DIV/0!</v>
      </c>
      <c r="AN6" s="63" t="e">
        <f t="shared" si="21"/>
        <v>#DIV/0!</v>
      </c>
      <c r="AO6" s="63">
        <f t="shared" si="21"/>
        <v>9.6491228070175433E-2</v>
      </c>
    </row>
    <row r="7" spans="1:41" x14ac:dyDescent="0.2">
      <c r="A7" s="29">
        <v>3</v>
      </c>
      <c r="B7" s="30">
        <v>102</v>
      </c>
      <c r="C7" s="30">
        <v>250</v>
      </c>
      <c r="D7" s="30">
        <v>84</v>
      </c>
      <c r="E7" s="30">
        <v>103</v>
      </c>
      <c r="F7" s="30"/>
      <c r="G7" s="33"/>
      <c r="H7" s="30"/>
      <c r="I7" s="33"/>
      <c r="J7" s="33"/>
      <c r="K7" s="33"/>
      <c r="L7" s="33"/>
      <c r="M7" s="33">
        <v>2</v>
      </c>
      <c r="O7" s="71">
        <v>3</v>
      </c>
      <c r="P7" s="63">
        <f t="shared" si="9"/>
        <v>7.2135785007072142E-2</v>
      </c>
      <c r="Q7" s="63">
        <f t="shared" si="10"/>
        <v>1.9364833462432222E-2</v>
      </c>
      <c r="R7" s="63">
        <f t="shared" si="11"/>
        <v>4.9616066154754876E-2</v>
      </c>
      <c r="S7" s="63">
        <f t="shared" si="12"/>
        <v>4.7509225092250924E-2</v>
      </c>
      <c r="T7" s="63" t="e">
        <f t="shared" si="13"/>
        <v>#DIV/0!</v>
      </c>
      <c r="U7" s="63" t="e">
        <f t="shared" si="14"/>
        <v>#DIV/0!</v>
      </c>
      <c r="V7" s="63" t="e">
        <f t="shared" si="15"/>
        <v>#DIV/0!</v>
      </c>
      <c r="W7" s="63" t="e">
        <f t="shared" si="16"/>
        <v>#DIV/0!</v>
      </c>
      <c r="X7" s="63" t="e">
        <f t="shared" si="17"/>
        <v>#DIV/0!</v>
      </c>
      <c r="Y7" s="63" t="e">
        <f t="shared" si="18"/>
        <v>#DIV/0!</v>
      </c>
      <c r="Z7" s="63" t="e">
        <f t="shared" si="19"/>
        <v>#DIV/0!</v>
      </c>
      <c r="AA7" s="63">
        <f t="shared" si="20"/>
        <v>8.771929824561403E-3</v>
      </c>
      <c r="AC7" s="71" t="s">
        <v>181</v>
      </c>
      <c r="AD7" s="63">
        <f>(SUM(B10:B14)/B$35)</f>
        <v>7.7086280056577083E-2</v>
      </c>
      <c r="AE7" s="63">
        <f t="shared" ref="AE7:AO7" si="22">(SUM(C10:C14)/C$35)</f>
        <v>7.5445391169635945E-2</v>
      </c>
      <c r="AF7" s="63">
        <f t="shared" si="22"/>
        <v>0.10395747194329592</v>
      </c>
      <c r="AG7" s="63">
        <f t="shared" si="22"/>
        <v>0.11023985239852399</v>
      </c>
      <c r="AH7" s="63" t="e">
        <f t="shared" si="22"/>
        <v>#DIV/0!</v>
      </c>
      <c r="AI7" s="63" t="e">
        <f t="shared" si="22"/>
        <v>#DIV/0!</v>
      </c>
      <c r="AJ7" s="63" t="e">
        <f t="shared" si="22"/>
        <v>#DIV/0!</v>
      </c>
      <c r="AK7" s="63" t="e">
        <f t="shared" si="22"/>
        <v>#DIV/0!</v>
      </c>
      <c r="AL7" s="63" t="e">
        <f t="shared" si="22"/>
        <v>#DIV/0!</v>
      </c>
      <c r="AM7" s="63" t="e">
        <f t="shared" si="22"/>
        <v>#DIV/0!</v>
      </c>
      <c r="AN7" s="63" t="e">
        <f t="shared" si="22"/>
        <v>#DIV/0!</v>
      </c>
      <c r="AO7" s="63">
        <f t="shared" si="22"/>
        <v>0.17543859649122806</v>
      </c>
    </row>
    <row r="8" spans="1:41" x14ac:dyDescent="0.2">
      <c r="A8" s="29">
        <v>4</v>
      </c>
      <c r="B8" s="30">
        <v>79</v>
      </c>
      <c r="C8" s="30">
        <v>292</v>
      </c>
      <c r="D8" s="30">
        <v>75</v>
      </c>
      <c r="E8" s="30">
        <v>102</v>
      </c>
      <c r="F8" s="33"/>
      <c r="G8" s="33"/>
      <c r="H8" s="33"/>
      <c r="I8" s="33"/>
      <c r="J8" s="33"/>
      <c r="K8" s="33"/>
      <c r="L8" s="33"/>
      <c r="M8" s="33">
        <v>3</v>
      </c>
      <c r="O8" s="71">
        <v>4</v>
      </c>
      <c r="P8" s="63">
        <f t="shared" si="9"/>
        <v>5.586987270155587E-2</v>
      </c>
      <c r="Q8" s="63">
        <f t="shared" si="10"/>
        <v>2.2618125484120837E-2</v>
      </c>
      <c r="R8" s="63">
        <f t="shared" si="11"/>
        <v>4.4300059066745424E-2</v>
      </c>
      <c r="S8" s="63">
        <f t="shared" si="12"/>
        <v>4.7047970479704798E-2</v>
      </c>
      <c r="T8" s="63" t="e">
        <f t="shared" si="13"/>
        <v>#DIV/0!</v>
      </c>
      <c r="U8" s="63" t="e">
        <f t="shared" si="14"/>
        <v>#DIV/0!</v>
      </c>
      <c r="V8" s="63" t="e">
        <f t="shared" si="15"/>
        <v>#DIV/0!</v>
      </c>
      <c r="W8" s="63" t="e">
        <f t="shared" si="16"/>
        <v>#DIV/0!</v>
      </c>
      <c r="X8" s="63" t="e">
        <f t="shared" si="17"/>
        <v>#DIV/0!</v>
      </c>
      <c r="Y8" s="63" t="e">
        <f t="shared" si="18"/>
        <v>#DIV/0!</v>
      </c>
      <c r="Z8" s="63" t="e">
        <f t="shared" si="19"/>
        <v>#DIV/0!</v>
      </c>
      <c r="AA8" s="63">
        <f t="shared" si="20"/>
        <v>1.3157894736842105E-2</v>
      </c>
      <c r="AC8" s="71" t="s">
        <v>182</v>
      </c>
      <c r="AD8" s="63">
        <f>(SUM(B15:B19)/B$35)</f>
        <v>0</v>
      </c>
      <c r="AE8" s="63">
        <f t="shared" ref="AE8:AN8" si="23">(SUM(C15:C19)/C$35)</f>
        <v>4.663051897753679E-2</v>
      </c>
      <c r="AF8" s="63">
        <f t="shared" si="23"/>
        <v>5.6113408151210867E-2</v>
      </c>
      <c r="AG8" s="63">
        <f t="shared" si="23"/>
        <v>5.9963099630996313E-3</v>
      </c>
      <c r="AH8" s="63" t="e">
        <f t="shared" si="23"/>
        <v>#DIV/0!</v>
      </c>
      <c r="AI8" s="63" t="e">
        <f t="shared" si="23"/>
        <v>#DIV/0!</v>
      </c>
      <c r="AJ8" s="63" t="e">
        <f t="shared" si="23"/>
        <v>#DIV/0!</v>
      </c>
      <c r="AK8" s="63" t="e">
        <f t="shared" si="23"/>
        <v>#DIV/0!</v>
      </c>
      <c r="AL8" s="63" t="e">
        <f t="shared" si="23"/>
        <v>#DIV/0!</v>
      </c>
      <c r="AM8" s="63" t="e">
        <f t="shared" si="23"/>
        <v>#DIV/0!</v>
      </c>
      <c r="AN8" s="63" t="e">
        <f t="shared" si="23"/>
        <v>#DIV/0!</v>
      </c>
      <c r="AO8" s="63">
        <f t="shared" ref="AO8" si="24">(SUM(M5:M19)/M$35)</f>
        <v>1</v>
      </c>
    </row>
    <row r="9" spans="1:41" x14ac:dyDescent="0.2">
      <c r="A9" s="29">
        <v>5</v>
      </c>
      <c r="B9" s="30">
        <v>57</v>
      </c>
      <c r="C9" s="30">
        <v>274</v>
      </c>
      <c r="D9" s="30">
        <v>51</v>
      </c>
      <c r="E9" s="30">
        <v>66</v>
      </c>
      <c r="F9" s="33"/>
      <c r="G9" s="33"/>
      <c r="H9" s="33"/>
      <c r="I9" s="33"/>
      <c r="J9" s="33"/>
      <c r="K9" s="33"/>
      <c r="L9" s="33"/>
      <c r="M9" s="33">
        <v>5</v>
      </c>
      <c r="O9" s="71">
        <v>5</v>
      </c>
      <c r="P9" s="63">
        <f t="shared" si="9"/>
        <v>4.0311173974540308E-2</v>
      </c>
      <c r="Q9" s="63">
        <f t="shared" si="10"/>
        <v>2.1223857474825716E-2</v>
      </c>
      <c r="R9" s="63">
        <f t="shared" si="11"/>
        <v>3.0124040165386886E-2</v>
      </c>
      <c r="S9" s="63">
        <f t="shared" si="12"/>
        <v>3.0442804428044281E-2</v>
      </c>
      <c r="T9" s="63" t="e">
        <f t="shared" si="13"/>
        <v>#DIV/0!</v>
      </c>
      <c r="U9" s="63" t="e">
        <f t="shared" si="14"/>
        <v>#DIV/0!</v>
      </c>
      <c r="V9" s="63" t="e">
        <f t="shared" si="15"/>
        <v>#DIV/0!</v>
      </c>
      <c r="W9" s="63" t="e">
        <f t="shared" si="16"/>
        <v>#DIV/0!</v>
      </c>
      <c r="X9" s="63" t="e">
        <f t="shared" si="17"/>
        <v>#DIV/0!</v>
      </c>
      <c r="Y9" s="63" t="e">
        <f t="shared" si="18"/>
        <v>#DIV/0!</v>
      </c>
      <c r="Z9" s="63" t="e">
        <f t="shared" si="19"/>
        <v>#DIV/0!</v>
      </c>
      <c r="AA9" s="63">
        <f t="shared" si="20"/>
        <v>2.1929824561403508E-2</v>
      </c>
      <c r="AC9" s="71" t="s">
        <v>183</v>
      </c>
      <c r="AD9" s="63">
        <f>(SUM(B20:B34)/B$35)</f>
        <v>0</v>
      </c>
      <c r="AE9" s="63">
        <f t="shared" ref="AE9:AO9" si="25">(SUM(C20:C34)/C$35)</f>
        <v>4.2912470952749804E-2</v>
      </c>
      <c r="AF9" s="63">
        <f t="shared" si="25"/>
        <v>3.5440047253396341E-2</v>
      </c>
      <c r="AG9" s="63">
        <f t="shared" si="25"/>
        <v>0</v>
      </c>
      <c r="AH9" s="63" t="e">
        <f t="shared" si="25"/>
        <v>#DIV/0!</v>
      </c>
      <c r="AI9" s="63" t="e">
        <f t="shared" si="25"/>
        <v>#DIV/0!</v>
      </c>
      <c r="AJ9" s="63" t="e">
        <f t="shared" si="25"/>
        <v>#DIV/0!</v>
      </c>
      <c r="AK9" s="63" t="e">
        <f t="shared" si="25"/>
        <v>#DIV/0!</v>
      </c>
      <c r="AL9" s="63" t="e">
        <f t="shared" si="25"/>
        <v>#DIV/0!</v>
      </c>
      <c r="AM9" s="63" t="e">
        <f t="shared" si="25"/>
        <v>#DIV/0!</v>
      </c>
      <c r="AN9" s="63" t="e">
        <f t="shared" si="25"/>
        <v>#DIV/0!</v>
      </c>
      <c r="AO9" s="63">
        <f t="shared" si="25"/>
        <v>0</v>
      </c>
    </row>
    <row r="10" spans="1:41" x14ac:dyDescent="0.2">
      <c r="A10" s="29">
        <v>6</v>
      </c>
      <c r="B10" s="30">
        <v>36</v>
      </c>
      <c r="C10" s="30">
        <v>254</v>
      </c>
      <c r="D10" s="30">
        <v>54</v>
      </c>
      <c r="E10" s="30">
        <v>55</v>
      </c>
      <c r="F10" s="33"/>
      <c r="G10" s="33"/>
      <c r="H10" s="33"/>
      <c r="I10" s="33"/>
      <c r="J10" s="33"/>
      <c r="K10" s="33"/>
      <c r="L10" s="33"/>
      <c r="M10" s="33">
        <v>6</v>
      </c>
      <c r="O10" s="71">
        <v>6</v>
      </c>
      <c r="P10" s="63">
        <f t="shared" si="9"/>
        <v>2.5459688826025461E-2</v>
      </c>
      <c r="Q10" s="63">
        <f t="shared" si="10"/>
        <v>1.967467079783114E-2</v>
      </c>
      <c r="R10" s="63">
        <f t="shared" si="11"/>
        <v>3.1896042528056702E-2</v>
      </c>
      <c r="S10" s="63">
        <f t="shared" si="12"/>
        <v>2.53690036900369E-2</v>
      </c>
      <c r="T10" s="63" t="e">
        <f t="shared" si="13"/>
        <v>#DIV/0!</v>
      </c>
      <c r="U10" s="63" t="e">
        <f t="shared" si="14"/>
        <v>#DIV/0!</v>
      </c>
      <c r="V10" s="63" t="e">
        <f t="shared" si="15"/>
        <v>#DIV/0!</v>
      </c>
      <c r="W10" s="63" t="e">
        <f t="shared" si="16"/>
        <v>#DIV/0!</v>
      </c>
      <c r="X10" s="63" t="e">
        <f t="shared" si="17"/>
        <v>#DIV/0!</v>
      </c>
      <c r="Y10" s="63" t="e">
        <f t="shared" si="18"/>
        <v>#DIV/0!</v>
      </c>
      <c r="Z10" s="63" t="e">
        <f t="shared" si="19"/>
        <v>#DIV/0!</v>
      </c>
      <c r="AA10" s="63">
        <f t="shared" si="20"/>
        <v>2.6315789473684209E-2</v>
      </c>
      <c r="AD10" s="25"/>
      <c r="AE10" s="25"/>
      <c r="AF10" s="25"/>
      <c r="AG10" s="25"/>
      <c r="AH10" s="25"/>
      <c r="AI10" s="25"/>
      <c r="AJ10" s="25"/>
      <c r="AK10" s="25"/>
      <c r="AL10" s="25"/>
      <c r="AM10" s="25"/>
      <c r="AN10" s="25"/>
      <c r="AO10" s="25"/>
    </row>
    <row r="11" spans="1:41" x14ac:dyDescent="0.2">
      <c r="A11" s="29">
        <v>7</v>
      </c>
      <c r="B11" s="30">
        <v>28</v>
      </c>
      <c r="C11" s="30">
        <v>206</v>
      </c>
      <c r="D11" s="30">
        <v>31</v>
      </c>
      <c r="E11" s="30">
        <v>49</v>
      </c>
      <c r="F11" s="33"/>
      <c r="G11" s="33"/>
      <c r="H11" s="33"/>
      <c r="I11" s="33"/>
      <c r="J11" s="33"/>
      <c r="K11" s="33"/>
      <c r="L11" s="33"/>
      <c r="M11" s="33">
        <v>5</v>
      </c>
      <c r="O11" s="71">
        <v>7</v>
      </c>
      <c r="P11" s="63">
        <f t="shared" si="9"/>
        <v>1.9801980198019802E-2</v>
      </c>
      <c r="Q11" s="63">
        <f t="shared" si="10"/>
        <v>1.5956622773044153E-2</v>
      </c>
      <c r="R11" s="63">
        <f t="shared" si="11"/>
        <v>1.831069108092144E-2</v>
      </c>
      <c r="S11" s="63">
        <f t="shared" si="12"/>
        <v>2.2601476014760147E-2</v>
      </c>
      <c r="T11" s="63" t="e">
        <f t="shared" si="13"/>
        <v>#DIV/0!</v>
      </c>
      <c r="U11" s="63" t="e">
        <f t="shared" si="14"/>
        <v>#DIV/0!</v>
      </c>
      <c r="V11" s="63" t="e">
        <f t="shared" si="15"/>
        <v>#DIV/0!</v>
      </c>
      <c r="W11" s="63" t="e">
        <f t="shared" si="16"/>
        <v>#DIV/0!</v>
      </c>
      <c r="X11" s="63" t="e">
        <f t="shared" si="17"/>
        <v>#DIV/0!</v>
      </c>
      <c r="Y11" s="63" t="e">
        <f t="shared" si="18"/>
        <v>#DIV/0!</v>
      </c>
      <c r="Z11" s="63" t="e">
        <f t="shared" si="19"/>
        <v>#DIV/0!</v>
      </c>
      <c r="AA11" s="63">
        <f t="shared" si="20"/>
        <v>2.1929824561403508E-2</v>
      </c>
      <c r="AD11" s="25"/>
      <c r="AE11" s="25"/>
      <c r="AF11" s="25"/>
      <c r="AG11" s="25"/>
      <c r="AH11" s="25"/>
      <c r="AI11" s="25"/>
      <c r="AJ11" s="25"/>
      <c r="AK11" s="25"/>
      <c r="AL11" s="25"/>
      <c r="AM11" s="25"/>
      <c r="AN11" s="25"/>
      <c r="AO11" s="25"/>
    </row>
    <row r="12" spans="1:41" x14ac:dyDescent="0.2">
      <c r="A12" s="29">
        <v>8</v>
      </c>
      <c r="B12" s="30">
        <v>27</v>
      </c>
      <c r="C12" s="30">
        <v>212</v>
      </c>
      <c r="D12" s="30">
        <v>39</v>
      </c>
      <c r="E12" s="30">
        <v>58</v>
      </c>
      <c r="F12" s="33"/>
      <c r="G12" s="33"/>
      <c r="H12" s="33"/>
      <c r="I12" s="33"/>
      <c r="J12" s="33"/>
      <c r="K12" s="33"/>
      <c r="L12" s="33"/>
      <c r="M12" s="33">
        <v>9</v>
      </c>
      <c r="O12" s="71">
        <v>8</v>
      </c>
      <c r="P12" s="63">
        <f t="shared" ref="P12:P34" si="26">B12/B$35</f>
        <v>1.9094766619519095E-2</v>
      </c>
      <c r="Q12" s="63">
        <f t="shared" ref="Q12:Q34" si="27">C12/C$35</f>
        <v>1.6421378776142526E-2</v>
      </c>
      <c r="R12" s="63">
        <f t="shared" ref="R12:R34" si="28">D12/D$35</f>
        <v>2.3036030714707618E-2</v>
      </c>
      <c r="S12" s="63">
        <f t="shared" ref="S12:S34" si="29">E12/E$35</f>
        <v>2.6752767527675275E-2</v>
      </c>
      <c r="T12" s="63" t="e">
        <f t="shared" ref="T12:T34" si="30">F12/F$35</f>
        <v>#DIV/0!</v>
      </c>
      <c r="U12" s="63" t="e">
        <f t="shared" ref="U12:U34" si="31">G12/G$35</f>
        <v>#DIV/0!</v>
      </c>
      <c r="V12" s="63" t="e">
        <f t="shared" ref="V12:V34" si="32">H12/H$35</f>
        <v>#DIV/0!</v>
      </c>
      <c r="W12" s="63" t="e">
        <f t="shared" ref="W12:W34" si="33">I12/I$35</f>
        <v>#DIV/0!</v>
      </c>
      <c r="X12" s="63" t="e">
        <f t="shared" ref="X12:X34" si="34">J12/J$35</f>
        <v>#DIV/0!</v>
      </c>
      <c r="Y12" s="63" t="e">
        <f t="shared" ref="Y12:Y34" si="35">K12/K$35</f>
        <v>#DIV/0!</v>
      </c>
      <c r="Z12" s="63" t="e">
        <f t="shared" ref="Z12:Z34" si="36">L12/L$35</f>
        <v>#DIV/0!</v>
      </c>
      <c r="AA12" s="63">
        <f t="shared" ref="AA12:AA34" si="37">M12/M$35</f>
        <v>3.9473684210526314E-2</v>
      </c>
      <c r="AD12" s="25"/>
      <c r="AE12" s="25"/>
      <c r="AF12" s="25"/>
      <c r="AG12" s="25"/>
      <c r="AH12" s="25"/>
      <c r="AI12" s="25"/>
      <c r="AJ12" s="25"/>
      <c r="AK12" s="25"/>
      <c r="AL12" s="25"/>
      <c r="AM12" s="25"/>
      <c r="AN12" s="25"/>
      <c r="AO12" s="25"/>
    </row>
    <row r="13" spans="1:41" x14ac:dyDescent="0.2">
      <c r="A13" s="29">
        <v>9</v>
      </c>
      <c r="B13" s="30">
        <v>18</v>
      </c>
      <c r="C13" s="30">
        <v>170</v>
      </c>
      <c r="D13" s="30">
        <v>31</v>
      </c>
      <c r="E13" s="30">
        <v>41</v>
      </c>
      <c r="F13" s="33"/>
      <c r="G13" s="33"/>
      <c r="H13" s="33"/>
      <c r="I13" s="33"/>
      <c r="J13" s="33"/>
      <c r="K13" s="33"/>
      <c r="L13" s="33"/>
      <c r="M13" s="33">
        <v>7</v>
      </c>
      <c r="O13" s="71">
        <v>9</v>
      </c>
      <c r="P13" s="63">
        <f t="shared" si="26"/>
        <v>1.272984441301273E-2</v>
      </c>
      <c r="Q13" s="63">
        <f t="shared" si="27"/>
        <v>1.3168086754453912E-2</v>
      </c>
      <c r="R13" s="63">
        <f t="shared" si="28"/>
        <v>1.831069108092144E-2</v>
      </c>
      <c r="S13" s="63">
        <f t="shared" si="29"/>
        <v>1.8911439114391145E-2</v>
      </c>
      <c r="T13" s="63" t="e">
        <f t="shared" si="30"/>
        <v>#DIV/0!</v>
      </c>
      <c r="U13" s="63" t="e">
        <f t="shared" si="31"/>
        <v>#DIV/0!</v>
      </c>
      <c r="V13" s="63" t="e">
        <f t="shared" si="32"/>
        <v>#DIV/0!</v>
      </c>
      <c r="W13" s="63" t="e">
        <f t="shared" si="33"/>
        <v>#DIV/0!</v>
      </c>
      <c r="X13" s="63" t="e">
        <f t="shared" si="34"/>
        <v>#DIV/0!</v>
      </c>
      <c r="Y13" s="63" t="e">
        <f t="shared" si="35"/>
        <v>#DIV/0!</v>
      </c>
      <c r="Z13" s="63" t="e">
        <f t="shared" si="36"/>
        <v>#DIV/0!</v>
      </c>
      <c r="AA13" s="63">
        <f t="shared" si="37"/>
        <v>3.0701754385964911E-2</v>
      </c>
      <c r="AD13" s="25"/>
      <c r="AE13" s="25"/>
      <c r="AF13" s="25"/>
      <c r="AG13" s="25"/>
      <c r="AH13" s="25"/>
      <c r="AI13" s="25"/>
      <c r="AJ13" s="25"/>
      <c r="AK13" s="25"/>
      <c r="AL13" s="25"/>
      <c r="AM13" s="25"/>
      <c r="AN13" s="25"/>
      <c r="AO13" s="25"/>
    </row>
    <row r="14" spans="1:41" x14ac:dyDescent="0.2">
      <c r="A14" s="29">
        <v>10</v>
      </c>
      <c r="B14" s="33"/>
      <c r="C14" s="30">
        <v>132</v>
      </c>
      <c r="D14" s="33">
        <v>21</v>
      </c>
      <c r="E14" s="30">
        <v>36</v>
      </c>
      <c r="F14" s="33"/>
      <c r="G14" s="33"/>
      <c r="H14" s="33"/>
      <c r="I14" s="33"/>
      <c r="J14" s="33"/>
      <c r="K14" s="33"/>
      <c r="L14" s="33"/>
      <c r="M14" s="33">
        <v>13</v>
      </c>
      <c r="O14" s="71">
        <v>10</v>
      </c>
      <c r="P14" s="63">
        <f t="shared" si="26"/>
        <v>0</v>
      </c>
      <c r="Q14" s="63">
        <f t="shared" si="27"/>
        <v>1.0224632068164213E-2</v>
      </c>
      <c r="R14" s="63">
        <f t="shared" si="28"/>
        <v>1.2404016538688719E-2</v>
      </c>
      <c r="S14" s="63">
        <f t="shared" si="29"/>
        <v>1.6605166051660517E-2</v>
      </c>
      <c r="T14" s="63" t="e">
        <f t="shared" si="30"/>
        <v>#DIV/0!</v>
      </c>
      <c r="U14" s="63" t="e">
        <f t="shared" si="31"/>
        <v>#DIV/0!</v>
      </c>
      <c r="V14" s="63" t="e">
        <f t="shared" si="32"/>
        <v>#DIV/0!</v>
      </c>
      <c r="W14" s="63" t="e">
        <f t="shared" si="33"/>
        <v>#DIV/0!</v>
      </c>
      <c r="X14" s="63" t="e">
        <f t="shared" si="34"/>
        <v>#DIV/0!</v>
      </c>
      <c r="Y14" s="63" t="e">
        <f t="shared" si="35"/>
        <v>#DIV/0!</v>
      </c>
      <c r="Z14" s="63" t="e">
        <f t="shared" si="36"/>
        <v>#DIV/0!</v>
      </c>
      <c r="AA14" s="63">
        <f t="shared" si="37"/>
        <v>5.701754385964912E-2</v>
      </c>
      <c r="AD14" s="25"/>
      <c r="AE14" s="25"/>
      <c r="AF14" s="25"/>
      <c r="AG14" s="25"/>
      <c r="AH14" s="25"/>
      <c r="AI14" s="25"/>
      <c r="AJ14" s="25"/>
      <c r="AK14" s="25"/>
      <c r="AL14" s="25"/>
      <c r="AM14" s="25"/>
      <c r="AN14" s="25"/>
      <c r="AO14" s="25"/>
    </row>
    <row r="15" spans="1:41" x14ac:dyDescent="0.2">
      <c r="A15" s="29">
        <v>11</v>
      </c>
      <c r="B15" s="33"/>
      <c r="C15" s="30">
        <v>136</v>
      </c>
      <c r="D15" s="33">
        <v>22</v>
      </c>
      <c r="E15" s="30">
        <v>13</v>
      </c>
      <c r="F15" s="33"/>
      <c r="G15" s="33"/>
      <c r="H15" s="33"/>
      <c r="I15" s="33"/>
      <c r="J15" s="33"/>
      <c r="K15" s="33"/>
      <c r="L15" s="33"/>
      <c r="M15" s="33"/>
      <c r="O15" s="71">
        <v>11</v>
      </c>
      <c r="P15" s="63">
        <f t="shared" si="26"/>
        <v>0</v>
      </c>
      <c r="Q15" s="63">
        <f t="shared" si="27"/>
        <v>1.0534469403563129E-2</v>
      </c>
      <c r="R15" s="63">
        <f t="shared" si="28"/>
        <v>1.299468399291199E-2</v>
      </c>
      <c r="S15" s="63">
        <f t="shared" si="29"/>
        <v>5.9963099630996313E-3</v>
      </c>
      <c r="T15" s="63" t="e">
        <f t="shared" si="30"/>
        <v>#DIV/0!</v>
      </c>
      <c r="U15" s="63" t="e">
        <f t="shared" si="31"/>
        <v>#DIV/0!</v>
      </c>
      <c r="V15" s="63" t="e">
        <f t="shared" si="32"/>
        <v>#DIV/0!</v>
      </c>
      <c r="W15" s="63" t="e">
        <f t="shared" si="33"/>
        <v>#DIV/0!</v>
      </c>
      <c r="X15" s="63" t="e">
        <f t="shared" si="34"/>
        <v>#DIV/0!</v>
      </c>
      <c r="Y15" s="63" t="e">
        <f t="shared" si="35"/>
        <v>#DIV/0!</v>
      </c>
      <c r="Z15" s="63" t="e">
        <f t="shared" si="36"/>
        <v>#DIV/0!</v>
      </c>
      <c r="AA15" s="63">
        <f t="shared" si="37"/>
        <v>0</v>
      </c>
      <c r="AD15" s="25"/>
      <c r="AE15" s="25"/>
      <c r="AF15" s="25"/>
      <c r="AG15" s="25"/>
      <c r="AH15" s="25"/>
      <c r="AI15" s="25"/>
      <c r="AJ15" s="25"/>
      <c r="AK15" s="25"/>
      <c r="AL15" s="25"/>
      <c r="AM15" s="25"/>
      <c r="AN15" s="25"/>
      <c r="AO15" s="25"/>
    </row>
    <row r="16" spans="1:41" x14ac:dyDescent="0.2">
      <c r="A16" s="29">
        <v>12</v>
      </c>
      <c r="B16" s="33"/>
      <c r="C16" s="30">
        <v>168</v>
      </c>
      <c r="D16" s="33">
        <v>29</v>
      </c>
      <c r="E16" s="33"/>
      <c r="F16" s="33"/>
      <c r="G16" s="33"/>
      <c r="H16" s="33"/>
      <c r="I16" s="33"/>
      <c r="J16" s="33"/>
      <c r="K16" s="33"/>
      <c r="L16" s="33"/>
      <c r="M16" s="33"/>
      <c r="O16" s="71">
        <v>12</v>
      </c>
      <c r="P16" s="63">
        <f t="shared" si="26"/>
        <v>0</v>
      </c>
      <c r="Q16" s="63">
        <f t="shared" si="27"/>
        <v>1.3013168086754455E-2</v>
      </c>
      <c r="R16" s="63">
        <f t="shared" si="28"/>
        <v>1.7129356172474897E-2</v>
      </c>
      <c r="S16" s="63">
        <f t="shared" si="29"/>
        <v>0</v>
      </c>
      <c r="T16" s="63" t="e">
        <f t="shared" si="30"/>
        <v>#DIV/0!</v>
      </c>
      <c r="U16" s="63" t="e">
        <f t="shared" si="31"/>
        <v>#DIV/0!</v>
      </c>
      <c r="V16" s="63" t="e">
        <f t="shared" si="32"/>
        <v>#DIV/0!</v>
      </c>
      <c r="W16" s="63" t="e">
        <f t="shared" si="33"/>
        <v>#DIV/0!</v>
      </c>
      <c r="X16" s="63" t="e">
        <f t="shared" si="34"/>
        <v>#DIV/0!</v>
      </c>
      <c r="Y16" s="63" t="e">
        <f t="shared" si="35"/>
        <v>#DIV/0!</v>
      </c>
      <c r="Z16" s="63" t="e">
        <f t="shared" si="36"/>
        <v>#DIV/0!</v>
      </c>
      <c r="AA16" s="63">
        <f t="shared" si="37"/>
        <v>0</v>
      </c>
      <c r="AD16" s="25"/>
      <c r="AE16" s="25"/>
      <c r="AF16" s="25"/>
      <c r="AG16" s="25"/>
      <c r="AH16" s="25"/>
      <c r="AI16" s="25"/>
      <c r="AJ16" s="25"/>
      <c r="AK16" s="25"/>
      <c r="AL16" s="25"/>
      <c r="AM16" s="25"/>
      <c r="AN16" s="25"/>
      <c r="AO16" s="25"/>
    </row>
    <row r="17" spans="1:41" x14ac:dyDescent="0.2">
      <c r="A17" s="29">
        <v>13</v>
      </c>
      <c r="B17" s="33"/>
      <c r="C17" s="30">
        <v>118</v>
      </c>
      <c r="D17" s="33">
        <v>12</v>
      </c>
      <c r="E17" s="33"/>
      <c r="F17" s="33"/>
      <c r="G17" s="33"/>
      <c r="H17" s="33"/>
      <c r="I17" s="33"/>
      <c r="J17" s="33"/>
      <c r="K17" s="33"/>
      <c r="L17" s="33"/>
      <c r="M17" s="33"/>
      <c r="O17" s="71">
        <v>13</v>
      </c>
      <c r="P17" s="63">
        <f t="shared" si="26"/>
        <v>0</v>
      </c>
      <c r="Q17" s="63">
        <f t="shared" si="27"/>
        <v>9.1402013942680094E-3</v>
      </c>
      <c r="R17" s="63">
        <f t="shared" si="28"/>
        <v>7.0880094506792675E-3</v>
      </c>
      <c r="S17" s="63">
        <f t="shared" si="29"/>
        <v>0</v>
      </c>
      <c r="T17" s="63" t="e">
        <f t="shared" si="30"/>
        <v>#DIV/0!</v>
      </c>
      <c r="U17" s="63" t="e">
        <f t="shared" si="31"/>
        <v>#DIV/0!</v>
      </c>
      <c r="V17" s="63" t="e">
        <f t="shared" si="32"/>
        <v>#DIV/0!</v>
      </c>
      <c r="W17" s="63" t="e">
        <f t="shared" si="33"/>
        <v>#DIV/0!</v>
      </c>
      <c r="X17" s="63" t="e">
        <f t="shared" si="34"/>
        <v>#DIV/0!</v>
      </c>
      <c r="Y17" s="63" t="e">
        <f t="shared" si="35"/>
        <v>#DIV/0!</v>
      </c>
      <c r="Z17" s="63" t="e">
        <f t="shared" si="36"/>
        <v>#DIV/0!</v>
      </c>
      <c r="AA17" s="63">
        <f t="shared" si="37"/>
        <v>0</v>
      </c>
      <c r="AD17" s="25"/>
      <c r="AE17" s="25"/>
      <c r="AF17" s="25"/>
      <c r="AG17" s="25"/>
      <c r="AH17" s="25"/>
      <c r="AI17" s="25"/>
      <c r="AJ17" s="25"/>
      <c r="AK17" s="25"/>
      <c r="AL17" s="25"/>
      <c r="AM17" s="25"/>
      <c r="AN17" s="25"/>
      <c r="AO17" s="25"/>
    </row>
    <row r="18" spans="1:41" x14ac:dyDescent="0.2">
      <c r="A18" s="29">
        <v>14</v>
      </c>
      <c r="B18" s="33"/>
      <c r="C18" s="30">
        <v>88</v>
      </c>
      <c r="D18" s="33">
        <v>17</v>
      </c>
      <c r="E18" s="33"/>
      <c r="F18" s="33"/>
      <c r="G18" s="33"/>
      <c r="H18" s="33"/>
      <c r="I18" s="33"/>
      <c r="J18" s="33"/>
      <c r="K18" s="33"/>
      <c r="L18" s="33"/>
      <c r="M18" s="33"/>
      <c r="O18" s="71">
        <v>14</v>
      </c>
      <c r="P18" s="63">
        <f t="shared" si="26"/>
        <v>0</v>
      </c>
      <c r="Q18" s="63">
        <f t="shared" si="27"/>
        <v>6.8164213787761429E-3</v>
      </c>
      <c r="R18" s="63">
        <f t="shared" si="28"/>
        <v>1.004134672179563E-2</v>
      </c>
      <c r="S18" s="63">
        <f t="shared" si="29"/>
        <v>0</v>
      </c>
      <c r="T18" s="63" t="e">
        <f t="shared" si="30"/>
        <v>#DIV/0!</v>
      </c>
      <c r="U18" s="63" t="e">
        <f t="shared" si="31"/>
        <v>#DIV/0!</v>
      </c>
      <c r="V18" s="63" t="e">
        <f t="shared" si="32"/>
        <v>#DIV/0!</v>
      </c>
      <c r="W18" s="63" t="e">
        <f t="shared" si="33"/>
        <v>#DIV/0!</v>
      </c>
      <c r="X18" s="63" t="e">
        <f t="shared" si="34"/>
        <v>#DIV/0!</v>
      </c>
      <c r="Y18" s="63" t="e">
        <f t="shared" si="35"/>
        <v>#DIV/0!</v>
      </c>
      <c r="Z18" s="63" t="e">
        <f t="shared" si="36"/>
        <v>#DIV/0!</v>
      </c>
      <c r="AA18" s="63">
        <f t="shared" si="37"/>
        <v>0</v>
      </c>
      <c r="AD18" s="25"/>
      <c r="AE18" s="25"/>
      <c r="AF18" s="25"/>
      <c r="AG18" s="25"/>
      <c r="AH18" s="25"/>
      <c r="AI18" s="25"/>
      <c r="AJ18" s="25"/>
      <c r="AK18" s="25"/>
      <c r="AL18" s="25"/>
      <c r="AM18" s="25"/>
      <c r="AN18" s="25"/>
      <c r="AO18" s="25"/>
    </row>
    <row r="19" spans="1:41" x14ac:dyDescent="0.2">
      <c r="A19" s="29">
        <v>15</v>
      </c>
      <c r="B19" s="33"/>
      <c r="C19" s="30">
        <v>92</v>
      </c>
      <c r="D19" s="33">
        <v>15</v>
      </c>
      <c r="E19" s="33"/>
      <c r="F19" s="33"/>
      <c r="G19" s="33"/>
      <c r="H19" s="33"/>
      <c r="I19" s="33"/>
      <c r="J19" s="33"/>
      <c r="K19" s="33"/>
      <c r="L19" s="33"/>
      <c r="M19" s="33"/>
      <c r="O19" s="71">
        <v>15</v>
      </c>
      <c r="P19" s="63">
        <f t="shared" si="26"/>
        <v>0</v>
      </c>
      <c r="Q19" s="63">
        <f t="shared" si="27"/>
        <v>7.1262587141750584E-3</v>
      </c>
      <c r="R19" s="63">
        <f t="shared" si="28"/>
        <v>8.8600118133490852E-3</v>
      </c>
      <c r="S19" s="63">
        <f t="shared" si="29"/>
        <v>0</v>
      </c>
      <c r="T19" s="63" t="e">
        <f t="shared" si="30"/>
        <v>#DIV/0!</v>
      </c>
      <c r="U19" s="63" t="e">
        <f t="shared" si="31"/>
        <v>#DIV/0!</v>
      </c>
      <c r="V19" s="63" t="e">
        <f t="shared" si="32"/>
        <v>#DIV/0!</v>
      </c>
      <c r="W19" s="63" t="e">
        <f t="shared" si="33"/>
        <v>#DIV/0!</v>
      </c>
      <c r="X19" s="63" t="e">
        <f t="shared" si="34"/>
        <v>#DIV/0!</v>
      </c>
      <c r="Y19" s="63" t="e">
        <f t="shared" si="35"/>
        <v>#DIV/0!</v>
      </c>
      <c r="Z19" s="63" t="e">
        <f t="shared" si="36"/>
        <v>#DIV/0!</v>
      </c>
      <c r="AA19" s="63">
        <f t="shared" si="37"/>
        <v>0</v>
      </c>
      <c r="AD19" s="25"/>
      <c r="AE19" s="25"/>
      <c r="AF19" s="25"/>
      <c r="AG19" s="25"/>
      <c r="AH19" s="25"/>
      <c r="AI19" s="25"/>
      <c r="AJ19" s="25"/>
      <c r="AK19" s="25"/>
      <c r="AL19" s="25"/>
      <c r="AM19" s="25"/>
      <c r="AN19" s="25"/>
      <c r="AO19" s="25"/>
    </row>
    <row r="20" spans="1:41" x14ac:dyDescent="0.2">
      <c r="A20" s="29">
        <v>16</v>
      </c>
      <c r="B20" s="33"/>
      <c r="C20" s="30">
        <v>90</v>
      </c>
      <c r="D20" s="32" t="s">
        <v>81</v>
      </c>
      <c r="E20" s="33"/>
      <c r="F20" s="33"/>
      <c r="G20" s="33"/>
      <c r="H20" s="33"/>
      <c r="I20" s="33"/>
      <c r="J20" s="33"/>
      <c r="K20" s="33"/>
      <c r="L20" s="33"/>
      <c r="M20" s="33"/>
      <c r="O20" s="71">
        <v>16</v>
      </c>
      <c r="P20" s="63">
        <f t="shared" si="26"/>
        <v>0</v>
      </c>
      <c r="Q20" s="63">
        <f t="shared" si="27"/>
        <v>6.9713400464756006E-3</v>
      </c>
      <c r="R20" s="63" t="e">
        <f t="shared" si="28"/>
        <v>#VALUE!</v>
      </c>
      <c r="S20" s="63">
        <f t="shared" si="29"/>
        <v>0</v>
      </c>
      <c r="T20" s="63" t="e">
        <f t="shared" si="30"/>
        <v>#DIV/0!</v>
      </c>
      <c r="U20" s="63" t="e">
        <f t="shared" si="31"/>
        <v>#DIV/0!</v>
      </c>
      <c r="V20" s="63" t="e">
        <f t="shared" si="32"/>
        <v>#DIV/0!</v>
      </c>
      <c r="W20" s="63" t="e">
        <f t="shared" si="33"/>
        <v>#DIV/0!</v>
      </c>
      <c r="X20" s="63" t="e">
        <f t="shared" si="34"/>
        <v>#DIV/0!</v>
      </c>
      <c r="Y20" s="63" t="e">
        <f t="shared" si="35"/>
        <v>#DIV/0!</v>
      </c>
      <c r="Z20" s="63" t="e">
        <f t="shared" si="36"/>
        <v>#DIV/0!</v>
      </c>
      <c r="AA20" s="63">
        <f t="shared" si="37"/>
        <v>0</v>
      </c>
      <c r="AD20" s="25"/>
      <c r="AE20" s="25"/>
      <c r="AF20" s="25"/>
      <c r="AG20" s="25"/>
      <c r="AH20" s="25"/>
      <c r="AI20" s="25"/>
      <c r="AJ20" s="25"/>
      <c r="AK20" s="25"/>
      <c r="AL20" s="25"/>
      <c r="AM20" s="25"/>
      <c r="AN20" s="25"/>
      <c r="AO20" s="25"/>
    </row>
    <row r="21" spans="1:41" x14ac:dyDescent="0.2">
      <c r="A21" s="29">
        <v>17</v>
      </c>
      <c r="B21" s="33"/>
      <c r="C21" s="30">
        <v>86</v>
      </c>
      <c r="D21" s="33">
        <v>14</v>
      </c>
      <c r="E21" s="33"/>
      <c r="F21" s="33"/>
      <c r="G21" s="33"/>
      <c r="H21" s="33"/>
      <c r="I21" s="33"/>
      <c r="J21" s="33"/>
      <c r="K21" s="33"/>
      <c r="L21" s="33"/>
      <c r="M21" s="33"/>
      <c r="O21" s="71">
        <v>17</v>
      </c>
      <c r="P21" s="63">
        <f t="shared" si="26"/>
        <v>0</v>
      </c>
      <c r="Q21" s="63">
        <f t="shared" si="27"/>
        <v>6.6615027110766851E-3</v>
      </c>
      <c r="R21" s="63">
        <f t="shared" si="28"/>
        <v>8.2693443591258121E-3</v>
      </c>
      <c r="S21" s="63">
        <f t="shared" si="29"/>
        <v>0</v>
      </c>
      <c r="T21" s="63" t="e">
        <f t="shared" si="30"/>
        <v>#DIV/0!</v>
      </c>
      <c r="U21" s="63" t="e">
        <f t="shared" si="31"/>
        <v>#DIV/0!</v>
      </c>
      <c r="V21" s="63" t="e">
        <f t="shared" si="32"/>
        <v>#DIV/0!</v>
      </c>
      <c r="W21" s="63" t="e">
        <f t="shared" si="33"/>
        <v>#DIV/0!</v>
      </c>
      <c r="X21" s="63" t="e">
        <f t="shared" si="34"/>
        <v>#DIV/0!</v>
      </c>
      <c r="Y21" s="63" t="e">
        <f t="shared" si="35"/>
        <v>#DIV/0!</v>
      </c>
      <c r="Z21" s="63" t="e">
        <f t="shared" si="36"/>
        <v>#DIV/0!</v>
      </c>
      <c r="AA21" s="63">
        <f t="shared" si="37"/>
        <v>0</v>
      </c>
      <c r="AD21" s="25"/>
      <c r="AE21" s="25"/>
      <c r="AF21" s="25"/>
      <c r="AG21" s="25"/>
      <c r="AH21" s="25"/>
      <c r="AI21" s="25"/>
      <c r="AJ21" s="25"/>
      <c r="AK21" s="25"/>
      <c r="AL21" s="25"/>
      <c r="AM21" s="25"/>
      <c r="AN21" s="25"/>
      <c r="AO21" s="25"/>
    </row>
    <row r="22" spans="1:41" x14ac:dyDescent="0.2">
      <c r="A22" s="29">
        <v>18</v>
      </c>
      <c r="B22" s="33"/>
      <c r="C22" s="30">
        <v>66</v>
      </c>
      <c r="D22" s="33">
        <v>10</v>
      </c>
      <c r="E22" s="33"/>
      <c r="F22" s="33"/>
      <c r="G22" s="33"/>
      <c r="H22" s="33"/>
      <c r="I22" s="33"/>
      <c r="J22" s="33"/>
      <c r="K22" s="33"/>
      <c r="L22" s="33"/>
      <c r="M22" s="33"/>
      <c r="O22" s="71">
        <v>18</v>
      </c>
      <c r="P22" s="63">
        <f t="shared" si="26"/>
        <v>0</v>
      </c>
      <c r="Q22" s="63">
        <f t="shared" si="27"/>
        <v>5.1123160340821065E-3</v>
      </c>
      <c r="R22" s="63">
        <f t="shared" si="28"/>
        <v>5.9066745422327229E-3</v>
      </c>
      <c r="S22" s="63">
        <f t="shared" si="29"/>
        <v>0</v>
      </c>
      <c r="T22" s="63" t="e">
        <f t="shared" si="30"/>
        <v>#DIV/0!</v>
      </c>
      <c r="U22" s="63" t="e">
        <f t="shared" si="31"/>
        <v>#DIV/0!</v>
      </c>
      <c r="V22" s="63" t="e">
        <f t="shared" si="32"/>
        <v>#DIV/0!</v>
      </c>
      <c r="W22" s="63" t="e">
        <f t="shared" si="33"/>
        <v>#DIV/0!</v>
      </c>
      <c r="X22" s="63" t="e">
        <f t="shared" si="34"/>
        <v>#DIV/0!</v>
      </c>
      <c r="Y22" s="63" t="e">
        <f t="shared" si="35"/>
        <v>#DIV/0!</v>
      </c>
      <c r="Z22" s="63" t="e">
        <f t="shared" si="36"/>
        <v>#DIV/0!</v>
      </c>
      <c r="AA22" s="63">
        <f t="shared" si="37"/>
        <v>0</v>
      </c>
      <c r="AD22" s="25"/>
      <c r="AE22" s="25"/>
      <c r="AF22" s="25"/>
      <c r="AG22" s="25"/>
      <c r="AH22" s="25"/>
      <c r="AI22" s="25"/>
      <c r="AJ22" s="25"/>
      <c r="AK22" s="25"/>
      <c r="AL22" s="25"/>
      <c r="AM22" s="25"/>
      <c r="AN22" s="25"/>
      <c r="AO22" s="25"/>
    </row>
    <row r="23" spans="1:41" x14ac:dyDescent="0.2">
      <c r="A23" s="29">
        <v>19</v>
      </c>
      <c r="B23" s="33"/>
      <c r="C23" s="30">
        <v>48</v>
      </c>
      <c r="D23" s="33">
        <v>8</v>
      </c>
      <c r="E23" s="33"/>
      <c r="F23" s="33"/>
      <c r="G23" s="33"/>
      <c r="H23" s="33"/>
      <c r="I23" s="33"/>
      <c r="J23" s="33"/>
      <c r="K23" s="33"/>
      <c r="L23" s="33"/>
      <c r="M23" s="33"/>
      <c r="O23" s="71">
        <v>19</v>
      </c>
      <c r="P23" s="63">
        <f t="shared" si="26"/>
        <v>0</v>
      </c>
      <c r="Q23" s="63">
        <f t="shared" si="27"/>
        <v>3.718048024786987E-3</v>
      </c>
      <c r="R23" s="63">
        <f t="shared" si="28"/>
        <v>4.7253396337861783E-3</v>
      </c>
      <c r="S23" s="63">
        <f t="shared" si="29"/>
        <v>0</v>
      </c>
      <c r="T23" s="63" t="e">
        <f t="shared" si="30"/>
        <v>#DIV/0!</v>
      </c>
      <c r="U23" s="63" t="e">
        <f t="shared" si="31"/>
        <v>#DIV/0!</v>
      </c>
      <c r="V23" s="63" t="e">
        <f t="shared" si="32"/>
        <v>#DIV/0!</v>
      </c>
      <c r="W23" s="63" t="e">
        <f t="shared" si="33"/>
        <v>#DIV/0!</v>
      </c>
      <c r="X23" s="63" t="e">
        <f t="shared" si="34"/>
        <v>#DIV/0!</v>
      </c>
      <c r="Y23" s="63" t="e">
        <f t="shared" si="35"/>
        <v>#DIV/0!</v>
      </c>
      <c r="Z23" s="63" t="e">
        <f t="shared" si="36"/>
        <v>#DIV/0!</v>
      </c>
      <c r="AA23" s="63">
        <f t="shared" si="37"/>
        <v>0</v>
      </c>
      <c r="AD23" s="25"/>
      <c r="AE23" s="25"/>
      <c r="AF23" s="25"/>
      <c r="AG23" s="25"/>
      <c r="AH23" s="25"/>
      <c r="AI23" s="25"/>
      <c r="AJ23" s="25"/>
      <c r="AK23" s="25"/>
      <c r="AL23" s="25"/>
      <c r="AM23" s="25"/>
      <c r="AN23" s="25"/>
      <c r="AO23" s="25"/>
    </row>
    <row r="24" spans="1:41" x14ac:dyDescent="0.2">
      <c r="A24" s="29">
        <v>20</v>
      </c>
      <c r="B24" s="33"/>
      <c r="C24" s="30">
        <v>50</v>
      </c>
      <c r="D24" s="33">
        <v>7</v>
      </c>
      <c r="E24" s="33"/>
      <c r="F24" s="33"/>
      <c r="G24" s="33"/>
      <c r="H24" s="33"/>
      <c r="I24" s="33"/>
      <c r="J24" s="33"/>
      <c r="K24" s="33"/>
      <c r="L24" s="33"/>
      <c r="M24" s="33"/>
      <c r="O24" s="71">
        <v>20</v>
      </c>
      <c r="P24" s="63">
        <f t="shared" si="26"/>
        <v>0</v>
      </c>
      <c r="Q24" s="63">
        <f t="shared" si="27"/>
        <v>3.8729666924864447E-3</v>
      </c>
      <c r="R24" s="63">
        <f t="shared" si="28"/>
        <v>4.134672179562906E-3</v>
      </c>
      <c r="S24" s="63">
        <f t="shared" si="29"/>
        <v>0</v>
      </c>
      <c r="T24" s="63" t="e">
        <f t="shared" si="30"/>
        <v>#DIV/0!</v>
      </c>
      <c r="U24" s="63" t="e">
        <f t="shared" si="31"/>
        <v>#DIV/0!</v>
      </c>
      <c r="V24" s="63" t="e">
        <f t="shared" si="32"/>
        <v>#DIV/0!</v>
      </c>
      <c r="W24" s="63" t="e">
        <f t="shared" si="33"/>
        <v>#DIV/0!</v>
      </c>
      <c r="X24" s="63" t="e">
        <f t="shared" si="34"/>
        <v>#DIV/0!</v>
      </c>
      <c r="Y24" s="63" t="e">
        <f t="shared" si="35"/>
        <v>#DIV/0!</v>
      </c>
      <c r="Z24" s="63" t="e">
        <f t="shared" si="36"/>
        <v>#DIV/0!</v>
      </c>
      <c r="AA24" s="63">
        <f t="shared" si="37"/>
        <v>0</v>
      </c>
      <c r="AD24" s="25"/>
      <c r="AE24" s="25"/>
      <c r="AF24" s="25"/>
      <c r="AG24" s="25"/>
      <c r="AH24" s="25"/>
      <c r="AI24" s="25"/>
      <c r="AJ24" s="25"/>
      <c r="AK24" s="25"/>
      <c r="AL24" s="25"/>
      <c r="AM24" s="25"/>
      <c r="AN24" s="25"/>
      <c r="AO24" s="25"/>
    </row>
    <row r="25" spans="1:41" x14ac:dyDescent="0.2">
      <c r="A25" s="29">
        <v>21</v>
      </c>
      <c r="B25" s="33"/>
      <c r="C25" s="30">
        <v>34</v>
      </c>
      <c r="D25" s="33">
        <v>5</v>
      </c>
      <c r="E25" s="33"/>
      <c r="F25" s="33"/>
      <c r="G25" s="33"/>
      <c r="H25" s="33"/>
      <c r="I25" s="33"/>
      <c r="J25" s="33"/>
      <c r="K25" s="33"/>
      <c r="L25" s="33"/>
      <c r="M25" s="33"/>
      <c r="O25" s="71">
        <v>21</v>
      </c>
      <c r="P25" s="63">
        <f t="shared" si="26"/>
        <v>0</v>
      </c>
      <c r="Q25" s="63">
        <f t="shared" si="27"/>
        <v>2.6336173508907821E-3</v>
      </c>
      <c r="R25" s="63">
        <f t="shared" si="28"/>
        <v>2.9533372711163615E-3</v>
      </c>
      <c r="S25" s="63">
        <f t="shared" si="29"/>
        <v>0</v>
      </c>
      <c r="T25" s="63" t="e">
        <f t="shared" si="30"/>
        <v>#DIV/0!</v>
      </c>
      <c r="U25" s="63" t="e">
        <f t="shared" si="31"/>
        <v>#DIV/0!</v>
      </c>
      <c r="V25" s="63" t="e">
        <f t="shared" si="32"/>
        <v>#DIV/0!</v>
      </c>
      <c r="W25" s="63" t="e">
        <f t="shared" si="33"/>
        <v>#DIV/0!</v>
      </c>
      <c r="X25" s="63" t="e">
        <f t="shared" si="34"/>
        <v>#DIV/0!</v>
      </c>
      <c r="Y25" s="63" t="e">
        <f t="shared" si="35"/>
        <v>#DIV/0!</v>
      </c>
      <c r="Z25" s="63" t="e">
        <f t="shared" si="36"/>
        <v>#DIV/0!</v>
      </c>
      <c r="AA25" s="63">
        <f t="shared" si="37"/>
        <v>0</v>
      </c>
      <c r="AD25" s="25"/>
      <c r="AE25" s="25"/>
      <c r="AF25" s="25"/>
      <c r="AG25" s="25"/>
      <c r="AH25" s="25"/>
      <c r="AI25" s="25"/>
      <c r="AJ25" s="25"/>
      <c r="AK25" s="25"/>
      <c r="AL25" s="25"/>
      <c r="AM25" s="25"/>
      <c r="AN25" s="25"/>
      <c r="AO25" s="25"/>
    </row>
    <row r="26" spans="1:41" x14ac:dyDescent="0.2">
      <c r="A26" s="29">
        <v>22</v>
      </c>
      <c r="B26" s="33"/>
      <c r="C26" s="30">
        <v>40</v>
      </c>
      <c r="D26" s="33">
        <v>9</v>
      </c>
      <c r="E26" s="33"/>
      <c r="F26" s="33"/>
      <c r="G26" s="33"/>
      <c r="H26" s="33"/>
      <c r="I26" s="33"/>
      <c r="J26" s="33"/>
      <c r="K26" s="33"/>
      <c r="L26" s="33"/>
      <c r="M26" s="33"/>
      <c r="O26" s="71">
        <v>22</v>
      </c>
      <c r="P26" s="63">
        <f t="shared" si="26"/>
        <v>0</v>
      </c>
      <c r="Q26" s="63">
        <f t="shared" si="27"/>
        <v>3.0983733539891559E-3</v>
      </c>
      <c r="R26" s="63">
        <f t="shared" si="28"/>
        <v>5.3160070880094506E-3</v>
      </c>
      <c r="S26" s="63">
        <f t="shared" si="29"/>
        <v>0</v>
      </c>
      <c r="T26" s="63" t="e">
        <f t="shared" si="30"/>
        <v>#DIV/0!</v>
      </c>
      <c r="U26" s="63" t="e">
        <f t="shared" si="31"/>
        <v>#DIV/0!</v>
      </c>
      <c r="V26" s="63" t="e">
        <f t="shared" si="32"/>
        <v>#DIV/0!</v>
      </c>
      <c r="W26" s="63" t="e">
        <f t="shared" si="33"/>
        <v>#DIV/0!</v>
      </c>
      <c r="X26" s="63" t="e">
        <f t="shared" si="34"/>
        <v>#DIV/0!</v>
      </c>
      <c r="Y26" s="63" t="e">
        <f t="shared" si="35"/>
        <v>#DIV/0!</v>
      </c>
      <c r="Z26" s="63" t="e">
        <f t="shared" si="36"/>
        <v>#DIV/0!</v>
      </c>
      <c r="AA26" s="63">
        <f t="shared" si="37"/>
        <v>0</v>
      </c>
      <c r="AD26" s="25"/>
      <c r="AE26" s="25"/>
      <c r="AF26" s="25"/>
      <c r="AG26" s="25"/>
      <c r="AH26" s="25"/>
      <c r="AI26" s="25"/>
      <c r="AJ26" s="25"/>
      <c r="AK26" s="25"/>
      <c r="AL26" s="25"/>
      <c r="AM26" s="25"/>
      <c r="AN26" s="25"/>
      <c r="AO26" s="25"/>
    </row>
    <row r="27" spans="1:41" x14ac:dyDescent="0.2">
      <c r="A27" s="29">
        <v>23</v>
      </c>
      <c r="B27" s="33"/>
      <c r="C27" s="30">
        <v>34</v>
      </c>
      <c r="D27" s="33">
        <v>7</v>
      </c>
      <c r="E27" s="33"/>
      <c r="F27" s="30"/>
      <c r="G27" s="30"/>
      <c r="H27" s="30"/>
      <c r="I27" s="30"/>
      <c r="J27" s="30"/>
      <c r="K27" s="30"/>
      <c r="L27" s="30"/>
      <c r="M27" s="30"/>
      <c r="O27" s="71">
        <v>23</v>
      </c>
      <c r="P27" s="63">
        <f t="shared" si="26"/>
        <v>0</v>
      </c>
      <c r="Q27" s="63">
        <f t="shared" si="27"/>
        <v>2.6336173508907821E-3</v>
      </c>
      <c r="R27" s="63">
        <f t="shared" si="28"/>
        <v>4.134672179562906E-3</v>
      </c>
      <c r="S27" s="63">
        <f t="shared" si="29"/>
        <v>0</v>
      </c>
      <c r="T27" s="63" t="e">
        <f t="shared" si="30"/>
        <v>#DIV/0!</v>
      </c>
      <c r="U27" s="63" t="e">
        <f t="shared" si="31"/>
        <v>#DIV/0!</v>
      </c>
      <c r="V27" s="63" t="e">
        <f t="shared" si="32"/>
        <v>#DIV/0!</v>
      </c>
      <c r="W27" s="63" t="e">
        <f t="shared" si="33"/>
        <v>#DIV/0!</v>
      </c>
      <c r="X27" s="63" t="e">
        <f t="shared" si="34"/>
        <v>#DIV/0!</v>
      </c>
      <c r="Y27" s="63" t="e">
        <f t="shared" si="35"/>
        <v>#DIV/0!</v>
      </c>
      <c r="Z27" s="63" t="e">
        <f t="shared" si="36"/>
        <v>#DIV/0!</v>
      </c>
      <c r="AA27" s="63">
        <f t="shared" si="37"/>
        <v>0</v>
      </c>
      <c r="AD27" s="25"/>
      <c r="AE27" s="25"/>
      <c r="AF27" s="25"/>
      <c r="AG27" s="25"/>
      <c r="AH27" s="25"/>
      <c r="AI27" s="25"/>
      <c r="AJ27" s="25"/>
      <c r="AK27" s="25"/>
      <c r="AL27" s="25"/>
      <c r="AM27" s="25"/>
      <c r="AN27" s="25"/>
      <c r="AO27" s="25"/>
    </row>
    <row r="28" spans="1:41" x14ac:dyDescent="0.2">
      <c r="A28" s="29">
        <v>24</v>
      </c>
      <c r="B28" s="33"/>
      <c r="C28" s="30">
        <v>22</v>
      </c>
      <c r="D28" s="32" t="s">
        <v>90</v>
      </c>
      <c r="E28" s="33"/>
      <c r="F28" s="33"/>
      <c r="G28" s="33"/>
      <c r="H28" s="33"/>
      <c r="I28" s="33"/>
      <c r="J28" s="33"/>
      <c r="K28" s="33"/>
      <c r="L28" s="33"/>
      <c r="M28" s="33"/>
      <c r="O28" s="71">
        <v>24</v>
      </c>
      <c r="P28" s="63">
        <f t="shared" si="26"/>
        <v>0</v>
      </c>
      <c r="Q28" s="63">
        <f t="shared" si="27"/>
        <v>1.7041053446940357E-3</v>
      </c>
      <c r="R28" s="63" t="e">
        <f t="shared" si="28"/>
        <v>#VALUE!</v>
      </c>
      <c r="S28" s="63">
        <f t="shared" si="29"/>
        <v>0</v>
      </c>
      <c r="T28" s="63" t="e">
        <f t="shared" si="30"/>
        <v>#DIV/0!</v>
      </c>
      <c r="U28" s="63" t="e">
        <f t="shared" si="31"/>
        <v>#DIV/0!</v>
      </c>
      <c r="V28" s="63" t="e">
        <f t="shared" si="32"/>
        <v>#DIV/0!</v>
      </c>
      <c r="W28" s="63" t="e">
        <f t="shared" si="33"/>
        <v>#DIV/0!</v>
      </c>
      <c r="X28" s="63" t="e">
        <f t="shared" si="34"/>
        <v>#DIV/0!</v>
      </c>
      <c r="Y28" s="63" t="e">
        <f t="shared" si="35"/>
        <v>#DIV/0!</v>
      </c>
      <c r="Z28" s="63" t="e">
        <f t="shared" si="36"/>
        <v>#DIV/0!</v>
      </c>
      <c r="AA28" s="63">
        <f t="shared" si="37"/>
        <v>0</v>
      </c>
      <c r="AD28" s="25"/>
      <c r="AE28" s="25"/>
      <c r="AF28" s="25"/>
      <c r="AG28" s="25"/>
      <c r="AH28" s="25"/>
      <c r="AI28" s="25"/>
      <c r="AJ28" s="25"/>
      <c r="AK28" s="25"/>
      <c r="AL28" s="25"/>
      <c r="AM28" s="25"/>
      <c r="AN28" s="25"/>
      <c r="AO28" s="25"/>
    </row>
    <row r="29" spans="1:41" x14ac:dyDescent="0.2">
      <c r="A29" s="29">
        <v>25</v>
      </c>
      <c r="B29" s="33"/>
      <c r="C29" s="30">
        <v>26</v>
      </c>
      <c r="D29" s="32" t="s">
        <v>90</v>
      </c>
      <c r="E29" s="33"/>
      <c r="F29" s="33"/>
      <c r="G29" s="33"/>
      <c r="H29" s="33"/>
      <c r="I29" s="33"/>
      <c r="J29" s="33"/>
      <c r="K29" s="33"/>
      <c r="L29" s="33"/>
      <c r="M29" s="33"/>
      <c r="O29" s="71">
        <v>25</v>
      </c>
      <c r="P29" s="63">
        <f t="shared" si="26"/>
        <v>0</v>
      </c>
      <c r="Q29" s="63">
        <f t="shared" si="27"/>
        <v>2.013942680092951E-3</v>
      </c>
      <c r="R29" s="63" t="e">
        <f t="shared" si="28"/>
        <v>#VALUE!</v>
      </c>
      <c r="S29" s="63">
        <f t="shared" si="29"/>
        <v>0</v>
      </c>
      <c r="T29" s="63" t="e">
        <f t="shared" si="30"/>
        <v>#DIV/0!</v>
      </c>
      <c r="U29" s="63" t="e">
        <f t="shared" si="31"/>
        <v>#DIV/0!</v>
      </c>
      <c r="V29" s="63" t="e">
        <f t="shared" si="32"/>
        <v>#DIV/0!</v>
      </c>
      <c r="W29" s="63" t="e">
        <f t="shared" si="33"/>
        <v>#DIV/0!</v>
      </c>
      <c r="X29" s="63" t="e">
        <f t="shared" si="34"/>
        <v>#DIV/0!</v>
      </c>
      <c r="Y29" s="63" t="e">
        <f t="shared" si="35"/>
        <v>#DIV/0!</v>
      </c>
      <c r="Z29" s="63" t="e">
        <f t="shared" si="36"/>
        <v>#DIV/0!</v>
      </c>
      <c r="AA29" s="63">
        <f t="shared" si="37"/>
        <v>0</v>
      </c>
      <c r="AD29" s="25"/>
      <c r="AE29" s="25"/>
      <c r="AF29" s="25"/>
      <c r="AG29" s="25"/>
      <c r="AH29" s="25"/>
      <c r="AI29" s="25"/>
      <c r="AJ29" s="25"/>
      <c r="AK29" s="25"/>
      <c r="AL29" s="25"/>
      <c r="AM29" s="25"/>
      <c r="AN29" s="25"/>
      <c r="AO29" s="25"/>
    </row>
    <row r="30" spans="1:41" x14ac:dyDescent="0.2">
      <c r="A30" s="29">
        <v>26</v>
      </c>
      <c r="B30" s="33"/>
      <c r="C30" s="30">
        <v>16</v>
      </c>
      <c r="D30" s="32" t="s">
        <v>81</v>
      </c>
      <c r="E30" s="33"/>
      <c r="F30" s="33"/>
      <c r="G30" s="33"/>
      <c r="H30" s="33"/>
      <c r="I30" s="33"/>
      <c r="J30" s="33"/>
      <c r="K30" s="33"/>
      <c r="L30" s="33"/>
      <c r="M30" s="33"/>
      <c r="O30" s="71">
        <v>26</v>
      </c>
      <c r="P30" s="63">
        <f t="shared" si="26"/>
        <v>0</v>
      </c>
      <c r="Q30" s="63">
        <f t="shared" si="27"/>
        <v>1.2393493415956622E-3</v>
      </c>
      <c r="R30" s="63" t="e">
        <f t="shared" si="28"/>
        <v>#VALUE!</v>
      </c>
      <c r="S30" s="63">
        <f t="shared" si="29"/>
        <v>0</v>
      </c>
      <c r="T30" s="63" t="e">
        <f t="shared" si="30"/>
        <v>#DIV/0!</v>
      </c>
      <c r="U30" s="63" t="e">
        <f t="shared" si="31"/>
        <v>#DIV/0!</v>
      </c>
      <c r="V30" s="63" t="e">
        <f t="shared" si="32"/>
        <v>#DIV/0!</v>
      </c>
      <c r="W30" s="63" t="e">
        <f t="shared" si="33"/>
        <v>#DIV/0!</v>
      </c>
      <c r="X30" s="63" t="e">
        <f t="shared" si="34"/>
        <v>#DIV/0!</v>
      </c>
      <c r="Y30" s="63" t="e">
        <f t="shared" si="35"/>
        <v>#DIV/0!</v>
      </c>
      <c r="Z30" s="63" t="e">
        <f t="shared" si="36"/>
        <v>#DIV/0!</v>
      </c>
      <c r="AA30" s="63">
        <f t="shared" si="37"/>
        <v>0</v>
      </c>
      <c r="AD30" s="25"/>
      <c r="AE30" s="25"/>
      <c r="AF30" s="25"/>
      <c r="AG30" s="25"/>
      <c r="AH30" s="25"/>
      <c r="AI30" s="25"/>
      <c r="AJ30" s="25"/>
      <c r="AK30" s="25"/>
      <c r="AL30" s="25"/>
      <c r="AM30" s="25"/>
      <c r="AN30" s="25"/>
      <c r="AO30" s="25"/>
    </row>
    <row r="31" spans="1:41" x14ac:dyDescent="0.2">
      <c r="A31" s="29">
        <v>27</v>
      </c>
      <c r="B31" s="33"/>
      <c r="C31" s="30">
        <v>12</v>
      </c>
      <c r="D31" s="32" t="s">
        <v>81</v>
      </c>
      <c r="E31" s="33"/>
      <c r="F31" s="33"/>
      <c r="G31" s="33"/>
      <c r="H31" s="33"/>
      <c r="I31" s="33"/>
      <c r="J31" s="33"/>
      <c r="K31" s="33"/>
      <c r="L31" s="33"/>
      <c r="M31" s="33"/>
      <c r="O31" s="71">
        <v>27</v>
      </c>
      <c r="P31" s="63">
        <f t="shared" si="26"/>
        <v>0</v>
      </c>
      <c r="Q31" s="63">
        <f t="shared" si="27"/>
        <v>9.2951200619674674E-4</v>
      </c>
      <c r="R31" s="63" t="e">
        <f t="shared" si="28"/>
        <v>#VALUE!</v>
      </c>
      <c r="S31" s="63">
        <f t="shared" si="29"/>
        <v>0</v>
      </c>
      <c r="T31" s="63" t="e">
        <f t="shared" si="30"/>
        <v>#DIV/0!</v>
      </c>
      <c r="U31" s="63" t="e">
        <f t="shared" si="31"/>
        <v>#DIV/0!</v>
      </c>
      <c r="V31" s="63" t="e">
        <f t="shared" si="32"/>
        <v>#DIV/0!</v>
      </c>
      <c r="W31" s="63" t="e">
        <f t="shared" si="33"/>
        <v>#DIV/0!</v>
      </c>
      <c r="X31" s="63" t="e">
        <f t="shared" si="34"/>
        <v>#DIV/0!</v>
      </c>
      <c r="Y31" s="63" t="e">
        <f t="shared" si="35"/>
        <v>#DIV/0!</v>
      </c>
      <c r="Z31" s="63" t="e">
        <f t="shared" si="36"/>
        <v>#DIV/0!</v>
      </c>
      <c r="AA31" s="63">
        <f t="shared" si="37"/>
        <v>0</v>
      </c>
      <c r="AD31" s="25"/>
      <c r="AE31" s="25"/>
      <c r="AF31" s="25"/>
      <c r="AG31" s="25"/>
      <c r="AH31" s="25"/>
      <c r="AI31" s="25"/>
      <c r="AJ31" s="25"/>
      <c r="AK31" s="25"/>
      <c r="AL31" s="25"/>
      <c r="AM31" s="25"/>
      <c r="AN31" s="25"/>
      <c r="AO31" s="25"/>
    </row>
    <row r="32" spans="1:41" x14ac:dyDescent="0.2">
      <c r="A32" s="29">
        <v>28</v>
      </c>
      <c r="B32" s="33"/>
      <c r="C32" s="30">
        <v>12</v>
      </c>
      <c r="D32" s="32" t="s">
        <v>81</v>
      </c>
      <c r="E32" s="33"/>
      <c r="F32" s="33"/>
      <c r="G32" s="33"/>
      <c r="H32" s="33"/>
      <c r="I32" s="33"/>
      <c r="J32" s="33"/>
      <c r="K32" s="33"/>
      <c r="L32" s="33"/>
      <c r="M32" s="33"/>
      <c r="O32" s="71">
        <v>28</v>
      </c>
      <c r="P32" s="63">
        <f t="shared" si="26"/>
        <v>0</v>
      </c>
      <c r="Q32" s="63">
        <f t="shared" si="27"/>
        <v>9.2951200619674674E-4</v>
      </c>
      <c r="R32" s="63" t="e">
        <f t="shared" si="28"/>
        <v>#VALUE!</v>
      </c>
      <c r="S32" s="63">
        <f t="shared" si="29"/>
        <v>0</v>
      </c>
      <c r="T32" s="63" t="e">
        <f t="shared" si="30"/>
        <v>#DIV/0!</v>
      </c>
      <c r="U32" s="63" t="e">
        <f t="shared" si="31"/>
        <v>#DIV/0!</v>
      </c>
      <c r="V32" s="63" t="e">
        <f t="shared" si="32"/>
        <v>#DIV/0!</v>
      </c>
      <c r="W32" s="63" t="e">
        <f t="shared" si="33"/>
        <v>#DIV/0!</v>
      </c>
      <c r="X32" s="63" t="e">
        <f t="shared" si="34"/>
        <v>#DIV/0!</v>
      </c>
      <c r="Y32" s="63" t="e">
        <f t="shared" si="35"/>
        <v>#DIV/0!</v>
      </c>
      <c r="Z32" s="63" t="e">
        <f t="shared" si="36"/>
        <v>#DIV/0!</v>
      </c>
      <c r="AA32" s="63">
        <f t="shared" si="37"/>
        <v>0</v>
      </c>
      <c r="AD32" s="25"/>
      <c r="AE32" s="25"/>
      <c r="AF32" s="25"/>
      <c r="AG32" s="25"/>
      <c r="AH32" s="25"/>
      <c r="AI32" s="25"/>
      <c r="AJ32" s="25"/>
      <c r="AK32" s="25"/>
      <c r="AL32" s="25"/>
      <c r="AM32" s="25"/>
      <c r="AN32" s="25"/>
      <c r="AO32" s="25"/>
    </row>
    <row r="33" spans="1:41" x14ac:dyDescent="0.2">
      <c r="A33" s="29">
        <v>29</v>
      </c>
      <c r="B33" s="33"/>
      <c r="C33" s="30">
        <v>12</v>
      </c>
      <c r="D33" s="32" t="s">
        <v>81</v>
      </c>
      <c r="E33" s="33"/>
      <c r="F33" s="33"/>
      <c r="G33" s="33"/>
      <c r="H33" s="33"/>
      <c r="I33" s="33"/>
      <c r="J33" s="33"/>
      <c r="K33" s="33"/>
      <c r="L33" s="33"/>
      <c r="M33" s="33"/>
      <c r="O33" s="71">
        <v>29</v>
      </c>
      <c r="P33" s="63">
        <f t="shared" si="26"/>
        <v>0</v>
      </c>
      <c r="Q33" s="63">
        <f t="shared" si="27"/>
        <v>9.2951200619674674E-4</v>
      </c>
      <c r="R33" s="63" t="e">
        <f t="shared" si="28"/>
        <v>#VALUE!</v>
      </c>
      <c r="S33" s="63">
        <f t="shared" si="29"/>
        <v>0</v>
      </c>
      <c r="T33" s="63" t="e">
        <f t="shared" si="30"/>
        <v>#DIV/0!</v>
      </c>
      <c r="U33" s="63" t="e">
        <f t="shared" si="31"/>
        <v>#DIV/0!</v>
      </c>
      <c r="V33" s="63" t="e">
        <f t="shared" si="32"/>
        <v>#DIV/0!</v>
      </c>
      <c r="W33" s="63" t="e">
        <f t="shared" si="33"/>
        <v>#DIV/0!</v>
      </c>
      <c r="X33" s="63" t="e">
        <f t="shared" si="34"/>
        <v>#DIV/0!</v>
      </c>
      <c r="Y33" s="63" t="e">
        <f t="shared" si="35"/>
        <v>#DIV/0!</v>
      </c>
      <c r="Z33" s="63" t="e">
        <f t="shared" si="36"/>
        <v>#DIV/0!</v>
      </c>
      <c r="AA33" s="63">
        <f t="shared" si="37"/>
        <v>0</v>
      </c>
      <c r="AD33" s="25"/>
      <c r="AE33" s="25"/>
      <c r="AF33" s="25"/>
      <c r="AG33" s="25"/>
      <c r="AH33" s="25"/>
      <c r="AI33" s="25"/>
      <c r="AJ33" s="25"/>
      <c r="AK33" s="25"/>
      <c r="AL33" s="25"/>
      <c r="AM33" s="25"/>
      <c r="AN33" s="25"/>
      <c r="AO33" s="25"/>
    </row>
    <row r="34" spans="1:41" x14ac:dyDescent="0.2">
      <c r="A34" s="29">
        <v>30</v>
      </c>
      <c r="B34" s="33"/>
      <c r="C34" s="30">
        <v>6</v>
      </c>
      <c r="D34" s="32" t="s">
        <v>81</v>
      </c>
      <c r="E34" s="33"/>
      <c r="F34" s="33"/>
      <c r="G34" s="33"/>
      <c r="H34" s="33"/>
      <c r="I34" s="33"/>
      <c r="J34" s="33"/>
      <c r="K34" s="33"/>
      <c r="L34" s="33"/>
      <c r="M34" s="33"/>
      <c r="O34" s="71">
        <v>30</v>
      </c>
      <c r="P34" s="63">
        <f t="shared" si="26"/>
        <v>0</v>
      </c>
      <c r="Q34" s="63">
        <f t="shared" si="27"/>
        <v>4.6475600309837337E-4</v>
      </c>
      <c r="R34" s="63" t="e">
        <f t="shared" si="28"/>
        <v>#VALUE!</v>
      </c>
      <c r="S34" s="63">
        <f t="shared" si="29"/>
        <v>0</v>
      </c>
      <c r="T34" s="63" t="e">
        <f t="shared" si="30"/>
        <v>#DIV/0!</v>
      </c>
      <c r="U34" s="63" t="e">
        <f t="shared" si="31"/>
        <v>#DIV/0!</v>
      </c>
      <c r="V34" s="63" t="e">
        <f t="shared" si="32"/>
        <v>#DIV/0!</v>
      </c>
      <c r="W34" s="63" t="e">
        <f t="shared" si="33"/>
        <v>#DIV/0!</v>
      </c>
      <c r="X34" s="63" t="e">
        <f t="shared" si="34"/>
        <v>#DIV/0!</v>
      </c>
      <c r="Y34" s="63" t="e">
        <f t="shared" si="35"/>
        <v>#DIV/0!</v>
      </c>
      <c r="Z34" s="63" t="e">
        <f t="shared" si="36"/>
        <v>#DIV/0!</v>
      </c>
      <c r="AA34" s="63">
        <f t="shared" si="37"/>
        <v>0</v>
      </c>
      <c r="AD34" s="25"/>
      <c r="AE34" s="25"/>
      <c r="AF34" s="25"/>
      <c r="AG34" s="25"/>
      <c r="AH34" s="25"/>
      <c r="AI34" s="25"/>
      <c r="AJ34" s="25"/>
      <c r="AK34" s="25"/>
      <c r="AL34" s="25"/>
      <c r="AM34" s="25"/>
      <c r="AN34" s="25"/>
      <c r="AO34" s="25"/>
    </row>
    <row r="35" spans="1:41" ht="16" thickBot="1" x14ac:dyDescent="0.25">
      <c r="A35" s="66" t="s">
        <v>179</v>
      </c>
      <c r="B35" s="59">
        <f>SUM(B5:B34)</f>
        <v>1414</v>
      </c>
      <c r="C35" s="59">
        <f t="shared" ref="C35:M35" si="38">SUM(C5:C34)</f>
        <v>12910</v>
      </c>
      <c r="D35" s="59">
        <f t="shared" si="38"/>
        <v>1693</v>
      </c>
      <c r="E35" s="59">
        <f t="shared" si="38"/>
        <v>2168</v>
      </c>
      <c r="F35" s="59">
        <f t="shared" si="38"/>
        <v>0</v>
      </c>
      <c r="G35" s="59">
        <f t="shared" si="38"/>
        <v>0</v>
      </c>
      <c r="H35" s="59">
        <f t="shared" si="38"/>
        <v>0</v>
      </c>
      <c r="I35" s="59">
        <f t="shared" si="38"/>
        <v>0</v>
      </c>
      <c r="J35" s="59">
        <f t="shared" si="38"/>
        <v>0</v>
      </c>
      <c r="K35" s="59">
        <f t="shared" si="38"/>
        <v>0</v>
      </c>
      <c r="L35" s="59">
        <f t="shared" si="38"/>
        <v>0</v>
      </c>
      <c r="M35" s="59">
        <f t="shared" si="38"/>
        <v>228</v>
      </c>
      <c r="P35" s="70"/>
    </row>
    <row r="36" spans="1:41" ht="16" thickTop="1" x14ac:dyDescent="0.2"/>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40"/>
  <sheetViews>
    <sheetView topLeftCell="A46" workbookViewId="0">
      <selection activeCell="A27" sqref="A27"/>
    </sheetView>
  </sheetViews>
  <sheetFormatPr baseColWidth="10" defaultColWidth="8.83203125" defaultRowHeight="15" x14ac:dyDescent="0.2"/>
  <cols>
    <col min="1" max="1" width="95.6640625" bestFit="1" customWidth="1"/>
    <col min="2" max="4" width="12.33203125" bestFit="1" customWidth="1"/>
    <col min="5" max="5" width="16.1640625" bestFit="1" customWidth="1"/>
    <col min="15" max="15" width="8.83203125" style="25"/>
    <col min="16" max="16" width="11.5" bestFit="1" customWidth="1"/>
  </cols>
  <sheetData>
    <row r="1" spans="1:27" x14ac:dyDescent="0.2">
      <c r="A1" s="11" t="s">
        <v>184</v>
      </c>
      <c r="B1" s="16"/>
      <c r="C1" s="16"/>
      <c r="D1" s="16"/>
      <c r="E1" s="16"/>
    </row>
    <row r="2" spans="1:27" x14ac:dyDescent="0.2">
      <c r="A2" s="11" t="s">
        <v>10</v>
      </c>
      <c r="B2" s="16"/>
      <c r="C2" s="16"/>
      <c r="D2" s="16"/>
      <c r="E2" s="16"/>
    </row>
    <row r="3" spans="1:27" ht="16" thickBot="1" x14ac:dyDescent="0.25">
      <c r="A3" s="16"/>
      <c r="B3" s="16"/>
      <c r="C3" s="16"/>
      <c r="D3" s="16"/>
      <c r="E3" s="16"/>
      <c r="P3" t="s">
        <v>193</v>
      </c>
    </row>
    <row r="4" spans="1:27" ht="42" customHeight="1" thickBot="1" x14ac:dyDescent="0.25">
      <c r="A4" s="19"/>
      <c r="B4" s="27" t="str">
        <f>Table_0_Information!$A$4</f>
        <v>Montana</v>
      </c>
      <c r="C4" s="27" t="str">
        <f>Table_0_Information!$A$5</f>
        <v>Colorado</v>
      </c>
      <c r="D4" s="27" t="str">
        <f>Table_0_Information!$A$6</f>
        <v>Kentucky</v>
      </c>
      <c r="E4" s="27" t="str">
        <f>Table_0_Information!$A$7</f>
        <v>New Mexico</v>
      </c>
      <c r="F4" s="27" t="str">
        <f>Table_0_Information!$A$8</f>
        <v>State 5</v>
      </c>
      <c r="G4" s="27" t="str">
        <f>Table_0_Information!$A$9</f>
        <v>State 6</v>
      </c>
      <c r="H4" s="27" t="str">
        <f>Table_0_Information!$A$10</f>
        <v>State 7</v>
      </c>
      <c r="I4" s="27" t="str">
        <f>Table_0_Information!$A$11</f>
        <v>State 8</v>
      </c>
      <c r="J4" s="27" t="str">
        <f>Table_0_Information!$A$12</f>
        <v>State 9</v>
      </c>
      <c r="K4" s="27" t="str">
        <f>Table_0_Information!$A$13</f>
        <v>State 10</v>
      </c>
      <c r="L4" s="27" t="str">
        <f>Table_0_Information!$A$14</f>
        <v>State 11</v>
      </c>
      <c r="M4" s="27" t="str">
        <f>Table_0_Information!$A$15</f>
        <v>VALIDATION</v>
      </c>
      <c r="P4" s="27" t="str">
        <f>Table_0_Information!$A$4</f>
        <v>Montana</v>
      </c>
      <c r="Q4" s="27" t="str">
        <f>Table_0_Information!$A$5</f>
        <v>Colorado</v>
      </c>
      <c r="R4" s="27" t="str">
        <f>Table_0_Information!$A$6</f>
        <v>Kentucky</v>
      </c>
      <c r="S4" s="27" t="str">
        <f>Table_0_Information!$A$7</f>
        <v>New Mexico</v>
      </c>
      <c r="T4" s="27" t="str">
        <f>Table_0_Information!$A$8</f>
        <v>State 5</v>
      </c>
      <c r="U4" s="27" t="str">
        <f>Table_0_Information!$A$9</f>
        <v>State 6</v>
      </c>
      <c r="V4" s="27" t="str">
        <f>Table_0_Information!$A$10</f>
        <v>State 7</v>
      </c>
      <c r="W4" s="27" t="str">
        <f>Table_0_Information!$A$11</f>
        <v>State 8</v>
      </c>
      <c r="X4" s="27" t="str">
        <f>Table_0_Information!$A$12</f>
        <v>State 9</v>
      </c>
      <c r="Y4" s="27" t="str">
        <f>Table_0_Information!$A$13</f>
        <v>State 10</v>
      </c>
      <c r="Z4" s="27" t="str">
        <f>Table_0_Information!$A$14</f>
        <v>State 11</v>
      </c>
      <c r="AA4" s="27" t="str">
        <f>Table_0_Information!$A$15</f>
        <v>VALIDATION</v>
      </c>
    </row>
    <row r="5" spans="1:27" ht="17" thickTop="1" x14ac:dyDescent="0.2">
      <c r="A5" s="43" t="s">
        <v>11</v>
      </c>
      <c r="B5" s="30">
        <v>16</v>
      </c>
      <c r="C5" s="30">
        <v>444</v>
      </c>
      <c r="D5" s="33">
        <v>56</v>
      </c>
      <c r="E5" s="44">
        <v>77</v>
      </c>
      <c r="F5" s="30"/>
      <c r="G5" s="33"/>
      <c r="H5" s="30"/>
      <c r="I5" s="33"/>
      <c r="J5" s="33"/>
      <c r="K5" s="33"/>
      <c r="L5" s="33"/>
      <c r="M5" s="33">
        <v>1</v>
      </c>
      <c r="O5" s="25" t="s">
        <v>11</v>
      </c>
      <c r="P5" s="73">
        <f t="shared" ref="P5:AA9" si="0">B5/B$37</f>
        <v>9.4117647058823521E-3</v>
      </c>
      <c r="Q5" s="73">
        <f t="shared" si="0"/>
        <v>3.4391944229279631E-2</v>
      </c>
      <c r="R5" s="73">
        <f t="shared" si="0"/>
        <v>3.303834808259587E-2</v>
      </c>
      <c r="S5" s="73">
        <f t="shared" si="0"/>
        <v>3.1648170982326349E-2</v>
      </c>
      <c r="T5" s="73" t="e">
        <f t="shared" si="0"/>
        <v>#DIV/0!</v>
      </c>
      <c r="U5" s="73" t="e">
        <f t="shared" si="0"/>
        <v>#DIV/0!</v>
      </c>
      <c r="V5" s="73" t="e">
        <f t="shared" si="0"/>
        <v>#DIV/0!</v>
      </c>
      <c r="W5" s="73" t="e">
        <f t="shared" si="0"/>
        <v>#DIV/0!</v>
      </c>
      <c r="X5" s="73" t="e">
        <f t="shared" si="0"/>
        <v>#DIV/0!</v>
      </c>
      <c r="Y5" s="73" t="e">
        <f t="shared" si="0"/>
        <v>#DIV/0!</v>
      </c>
      <c r="Z5" s="73" t="e">
        <f t="shared" si="0"/>
        <v>#DIV/0!</v>
      </c>
      <c r="AA5" s="73">
        <f t="shared" si="0"/>
        <v>3.5087719298245615E-3</v>
      </c>
    </row>
    <row r="6" spans="1:27" ht="16" x14ac:dyDescent="0.2">
      <c r="A6" s="43" t="s">
        <v>12</v>
      </c>
      <c r="B6" s="30">
        <v>4</v>
      </c>
      <c r="C6" s="30">
        <v>22</v>
      </c>
      <c r="D6" s="32" t="s">
        <v>90</v>
      </c>
      <c r="E6" s="33">
        <v>4</v>
      </c>
      <c r="F6" s="30"/>
      <c r="G6" s="33"/>
      <c r="H6" s="30"/>
      <c r="I6" s="33"/>
      <c r="J6" s="33"/>
      <c r="K6" s="33"/>
      <c r="L6" s="33"/>
      <c r="M6" s="33">
        <v>1</v>
      </c>
      <c r="O6" s="25" t="s">
        <v>12</v>
      </c>
      <c r="P6" s="73">
        <f t="shared" si="0"/>
        <v>2.352941176470588E-3</v>
      </c>
      <c r="Q6" s="73">
        <f t="shared" si="0"/>
        <v>1.7041053446940357E-3</v>
      </c>
      <c r="R6" s="73" t="e">
        <f t="shared" si="0"/>
        <v>#VALUE!</v>
      </c>
      <c r="S6" s="73">
        <f t="shared" si="0"/>
        <v>1.6440608302507192E-3</v>
      </c>
      <c r="T6" s="73" t="e">
        <f t="shared" si="0"/>
        <v>#DIV/0!</v>
      </c>
      <c r="U6" s="73" t="e">
        <f t="shared" si="0"/>
        <v>#DIV/0!</v>
      </c>
      <c r="V6" s="73" t="e">
        <f t="shared" si="0"/>
        <v>#DIV/0!</v>
      </c>
      <c r="W6" s="73" t="e">
        <f t="shared" si="0"/>
        <v>#DIV/0!</v>
      </c>
      <c r="X6" s="73" t="e">
        <f t="shared" si="0"/>
        <v>#DIV/0!</v>
      </c>
      <c r="Y6" s="73" t="e">
        <f t="shared" si="0"/>
        <v>#DIV/0!</v>
      </c>
      <c r="Z6" s="73" t="e">
        <f t="shared" si="0"/>
        <v>#DIV/0!</v>
      </c>
      <c r="AA6" s="73">
        <f t="shared" si="0"/>
        <v>3.5087719298245615E-3</v>
      </c>
    </row>
    <row r="7" spans="1:27" ht="16" x14ac:dyDescent="0.2">
      <c r="A7" s="43" t="s">
        <v>13</v>
      </c>
      <c r="B7" s="30">
        <v>1</v>
      </c>
      <c r="C7" s="30">
        <v>16</v>
      </c>
      <c r="D7" s="32">
        <v>9</v>
      </c>
      <c r="E7" s="33">
        <v>5</v>
      </c>
      <c r="F7" s="30"/>
      <c r="G7" s="33"/>
      <c r="H7" s="30"/>
      <c r="I7" s="33"/>
      <c r="J7" s="33"/>
      <c r="K7" s="33"/>
      <c r="L7" s="33"/>
      <c r="M7" s="33">
        <v>0</v>
      </c>
      <c r="O7" s="25" t="s">
        <v>13</v>
      </c>
      <c r="P7" s="73">
        <f t="shared" si="0"/>
        <v>5.8823529411764701E-4</v>
      </c>
      <c r="Q7" s="73">
        <f t="shared" si="0"/>
        <v>1.2393493415956622E-3</v>
      </c>
      <c r="R7" s="73">
        <f t="shared" si="0"/>
        <v>5.3097345132743362E-3</v>
      </c>
      <c r="S7" s="73">
        <f t="shared" si="0"/>
        <v>2.055076037813399E-3</v>
      </c>
      <c r="T7" s="73" t="e">
        <f t="shared" si="0"/>
        <v>#DIV/0!</v>
      </c>
      <c r="U7" s="73" t="e">
        <f t="shared" si="0"/>
        <v>#DIV/0!</v>
      </c>
      <c r="V7" s="73" t="e">
        <f t="shared" si="0"/>
        <v>#DIV/0!</v>
      </c>
      <c r="W7" s="73" t="e">
        <f t="shared" si="0"/>
        <v>#DIV/0!</v>
      </c>
      <c r="X7" s="73" t="e">
        <f t="shared" si="0"/>
        <v>#DIV/0!</v>
      </c>
      <c r="Y7" s="73" t="e">
        <f t="shared" si="0"/>
        <v>#DIV/0!</v>
      </c>
      <c r="Z7" s="73" t="e">
        <f t="shared" si="0"/>
        <v>#DIV/0!</v>
      </c>
      <c r="AA7" s="73">
        <f t="shared" si="0"/>
        <v>0</v>
      </c>
    </row>
    <row r="8" spans="1:27" ht="16" x14ac:dyDescent="0.2">
      <c r="A8" s="43" t="s">
        <v>14</v>
      </c>
      <c r="B8" s="30">
        <v>16</v>
      </c>
      <c r="C8" s="30">
        <v>110</v>
      </c>
      <c r="D8" s="32">
        <v>10</v>
      </c>
      <c r="E8" s="33">
        <v>17</v>
      </c>
      <c r="F8" s="33"/>
      <c r="G8" s="33"/>
      <c r="H8" s="33"/>
      <c r="I8" s="33"/>
      <c r="J8" s="33"/>
      <c r="K8" s="33"/>
      <c r="L8" s="33"/>
      <c r="M8" s="33">
        <v>0</v>
      </c>
      <c r="O8" s="25" t="s">
        <v>14</v>
      </c>
      <c r="P8" s="73">
        <f t="shared" si="0"/>
        <v>9.4117647058823521E-3</v>
      </c>
      <c r="Q8" s="73">
        <f t="shared" si="0"/>
        <v>8.5205267234701784E-3</v>
      </c>
      <c r="R8" s="73">
        <f t="shared" si="0"/>
        <v>5.8997050147492625E-3</v>
      </c>
      <c r="S8" s="73">
        <f t="shared" si="0"/>
        <v>6.9872585285655573E-3</v>
      </c>
      <c r="T8" s="73" t="e">
        <f t="shared" si="0"/>
        <v>#DIV/0!</v>
      </c>
      <c r="U8" s="73" t="e">
        <f t="shared" si="0"/>
        <v>#DIV/0!</v>
      </c>
      <c r="V8" s="73" t="e">
        <f t="shared" si="0"/>
        <v>#DIV/0!</v>
      </c>
      <c r="W8" s="73" t="e">
        <f t="shared" si="0"/>
        <v>#DIV/0!</v>
      </c>
      <c r="X8" s="73" t="e">
        <f t="shared" si="0"/>
        <v>#DIV/0!</v>
      </c>
      <c r="Y8" s="73" t="e">
        <f t="shared" si="0"/>
        <v>#DIV/0!</v>
      </c>
      <c r="Z8" s="73" t="e">
        <f t="shared" si="0"/>
        <v>#DIV/0!</v>
      </c>
      <c r="AA8" s="73">
        <f t="shared" si="0"/>
        <v>0</v>
      </c>
    </row>
    <row r="9" spans="1:27" ht="16" x14ac:dyDescent="0.2">
      <c r="A9" s="43" t="s">
        <v>15</v>
      </c>
      <c r="B9" s="30">
        <v>286</v>
      </c>
      <c r="C9" s="30">
        <v>910</v>
      </c>
      <c r="D9" s="32">
        <v>240</v>
      </c>
      <c r="E9" s="33">
        <v>265</v>
      </c>
      <c r="F9" s="33"/>
      <c r="G9" s="33"/>
      <c r="H9" s="33"/>
      <c r="I9" s="33"/>
      <c r="J9" s="33"/>
      <c r="K9" s="33"/>
      <c r="L9" s="33"/>
      <c r="M9" s="33">
        <v>57</v>
      </c>
      <c r="O9" s="25" t="s">
        <v>15</v>
      </c>
      <c r="P9" s="73">
        <f t="shared" si="0"/>
        <v>0.16823529411764707</v>
      </c>
      <c r="Q9" s="73">
        <f t="shared" si="0"/>
        <v>7.0487993803253296E-2</v>
      </c>
      <c r="R9" s="73">
        <f t="shared" si="0"/>
        <v>0.1415929203539823</v>
      </c>
      <c r="S9" s="73">
        <f t="shared" si="0"/>
        <v>0.10891903000411016</v>
      </c>
      <c r="T9" s="73" t="e">
        <f t="shared" si="0"/>
        <v>#DIV/0!</v>
      </c>
      <c r="U9" s="73" t="e">
        <f t="shared" si="0"/>
        <v>#DIV/0!</v>
      </c>
      <c r="V9" s="73" t="e">
        <f t="shared" si="0"/>
        <v>#DIV/0!</v>
      </c>
      <c r="W9" s="73" t="e">
        <f t="shared" si="0"/>
        <v>#DIV/0!</v>
      </c>
      <c r="X9" s="73" t="e">
        <f t="shared" si="0"/>
        <v>#DIV/0!</v>
      </c>
      <c r="Y9" s="73" t="e">
        <f t="shared" si="0"/>
        <v>#DIV/0!</v>
      </c>
      <c r="Z9" s="73" t="e">
        <f t="shared" si="0"/>
        <v>#DIV/0!</v>
      </c>
      <c r="AA9" s="73">
        <f t="shared" si="0"/>
        <v>0.2</v>
      </c>
    </row>
    <row r="10" spans="1:27" s="25" customFormat="1" ht="16" x14ac:dyDescent="0.2">
      <c r="A10" s="25" t="s">
        <v>49</v>
      </c>
      <c r="B10" s="30">
        <v>2</v>
      </c>
      <c r="C10" s="40" t="s">
        <v>81</v>
      </c>
      <c r="D10" s="44"/>
      <c r="E10" s="33">
        <v>1</v>
      </c>
      <c r="F10" s="33"/>
      <c r="G10" s="33"/>
      <c r="H10" s="33"/>
      <c r="I10" s="33"/>
      <c r="J10" s="33"/>
      <c r="K10" s="33"/>
      <c r="L10" s="33"/>
      <c r="M10" s="33">
        <v>0</v>
      </c>
      <c r="O10" s="25" t="s">
        <v>16</v>
      </c>
      <c r="P10" s="73">
        <f t="shared" ref="P10:P25" si="1">B21/B$37</f>
        <v>5.8823529411764705E-3</v>
      </c>
      <c r="Q10" s="73">
        <f t="shared" ref="Q10:Q25" si="2">C21/C$37</f>
        <v>1.3477924089852827E-2</v>
      </c>
      <c r="R10" s="73">
        <f t="shared" ref="R10:R25" si="3">D21/D$37</f>
        <v>8.8495575221238937E-3</v>
      </c>
      <c r="S10" s="73">
        <f t="shared" ref="S10:S25" si="4">E21/E$37</f>
        <v>1.1919441019317715E-2</v>
      </c>
      <c r="T10" s="73" t="e">
        <f t="shared" ref="T10:T25" si="5">F21/F$37</f>
        <v>#DIV/0!</v>
      </c>
      <c r="U10" s="73" t="e">
        <f t="shared" ref="U10:U25" si="6">G21/G$37</f>
        <v>#DIV/0!</v>
      </c>
      <c r="V10" s="73" t="e">
        <f t="shared" ref="V10:V25" si="7">H21/H$37</f>
        <v>#DIV/0!</v>
      </c>
      <c r="W10" s="73" t="e">
        <f t="shared" ref="W10:W25" si="8">I21/I$37</f>
        <v>#DIV/0!</v>
      </c>
      <c r="X10" s="73" t="e">
        <f t="shared" ref="X10:X25" si="9">J21/J$37</f>
        <v>#DIV/0!</v>
      </c>
      <c r="Y10" s="73" t="e">
        <f t="shared" ref="Y10:Y25" si="10">K21/K$37</f>
        <v>#DIV/0!</v>
      </c>
      <c r="Z10" s="73" t="e">
        <f t="shared" ref="Z10:Z25" si="11">L21/L$37</f>
        <v>#DIV/0!</v>
      </c>
      <c r="AA10" s="73">
        <f t="shared" ref="AA10:AA25" si="12">M21/M$37</f>
        <v>0</v>
      </c>
    </row>
    <row r="11" spans="1:27" s="25" customFormat="1" ht="16" x14ac:dyDescent="0.2">
      <c r="A11" s="25" t="s">
        <v>50</v>
      </c>
      <c r="B11" s="30">
        <v>21</v>
      </c>
      <c r="C11" s="40" t="s">
        <v>81</v>
      </c>
      <c r="D11" s="44"/>
      <c r="E11" s="33">
        <v>35</v>
      </c>
      <c r="F11" s="33"/>
      <c r="G11" s="33"/>
      <c r="H11" s="33"/>
      <c r="I11" s="33"/>
      <c r="J11" s="33"/>
      <c r="K11" s="33"/>
      <c r="L11" s="33"/>
      <c r="M11" s="33">
        <v>57</v>
      </c>
      <c r="O11" s="25" t="s">
        <v>113</v>
      </c>
      <c r="P11" s="73">
        <f t="shared" si="1"/>
        <v>0</v>
      </c>
      <c r="Q11" s="73">
        <f t="shared" si="2"/>
        <v>1.5491866769945777E-4</v>
      </c>
      <c r="R11" s="73" t="e">
        <f t="shared" si="3"/>
        <v>#VALUE!</v>
      </c>
      <c r="S11" s="73">
        <f t="shared" si="4"/>
        <v>0</v>
      </c>
      <c r="T11" s="73" t="e">
        <f t="shared" si="5"/>
        <v>#DIV/0!</v>
      </c>
      <c r="U11" s="73" t="e">
        <f t="shared" si="6"/>
        <v>#DIV/0!</v>
      </c>
      <c r="V11" s="73" t="e">
        <f t="shared" si="7"/>
        <v>#DIV/0!</v>
      </c>
      <c r="W11" s="73" t="e">
        <f t="shared" si="8"/>
        <v>#DIV/0!</v>
      </c>
      <c r="X11" s="73" t="e">
        <f t="shared" si="9"/>
        <v>#DIV/0!</v>
      </c>
      <c r="Y11" s="73" t="e">
        <f t="shared" si="10"/>
        <v>#DIV/0!</v>
      </c>
      <c r="Z11" s="73" t="e">
        <f t="shared" si="11"/>
        <v>#DIV/0!</v>
      </c>
      <c r="AA11" s="73">
        <f t="shared" si="12"/>
        <v>0</v>
      </c>
    </row>
    <row r="12" spans="1:27" s="25" customFormat="1" ht="16" x14ac:dyDescent="0.2">
      <c r="A12" s="25" t="s">
        <v>51</v>
      </c>
      <c r="B12" s="30">
        <v>13</v>
      </c>
      <c r="C12" s="40" t="s">
        <v>81</v>
      </c>
      <c r="D12" s="44"/>
      <c r="E12" s="33">
        <v>16</v>
      </c>
      <c r="F12" s="33"/>
      <c r="G12" s="33"/>
      <c r="H12" s="33"/>
      <c r="I12" s="33"/>
      <c r="J12" s="33"/>
      <c r="K12" s="33"/>
      <c r="L12" s="33"/>
      <c r="M12" s="33">
        <v>0</v>
      </c>
      <c r="O12" s="76" t="s">
        <v>256</v>
      </c>
      <c r="P12" s="73">
        <f t="shared" si="1"/>
        <v>0</v>
      </c>
      <c r="Q12" s="73">
        <f t="shared" si="2"/>
        <v>0</v>
      </c>
      <c r="R12" s="73">
        <f t="shared" si="3"/>
        <v>0</v>
      </c>
      <c r="S12" s="73">
        <f t="shared" si="4"/>
        <v>0</v>
      </c>
      <c r="T12" s="73" t="e">
        <f t="shared" si="5"/>
        <v>#DIV/0!</v>
      </c>
      <c r="U12" s="73" t="e">
        <f t="shared" si="6"/>
        <v>#DIV/0!</v>
      </c>
      <c r="V12" s="73" t="e">
        <f t="shared" si="7"/>
        <v>#DIV/0!</v>
      </c>
      <c r="W12" s="73" t="e">
        <f t="shared" si="8"/>
        <v>#DIV/0!</v>
      </c>
      <c r="X12" s="73" t="e">
        <f t="shared" si="9"/>
        <v>#DIV/0!</v>
      </c>
      <c r="Y12" s="73" t="e">
        <f t="shared" si="10"/>
        <v>#DIV/0!</v>
      </c>
      <c r="Z12" s="73" t="e">
        <f t="shared" si="11"/>
        <v>#DIV/0!</v>
      </c>
      <c r="AA12" s="73">
        <f t="shared" si="12"/>
        <v>0</v>
      </c>
    </row>
    <row r="13" spans="1:27" s="25" customFormat="1" ht="16" x14ac:dyDescent="0.2">
      <c r="A13" s="25" t="s">
        <v>52</v>
      </c>
      <c r="B13" s="30">
        <v>213</v>
      </c>
      <c r="C13" s="40" t="s">
        <v>81</v>
      </c>
      <c r="D13" s="44"/>
      <c r="E13" s="33">
        <v>207</v>
      </c>
      <c r="F13" s="33"/>
      <c r="G13" s="33"/>
      <c r="H13" s="33"/>
      <c r="I13" s="33"/>
      <c r="J13" s="33"/>
      <c r="K13" s="33"/>
      <c r="L13" s="33"/>
      <c r="M13" s="33">
        <v>0</v>
      </c>
      <c r="O13" s="25" t="s">
        <v>17</v>
      </c>
      <c r="P13" s="73">
        <f t="shared" si="1"/>
        <v>6.4705882352941177E-3</v>
      </c>
      <c r="Q13" s="73">
        <f t="shared" si="2"/>
        <v>1.967467079783114E-2</v>
      </c>
      <c r="R13" s="73">
        <f t="shared" si="3"/>
        <v>2.5368731563421829E-2</v>
      </c>
      <c r="S13" s="73">
        <f t="shared" si="4"/>
        <v>1.2741471434443074E-2</v>
      </c>
      <c r="T13" s="73" t="e">
        <f t="shared" si="5"/>
        <v>#DIV/0!</v>
      </c>
      <c r="U13" s="73" t="e">
        <f t="shared" si="6"/>
        <v>#DIV/0!</v>
      </c>
      <c r="V13" s="73" t="e">
        <f t="shared" si="7"/>
        <v>#DIV/0!</v>
      </c>
      <c r="W13" s="73" t="e">
        <f t="shared" si="8"/>
        <v>#DIV/0!</v>
      </c>
      <c r="X13" s="73" t="e">
        <f t="shared" si="9"/>
        <v>#DIV/0!</v>
      </c>
      <c r="Y13" s="73" t="e">
        <f t="shared" si="10"/>
        <v>#DIV/0!</v>
      </c>
      <c r="Z13" s="73" t="e">
        <f t="shared" si="11"/>
        <v>#DIV/0!</v>
      </c>
      <c r="AA13" s="73">
        <f t="shared" si="12"/>
        <v>3.5087719298245615E-3</v>
      </c>
    </row>
    <row r="14" spans="1:27" s="25" customFormat="1" ht="16" x14ac:dyDescent="0.2">
      <c r="A14" s="25" t="s">
        <v>53</v>
      </c>
      <c r="B14" s="30">
        <v>27</v>
      </c>
      <c r="C14" s="40" t="s">
        <v>81</v>
      </c>
      <c r="D14" s="44"/>
      <c r="E14" s="33">
        <v>4</v>
      </c>
      <c r="F14" s="33"/>
      <c r="G14" s="33"/>
      <c r="H14" s="33"/>
      <c r="I14" s="33"/>
      <c r="J14" s="33"/>
      <c r="K14" s="33"/>
      <c r="L14" s="33"/>
      <c r="M14" s="33">
        <v>0</v>
      </c>
      <c r="O14" s="25" t="s">
        <v>18</v>
      </c>
      <c r="P14" s="73">
        <f t="shared" si="1"/>
        <v>1.6470588235294119E-2</v>
      </c>
      <c r="Q14" s="73">
        <f t="shared" si="2"/>
        <v>1.9519752130131681E-2</v>
      </c>
      <c r="R14" s="73">
        <f t="shared" si="3"/>
        <v>4.1887905604719763E-2</v>
      </c>
      <c r="S14" s="73">
        <f t="shared" si="4"/>
        <v>2.137279079325935E-2</v>
      </c>
      <c r="T14" s="73" t="e">
        <f t="shared" si="5"/>
        <v>#DIV/0!</v>
      </c>
      <c r="U14" s="73" t="e">
        <f t="shared" si="6"/>
        <v>#DIV/0!</v>
      </c>
      <c r="V14" s="73" t="e">
        <f t="shared" si="7"/>
        <v>#DIV/0!</v>
      </c>
      <c r="W14" s="73" t="e">
        <f t="shared" si="8"/>
        <v>#DIV/0!</v>
      </c>
      <c r="X14" s="73" t="e">
        <f t="shared" si="9"/>
        <v>#DIV/0!</v>
      </c>
      <c r="Y14" s="73" t="e">
        <f t="shared" si="10"/>
        <v>#DIV/0!</v>
      </c>
      <c r="Z14" s="73" t="e">
        <f t="shared" si="11"/>
        <v>#DIV/0!</v>
      </c>
      <c r="AA14" s="73">
        <f t="shared" si="12"/>
        <v>0</v>
      </c>
    </row>
    <row r="15" spans="1:27" s="25" customFormat="1" ht="16" x14ac:dyDescent="0.2">
      <c r="A15" s="25" t="s">
        <v>54</v>
      </c>
      <c r="B15" s="30">
        <v>1</v>
      </c>
      <c r="C15" s="40" t="s">
        <v>81</v>
      </c>
      <c r="D15" s="44"/>
      <c r="E15" s="33">
        <v>1</v>
      </c>
      <c r="F15" s="33"/>
      <c r="G15" s="33"/>
      <c r="H15" s="33"/>
      <c r="I15" s="33"/>
      <c r="J15" s="33"/>
      <c r="K15" s="33"/>
      <c r="L15" s="33"/>
      <c r="M15" s="33">
        <v>0</v>
      </c>
      <c r="O15" s="25" t="s">
        <v>19</v>
      </c>
      <c r="P15" s="73">
        <f t="shared" si="1"/>
        <v>8.8235294117647058E-3</v>
      </c>
      <c r="Q15" s="73">
        <f t="shared" si="2"/>
        <v>1.0999225406661503E-2</v>
      </c>
      <c r="R15" s="73">
        <f t="shared" si="3"/>
        <v>1.3569321533923304E-2</v>
      </c>
      <c r="S15" s="73">
        <f t="shared" si="4"/>
        <v>1.1508425811755036E-2</v>
      </c>
      <c r="T15" s="73" t="e">
        <f t="shared" si="5"/>
        <v>#DIV/0!</v>
      </c>
      <c r="U15" s="73" t="e">
        <f t="shared" si="6"/>
        <v>#DIV/0!</v>
      </c>
      <c r="V15" s="73" t="e">
        <f t="shared" si="7"/>
        <v>#DIV/0!</v>
      </c>
      <c r="W15" s="73" t="e">
        <f t="shared" si="8"/>
        <v>#DIV/0!</v>
      </c>
      <c r="X15" s="73" t="e">
        <f t="shared" si="9"/>
        <v>#DIV/0!</v>
      </c>
      <c r="Y15" s="73" t="e">
        <f t="shared" si="10"/>
        <v>#DIV/0!</v>
      </c>
      <c r="Z15" s="73" t="e">
        <f t="shared" si="11"/>
        <v>#DIV/0!</v>
      </c>
      <c r="AA15" s="73">
        <f t="shared" si="12"/>
        <v>0</v>
      </c>
    </row>
    <row r="16" spans="1:27" s="25" customFormat="1" ht="16" x14ac:dyDescent="0.2">
      <c r="A16" s="25" t="s">
        <v>55</v>
      </c>
      <c r="B16" s="30">
        <v>5</v>
      </c>
      <c r="C16" s="40" t="s">
        <v>81</v>
      </c>
      <c r="D16" s="44"/>
      <c r="E16" s="33"/>
      <c r="F16" s="33"/>
      <c r="G16" s="33"/>
      <c r="H16" s="33"/>
      <c r="I16" s="33"/>
      <c r="J16" s="33"/>
      <c r="K16" s="33"/>
      <c r="L16" s="33"/>
      <c r="M16" s="33">
        <v>0</v>
      </c>
      <c r="O16" s="25" t="s">
        <v>20</v>
      </c>
      <c r="P16" s="73">
        <f t="shared" si="1"/>
        <v>1.7647058823529412E-3</v>
      </c>
      <c r="Q16" s="73">
        <f t="shared" si="2"/>
        <v>1.2393493415956622E-3</v>
      </c>
      <c r="R16" s="73">
        <f t="shared" si="3"/>
        <v>2.9498525073746312E-3</v>
      </c>
      <c r="S16" s="73">
        <f t="shared" si="4"/>
        <v>1.6440608302507192E-3</v>
      </c>
      <c r="T16" s="73" t="e">
        <f t="shared" si="5"/>
        <v>#DIV/0!</v>
      </c>
      <c r="U16" s="73" t="e">
        <f t="shared" si="6"/>
        <v>#DIV/0!</v>
      </c>
      <c r="V16" s="73" t="e">
        <f t="shared" si="7"/>
        <v>#DIV/0!</v>
      </c>
      <c r="W16" s="73" t="e">
        <f t="shared" si="8"/>
        <v>#DIV/0!</v>
      </c>
      <c r="X16" s="73" t="e">
        <f t="shared" si="9"/>
        <v>#DIV/0!</v>
      </c>
      <c r="Y16" s="73" t="e">
        <f t="shared" si="10"/>
        <v>#DIV/0!</v>
      </c>
      <c r="Z16" s="73" t="e">
        <f t="shared" si="11"/>
        <v>#DIV/0!</v>
      </c>
      <c r="AA16" s="73">
        <f t="shared" si="12"/>
        <v>0</v>
      </c>
    </row>
    <row r="17" spans="1:27" s="25" customFormat="1" x14ac:dyDescent="0.2">
      <c r="A17" s="75" t="s">
        <v>254</v>
      </c>
      <c r="B17" s="30"/>
      <c r="C17" s="40"/>
      <c r="D17" s="44"/>
      <c r="E17" s="33"/>
      <c r="F17" s="33"/>
      <c r="G17" s="33"/>
      <c r="H17" s="33"/>
      <c r="I17" s="33"/>
      <c r="J17" s="33"/>
      <c r="K17" s="33"/>
      <c r="L17" s="33"/>
      <c r="M17" s="33">
        <v>0</v>
      </c>
      <c r="O17" s="25" t="s">
        <v>21</v>
      </c>
      <c r="P17" s="73">
        <f t="shared" si="1"/>
        <v>2.352941176470588E-3</v>
      </c>
      <c r="Q17" s="73">
        <f t="shared" si="2"/>
        <v>7.2811773818745162E-3</v>
      </c>
      <c r="R17" s="73">
        <f t="shared" si="3"/>
        <v>4.71976401179941E-3</v>
      </c>
      <c r="S17" s="73">
        <f t="shared" si="4"/>
        <v>4.9321824907521579E-3</v>
      </c>
      <c r="T17" s="73" t="e">
        <f t="shared" si="5"/>
        <v>#DIV/0!</v>
      </c>
      <c r="U17" s="73" t="e">
        <f t="shared" si="6"/>
        <v>#DIV/0!</v>
      </c>
      <c r="V17" s="73" t="e">
        <f t="shared" si="7"/>
        <v>#DIV/0!</v>
      </c>
      <c r="W17" s="73" t="e">
        <f t="shared" si="8"/>
        <v>#DIV/0!</v>
      </c>
      <c r="X17" s="73" t="e">
        <f t="shared" si="9"/>
        <v>#DIV/0!</v>
      </c>
      <c r="Y17" s="73" t="e">
        <f t="shared" si="10"/>
        <v>#DIV/0!</v>
      </c>
      <c r="Z17" s="73" t="e">
        <f t="shared" si="11"/>
        <v>#DIV/0!</v>
      </c>
      <c r="AA17" s="73">
        <f t="shared" si="12"/>
        <v>0</v>
      </c>
    </row>
    <row r="18" spans="1:27" x14ac:dyDescent="0.2">
      <c r="A18" s="75" t="s">
        <v>253</v>
      </c>
      <c r="B18" s="30"/>
      <c r="C18" s="40"/>
      <c r="D18" s="44"/>
      <c r="E18" s="33"/>
      <c r="F18" s="33"/>
      <c r="G18" s="33"/>
      <c r="H18" s="33"/>
      <c r="I18" s="33"/>
      <c r="J18" s="33"/>
      <c r="K18" s="33"/>
      <c r="L18" s="33"/>
      <c r="M18" s="33">
        <v>0</v>
      </c>
      <c r="O18" s="25" t="s">
        <v>22</v>
      </c>
      <c r="P18" s="73">
        <f t="shared" si="1"/>
        <v>7.058823529411765E-3</v>
      </c>
      <c r="Q18" s="73">
        <f t="shared" si="2"/>
        <v>1.2858249419054996E-2</v>
      </c>
      <c r="R18" s="73">
        <f t="shared" si="3"/>
        <v>1.5929203539823009E-2</v>
      </c>
      <c r="S18" s="73">
        <f t="shared" si="4"/>
        <v>9.8643649815043158E-3</v>
      </c>
      <c r="T18" s="73" t="e">
        <f t="shared" si="5"/>
        <v>#DIV/0!</v>
      </c>
      <c r="U18" s="73" t="e">
        <f t="shared" si="6"/>
        <v>#DIV/0!</v>
      </c>
      <c r="V18" s="73" t="e">
        <f t="shared" si="7"/>
        <v>#DIV/0!</v>
      </c>
      <c r="W18" s="73" t="e">
        <f t="shared" si="8"/>
        <v>#DIV/0!</v>
      </c>
      <c r="X18" s="73" t="e">
        <f t="shared" si="9"/>
        <v>#DIV/0!</v>
      </c>
      <c r="Y18" s="73" t="e">
        <f t="shared" si="10"/>
        <v>#DIV/0!</v>
      </c>
      <c r="Z18" s="73" t="e">
        <f t="shared" si="11"/>
        <v>#DIV/0!</v>
      </c>
      <c r="AA18" s="73">
        <f t="shared" si="12"/>
        <v>0</v>
      </c>
    </row>
    <row r="19" spans="1:27" x14ac:dyDescent="0.2">
      <c r="A19" s="25" t="s">
        <v>56</v>
      </c>
      <c r="B19" s="30">
        <v>4</v>
      </c>
      <c r="C19" s="40"/>
      <c r="D19" s="44"/>
      <c r="E19" s="33">
        <v>1</v>
      </c>
      <c r="F19" s="33"/>
      <c r="G19" s="33"/>
      <c r="H19" s="33"/>
      <c r="I19" s="33"/>
      <c r="J19" s="33"/>
      <c r="K19" s="33"/>
      <c r="L19" s="33"/>
      <c r="M19" s="33">
        <v>0</v>
      </c>
      <c r="O19" s="25" t="s">
        <v>23</v>
      </c>
      <c r="P19" s="73">
        <f t="shared" si="1"/>
        <v>2.352941176470588E-3</v>
      </c>
      <c r="Q19" s="73">
        <f t="shared" si="2"/>
        <v>3.5631293570875292E-3</v>
      </c>
      <c r="R19" s="73" t="e">
        <f t="shared" si="3"/>
        <v>#VALUE!</v>
      </c>
      <c r="S19" s="73">
        <f t="shared" si="4"/>
        <v>3.6991368680641184E-3</v>
      </c>
      <c r="T19" s="73" t="e">
        <f t="shared" si="5"/>
        <v>#DIV/0!</v>
      </c>
      <c r="U19" s="73" t="e">
        <f t="shared" si="6"/>
        <v>#DIV/0!</v>
      </c>
      <c r="V19" s="73" t="e">
        <f t="shared" si="7"/>
        <v>#DIV/0!</v>
      </c>
      <c r="W19" s="73" t="e">
        <f t="shared" si="8"/>
        <v>#DIV/0!</v>
      </c>
      <c r="X19" s="73" t="e">
        <f t="shared" si="9"/>
        <v>#DIV/0!</v>
      </c>
      <c r="Y19" s="73" t="e">
        <f t="shared" si="10"/>
        <v>#DIV/0!</v>
      </c>
      <c r="Z19" s="73" t="e">
        <f t="shared" si="11"/>
        <v>#DIV/0!</v>
      </c>
      <c r="AA19" s="73">
        <f t="shared" si="12"/>
        <v>0</v>
      </c>
    </row>
    <row r="20" spans="1:27" x14ac:dyDescent="0.2">
      <c r="A20" s="75" t="s">
        <v>252</v>
      </c>
      <c r="B20" s="30"/>
      <c r="C20" s="40"/>
      <c r="D20" s="44"/>
      <c r="E20" s="33"/>
      <c r="F20" s="33"/>
      <c r="G20" s="33"/>
      <c r="H20" s="33"/>
      <c r="I20" s="33"/>
      <c r="J20" s="33"/>
      <c r="K20" s="33"/>
      <c r="L20" s="33"/>
      <c r="M20" s="33">
        <v>0</v>
      </c>
      <c r="O20" s="76" t="s">
        <v>255</v>
      </c>
      <c r="P20" s="73">
        <f t="shared" si="1"/>
        <v>0</v>
      </c>
      <c r="Q20" s="73">
        <f t="shared" si="2"/>
        <v>0</v>
      </c>
      <c r="R20" s="73">
        <f t="shared" si="3"/>
        <v>0</v>
      </c>
      <c r="S20" s="73">
        <f t="shared" si="4"/>
        <v>0</v>
      </c>
      <c r="T20" s="73" t="e">
        <f t="shared" si="5"/>
        <v>#DIV/0!</v>
      </c>
      <c r="U20" s="73" t="e">
        <f t="shared" si="6"/>
        <v>#DIV/0!</v>
      </c>
      <c r="V20" s="73" t="e">
        <f t="shared" si="7"/>
        <v>#DIV/0!</v>
      </c>
      <c r="W20" s="73" t="e">
        <f t="shared" si="8"/>
        <v>#DIV/0!</v>
      </c>
      <c r="X20" s="73" t="e">
        <f t="shared" si="9"/>
        <v>#DIV/0!</v>
      </c>
      <c r="Y20" s="73" t="e">
        <f t="shared" si="10"/>
        <v>#DIV/0!</v>
      </c>
      <c r="Z20" s="73" t="e">
        <f t="shared" si="11"/>
        <v>#DIV/0!</v>
      </c>
      <c r="AA20" s="73">
        <f t="shared" si="12"/>
        <v>0</v>
      </c>
    </row>
    <row r="21" spans="1:27" ht="16" x14ac:dyDescent="0.2">
      <c r="A21" s="43" t="s">
        <v>16</v>
      </c>
      <c r="B21" s="30">
        <v>10</v>
      </c>
      <c r="C21" s="30">
        <v>174</v>
      </c>
      <c r="D21" s="32">
        <v>15</v>
      </c>
      <c r="E21" s="33">
        <v>29</v>
      </c>
      <c r="F21" s="33"/>
      <c r="G21" s="33"/>
      <c r="H21" s="33"/>
      <c r="I21" s="33"/>
      <c r="J21" s="33"/>
      <c r="K21" s="33"/>
      <c r="L21" s="33"/>
      <c r="M21" s="33">
        <v>0</v>
      </c>
      <c r="O21" s="25" t="s">
        <v>114</v>
      </c>
      <c r="P21" s="73">
        <f t="shared" si="1"/>
        <v>0</v>
      </c>
      <c r="Q21" s="73">
        <f t="shared" si="2"/>
        <v>4.6475600309837337E-4</v>
      </c>
      <c r="R21" s="73" t="e">
        <f t="shared" si="3"/>
        <v>#VALUE!</v>
      </c>
      <c r="S21" s="73">
        <f t="shared" si="4"/>
        <v>6.9872585285655573E-3</v>
      </c>
      <c r="T21" s="73" t="e">
        <f t="shared" si="5"/>
        <v>#DIV/0!</v>
      </c>
      <c r="U21" s="73" t="e">
        <f t="shared" si="6"/>
        <v>#DIV/0!</v>
      </c>
      <c r="V21" s="73" t="e">
        <f t="shared" si="7"/>
        <v>#DIV/0!</v>
      </c>
      <c r="W21" s="73" t="e">
        <f t="shared" si="8"/>
        <v>#DIV/0!</v>
      </c>
      <c r="X21" s="73" t="e">
        <f t="shared" si="9"/>
        <v>#DIV/0!</v>
      </c>
      <c r="Y21" s="73" t="e">
        <f t="shared" si="10"/>
        <v>#DIV/0!</v>
      </c>
      <c r="Z21" s="73" t="e">
        <f t="shared" si="11"/>
        <v>#DIV/0!</v>
      </c>
      <c r="AA21" s="73">
        <f t="shared" si="12"/>
        <v>0</v>
      </c>
    </row>
    <row r="22" spans="1:27" ht="16" x14ac:dyDescent="0.2">
      <c r="A22" s="43" t="s">
        <v>113</v>
      </c>
      <c r="B22" s="33"/>
      <c r="C22" s="30">
        <v>2</v>
      </c>
      <c r="D22" s="45" t="s">
        <v>81</v>
      </c>
      <c r="E22" s="33"/>
      <c r="F22" s="33"/>
      <c r="G22" s="33"/>
      <c r="H22" s="33"/>
      <c r="I22" s="33"/>
      <c r="J22" s="33"/>
      <c r="K22" s="33"/>
      <c r="L22" s="33"/>
      <c r="M22" s="33">
        <v>0</v>
      </c>
      <c r="O22" s="25" t="s">
        <v>24</v>
      </c>
      <c r="P22" s="73">
        <f t="shared" si="1"/>
        <v>4.7058823529411761E-3</v>
      </c>
      <c r="Q22" s="73">
        <f t="shared" si="2"/>
        <v>6.8164213787761429E-3</v>
      </c>
      <c r="R22" s="73">
        <f t="shared" si="3"/>
        <v>1.415929203539823E-2</v>
      </c>
      <c r="S22" s="73">
        <f t="shared" si="4"/>
        <v>0.65310316481709818</v>
      </c>
      <c r="T22" s="73" t="e">
        <f t="shared" si="5"/>
        <v>#DIV/0!</v>
      </c>
      <c r="U22" s="73" t="e">
        <f t="shared" si="6"/>
        <v>#DIV/0!</v>
      </c>
      <c r="V22" s="73" t="e">
        <f t="shared" si="7"/>
        <v>#DIV/0!</v>
      </c>
      <c r="W22" s="73" t="e">
        <f t="shared" si="8"/>
        <v>#DIV/0!</v>
      </c>
      <c r="X22" s="73" t="e">
        <f t="shared" si="9"/>
        <v>#DIV/0!</v>
      </c>
      <c r="Y22" s="73" t="e">
        <f t="shared" si="10"/>
        <v>#DIV/0!</v>
      </c>
      <c r="Z22" s="73" t="e">
        <f t="shared" si="11"/>
        <v>#DIV/0!</v>
      </c>
      <c r="AA22" s="73">
        <f t="shared" si="12"/>
        <v>0</v>
      </c>
    </row>
    <row r="23" spans="1:27" ht="16" x14ac:dyDescent="0.2">
      <c r="A23" s="87" t="s">
        <v>256</v>
      </c>
      <c r="B23" s="33"/>
      <c r="C23" s="30"/>
      <c r="D23" s="45"/>
      <c r="E23" s="33"/>
      <c r="F23" s="33"/>
      <c r="G23" s="33"/>
      <c r="H23" s="33"/>
      <c r="I23" s="33"/>
      <c r="J23" s="33"/>
      <c r="K23" s="33"/>
      <c r="L23" s="33"/>
      <c r="M23" s="33">
        <v>0</v>
      </c>
      <c r="O23" s="25" t="s">
        <v>25</v>
      </c>
      <c r="P23" s="73">
        <f t="shared" si="1"/>
        <v>0.58588235294117652</v>
      </c>
      <c r="Q23" s="73">
        <f t="shared" si="2"/>
        <v>0.78605731990704875</v>
      </c>
      <c r="R23" s="73">
        <f t="shared" si="3"/>
        <v>0.68672566371681421</v>
      </c>
      <c r="S23" s="73">
        <f t="shared" si="4"/>
        <v>2.055076037813399E-3</v>
      </c>
      <c r="T23" s="73" t="e">
        <f t="shared" si="5"/>
        <v>#DIV/0!</v>
      </c>
      <c r="U23" s="73" t="e">
        <f t="shared" si="6"/>
        <v>#DIV/0!</v>
      </c>
      <c r="V23" s="73" t="e">
        <f t="shared" si="7"/>
        <v>#DIV/0!</v>
      </c>
      <c r="W23" s="73" t="e">
        <f t="shared" si="8"/>
        <v>#DIV/0!</v>
      </c>
      <c r="X23" s="73" t="e">
        <f t="shared" si="9"/>
        <v>#DIV/0!</v>
      </c>
      <c r="Y23" s="73" t="e">
        <f t="shared" si="10"/>
        <v>#DIV/0!</v>
      </c>
      <c r="Z23" s="73" t="e">
        <f t="shared" si="11"/>
        <v>#DIV/0!</v>
      </c>
      <c r="AA23" s="73">
        <f t="shared" si="12"/>
        <v>0.58245614035087723</v>
      </c>
    </row>
    <row r="24" spans="1:27" ht="16" x14ac:dyDescent="0.2">
      <c r="A24" s="43" t="s">
        <v>17</v>
      </c>
      <c r="B24" s="30">
        <v>11</v>
      </c>
      <c r="C24" s="30">
        <v>254</v>
      </c>
      <c r="D24" s="32">
        <v>43</v>
      </c>
      <c r="E24" s="33">
        <v>31</v>
      </c>
      <c r="F24" s="33"/>
      <c r="G24" s="33"/>
      <c r="H24" s="33"/>
      <c r="I24" s="33"/>
      <c r="J24" s="33"/>
      <c r="K24" s="33"/>
      <c r="L24" s="33"/>
      <c r="M24" s="33">
        <v>1</v>
      </c>
      <c r="O24" s="76" t="s">
        <v>257</v>
      </c>
      <c r="P24" s="73">
        <f t="shared" si="1"/>
        <v>0</v>
      </c>
      <c r="Q24" s="73">
        <f t="shared" si="2"/>
        <v>0</v>
      </c>
      <c r="R24" s="73">
        <f t="shared" si="3"/>
        <v>0</v>
      </c>
      <c r="S24" s="73">
        <f t="shared" si="4"/>
        <v>0</v>
      </c>
      <c r="T24" s="73" t="e">
        <f t="shared" si="5"/>
        <v>#DIV/0!</v>
      </c>
      <c r="U24" s="73" t="e">
        <f t="shared" si="6"/>
        <v>#DIV/0!</v>
      </c>
      <c r="V24" s="73" t="e">
        <f t="shared" si="7"/>
        <v>#DIV/0!</v>
      </c>
      <c r="W24" s="73" t="e">
        <f t="shared" si="8"/>
        <v>#DIV/0!</v>
      </c>
      <c r="X24" s="73" t="e">
        <f t="shared" si="9"/>
        <v>#DIV/0!</v>
      </c>
      <c r="Y24" s="73" t="e">
        <f t="shared" si="10"/>
        <v>#DIV/0!</v>
      </c>
      <c r="Z24" s="73" t="e">
        <f t="shared" si="11"/>
        <v>#DIV/0!</v>
      </c>
      <c r="AA24" s="73">
        <f t="shared" si="12"/>
        <v>0</v>
      </c>
    </row>
    <row r="25" spans="1:27" ht="16" x14ac:dyDescent="0.2">
      <c r="A25" s="43" t="s">
        <v>18</v>
      </c>
      <c r="B25" s="30">
        <v>28</v>
      </c>
      <c r="C25" s="30">
        <v>252</v>
      </c>
      <c r="D25" s="32">
        <v>71</v>
      </c>
      <c r="E25" s="33">
        <v>52</v>
      </c>
      <c r="F25" s="33"/>
      <c r="G25" s="33"/>
      <c r="H25" s="33"/>
      <c r="I25" s="33"/>
      <c r="J25" s="33"/>
      <c r="K25" s="33"/>
      <c r="L25" s="33"/>
      <c r="M25" s="33">
        <v>0</v>
      </c>
      <c r="O25" s="25" t="s">
        <v>258</v>
      </c>
      <c r="P25" s="73">
        <f t="shared" si="1"/>
        <v>0</v>
      </c>
      <c r="Q25" s="73">
        <f t="shared" si="2"/>
        <v>1.5491866769945779E-3</v>
      </c>
      <c r="R25" s="73" t="e">
        <f t="shared" si="3"/>
        <v>#VALUE!</v>
      </c>
      <c r="S25" s="73">
        <f t="shared" si="4"/>
        <v>0</v>
      </c>
      <c r="T25" s="73" t="e">
        <f t="shared" si="5"/>
        <v>#DIV/0!</v>
      </c>
      <c r="U25" s="73" t="e">
        <f t="shared" si="6"/>
        <v>#DIV/0!</v>
      </c>
      <c r="V25" s="73" t="e">
        <f t="shared" si="7"/>
        <v>#DIV/0!</v>
      </c>
      <c r="W25" s="73" t="e">
        <f t="shared" si="8"/>
        <v>#DIV/0!</v>
      </c>
      <c r="X25" s="73" t="e">
        <f t="shared" si="9"/>
        <v>#DIV/0!</v>
      </c>
      <c r="Y25" s="73" t="e">
        <f t="shared" si="10"/>
        <v>#DIV/0!</v>
      </c>
      <c r="Z25" s="73" t="e">
        <f t="shared" si="11"/>
        <v>#DIV/0!</v>
      </c>
      <c r="AA25" s="73">
        <f t="shared" si="12"/>
        <v>7.0175438596491229E-3</v>
      </c>
    </row>
    <row r="26" spans="1:27" ht="16" x14ac:dyDescent="0.2">
      <c r="A26" s="43" t="s">
        <v>19</v>
      </c>
      <c r="B26" s="30">
        <v>15</v>
      </c>
      <c r="C26" s="30">
        <v>142</v>
      </c>
      <c r="D26" s="32">
        <v>23</v>
      </c>
      <c r="E26" s="33">
        <v>28</v>
      </c>
      <c r="F26" s="33"/>
      <c r="G26" s="33"/>
      <c r="H26" s="33"/>
      <c r="I26" s="33"/>
      <c r="J26" s="33"/>
      <c r="K26" s="33"/>
      <c r="L26" s="33"/>
      <c r="M26" s="33">
        <v>0</v>
      </c>
    </row>
    <row r="27" spans="1:27" ht="43" thickBot="1" x14ac:dyDescent="0.25">
      <c r="A27" s="43" t="s">
        <v>20</v>
      </c>
      <c r="B27" s="30">
        <v>3</v>
      </c>
      <c r="C27" s="30">
        <v>16</v>
      </c>
      <c r="D27" s="32">
        <v>5</v>
      </c>
      <c r="E27" s="33">
        <v>4</v>
      </c>
      <c r="F27" s="33"/>
      <c r="G27" s="33"/>
      <c r="H27" s="33"/>
      <c r="I27" s="33"/>
      <c r="J27" s="33"/>
      <c r="K27" s="33"/>
      <c r="L27" s="33"/>
      <c r="M27" s="33">
        <v>0</v>
      </c>
      <c r="P27" s="27" t="str">
        <f>Table_0_Information!$A$4</f>
        <v>Montana</v>
      </c>
      <c r="Q27" s="27" t="str">
        <f>Table_0_Information!$A$5</f>
        <v>Colorado</v>
      </c>
      <c r="R27" s="27" t="str">
        <f>Table_0_Information!$A$6</f>
        <v>Kentucky</v>
      </c>
      <c r="S27" s="27" t="str">
        <f>Table_0_Information!$A$7</f>
        <v>New Mexico</v>
      </c>
      <c r="T27" s="27" t="str">
        <f>Table_0_Information!$A$8</f>
        <v>State 5</v>
      </c>
      <c r="U27" s="27" t="str">
        <f>Table_0_Information!$A$9</f>
        <v>State 6</v>
      </c>
      <c r="V27" s="27" t="str">
        <f>Table_0_Information!$A$10</f>
        <v>State 7</v>
      </c>
      <c r="W27" s="27" t="str">
        <f>Table_0_Information!$A$11</f>
        <v>State 8</v>
      </c>
      <c r="X27" s="27" t="str">
        <f>Table_0_Information!$A$12</f>
        <v>State 9</v>
      </c>
      <c r="Y27" s="27" t="str">
        <f>Table_0_Information!$A$13</f>
        <v>State 10</v>
      </c>
      <c r="Z27" s="27" t="str">
        <f>Table_0_Information!$A$14</f>
        <v>State 11</v>
      </c>
      <c r="AA27" s="27" t="str">
        <f>Table_0_Information!$A$15</f>
        <v>VALIDATION</v>
      </c>
    </row>
    <row r="28" spans="1:27" ht="17" thickTop="1" x14ac:dyDescent="0.2">
      <c r="A28" s="43" t="s">
        <v>21</v>
      </c>
      <c r="B28" s="30">
        <v>4</v>
      </c>
      <c r="C28" s="30">
        <v>94</v>
      </c>
      <c r="D28" s="32">
        <v>8</v>
      </c>
      <c r="E28" s="33">
        <v>12</v>
      </c>
      <c r="F28" s="33"/>
      <c r="G28" s="33"/>
      <c r="H28" s="33"/>
      <c r="I28" s="33"/>
      <c r="J28" s="33"/>
      <c r="K28" s="33"/>
      <c r="L28" s="33"/>
      <c r="M28" s="33">
        <v>0</v>
      </c>
      <c r="O28" s="25" t="s">
        <v>185</v>
      </c>
      <c r="P28" s="63">
        <f>B10/B$9</f>
        <v>6.993006993006993E-3</v>
      </c>
      <c r="Q28" s="63" t="e">
        <f t="shared" ref="Q28:AA28" si="13">C10/C$9</f>
        <v>#VALUE!</v>
      </c>
      <c r="R28" s="63">
        <f t="shared" si="13"/>
        <v>0</v>
      </c>
      <c r="S28" s="63">
        <f t="shared" si="13"/>
        <v>3.7735849056603774E-3</v>
      </c>
      <c r="T28" s="63" t="e">
        <f t="shared" si="13"/>
        <v>#DIV/0!</v>
      </c>
      <c r="U28" s="63" t="e">
        <f t="shared" si="13"/>
        <v>#DIV/0!</v>
      </c>
      <c r="V28" s="63" t="e">
        <f t="shared" si="13"/>
        <v>#DIV/0!</v>
      </c>
      <c r="W28" s="63" t="e">
        <f t="shared" si="13"/>
        <v>#DIV/0!</v>
      </c>
      <c r="X28" s="63" t="e">
        <f t="shared" si="13"/>
        <v>#DIV/0!</v>
      </c>
      <c r="Y28" s="63" t="e">
        <f t="shared" si="13"/>
        <v>#DIV/0!</v>
      </c>
      <c r="Z28" s="63" t="e">
        <f t="shared" si="13"/>
        <v>#DIV/0!</v>
      </c>
      <c r="AA28" s="63">
        <f t="shared" si="13"/>
        <v>0</v>
      </c>
    </row>
    <row r="29" spans="1:27" ht="16" x14ac:dyDescent="0.2">
      <c r="A29" s="43" t="s">
        <v>22</v>
      </c>
      <c r="B29" s="30">
        <v>12</v>
      </c>
      <c r="C29" s="30">
        <v>166</v>
      </c>
      <c r="D29" s="32">
        <v>27</v>
      </c>
      <c r="E29" s="33">
        <v>24</v>
      </c>
      <c r="F29" s="33"/>
      <c r="G29" s="33"/>
      <c r="H29" s="33"/>
      <c r="I29" s="33"/>
      <c r="J29" s="33"/>
      <c r="K29" s="33"/>
      <c r="L29" s="33"/>
      <c r="M29" s="33">
        <v>0</v>
      </c>
      <c r="O29" s="25" t="s">
        <v>186</v>
      </c>
      <c r="P29" s="63">
        <f t="shared" ref="P29:P34" si="14">B11/B$9</f>
        <v>7.3426573426573424E-2</v>
      </c>
      <c r="Q29" s="63" t="e">
        <f t="shared" ref="Q29:Q34" si="15">C11/C$9</f>
        <v>#VALUE!</v>
      </c>
      <c r="R29" s="63">
        <f t="shared" ref="R29:R34" si="16">D11/D$9</f>
        <v>0</v>
      </c>
      <c r="S29" s="63">
        <f t="shared" ref="S29:S34" si="17">E11/E$9</f>
        <v>0.13207547169811321</v>
      </c>
      <c r="T29" s="63" t="e">
        <f t="shared" ref="T29:T34" si="18">F11/F$9</f>
        <v>#DIV/0!</v>
      </c>
      <c r="U29" s="63" t="e">
        <f t="shared" ref="U29:U34" si="19">G11/G$9</f>
        <v>#DIV/0!</v>
      </c>
      <c r="V29" s="63" t="e">
        <f t="shared" ref="V29:V34" si="20">H11/H$9</f>
        <v>#DIV/0!</v>
      </c>
      <c r="W29" s="63" t="e">
        <f t="shared" ref="W29:W34" si="21">I11/I$9</f>
        <v>#DIV/0!</v>
      </c>
      <c r="X29" s="63" t="e">
        <f t="shared" ref="X29:X34" si="22">J11/J$9</f>
        <v>#DIV/0!</v>
      </c>
      <c r="Y29" s="63" t="e">
        <f t="shared" ref="Y29:Y34" si="23">K11/K$9</f>
        <v>#DIV/0!</v>
      </c>
      <c r="Z29" s="63" t="e">
        <f t="shared" ref="Z29:Z34" si="24">L11/L$9</f>
        <v>#DIV/0!</v>
      </c>
      <c r="AA29" s="63">
        <f t="shared" ref="AA29:AA34" si="25">M11/M$9</f>
        <v>1</v>
      </c>
    </row>
    <row r="30" spans="1:27" ht="16" x14ac:dyDescent="0.2">
      <c r="A30" s="88" t="s">
        <v>23</v>
      </c>
      <c r="B30" s="30">
        <v>4</v>
      </c>
      <c r="C30" s="30">
        <v>46</v>
      </c>
      <c r="D30" s="32" t="s">
        <v>90</v>
      </c>
      <c r="E30" s="33">
        <v>9</v>
      </c>
      <c r="F30" s="33"/>
      <c r="G30" s="33"/>
      <c r="H30" s="33"/>
      <c r="I30" s="33"/>
      <c r="J30" s="33"/>
      <c r="K30" s="33"/>
      <c r="L30" s="33"/>
      <c r="M30" s="33">
        <v>0</v>
      </c>
      <c r="O30" s="25" t="s">
        <v>187</v>
      </c>
      <c r="P30" s="63">
        <f t="shared" si="14"/>
        <v>4.5454545454545456E-2</v>
      </c>
      <c r="Q30" s="63" t="e">
        <f t="shared" si="15"/>
        <v>#VALUE!</v>
      </c>
      <c r="R30" s="63">
        <f t="shared" si="16"/>
        <v>0</v>
      </c>
      <c r="S30" s="63">
        <f t="shared" si="17"/>
        <v>6.0377358490566038E-2</v>
      </c>
      <c r="T30" s="63" t="e">
        <f t="shared" si="18"/>
        <v>#DIV/0!</v>
      </c>
      <c r="U30" s="63" t="e">
        <f t="shared" si="19"/>
        <v>#DIV/0!</v>
      </c>
      <c r="V30" s="63" t="e">
        <f t="shared" si="20"/>
        <v>#DIV/0!</v>
      </c>
      <c r="W30" s="63" t="e">
        <f t="shared" si="21"/>
        <v>#DIV/0!</v>
      </c>
      <c r="X30" s="63" t="e">
        <f t="shared" si="22"/>
        <v>#DIV/0!</v>
      </c>
      <c r="Y30" s="63" t="e">
        <f t="shared" si="23"/>
        <v>#DIV/0!</v>
      </c>
      <c r="Z30" s="63" t="e">
        <f t="shared" si="24"/>
        <v>#DIV/0!</v>
      </c>
      <c r="AA30" s="63">
        <f t="shared" si="25"/>
        <v>0</v>
      </c>
    </row>
    <row r="31" spans="1:27" ht="16" x14ac:dyDescent="0.2">
      <c r="A31" s="87" t="s">
        <v>255</v>
      </c>
      <c r="B31" s="30"/>
      <c r="C31" s="30"/>
      <c r="D31" s="32"/>
      <c r="E31" s="33"/>
      <c r="F31" s="33"/>
      <c r="G31" s="33"/>
      <c r="H31" s="33"/>
      <c r="I31" s="33"/>
      <c r="J31" s="33"/>
      <c r="K31" s="33"/>
      <c r="L31" s="33"/>
      <c r="M31" s="33">
        <v>0</v>
      </c>
      <c r="O31" s="25" t="s">
        <v>188</v>
      </c>
      <c r="P31" s="63">
        <f t="shared" si="14"/>
        <v>0.74475524475524479</v>
      </c>
      <c r="Q31" s="63" t="e">
        <f t="shared" si="15"/>
        <v>#VALUE!</v>
      </c>
      <c r="R31" s="63">
        <f t="shared" si="16"/>
        <v>0</v>
      </c>
      <c r="S31" s="63">
        <f t="shared" si="17"/>
        <v>0.78113207547169816</v>
      </c>
      <c r="T31" s="63" t="e">
        <f t="shared" si="18"/>
        <v>#DIV/0!</v>
      </c>
      <c r="U31" s="63" t="e">
        <f t="shared" si="19"/>
        <v>#DIV/0!</v>
      </c>
      <c r="V31" s="63" t="e">
        <f t="shared" si="20"/>
        <v>#DIV/0!</v>
      </c>
      <c r="W31" s="63" t="e">
        <f t="shared" si="21"/>
        <v>#DIV/0!</v>
      </c>
      <c r="X31" s="63" t="e">
        <f t="shared" si="22"/>
        <v>#DIV/0!</v>
      </c>
      <c r="Y31" s="63" t="e">
        <f t="shared" si="23"/>
        <v>#DIV/0!</v>
      </c>
      <c r="Z31" s="63" t="e">
        <f t="shared" si="24"/>
        <v>#DIV/0!</v>
      </c>
      <c r="AA31" s="63">
        <f t="shared" si="25"/>
        <v>0</v>
      </c>
    </row>
    <row r="32" spans="1:27" s="25" customFormat="1" ht="16" x14ac:dyDescent="0.2">
      <c r="A32" s="43" t="s">
        <v>114</v>
      </c>
      <c r="B32" s="33"/>
      <c r="C32" s="30">
        <v>6</v>
      </c>
      <c r="D32" s="45" t="s">
        <v>81</v>
      </c>
      <c r="E32" s="33">
        <v>17</v>
      </c>
      <c r="F32" s="30"/>
      <c r="G32" s="30"/>
      <c r="H32" s="30"/>
      <c r="I32" s="30"/>
      <c r="J32" s="30"/>
      <c r="K32" s="30"/>
      <c r="L32" s="30"/>
      <c r="M32" s="30">
        <v>0</v>
      </c>
      <c r="O32" s="25" t="s">
        <v>189</v>
      </c>
      <c r="P32" s="63">
        <f t="shared" si="14"/>
        <v>9.4405594405594401E-2</v>
      </c>
      <c r="Q32" s="63" t="e">
        <f t="shared" si="15"/>
        <v>#VALUE!</v>
      </c>
      <c r="R32" s="63">
        <f t="shared" si="16"/>
        <v>0</v>
      </c>
      <c r="S32" s="63">
        <f t="shared" si="17"/>
        <v>1.509433962264151E-2</v>
      </c>
      <c r="T32" s="63" t="e">
        <f t="shared" si="18"/>
        <v>#DIV/0!</v>
      </c>
      <c r="U32" s="63" t="e">
        <f t="shared" si="19"/>
        <v>#DIV/0!</v>
      </c>
      <c r="V32" s="63" t="e">
        <f t="shared" si="20"/>
        <v>#DIV/0!</v>
      </c>
      <c r="W32" s="63" t="e">
        <f t="shared" si="21"/>
        <v>#DIV/0!</v>
      </c>
      <c r="X32" s="63" t="e">
        <f t="shared" si="22"/>
        <v>#DIV/0!</v>
      </c>
      <c r="Y32" s="63" t="e">
        <f t="shared" si="23"/>
        <v>#DIV/0!</v>
      </c>
      <c r="Z32" s="63" t="e">
        <f t="shared" si="24"/>
        <v>#DIV/0!</v>
      </c>
      <c r="AA32" s="63">
        <f t="shared" si="25"/>
        <v>0</v>
      </c>
    </row>
    <row r="33" spans="1:27" ht="16" x14ac:dyDescent="0.2">
      <c r="A33" s="43" t="s">
        <v>24</v>
      </c>
      <c r="B33" s="30">
        <v>8</v>
      </c>
      <c r="C33" s="30">
        <v>88</v>
      </c>
      <c r="D33" s="32">
        <v>24</v>
      </c>
      <c r="E33" s="33">
        <v>1589</v>
      </c>
      <c r="F33" s="33"/>
      <c r="G33" s="33"/>
      <c r="H33" s="33"/>
      <c r="I33" s="33"/>
      <c r="J33" s="33"/>
      <c r="K33" s="33"/>
      <c r="L33" s="33"/>
      <c r="M33" s="33">
        <v>0</v>
      </c>
      <c r="O33" s="25" t="s">
        <v>190</v>
      </c>
      <c r="P33" s="63">
        <f t="shared" si="14"/>
        <v>3.4965034965034965E-3</v>
      </c>
      <c r="Q33" s="63" t="e">
        <f t="shared" si="15"/>
        <v>#VALUE!</v>
      </c>
      <c r="R33" s="63">
        <f t="shared" si="16"/>
        <v>0</v>
      </c>
      <c r="S33" s="63">
        <f t="shared" si="17"/>
        <v>3.7735849056603774E-3</v>
      </c>
      <c r="T33" s="63" t="e">
        <f t="shared" si="18"/>
        <v>#DIV/0!</v>
      </c>
      <c r="U33" s="63" t="e">
        <f t="shared" si="19"/>
        <v>#DIV/0!</v>
      </c>
      <c r="V33" s="63" t="e">
        <f t="shared" si="20"/>
        <v>#DIV/0!</v>
      </c>
      <c r="W33" s="63" t="e">
        <f t="shared" si="21"/>
        <v>#DIV/0!</v>
      </c>
      <c r="X33" s="63" t="e">
        <f t="shared" si="22"/>
        <v>#DIV/0!</v>
      </c>
      <c r="Y33" s="63" t="e">
        <f t="shared" si="23"/>
        <v>#DIV/0!</v>
      </c>
      <c r="Z33" s="63" t="e">
        <f t="shared" si="24"/>
        <v>#DIV/0!</v>
      </c>
      <c r="AA33" s="63">
        <f t="shared" si="25"/>
        <v>0</v>
      </c>
    </row>
    <row r="34" spans="1:27" ht="16" x14ac:dyDescent="0.2">
      <c r="A34" s="43" t="s">
        <v>25</v>
      </c>
      <c r="B34" s="30">
        <v>996</v>
      </c>
      <c r="C34" s="30">
        <v>10148</v>
      </c>
      <c r="D34" s="32">
        <v>1164</v>
      </c>
      <c r="E34" s="33">
        <v>5</v>
      </c>
      <c r="F34" s="33"/>
      <c r="G34" s="33"/>
      <c r="H34" s="33"/>
      <c r="I34" s="33"/>
      <c r="J34" s="33"/>
      <c r="K34" s="33"/>
      <c r="L34" s="33"/>
      <c r="M34" s="33">
        <v>166</v>
      </c>
      <c r="O34" s="25" t="s">
        <v>191</v>
      </c>
      <c r="P34" s="63">
        <f t="shared" si="14"/>
        <v>1.7482517482517484E-2</v>
      </c>
      <c r="Q34" s="63" t="e">
        <f t="shared" si="15"/>
        <v>#VALUE!</v>
      </c>
      <c r="R34" s="63">
        <f t="shared" si="16"/>
        <v>0</v>
      </c>
      <c r="S34" s="63">
        <f t="shared" si="17"/>
        <v>0</v>
      </c>
      <c r="T34" s="63" t="e">
        <f t="shared" si="18"/>
        <v>#DIV/0!</v>
      </c>
      <c r="U34" s="63" t="e">
        <f t="shared" si="19"/>
        <v>#DIV/0!</v>
      </c>
      <c r="V34" s="63" t="e">
        <f t="shared" si="20"/>
        <v>#DIV/0!</v>
      </c>
      <c r="W34" s="63" t="e">
        <f t="shared" si="21"/>
        <v>#DIV/0!</v>
      </c>
      <c r="X34" s="63" t="e">
        <f t="shared" si="22"/>
        <v>#DIV/0!</v>
      </c>
      <c r="Y34" s="63" t="e">
        <f t="shared" si="23"/>
        <v>#DIV/0!</v>
      </c>
      <c r="Z34" s="63" t="e">
        <f t="shared" si="24"/>
        <v>#DIV/0!</v>
      </c>
      <c r="AA34" s="63">
        <f t="shared" si="25"/>
        <v>0</v>
      </c>
    </row>
    <row r="35" spans="1:27" ht="16" x14ac:dyDescent="0.2">
      <c r="A35" s="87" t="s">
        <v>257</v>
      </c>
      <c r="B35" s="30"/>
      <c r="C35" s="30"/>
      <c r="D35" s="32"/>
      <c r="E35" s="33"/>
      <c r="F35" s="33"/>
      <c r="G35" s="33"/>
      <c r="H35" s="33"/>
      <c r="I35" s="33"/>
      <c r="J35" s="33"/>
      <c r="K35" s="33"/>
      <c r="L35" s="33"/>
      <c r="M35" s="33">
        <v>0</v>
      </c>
      <c r="O35" s="75" t="s">
        <v>254</v>
      </c>
      <c r="P35" s="63">
        <f t="shared" ref="P35:P36" si="26">B17/B$9</f>
        <v>0</v>
      </c>
      <c r="Q35" s="63">
        <f t="shared" ref="Q35:Q36" si="27">C17/C$9</f>
        <v>0</v>
      </c>
      <c r="R35" s="63">
        <f t="shared" ref="R35:R36" si="28">D17/D$9</f>
        <v>0</v>
      </c>
      <c r="S35" s="63">
        <f t="shared" ref="S35:S36" si="29">E17/E$9</f>
        <v>0</v>
      </c>
      <c r="T35" s="63" t="e">
        <f t="shared" ref="T35:T36" si="30">F17/F$9</f>
        <v>#DIV/0!</v>
      </c>
      <c r="U35" s="63" t="e">
        <f t="shared" ref="U35:U36" si="31">G17/G$9</f>
        <v>#DIV/0!</v>
      </c>
      <c r="V35" s="63" t="e">
        <f t="shared" ref="V35:V36" si="32">H17/H$9</f>
        <v>#DIV/0!</v>
      </c>
      <c r="W35" s="63" t="e">
        <f t="shared" ref="W35:W36" si="33">I17/I$9</f>
        <v>#DIV/0!</v>
      </c>
      <c r="X35" s="63" t="e">
        <f t="shared" ref="X35:X36" si="34">J17/J$9</f>
        <v>#DIV/0!</v>
      </c>
      <c r="Y35" s="63" t="e">
        <f t="shared" ref="Y35:Y36" si="35">K17/K$9</f>
        <v>#DIV/0!</v>
      </c>
      <c r="Z35" s="63" t="e">
        <f t="shared" ref="Z35:Z36" si="36">L17/L$9</f>
        <v>#DIV/0!</v>
      </c>
      <c r="AA35" s="63">
        <f t="shared" ref="AA35:AA36" si="37">M17/M$9</f>
        <v>0</v>
      </c>
    </row>
    <row r="36" spans="1:27" ht="16" x14ac:dyDescent="0.2">
      <c r="A36" s="43" t="s">
        <v>115</v>
      </c>
      <c r="B36" s="33"/>
      <c r="C36" s="30">
        <v>20</v>
      </c>
      <c r="D36" s="45" t="s">
        <v>81</v>
      </c>
      <c r="E36" s="33"/>
      <c r="F36" s="33"/>
      <c r="G36" s="33"/>
      <c r="H36" s="33"/>
      <c r="I36" s="33"/>
      <c r="J36" s="33"/>
      <c r="K36" s="33"/>
      <c r="L36" s="33"/>
      <c r="M36" s="33">
        <v>2</v>
      </c>
      <c r="O36" s="75" t="s">
        <v>253</v>
      </c>
      <c r="P36" s="63">
        <f t="shared" si="26"/>
        <v>0</v>
      </c>
      <c r="Q36" s="63">
        <f t="shared" si="27"/>
        <v>0</v>
      </c>
      <c r="R36" s="63">
        <f t="shared" si="28"/>
        <v>0</v>
      </c>
      <c r="S36" s="63">
        <f t="shared" si="29"/>
        <v>0</v>
      </c>
      <c r="T36" s="63" t="e">
        <f t="shared" si="30"/>
        <v>#DIV/0!</v>
      </c>
      <c r="U36" s="63" t="e">
        <f t="shared" si="31"/>
        <v>#DIV/0!</v>
      </c>
      <c r="V36" s="63" t="e">
        <f t="shared" si="32"/>
        <v>#DIV/0!</v>
      </c>
      <c r="W36" s="63" t="e">
        <f t="shared" si="33"/>
        <v>#DIV/0!</v>
      </c>
      <c r="X36" s="63" t="e">
        <f t="shared" si="34"/>
        <v>#DIV/0!</v>
      </c>
      <c r="Y36" s="63" t="e">
        <f t="shared" si="35"/>
        <v>#DIV/0!</v>
      </c>
      <c r="Z36" s="63" t="e">
        <f t="shared" si="36"/>
        <v>#DIV/0!</v>
      </c>
      <c r="AA36" s="63">
        <f t="shared" si="37"/>
        <v>0</v>
      </c>
    </row>
    <row r="37" spans="1:27" ht="16" x14ac:dyDescent="0.2">
      <c r="A37" s="72" t="s">
        <v>179</v>
      </c>
      <c r="B37">
        <f>SUM(B5:B9:B21:B36)</f>
        <v>1700</v>
      </c>
      <c r="C37" s="25">
        <f>SUM(C5:C9:C21:C36)</f>
        <v>12910</v>
      </c>
      <c r="D37" s="25">
        <f>SUM(D5:D9:D21:D36)</f>
        <v>1695</v>
      </c>
      <c r="E37" s="25">
        <f>SUM(E5:E9:E21:E36)</f>
        <v>2433</v>
      </c>
      <c r="F37" s="25">
        <f>SUM(F5:F9:F21:F36)</f>
        <v>0</v>
      </c>
      <c r="G37" s="25">
        <f>SUM(G5:G9:G21:G36)</f>
        <v>0</v>
      </c>
      <c r="H37" s="25">
        <f>SUM(H5:H9:H21:H36)</f>
        <v>0</v>
      </c>
      <c r="I37" s="25">
        <f>SUM(I5:I9:I21:I36)</f>
        <v>0</v>
      </c>
      <c r="J37" s="25">
        <f>SUM(J5:J9:J21:J36)</f>
        <v>0</v>
      </c>
      <c r="K37" s="25">
        <f>SUM(K5:K9:K21:K36)</f>
        <v>0</v>
      </c>
      <c r="L37" s="25">
        <f>SUM(L5:L9:L21:L36)</f>
        <v>0</v>
      </c>
      <c r="M37" s="25">
        <f>SUM(M5:M9:M21:M36)</f>
        <v>285</v>
      </c>
      <c r="O37" s="25" t="s">
        <v>192</v>
      </c>
      <c r="P37" s="63">
        <f t="shared" ref="P37:AA38" si="38">B19/B$9</f>
        <v>1.3986013986013986E-2</v>
      </c>
      <c r="Q37" s="63">
        <f t="shared" si="38"/>
        <v>0</v>
      </c>
      <c r="R37" s="63">
        <f t="shared" si="38"/>
        <v>0</v>
      </c>
      <c r="S37" s="63">
        <f t="shared" si="38"/>
        <v>3.7735849056603774E-3</v>
      </c>
      <c r="T37" s="63" t="e">
        <f t="shared" si="38"/>
        <v>#DIV/0!</v>
      </c>
      <c r="U37" s="63" t="e">
        <f t="shared" si="38"/>
        <v>#DIV/0!</v>
      </c>
      <c r="V37" s="63" t="e">
        <f t="shared" si="38"/>
        <v>#DIV/0!</v>
      </c>
      <c r="W37" s="63" t="e">
        <f t="shared" si="38"/>
        <v>#DIV/0!</v>
      </c>
      <c r="X37" s="63" t="e">
        <f t="shared" si="38"/>
        <v>#DIV/0!</v>
      </c>
      <c r="Y37" s="63" t="e">
        <f t="shared" si="38"/>
        <v>#DIV/0!</v>
      </c>
      <c r="Z37" s="63" t="e">
        <f t="shared" si="38"/>
        <v>#DIV/0!</v>
      </c>
      <c r="AA37" s="63">
        <f t="shared" si="38"/>
        <v>0</v>
      </c>
    </row>
    <row r="38" spans="1:27" x14ac:dyDescent="0.2">
      <c r="A38" s="25"/>
      <c r="B38" s="25"/>
      <c r="C38" s="25"/>
      <c r="D38" s="25"/>
      <c r="E38" s="25"/>
      <c r="F38" s="25"/>
      <c r="G38" s="25"/>
      <c r="H38" s="25"/>
      <c r="I38" s="25"/>
      <c r="J38" s="25"/>
      <c r="K38" s="25"/>
      <c r="L38" s="25"/>
      <c r="M38" s="25"/>
      <c r="O38" s="25" t="s">
        <v>252</v>
      </c>
      <c r="P38" s="63">
        <f t="shared" si="38"/>
        <v>0</v>
      </c>
      <c r="Q38" s="63">
        <f t="shared" si="38"/>
        <v>0</v>
      </c>
      <c r="R38" s="63">
        <f t="shared" si="38"/>
        <v>0</v>
      </c>
      <c r="S38" s="63">
        <f t="shared" si="38"/>
        <v>0</v>
      </c>
      <c r="T38" s="63" t="e">
        <f t="shared" si="38"/>
        <v>#DIV/0!</v>
      </c>
      <c r="U38" s="63" t="e">
        <f t="shared" si="38"/>
        <v>#DIV/0!</v>
      </c>
      <c r="V38" s="63" t="e">
        <f t="shared" si="38"/>
        <v>#DIV/0!</v>
      </c>
      <c r="W38" s="63" t="e">
        <f t="shared" si="38"/>
        <v>#DIV/0!</v>
      </c>
      <c r="X38" s="63" t="e">
        <f t="shared" si="38"/>
        <v>#DIV/0!</v>
      </c>
      <c r="Y38" s="63" t="e">
        <f t="shared" si="38"/>
        <v>#DIV/0!</v>
      </c>
      <c r="Z38" s="63" t="e">
        <f t="shared" si="38"/>
        <v>#DIV/0!</v>
      </c>
      <c r="AA38" s="63">
        <f t="shared" si="38"/>
        <v>0</v>
      </c>
    </row>
    <row r="39" spans="1:27" x14ac:dyDescent="0.2">
      <c r="P39" s="25" t="s">
        <v>194</v>
      </c>
      <c r="Q39" s="25"/>
      <c r="R39" s="25"/>
      <c r="S39" s="25"/>
      <c r="T39" s="25"/>
      <c r="U39" s="25"/>
      <c r="V39" s="25"/>
      <c r="W39" s="25"/>
      <c r="X39" s="25"/>
      <c r="Y39" s="25"/>
      <c r="Z39" s="25"/>
      <c r="AA39" s="25"/>
    </row>
    <row r="40" spans="1:27" x14ac:dyDescent="0.2">
      <c r="P40" s="25"/>
      <c r="Q40" s="25"/>
      <c r="R40" s="25"/>
      <c r="S40" s="25"/>
      <c r="T40" s="25"/>
      <c r="U40" s="25"/>
      <c r="V40" s="25"/>
      <c r="W40" s="25"/>
      <c r="X40" s="25"/>
      <c r="Y40" s="25"/>
      <c r="Z40" s="25"/>
      <c r="AA40" s="25"/>
    </row>
  </sheetData>
  <conditionalFormatting sqref="P28:AA38">
    <cfRule type="dataBar" priority="17">
      <dataBar>
        <cfvo type="min"/>
        <cfvo type="max"/>
        <color rgb="FF638EC6"/>
      </dataBar>
      <extLst>
        <ext xmlns:x14="http://schemas.microsoft.com/office/spreadsheetml/2009/9/main" uri="{B025F937-C7B1-47D3-B67F-A62EFF666E3E}">
          <x14:id>{E960318A-9AE0-47B3-B3AE-3BA506FAD303}</x14:id>
        </ext>
      </extLst>
    </cfRule>
  </conditionalFormatting>
  <conditionalFormatting sqref="P5:AA25">
    <cfRule type="dataBar" priority="20">
      <dataBar>
        <cfvo type="min"/>
        <cfvo type="max"/>
        <color rgb="FF638EC6"/>
      </dataBar>
      <extLst>
        <ext xmlns:x14="http://schemas.microsoft.com/office/spreadsheetml/2009/9/main" uri="{B025F937-C7B1-47D3-B67F-A62EFF666E3E}">
          <x14:id>{977C080B-753A-4F3C-A27E-77320173D37F}</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E960318A-9AE0-47B3-B3AE-3BA506FAD303}">
            <x14:dataBar minLength="0" maxLength="100" gradient="0">
              <x14:cfvo type="autoMin"/>
              <x14:cfvo type="autoMax"/>
              <x14:negativeFillColor rgb="FFFF0000"/>
              <x14:axisColor rgb="FF000000"/>
            </x14:dataBar>
          </x14:cfRule>
          <xm:sqref>P28:AA38</xm:sqref>
        </x14:conditionalFormatting>
        <x14:conditionalFormatting xmlns:xm="http://schemas.microsoft.com/office/excel/2006/main">
          <x14:cfRule type="dataBar" id="{977C080B-753A-4F3C-A27E-77320173D37F}">
            <x14:dataBar minLength="0" maxLength="100" gradient="0">
              <x14:cfvo type="autoMin"/>
              <x14:cfvo type="autoMax"/>
              <x14:negativeFillColor rgb="FFFF0000"/>
              <x14:axisColor rgb="FF000000"/>
            </x14:dataBar>
          </x14:cfRule>
          <xm:sqref>P5:AA25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21"/>
  <sheetViews>
    <sheetView workbookViewId="0">
      <selection activeCell="M8" sqref="M8"/>
    </sheetView>
  </sheetViews>
  <sheetFormatPr baseColWidth="10" defaultColWidth="8.83203125" defaultRowHeight="15" x14ac:dyDescent="0.2"/>
  <cols>
    <col min="1" max="1" width="23.33203125" customWidth="1"/>
    <col min="2" max="4" width="12.33203125" bestFit="1" customWidth="1"/>
    <col min="5" max="5" width="16.1640625" bestFit="1" customWidth="1"/>
  </cols>
  <sheetData>
    <row r="1" spans="1:27" x14ac:dyDescent="0.2">
      <c r="A1" s="7" t="s">
        <v>195</v>
      </c>
    </row>
    <row r="2" spans="1:27" s="25" customFormat="1" x14ac:dyDescent="0.2">
      <c r="A2" s="7"/>
    </row>
    <row r="3" spans="1:27" ht="40.25" customHeight="1" thickBot="1" x14ac:dyDescent="0.25">
      <c r="B3" s="27" t="str">
        <f>Table_0_Information!$A$4</f>
        <v>Montana</v>
      </c>
      <c r="C3" s="27" t="str">
        <f>Table_0_Information!$A$5</f>
        <v>Colorado</v>
      </c>
      <c r="D3" s="27" t="str">
        <f>Table_0_Information!$A$6</f>
        <v>Kentucky</v>
      </c>
      <c r="E3" s="27" t="str">
        <f>Table_0_Information!$A$7</f>
        <v>New Mexico</v>
      </c>
      <c r="F3" s="27" t="str">
        <f>Table_0_Information!$A$8</f>
        <v>State 5</v>
      </c>
      <c r="G3" s="27" t="str">
        <f>Table_0_Information!$A$9</f>
        <v>State 6</v>
      </c>
      <c r="H3" s="27" t="str">
        <f>Table_0_Information!$A$10</f>
        <v>State 7</v>
      </c>
      <c r="I3" s="27" t="str">
        <f>Table_0_Information!$A$11</f>
        <v>State 8</v>
      </c>
      <c r="J3" s="27" t="str">
        <f>Table_0_Information!$A$12</f>
        <v>State 9</v>
      </c>
      <c r="K3" s="27" t="str">
        <f>Table_0_Information!$A$13</f>
        <v>State 10</v>
      </c>
      <c r="L3" s="27" t="str">
        <f>Table_0_Information!$A$14</f>
        <v>State 11</v>
      </c>
      <c r="M3" s="27" t="str">
        <f>Table_0_Information!$A$15</f>
        <v>VALIDATION</v>
      </c>
      <c r="N3" s="25"/>
      <c r="O3" s="18"/>
      <c r="P3" s="27" t="str">
        <f>Table_0_Information!$A$4</f>
        <v>Montana</v>
      </c>
      <c r="Q3" s="27" t="str">
        <f>Table_0_Information!$A$5</f>
        <v>Colorado</v>
      </c>
      <c r="R3" s="27" t="str">
        <f>Table_0_Information!$A$6</f>
        <v>Kentucky</v>
      </c>
      <c r="S3" s="27" t="str">
        <f>Table_0_Information!$A$7</f>
        <v>New Mexico</v>
      </c>
      <c r="T3" s="27" t="str">
        <f>Table_0_Information!$A$8</f>
        <v>State 5</v>
      </c>
      <c r="U3" s="27" t="str">
        <f>Table_0_Information!$A$9</f>
        <v>State 6</v>
      </c>
      <c r="V3" s="27" t="str">
        <f>Table_0_Information!$A$10</f>
        <v>State 7</v>
      </c>
      <c r="W3" s="27" t="str">
        <f>Table_0_Information!$A$11</f>
        <v>State 8</v>
      </c>
      <c r="X3" s="27" t="str">
        <f>Table_0_Information!$A$12</f>
        <v>State 9</v>
      </c>
      <c r="Y3" s="27" t="str">
        <f>Table_0_Information!$A$13</f>
        <v>State 10</v>
      </c>
      <c r="Z3" s="27" t="str">
        <f>Table_0_Information!$A$14</f>
        <v>State 11</v>
      </c>
      <c r="AA3" s="27" t="str">
        <f>Table_0_Information!$A$15</f>
        <v>VALIDATION</v>
      </c>
    </row>
    <row r="4" spans="1:27" ht="16" thickTop="1" x14ac:dyDescent="0.2">
      <c r="A4" t="s">
        <v>98</v>
      </c>
      <c r="B4" s="30">
        <v>3839</v>
      </c>
      <c r="C4" s="30"/>
      <c r="D4" s="46">
        <v>7038</v>
      </c>
      <c r="E4" s="30">
        <v>6857</v>
      </c>
      <c r="F4" s="30"/>
      <c r="G4" s="33"/>
      <c r="H4" s="30"/>
      <c r="I4" s="33"/>
      <c r="J4" s="33"/>
      <c r="K4" s="33"/>
      <c r="L4" s="33"/>
      <c r="M4" s="33">
        <v>168</v>
      </c>
      <c r="N4" s="25"/>
      <c r="O4" s="25" t="s">
        <v>98</v>
      </c>
      <c r="P4" s="63">
        <f>B4/B$8</f>
        <v>0.9803370786516854</v>
      </c>
      <c r="Q4" s="63" t="e">
        <f t="shared" ref="Q4:AA4" si="0">C4/C$8</f>
        <v>#DIV/0!</v>
      </c>
      <c r="R4" s="63">
        <f t="shared" si="0"/>
        <v>0.98585236027454826</v>
      </c>
      <c r="S4" s="63">
        <f t="shared" si="0"/>
        <v>0.68776328986960877</v>
      </c>
      <c r="T4" s="63" t="e">
        <f t="shared" si="0"/>
        <v>#DIV/0!</v>
      </c>
      <c r="U4" s="63" t="e">
        <f t="shared" si="0"/>
        <v>#DIV/0!</v>
      </c>
      <c r="V4" s="63" t="e">
        <f t="shared" si="0"/>
        <v>#DIV/0!</v>
      </c>
      <c r="W4" s="63" t="e">
        <f t="shared" si="0"/>
        <v>#DIV/0!</v>
      </c>
      <c r="X4" s="63" t="e">
        <f t="shared" si="0"/>
        <v>#DIV/0!</v>
      </c>
      <c r="Y4" s="63" t="e">
        <f t="shared" si="0"/>
        <v>#DIV/0!</v>
      </c>
      <c r="Z4" s="63" t="e">
        <f t="shared" si="0"/>
        <v>#DIV/0!</v>
      </c>
      <c r="AA4" s="63">
        <f t="shared" si="0"/>
        <v>0.58131487889273359</v>
      </c>
    </row>
    <row r="5" spans="1:27" x14ac:dyDescent="0.2">
      <c r="A5" t="s">
        <v>99</v>
      </c>
      <c r="B5" s="30">
        <v>43</v>
      </c>
      <c r="C5" s="30"/>
      <c r="D5" s="30">
        <v>57</v>
      </c>
      <c r="E5" s="30">
        <v>86</v>
      </c>
      <c r="F5" s="30"/>
      <c r="G5" s="33"/>
      <c r="H5" s="30"/>
      <c r="I5" s="33"/>
      <c r="J5" s="33"/>
      <c r="K5" s="33"/>
      <c r="L5" s="33"/>
      <c r="M5" s="33">
        <v>89</v>
      </c>
      <c r="N5" s="25"/>
      <c r="O5" s="25" t="s">
        <v>99</v>
      </c>
      <c r="P5" s="63">
        <f t="shared" ref="P5:P7" si="1">B5/B$8</f>
        <v>1.0980592441266599E-2</v>
      </c>
      <c r="Q5" s="63" t="e">
        <f t="shared" ref="Q5:Q7" si="2">C5/C$8</f>
        <v>#DIV/0!</v>
      </c>
      <c r="R5" s="63">
        <f t="shared" ref="R5:R7" si="3">D5/D$8</f>
        <v>7.9843115282252422E-3</v>
      </c>
      <c r="S5" s="63">
        <f t="shared" ref="S5:S7" si="4">E5/E$8</f>
        <v>8.6258776328986958E-3</v>
      </c>
      <c r="T5" s="63" t="e">
        <f t="shared" ref="T5:T7" si="5">F5/F$8</f>
        <v>#DIV/0!</v>
      </c>
      <c r="U5" s="63" t="e">
        <f t="shared" ref="U5:U7" si="6">G5/G$8</f>
        <v>#DIV/0!</v>
      </c>
      <c r="V5" s="63" t="e">
        <f t="shared" ref="V5:V7" si="7">H5/H$8</f>
        <v>#DIV/0!</v>
      </c>
      <c r="W5" s="63" t="e">
        <f t="shared" ref="W5:W7" si="8">I5/I$8</f>
        <v>#DIV/0!</v>
      </c>
      <c r="X5" s="63" t="e">
        <f t="shared" ref="X5:X7" si="9">J5/J$8</f>
        <v>#DIV/0!</v>
      </c>
      <c r="Y5" s="63" t="e">
        <f t="shared" ref="Y5:Y7" si="10">K5/K$8</f>
        <v>#DIV/0!</v>
      </c>
      <c r="Z5" s="63" t="e">
        <f t="shared" ref="Z5:Z7" si="11">L5/L$8</f>
        <v>#DIV/0!</v>
      </c>
      <c r="AA5" s="63">
        <f t="shared" ref="AA5:AA7" si="12">M5/M$8</f>
        <v>0.30795847750865052</v>
      </c>
    </row>
    <row r="6" spans="1:27" x14ac:dyDescent="0.2">
      <c r="A6" t="s">
        <v>100</v>
      </c>
      <c r="B6" s="30">
        <v>34</v>
      </c>
      <c r="C6" s="30"/>
      <c r="D6" s="30">
        <v>44</v>
      </c>
      <c r="E6" s="30">
        <v>64</v>
      </c>
      <c r="F6" s="30"/>
      <c r="G6" s="33"/>
      <c r="H6" s="30"/>
      <c r="I6" s="33"/>
      <c r="J6" s="33"/>
      <c r="K6" s="33"/>
      <c r="L6" s="33"/>
      <c r="M6" s="33">
        <v>32</v>
      </c>
      <c r="N6" s="25"/>
      <c r="O6" s="25" t="s">
        <v>100</v>
      </c>
      <c r="P6" s="63">
        <f t="shared" si="1"/>
        <v>8.6823289070480075E-3</v>
      </c>
      <c r="Q6" s="63" t="e">
        <f t="shared" si="2"/>
        <v>#DIV/0!</v>
      </c>
      <c r="R6" s="63">
        <f t="shared" si="3"/>
        <v>6.1633281972265025E-3</v>
      </c>
      <c r="S6" s="63">
        <f t="shared" si="4"/>
        <v>6.4192577733199595E-3</v>
      </c>
      <c r="T6" s="63" t="e">
        <f t="shared" si="5"/>
        <v>#DIV/0!</v>
      </c>
      <c r="U6" s="63" t="e">
        <f t="shared" si="6"/>
        <v>#DIV/0!</v>
      </c>
      <c r="V6" s="63" t="e">
        <f t="shared" si="7"/>
        <v>#DIV/0!</v>
      </c>
      <c r="W6" s="63" t="e">
        <f t="shared" si="8"/>
        <v>#DIV/0!</v>
      </c>
      <c r="X6" s="63" t="e">
        <f t="shared" si="9"/>
        <v>#DIV/0!</v>
      </c>
      <c r="Y6" s="63" t="e">
        <f t="shared" si="10"/>
        <v>#DIV/0!</v>
      </c>
      <c r="Z6" s="63" t="e">
        <f t="shared" si="11"/>
        <v>#DIV/0!</v>
      </c>
      <c r="AA6" s="63">
        <f t="shared" si="12"/>
        <v>0.11072664359861592</v>
      </c>
    </row>
    <row r="7" spans="1:27" x14ac:dyDescent="0.2">
      <c r="A7" t="s">
        <v>78</v>
      </c>
      <c r="B7" s="33"/>
      <c r="C7" s="33"/>
      <c r="D7" s="33"/>
      <c r="E7" s="30">
        <v>2963</v>
      </c>
      <c r="F7" s="33"/>
      <c r="G7" s="33"/>
      <c r="H7" s="33"/>
      <c r="I7" s="33"/>
      <c r="J7" s="33"/>
      <c r="K7" s="33"/>
      <c r="L7" s="33"/>
      <c r="M7" s="33"/>
      <c r="N7" s="25"/>
      <c r="O7" s="65" t="s">
        <v>78</v>
      </c>
      <c r="P7" s="63">
        <f t="shared" si="1"/>
        <v>0</v>
      </c>
      <c r="Q7" s="63" t="e">
        <f t="shared" si="2"/>
        <v>#DIV/0!</v>
      </c>
      <c r="R7" s="63">
        <f t="shared" si="3"/>
        <v>0</v>
      </c>
      <c r="S7" s="63">
        <f t="shared" si="4"/>
        <v>0.29719157472417251</v>
      </c>
      <c r="T7" s="63" t="e">
        <f t="shared" si="5"/>
        <v>#DIV/0!</v>
      </c>
      <c r="U7" s="63" t="e">
        <f t="shared" si="6"/>
        <v>#DIV/0!</v>
      </c>
      <c r="V7" s="63" t="e">
        <f t="shared" si="7"/>
        <v>#DIV/0!</v>
      </c>
      <c r="W7" s="63" t="e">
        <f t="shared" si="8"/>
        <v>#DIV/0!</v>
      </c>
      <c r="X7" s="63" t="e">
        <f t="shared" si="9"/>
        <v>#DIV/0!</v>
      </c>
      <c r="Y7" s="63" t="e">
        <f t="shared" si="10"/>
        <v>#DIV/0!</v>
      </c>
      <c r="Z7" s="63" t="e">
        <f t="shared" si="11"/>
        <v>#DIV/0!</v>
      </c>
      <c r="AA7" s="63">
        <f t="shared" si="12"/>
        <v>0</v>
      </c>
    </row>
    <row r="8" spans="1:27" x14ac:dyDescent="0.2">
      <c r="B8">
        <f>SUM(B4:B7)</f>
        <v>3916</v>
      </c>
      <c r="C8" s="25">
        <f t="shared" ref="C8:M8" si="13">SUM(C4:C7)</f>
        <v>0</v>
      </c>
      <c r="D8" s="25">
        <f t="shared" si="13"/>
        <v>7139</v>
      </c>
      <c r="E8" s="25">
        <f t="shared" si="13"/>
        <v>9970</v>
      </c>
      <c r="F8" s="25">
        <f t="shared" si="13"/>
        <v>0</v>
      </c>
      <c r="G8" s="25">
        <f t="shared" si="13"/>
        <v>0</v>
      </c>
      <c r="H8" s="25">
        <f t="shared" si="13"/>
        <v>0</v>
      </c>
      <c r="I8" s="25">
        <f t="shared" si="13"/>
        <v>0</v>
      </c>
      <c r="J8" s="25">
        <f t="shared" si="13"/>
        <v>0</v>
      </c>
      <c r="K8" s="25">
        <f t="shared" si="13"/>
        <v>0</v>
      </c>
      <c r="L8" s="25">
        <f t="shared" si="13"/>
        <v>0</v>
      </c>
      <c r="M8" s="25">
        <f t="shared" si="13"/>
        <v>289</v>
      </c>
      <c r="N8" s="25"/>
      <c r="O8" s="25"/>
      <c r="P8" s="70"/>
      <c r="Q8" s="70"/>
      <c r="R8" s="70"/>
      <c r="S8" s="70"/>
      <c r="T8" s="25"/>
      <c r="U8" s="25"/>
      <c r="V8" s="25"/>
      <c r="W8" s="25"/>
      <c r="X8" s="25"/>
      <c r="Y8" s="25"/>
      <c r="Z8" s="25"/>
      <c r="AA8" s="25"/>
    </row>
    <row r="10" spans="1:27" x14ac:dyDescent="0.2">
      <c r="A10" t="s">
        <v>196</v>
      </c>
    </row>
    <row r="12" spans="1:27" x14ac:dyDescent="0.2">
      <c r="A12" t="s">
        <v>44</v>
      </c>
    </row>
    <row r="13" spans="1:27" ht="40.25" customHeight="1" thickBot="1" x14ac:dyDescent="0.25">
      <c r="B13" s="27" t="str">
        <f>Table_0_Information!$A$4</f>
        <v>Montana</v>
      </c>
      <c r="C13" s="27" t="str">
        <f>Table_0_Information!$A$5</f>
        <v>Colorado</v>
      </c>
      <c r="D13" s="27" t="str">
        <f>Table_0_Information!$A$6</f>
        <v>Kentucky</v>
      </c>
      <c r="E13" s="27" t="str">
        <f>Table_0_Information!$A$7</f>
        <v>New Mexico</v>
      </c>
      <c r="F13" s="27" t="str">
        <f>Table_0_Information!$A$8</f>
        <v>State 5</v>
      </c>
      <c r="G13" s="27" t="str">
        <f>Table_0_Information!$A$9</f>
        <v>State 6</v>
      </c>
      <c r="H13" s="27" t="str">
        <f>Table_0_Information!$A$10</f>
        <v>State 7</v>
      </c>
      <c r="I13" s="27" t="str">
        <f>Table_0_Information!$A$11</f>
        <v>State 8</v>
      </c>
      <c r="J13" s="27" t="str">
        <f>Table_0_Information!$A$12</f>
        <v>State 9</v>
      </c>
      <c r="K13" s="27" t="str">
        <f>Table_0_Information!$A$13</f>
        <v>State 10</v>
      </c>
      <c r="L13" s="27" t="str">
        <f>Table_0_Information!$A$14</f>
        <v>State 11</v>
      </c>
      <c r="M13" s="27" t="str">
        <f>Table_0_Information!$A$15</f>
        <v>VALIDATION</v>
      </c>
      <c r="N13" s="25"/>
      <c r="O13" s="18"/>
      <c r="P13" s="27" t="str">
        <f>Table_0_Information!$A$4</f>
        <v>Montana</v>
      </c>
      <c r="Q13" s="27" t="str">
        <f>Table_0_Information!$A$5</f>
        <v>Colorado</v>
      </c>
      <c r="R13" s="27" t="str">
        <f>Table_0_Information!$A$6</f>
        <v>Kentucky</v>
      </c>
      <c r="S13" s="27" t="str">
        <f>Table_0_Information!$A$7</f>
        <v>New Mexico</v>
      </c>
      <c r="T13" s="27" t="str">
        <f>Table_0_Information!$A$8</f>
        <v>State 5</v>
      </c>
      <c r="U13" s="27" t="str">
        <f>Table_0_Information!$A$9</f>
        <v>State 6</v>
      </c>
      <c r="V13" s="27" t="str">
        <f>Table_0_Information!$A$10</f>
        <v>State 7</v>
      </c>
      <c r="W13" s="27" t="str">
        <f>Table_0_Information!$A$11</f>
        <v>State 8</v>
      </c>
      <c r="X13" s="27" t="str">
        <f>Table_0_Information!$A$12</f>
        <v>State 9</v>
      </c>
      <c r="Y13" s="27" t="str">
        <f>Table_0_Information!$A$13</f>
        <v>State 10</v>
      </c>
      <c r="Z13" s="27" t="str">
        <f>Table_0_Information!$A$14</f>
        <v>State 11</v>
      </c>
      <c r="AA13" s="27" t="str">
        <f>Table_0_Information!$A$15</f>
        <v>VALIDATION</v>
      </c>
    </row>
    <row r="14" spans="1:27" ht="16" thickTop="1" x14ac:dyDescent="0.2">
      <c r="A14" s="16" t="s">
        <v>57</v>
      </c>
      <c r="B14" s="30">
        <v>459</v>
      </c>
      <c r="C14" s="30">
        <v>6432</v>
      </c>
      <c r="D14" s="33">
        <v>976</v>
      </c>
      <c r="E14" s="30">
        <v>1218</v>
      </c>
      <c r="F14" s="30"/>
      <c r="G14" s="33"/>
      <c r="H14" s="30"/>
      <c r="I14" s="33"/>
      <c r="J14" s="33"/>
      <c r="K14" s="33"/>
      <c r="L14" s="33"/>
      <c r="M14" s="33">
        <v>55</v>
      </c>
      <c r="N14" s="25"/>
      <c r="O14" s="25" t="s">
        <v>41</v>
      </c>
      <c r="P14" s="63">
        <f>B14/B$21</f>
        <v>0.11721144024514811</v>
      </c>
      <c r="Q14" s="63">
        <f t="shared" ref="Q14:AA14" si="14">C14/C$21</f>
        <v>0.49522636279642746</v>
      </c>
      <c r="R14" s="63">
        <f t="shared" si="14"/>
        <v>0.1367713004484305</v>
      </c>
      <c r="S14" s="63">
        <f t="shared" si="14"/>
        <v>0.12216649949849549</v>
      </c>
      <c r="T14" s="63" t="e">
        <f t="shared" si="14"/>
        <v>#DIV/0!</v>
      </c>
      <c r="U14" s="63" t="e">
        <f t="shared" si="14"/>
        <v>#DIV/0!</v>
      </c>
      <c r="V14" s="63" t="e">
        <f t="shared" si="14"/>
        <v>#DIV/0!</v>
      </c>
      <c r="W14" s="63" t="e">
        <f t="shared" si="14"/>
        <v>#DIV/0!</v>
      </c>
      <c r="X14" s="63" t="e">
        <f t="shared" si="14"/>
        <v>#DIV/0!</v>
      </c>
      <c r="Y14" s="63" t="e">
        <f t="shared" si="14"/>
        <v>#DIV/0!</v>
      </c>
      <c r="Z14" s="63" t="e">
        <f t="shared" si="14"/>
        <v>#DIV/0!</v>
      </c>
      <c r="AA14" s="63">
        <f t="shared" si="14"/>
        <v>0.19031141868512111</v>
      </c>
    </row>
    <row r="15" spans="1:27" x14ac:dyDescent="0.2">
      <c r="A15" s="16" t="s">
        <v>45</v>
      </c>
      <c r="B15" s="30">
        <v>902</v>
      </c>
      <c r="C15" s="30">
        <v>6012</v>
      </c>
      <c r="D15" s="33">
        <v>648</v>
      </c>
      <c r="E15" s="30">
        <v>1065</v>
      </c>
      <c r="F15" s="30"/>
      <c r="G15" s="33"/>
      <c r="H15" s="30"/>
      <c r="I15" s="33"/>
      <c r="J15" s="33"/>
      <c r="K15" s="33"/>
      <c r="L15" s="33"/>
      <c r="M15" s="33">
        <v>103</v>
      </c>
      <c r="N15" s="25"/>
      <c r="O15" s="25" t="s">
        <v>45</v>
      </c>
      <c r="P15" s="63">
        <f t="shared" ref="P15:P20" si="15">B15/B$21</f>
        <v>0.2303370786516854</v>
      </c>
      <c r="Q15" s="63">
        <f t="shared" ref="Q15:Q20" si="16">C15/C$21</f>
        <v>0.4628888204496458</v>
      </c>
      <c r="R15" s="63">
        <f t="shared" ref="R15:R20" si="17">D15/D$21</f>
        <v>9.0807174887892375E-2</v>
      </c>
      <c r="S15" s="63">
        <f t="shared" ref="S15:S20" si="18">E15/E$21</f>
        <v>0.10682046138415245</v>
      </c>
      <c r="T15" s="63" t="e">
        <f t="shared" ref="T15:T20" si="19">F15/F$21</f>
        <v>#DIV/0!</v>
      </c>
      <c r="U15" s="63" t="e">
        <f t="shared" ref="U15:U20" si="20">G15/G$21</f>
        <v>#DIV/0!</v>
      </c>
      <c r="V15" s="63" t="e">
        <f t="shared" ref="V15:V20" si="21">H15/H$21</f>
        <v>#DIV/0!</v>
      </c>
      <c r="W15" s="63" t="e">
        <f t="shared" ref="W15:W20" si="22">I15/I$21</f>
        <v>#DIV/0!</v>
      </c>
      <c r="X15" s="63" t="e">
        <f t="shared" ref="X15:X20" si="23">J15/J$21</f>
        <v>#DIV/0!</v>
      </c>
      <c r="Y15" s="63" t="e">
        <f t="shared" ref="Y15:Y20" si="24">K15/K$21</f>
        <v>#DIV/0!</v>
      </c>
      <c r="Z15" s="63" t="e">
        <f t="shared" ref="Z15:Z20" si="25">L15/L$21</f>
        <v>#DIV/0!</v>
      </c>
      <c r="AA15" s="63">
        <f t="shared" ref="AA15:AA20" si="26">M15/M$21</f>
        <v>0.356401384083045</v>
      </c>
    </row>
    <row r="16" spans="1:27" x14ac:dyDescent="0.2">
      <c r="A16" s="16" t="s">
        <v>42</v>
      </c>
      <c r="B16" s="30">
        <v>3</v>
      </c>
      <c r="C16" s="30">
        <v>40</v>
      </c>
      <c r="D16" s="33" t="s">
        <v>90</v>
      </c>
      <c r="E16" s="30">
        <v>5</v>
      </c>
      <c r="F16" s="30"/>
      <c r="G16" s="33"/>
      <c r="H16" s="30"/>
      <c r="I16" s="33"/>
      <c r="J16" s="33"/>
      <c r="K16" s="33"/>
      <c r="L16" s="33"/>
      <c r="M16" s="33">
        <v>42</v>
      </c>
      <c r="N16" s="25"/>
      <c r="O16" s="25" t="s">
        <v>42</v>
      </c>
      <c r="P16" s="63">
        <f t="shared" si="15"/>
        <v>7.660878447395301E-4</v>
      </c>
      <c r="Q16" s="63">
        <f t="shared" si="16"/>
        <v>3.0797659377887281E-3</v>
      </c>
      <c r="R16" s="63" t="e">
        <f t="shared" si="17"/>
        <v>#VALUE!</v>
      </c>
      <c r="S16" s="63">
        <f t="shared" si="18"/>
        <v>5.0150451354062187E-4</v>
      </c>
      <c r="T16" s="63" t="e">
        <f t="shared" si="19"/>
        <v>#DIV/0!</v>
      </c>
      <c r="U16" s="63" t="e">
        <f t="shared" si="20"/>
        <v>#DIV/0!</v>
      </c>
      <c r="V16" s="63" t="e">
        <f t="shared" si="21"/>
        <v>#DIV/0!</v>
      </c>
      <c r="W16" s="63" t="e">
        <f t="shared" si="22"/>
        <v>#DIV/0!</v>
      </c>
      <c r="X16" s="63" t="e">
        <f t="shared" si="23"/>
        <v>#DIV/0!</v>
      </c>
      <c r="Y16" s="63" t="e">
        <f t="shared" si="24"/>
        <v>#DIV/0!</v>
      </c>
      <c r="Z16" s="63" t="e">
        <f t="shared" si="25"/>
        <v>#DIV/0!</v>
      </c>
      <c r="AA16" s="63">
        <f t="shared" si="26"/>
        <v>0.1453287197231834</v>
      </c>
    </row>
    <row r="17" spans="1:27" x14ac:dyDescent="0.2">
      <c r="A17" s="16" t="s">
        <v>43</v>
      </c>
      <c r="B17" s="30">
        <v>52</v>
      </c>
      <c r="C17" s="30">
        <v>504</v>
      </c>
      <c r="D17" s="33">
        <v>78</v>
      </c>
      <c r="E17" s="30">
        <v>85</v>
      </c>
      <c r="F17" s="33"/>
      <c r="G17" s="33"/>
      <c r="H17" s="33"/>
      <c r="I17" s="33"/>
      <c r="J17" s="33"/>
      <c r="K17" s="33"/>
      <c r="L17" s="33"/>
      <c r="M17" s="33">
        <v>48</v>
      </c>
      <c r="N17" s="25"/>
      <c r="O17" s="65" t="s">
        <v>43</v>
      </c>
      <c r="P17" s="63">
        <f t="shared" si="15"/>
        <v>1.3278855975485188E-2</v>
      </c>
      <c r="Q17" s="63">
        <f t="shared" si="16"/>
        <v>3.880505081613797E-2</v>
      </c>
      <c r="R17" s="63">
        <f t="shared" si="17"/>
        <v>1.0930493273542601E-2</v>
      </c>
      <c r="S17" s="63">
        <f t="shared" si="18"/>
        <v>8.5255767301905712E-3</v>
      </c>
      <c r="T17" s="63" t="e">
        <f t="shared" si="19"/>
        <v>#DIV/0!</v>
      </c>
      <c r="U17" s="63" t="e">
        <f t="shared" si="20"/>
        <v>#DIV/0!</v>
      </c>
      <c r="V17" s="63" t="e">
        <f t="shared" si="21"/>
        <v>#DIV/0!</v>
      </c>
      <c r="W17" s="63" t="e">
        <f t="shared" si="22"/>
        <v>#DIV/0!</v>
      </c>
      <c r="X17" s="63" t="e">
        <f t="shared" si="23"/>
        <v>#DIV/0!</v>
      </c>
      <c r="Y17" s="63" t="e">
        <f t="shared" si="24"/>
        <v>#DIV/0!</v>
      </c>
      <c r="Z17" s="63" t="e">
        <f t="shared" si="25"/>
        <v>#DIV/0!</v>
      </c>
      <c r="AA17" s="63">
        <f t="shared" si="26"/>
        <v>0.16608996539792387</v>
      </c>
    </row>
    <row r="18" spans="1:27" x14ac:dyDescent="0.2">
      <c r="A18" s="16" t="s">
        <v>46</v>
      </c>
      <c r="B18" s="30">
        <v>2255</v>
      </c>
      <c r="C18" s="33"/>
      <c r="D18" s="33">
        <v>5288</v>
      </c>
      <c r="E18" s="30">
        <v>7199</v>
      </c>
      <c r="F18" s="33"/>
      <c r="G18" s="33"/>
      <c r="H18" s="33"/>
      <c r="I18" s="33"/>
      <c r="J18" s="33"/>
      <c r="K18" s="33"/>
      <c r="L18" s="33"/>
      <c r="M18" s="33">
        <v>21</v>
      </c>
      <c r="N18" s="25"/>
      <c r="O18" s="25" t="s">
        <v>46</v>
      </c>
      <c r="P18" s="63">
        <f t="shared" si="15"/>
        <v>0.5758426966292135</v>
      </c>
      <c r="Q18" s="63">
        <f t="shared" si="16"/>
        <v>0</v>
      </c>
      <c r="R18" s="63">
        <f t="shared" si="17"/>
        <v>0.74103139013452912</v>
      </c>
      <c r="S18" s="63">
        <f t="shared" si="18"/>
        <v>0.72206619859578736</v>
      </c>
      <c r="T18" s="63" t="e">
        <f t="shared" si="19"/>
        <v>#DIV/0!</v>
      </c>
      <c r="U18" s="63" t="e">
        <f t="shared" si="20"/>
        <v>#DIV/0!</v>
      </c>
      <c r="V18" s="63" t="e">
        <f t="shared" si="21"/>
        <v>#DIV/0!</v>
      </c>
      <c r="W18" s="63" t="e">
        <f t="shared" si="22"/>
        <v>#DIV/0!</v>
      </c>
      <c r="X18" s="63" t="e">
        <f t="shared" si="23"/>
        <v>#DIV/0!</v>
      </c>
      <c r="Y18" s="63" t="e">
        <f t="shared" si="24"/>
        <v>#DIV/0!</v>
      </c>
      <c r="Z18" s="63" t="e">
        <f t="shared" si="25"/>
        <v>#DIV/0!</v>
      </c>
      <c r="AA18" s="63">
        <f t="shared" si="26"/>
        <v>7.2664359861591699E-2</v>
      </c>
    </row>
    <row r="19" spans="1:27" x14ac:dyDescent="0.2">
      <c r="A19" s="16" t="s">
        <v>47</v>
      </c>
      <c r="B19" s="30">
        <v>245</v>
      </c>
      <c r="C19" s="33"/>
      <c r="D19" s="33">
        <v>146</v>
      </c>
      <c r="E19" s="30">
        <v>270</v>
      </c>
      <c r="F19" s="33"/>
      <c r="G19" s="33"/>
      <c r="H19" s="33"/>
      <c r="I19" s="33"/>
      <c r="J19" s="33"/>
      <c r="K19" s="33"/>
      <c r="L19" s="33"/>
      <c r="M19" s="33">
        <v>20</v>
      </c>
      <c r="N19" s="25"/>
      <c r="O19" s="25" t="s">
        <v>47</v>
      </c>
      <c r="P19" s="63">
        <f t="shared" si="15"/>
        <v>6.2563840653728289E-2</v>
      </c>
      <c r="Q19" s="63">
        <f t="shared" si="16"/>
        <v>0</v>
      </c>
      <c r="R19" s="63">
        <f t="shared" si="17"/>
        <v>2.0459641255605381E-2</v>
      </c>
      <c r="S19" s="63">
        <f t="shared" si="18"/>
        <v>2.7081243731193579E-2</v>
      </c>
      <c r="T19" s="63" t="e">
        <f t="shared" si="19"/>
        <v>#DIV/0!</v>
      </c>
      <c r="U19" s="63" t="e">
        <f t="shared" si="20"/>
        <v>#DIV/0!</v>
      </c>
      <c r="V19" s="63" t="e">
        <f t="shared" si="21"/>
        <v>#DIV/0!</v>
      </c>
      <c r="W19" s="63" t="e">
        <f t="shared" si="22"/>
        <v>#DIV/0!</v>
      </c>
      <c r="X19" s="63" t="e">
        <f t="shared" si="23"/>
        <v>#DIV/0!</v>
      </c>
      <c r="Y19" s="63" t="e">
        <f t="shared" si="24"/>
        <v>#DIV/0!</v>
      </c>
      <c r="Z19" s="63" t="e">
        <f t="shared" si="25"/>
        <v>#DIV/0!</v>
      </c>
      <c r="AA19" s="63">
        <f t="shared" si="26"/>
        <v>6.9204152249134954E-2</v>
      </c>
    </row>
    <row r="20" spans="1:27" x14ac:dyDescent="0.2">
      <c r="A20" s="25" t="s">
        <v>78</v>
      </c>
      <c r="B20" s="33"/>
      <c r="C20" s="33"/>
      <c r="D20" s="33"/>
      <c r="E20" s="30">
        <v>128</v>
      </c>
      <c r="F20" s="33"/>
      <c r="G20" s="33"/>
      <c r="H20" s="33"/>
      <c r="I20" s="33"/>
      <c r="J20" s="33"/>
      <c r="K20" s="33"/>
      <c r="L20" s="33"/>
      <c r="M20" s="33"/>
      <c r="N20" s="59"/>
      <c r="O20" s="59" t="s">
        <v>78</v>
      </c>
      <c r="P20" s="63">
        <f t="shared" si="15"/>
        <v>0</v>
      </c>
      <c r="Q20" s="63">
        <f t="shared" si="16"/>
        <v>0</v>
      </c>
      <c r="R20" s="63">
        <f t="shared" si="17"/>
        <v>0</v>
      </c>
      <c r="S20" s="63">
        <f t="shared" si="18"/>
        <v>1.2838515546639919E-2</v>
      </c>
      <c r="T20" s="63" t="e">
        <f t="shared" si="19"/>
        <v>#DIV/0!</v>
      </c>
      <c r="U20" s="63" t="e">
        <f t="shared" si="20"/>
        <v>#DIV/0!</v>
      </c>
      <c r="V20" s="63" t="e">
        <f t="shared" si="21"/>
        <v>#DIV/0!</v>
      </c>
      <c r="W20" s="63" t="e">
        <f t="shared" si="22"/>
        <v>#DIV/0!</v>
      </c>
      <c r="X20" s="63" t="e">
        <f t="shared" si="23"/>
        <v>#DIV/0!</v>
      </c>
      <c r="Y20" s="63" t="e">
        <f t="shared" si="24"/>
        <v>#DIV/0!</v>
      </c>
      <c r="Z20" s="63" t="e">
        <f t="shared" si="25"/>
        <v>#DIV/0!</v>
      </c>
      <c r="AA20" s="63">
        <f t="shared" si="26"/>
        <v>0</v>
      </c>
    </row>
    <row r="21" spans="1:27" s="25" customFormat="1" x14ac:dyDescent="0.2">
      <c r="A21" s="59" t="s">
        <v>179</v>
      </c>
      <c r="B21" s="25">
        <f>SUM(B14:B20)</f>
        <v>3916</v>
      </c>
      <c r="C21" s="25">
        <f t="shared" ref="C21:M21" si="27">SUM(C14:C20)</f>
        <v>12988</v>
      </c>
      <c r="D21" s="25">
        <f t="shared" si="27"/>
        <v>7136</v>
      </c>
      <c r="E21" s="25">
        <f t="shared" si="27"/>
        <v>9970</v>
      </c>
      <c r="F21" s="25">
        <f t="shared" si="27"/>
        <v>0</v>
      </c>
      <c r="G21" s="25">
        <f t="shared" si="27"/>
        <v>0</v>
      </c>
      <c r="H21" s="25">
        <f t="shared" si="27"/>
        <v>0</v>
      </c>
      <c r="I21" s="25">
        <f t="shared" si="27"/>
        <v>0</v>
      </c>
      <c r="J21" s="25">
        <f t="shared" si="27"/>
        <v>0</v>
      </c>
      <c r="K21" s="25">
        <f t="shared" si="27"/>
        <v>0</v>
      </c>
      <c r="L21" s="25">
        <f t="shared" si="27"/>
        <v>0</v>
      </c>
      <c r="M21" s="25">
        <f t="shared" si="27"/>
        <v>289</v>
      </c>
      <c r="N21" s="59"/>
      <c r="O21" s="59"/>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9"/>
  <sheetViews>
    <sheetView tabSelected="1" topLeftCell="A10" workbookViewId="0">
      <selection activeCell="R7" sqref="R7"/>
    </sheetView>
  </sheetViews>
  <sheetFormatPr baseColWidth="10" defaultColWidth="8.83203125" defaultRowHeight="15" x14ac:dyDescent="0.2"/>
  <cols>
    <col min="1" max="1" width="11.6640625" bestFit="1" customWidth="1"/>
    <col min="5" max="5" width="12.6640625" customWidth="1"/>
    <col min="6" max="6" width="15.1640625" customWidth="1"/>
  </cols>
  <sheetData>
    <row r="1" spans="1:17" s="23" customFormat="1" x14ac:dyDescent="0.2">
      <c r="A1" s="7" t="s">
        <v>198</v>
      </c>
    </row>
    <row r="2" spans="1:17" s="58" customFormat="1" ht="16" thickBot="1" x14ac:dyDescent="0.25">
      <c r="D2" s="58" t="s">
        <v>201</v>
      </c>
      <c r="E2" s="58" t="s">
        <v>201</v>
      </c>
      <c r="F2" s="58" t="s">
        <v>201</v>
      </c>
      <c r="H2" s="58" t="s">
        <v>202</v>
      </c>
      <c r="I2" s="58" t="s">
        <v>202</v>
      </c>
      <c r="J2" s="58" t="s">
        <v>202</v>
      </c>
      <c r="L2" s="58" t="s">
        <v>203</v>
      </c>
      <c r="M2" s="58" t="s">
        <v>203</v>
      </c>
      <c r="N2" s="58" t="s">
        <v>203</v>
      </c>
    </row>
    <row r="3" spans="1:17" ht="60" customHeight="1" x14ac:dyDescent="0.2">
      <c r="A3" s="20" t="s">
        <v>58</v>
      </c>
      <c r="B3" s="20" t="s">
        <v>59</v>
      </c>
      <c r="C3" s="20" t="s">
        <v>60</v>
      </c>
      <c r="D3" s="21" t="s">
        <v>61</v>
      </c>
      <c r="E3" s="21" t="s">
        <v>62</v>
      </c>
      <c r="F3" s="24" t="s">
        <v>200</v>
      </c>
      <c r="H3" s="24" t="s">
        <v>61</v>
      </c>
      <c r="I3" s="24" t="s">
        <v>62</v>
      </c>
      <c r="J3" s="24" t="s">
        <v>200</v>
      </c>
      <c r="L3" s="24" t="s">
        <v>61</v>
      </c>
      <c r="M3" s="24" t="s">
        <v>62</v>
      </c>
      <c r="N3" s="24" t="s">
        <v>200</v>
      </c>
    </row>
    <row r="4" spans="1:17" x14ac:dyDescent="0.2">
      <c r="A4" s="22" t="s">
        <v>63</v>
      </c>
      <c r="B4" s="22">
        <v>2015</v>
      </c>
      <c r="C4" s="22">
        <v>4</v>
      </c>
      <c r="D4" s="30">
        <v>192</v>
      </c>
      <c r="E4" s="30">
        <v>21554</v>
      </c>
      <c r="F4" s="62">
        <f>D4/E4</f>
        <v>8.9078593300547463E-3</v>
      </c>
      <c r="H4" s="30"/>
      <c r="I4" s="30"/>
      <c r="J4" s="62" t="e">
        <f>H4/I4</f>
        <v>#DIV/0!</v>
      </c>
      <c r="L4" s="30"/>
      <c r="M4" s="30"/>
      <c r="N4" s="62" t="e">
        <f>L4/M4</f>
        <v>#DIV/0!</v>
      </c>
    </row>
    <row r="5" spans="1:17" x14ac:dyDescent="0.2">
      <c r="A5" s="22" t="s">
        <v>64</v>
      </c>
      <c r="B5" s="22">
        <v>2016</v>
      </c>
      <c r="C5" s="22">
        <v>1</v>
      </c>
      <c r="D5" s="30">
        <v>186</v>
      </c>
      <c r="E5" s="30">
        <v>20358</v>
      </c>
      <c r="F5" s="62">
        <f t="shared" ref="F5:F12" si="0">D5/E5</f>
        <v>9.1364574123194812E-3</v>
      </c>
      <c r="H5" s="30"/>
      <c r="I5" s="30"/>
      <c r="J5" s="62" t="e">
        <f t="shared" ref="J5:J8" si="1">H5/I5</f>
        <v>#DIV/0!</v>
      </c>
      <c r="L5" s="30"/>
      <c r="M5" s="30"/>
      <c r="N5" s="62" t="e">
        <f t="shared" ref="N5:N8" si="2">L5/M5</f>
        <v>#DIV/0!</v>
      </c>
    </row>
    <row r="6" spans="1:17" x14ac:dyDescent="0.2">
      <c r="A6" s="22" t="s">
        <v>65</v>
      </c>
      <c r="B6" s="22">
        <v>2016</v>
      </c>
      <c r="C6" s="22">
        <v>2</v>
      </c>
      <c r="D6" s="30">
        <v>205</v>
      </c>
      <c r="E6" s="30">
        <v>20241</v>
      </c>
      <c r="F6" s="62">
        <f t="shared" si="0"/>
        <v>1.0127958104836717E-2</v>
      </c>
      <c r="H6" s="30"/>
      <c r="I6" s="30"/>
      <c r="J6" s="62" t="e">
        <f t="shared" si="1"/>
        <v>#DIV/0!</v>
      </c>
      <c r="L6" s="30"/>
      <c r="M6" s="30"/>
      <c r="N6" s="62" t="e">
        <f t="shared" si="2"/>
        <v>#DIV/0!</v>
      </c>
    </row>
    <row r="7" spans="1:17" x14ac:dyDescent="0.2">
      <c r="A7" s="22" t="s">
        <v>66</v>
      </c>
      <c r="B7" s="22">
        <v>2016</v>
      </c>
      <c r="C7" s="22">
        <v>3</v>
      </c>
      <c r="D7" s="30">
        <v>187</v>
      </c>
      <c r="E7" s="30">
        <v>18786</v>
      </c>
      <c r="F7" s="62">
        <f t="shared" si="0"/>
        <v>9.9542212285744711E-3</v>
      </c>
      <c r="H7" s="30"/>
      <c r="I7" s="30"/>
      <c r="J7" s="62" t="e">
        <f t="shared" si="1"/>
        <v>#DIV/0!</v>
      </c>
      <c r="L7" s="30"/>
      <c r="M7" s="30"/>
      <c r="N7" s="62" t="e">
        <f t="shared" si="2"/>
        <v>#DIV/0!</v>
      </c>
    </row>
    <row r="8" spans="1:17" x14ac:dyDescent="0.2">
      <c r="A8" s="22" t="s">
        <v>67</v>
      </c>
      <c r="B8" s="22">
        <v>2016</v>
      </c>
      <c r="C8" s="22">
        <v>4</v>
      </c>
      <c r="D8" s="30">
        <v>206</v>
      </c>
      <c r="E8" s="30">
        <v>20689</v>
      </c>
      <c r="F8" s="62">
        <f t="shared" si="0"/>
        <v>9.9569819710957509E-3</v>
      </c>
      <c r="H8" s="30"/>
      <c r="I8" s="30"/>
      <c r="J8" s="62" t="e">
        <f t="shared" si="1"/>
        <v>#DIV/0!</v>
      </c>
      <c r="L8" s="30"/>
      <c r="M8" s="30"/>
      <c r="N8" s="62" t="e">
        <f t="shared" si="2"/>
        <v>#DIV/0!</v>
      </c>
    </row>
    <row r="9" spans="1:17" s="25" customFormat="1" x14ac:dyDescent="0.2">
      <c r="A9" s="25" t="s">
        <v>68</v>
      </c>
      <c r="B9" s="25">
        <v>2017</v>
      </c>
      <c r="C9" s="25">
        <v>1</v>
      </c>
      <c r="D9" s="33"/>
      <c r="E9" s="33"/>
      <c r="F9" s="62" t="e">
        <f>D9/E9</f>
        <v>#DIV/0!</v>
      </c>
      <c r="H9" s="33"/>
      <c r="I9" s="33"/>
      <c r="J9" s="62" t="e">
        <f>H9/I9</f>
        <v>#DIV/0!</v>
      </c>
      <c r="L9" s="33"/>
      <c r="M9" s="33"/>
      <c r="N9" s="62" t="e">
        <f>L9/M9</f>
        <v>#DIV/0!</v>
      </c>
    </row>
    <row r="10" spans="1:17" s="25" customFormat="1" x14ac:dyDescent="0.2">
      <c r="A10" s="25" t="s">
        <v>69</v>
      </c>
      <c r="B10" s="25">
        <v>2017</v>
      </c>
      <c r="C10" s="25">
        <v>2</v>
      </c>
      <c r="D10" s="33"/>
      <c r="E10" s="33"/>
      <c r="F10" s="62" t="e">
        <f t="shared" si="0"/>
        <v>#DIV/0!</v>
      </c>
      <c r="H10" s="33"/>
      <c r="I10" s="33"/>
      <c r="J10" s="62" t="e">
        <f t="shared" ref="J10:J12" si="3">H10/I10</f>
        <v>#DIV/0!</v>
      </c>
      <c r="L10" s="33"/>
      <c r="M10" s="33"/>
      <c r="N10" s="62" t="e">
        <f t="shared" ref="N10:N12" si="4">L10/M10</f>
        <v>#DIV/0!</v>
      </c>
    </row>
    <row r="11" spans="1:17" s="25" customFormat="1" x14ac:dyDescent="0.2">
      <c r="A11" s="25" t="s">
        <v>70</v>
      </c>
      <c r="B11" s="25">
        <v>2017</v>
      </c>
      <c r="C11" s="25">
        <v>3</v>
      </c>
      <c r="D11" s="33"/>
      <c r="E11" s="33"/>
      <c r="F11" s="62" t="e">
        <f t="shared" si="0"/>
        <v>#DIV/0!</v>
      </c>
      <c r="H11" s="33"/>
      <c r="I11" s="33"/>
      <c r="J11" s="62" t="e">
        <f t="shared" si="3"/>
        <v>#DIV/0!</v>
      </c>
      <c r="L11" s="33"/>
      <c r="M11" s="33"/>
      <c r="N11" s="62" t="e">
        <f t="shared" si="4"/>
        <v>#DIV/0!</v>
      </c>
    </row>
    <row r="12" spans="1:17" s="25" customFormat="1" x14ac:dyDescent="0.2">
      <c r="A12" s="25" t="s">
        <v>71</v>
      </c>
      <c r="B12" s="25">
        <v>2017</v>
      </c>
      <c r="C12" s="25">
        <v>4</v>
      </c>
      <c r="D12" s="33"/>
      <c r="E12" s="33"/>
      <c r="F12" s="62" t="e">
        <f t="shared" si="0"/>
        <v>#DIV/0!</v>
      </c>
      <c r="H12" s="33"/>
      <c r="I12" s="33"/>
      <c r="J12" s="62" t="e">
        <f t="shared" si="3"/>
        <v>#DIV/0!</v>
      </c>
      <c r="L12" s="33"/>
      <c r="M12" s="33"/>
      <c r="N12" s="62" t="e">
        <f t="shared" si="4"/>
        <v>#DIV/0!</v>
      </c>
    </row>
    <row r="13" spans="1:17" s="25" customFormat="1" x14ac:dyDescent="0.2"/>
    <row r="14" spans="1:17" s="25" customFormat="1" x14ac:dyDescent="0.2">
      <c r="A14" s="25" t="s">
        <v>197</v>
      </c>
    </row>
    <row r="15" spans="1:17" s="58" customFormat="1" ht="16" thickBot="1" x14ac:dyDescent="0.25">
      <c r="D15" s="58" t="s">
        <v>201</v>
      </c>
      <c r="E15" s="58" t="s">
        <v>201</v>
      </c>
      <c r="F15" s="58" t="s">
        <v>201</v>
      </c>
      <c r="G15" s="58" t="s">
        <v>201</v>
      </c>
      <c r="I15" s="58" t="s">
        <v>202</v>
      </c>
      <c r="J15" s="58" t="s">
        <v>202</v>
      </c>
      <c r="K15" s="58" t="s">
        <v>202</v>
      </c>
      <c r="L15" s="58" t="s">
        <v>202</v>
      </c>
      <c r="N15" s="58" t="s">
        <v>203</v>
      </c>
      <c r="O15" s="58" t="s">
        <v>203</v>
      </c>
      <c r="P15" s="58" t="s">
        <v>203</v>
      </c>
      <c r="Q15" s="58" t="s">
        <v>203</v>
      </c>
    </row>
    <row r="16" spans="1:17" s="25" customFormat="1" x14ac:dyDescent="0.2">
      <c r="A16" s="25" t="s">
        <v>58</v>
      </c>
      <c r="B16" s="25" t="s">
        <v>59</v>
      </c>
      <c r="C16" s="25" t="s">
        <v>60</v>
      </c>
      <c r="D16" s="25" t="s">
        <v>72</v>
      </c>
      <c r="E16" s="25" t="s">
        <v>73</v>
      </c>
      <c r="F16" s="25" t="s">
        <v>74</v>
      </c>
      <c r="G16" s="25" t="s">
        <v>204</v>
      </c>
      <c r="I16" s="25" t="s">
        <v>72</v>
      </c>
      <c r="J16" s="25" t="s">
        <v>73</v>
      </c>
      <c r="K16" s="25" t="s">
        <v>74</v>
      </c>
      <c r="L16" s="25" t="s">
        <v>204</v>
      </c>
      <c r="N16" s="25" t="s">
        <v>72</v>
      </c>
      <c r="O16" s="25" t="s">
        <v>73</v>
      </c>
      <c r="P16" s="25" t="s">
        <v>74</v>
      </c>
      <c r="Q16" s="25" t="s">
        <v>204</v>
      </c>
    </row>
    <row r="17" spans="1:26" s="25" customFormat="1" x14ac:dyDescent="0.2">
      <c r="A17" s="25" t="s">
        <v>63</v>
      </c>
      <c r="B17" s="25">
        <v>2015</v>
      </c>
      <c r="C17" s="25">
        <v>4</v>
      </c>
      <c r="D17" s="33">
        <v>209</v>
      </c>
      <c r="E17" s="33"/>
      <c r="F17" s="33"/>
      <c r="G17" s="33"/>
      <c r="I17" s="33"/>
      <c r="J17" s="33"/>
      <c r="K17" s="33"/>
      <c r="L17" s="33"/>
      <c r="N17" s="33"/>
      <c r="O17" s="33"/>
      <c r="P17" s="33"/>
      <c r="Q17" s="33"/>
    </row>
    <row r="18" spans="1:26" s="25" customFormat="1" x14ac:dyDescent="0.2">
      <c r="A18" s="25" t="s">
        <v>64</v>
      </c>
      <c r="B18" s="25">
        <v>2016</v>
      </c>
      <c r="C18" s="25">
        <v>1</v>
      </c>
      <c r="D18" s="33">
        <v>194</v>
      </c>
      <c r="E18" s="33"/>
      <c r="F18" s="33"/>
      <c r="G18" s="33"/>
      <c r="I18" s="33"/>
      <c r="J18" s="33"/>
      <c r="K18" s="33"/>
      <c r="L18" s="33"/>
      <c r="N18" s="33"/>
      <c r="O18" s="33"/>
      <c r="P18" s="33"/>
      <c r="Q18" s="33"/>
    </row>
    <row r="19" spans="1:26" s="25" customFormat="1" x14ac:dyDescent="0.2">
      <c r="A19" s="25" t="s">
        <v>65</v>
      </c>
      <c r="B19" s="25">
        <v>2016</v>
      </c>
      <c r="C19" s="25">
        <v>2</v>
      </c>
      <c r="D19" s="33">
        <v>212</v>
      </c>
      <c r="E19" s="33"/>
      <c r="F19" s="33"/>
      <c r="G19" s="33"/>
      <c r="I19" s="33"/>
      <c r="J19" s="33"/>
      <c r="K19" s="33"/>
      <c r="L19" s="33"/>
      <c r="N19" s="33"/>
      <c r="O19" s="33"/>
      <c r="P19" s="33"/>
      <c r="Q19" s="33"/>
    </row>
    <row r="20" spans="1:26" s="25" customFormat="1" x14ac:dyDescent="0.2">
      <c r="A20" s="25" t="s">
        <v>66</v>
      </c>
      <c r="B20" s="25">
        <v>2016</v>
      </c>
      <c r="C20" s="25">
        <v>3</v>
      </c>
      <c r="D20" s="33">
        <v>195</v>
      </c>
      <c r="E20" s="33"/>
      <c r="F20" s="33"/>
      <c r="G20" s="33"/>
      <c r="I20" s="33"/>
      <c r="J20" s="33"/>
      <c r="K20" s="33"/>
      <c r="L20" s="33"/>
      <c r="N20" s="33"/>
      <c r="O20" s="33"/>
      <c r="P20" s="33"/>
      <c r="Q20" s="33"/>
    </row>
    <row r="21" spans="1:26" s="25" customFormat="1" x14ac:dyDescent="0.2">
      <c r="A21" s="25" t="s">
        <v>67</v>
      </c>
      <c r="B21" s="25">
        <v>2016</v>
      </c>
      <c r="C21" s="25">
        <v>4</v>
      </c>
      <c r="D21" s="33">
        <v>212</v>
      </c>
      <c r="E21" s="33"/>
      <c r="F21" s="33"/>
      <c r="G21" s="33"/>
      <c r="I21" s="33"/>
      <c r="J21" s="33"/>
      <c r="K21" s="33"/>
      <c r="L21" s="33"/>
      <c r="N21" s="33"/>
      <c r="O21" s="33"/>
      <c r="P21" s="33"/>
      <c r="Q21" s="33"/>
    </row>
    <row r="22" spans="1:26" s="25" customFormat="1" x14ac:dyDescent="0.2">
      <c r="A22" s="25" t="s">
        <v>68</v>
      </c>
      <c r="B22" s="25">
        <v>2017</v>
      </c>
      <c r="C22" s="25">
        <v>1</v>
      </c>
      <c r="D22" s="33"/>
      <c r="E22" s="33"/>
      <c r="F22" s="33"/>
      <c r="G22" s="33"/>
      <c r="I22" s="33"/>
      <c r="J22" s="33"/>
      <c r="K22" s="33"/>
      <c r="L22" s="33"/>
      <c r="N22" s="33"/>
      <c r="O22" s="33"/>
      <c r="P22" s="33"/>
      <c r="Q22" s="33"/>
    </row>
    <row r="23" spans="1:26" s="25" customFormat="1" x14ac:dyDescent="0.2">
      <c r="A23" s="25" t="s">
        <v>69</v>
      </c>
      <c r="B23" s="25">
        <v>2017</v>
      </c>
      <c r="C23" s="25">
        <v>2</v>
      </c>
      <c r="D23" s="33"/>
      <c r="E23" s="33"/>
      <c r="F23" s="33"/>
      <c r="G23" s="33"/>
      <c r="I23" s="33"/>
      <c r="J23" s="33"/>
      <c r="K23" s="33"/>
      <c r="L23" s="33"/>
      <c r="N23" s="33"/>
      <c r="O23" s="33"/>
      <c r="P23" s="33"/>
      <c r="Q23" s="33"/>
    </row>
    <row r="24" spans="1:26" s="25" customFormat="1" x14ac:dyDescent="0.2">
      <c r="A24" s="25" t="s">
        <v>70</v>
      </c>
      <c r="B24" s="25">
        <v>2017</v>
      </c>
      <c r="C24" s="25">
        <v>3</v>
      </c>
      <c r="D24" s="33"/>
      <c r="E24" s="33"/>
      <c r="F24" s="33"/>
      <c r="G24" s="33"/>
      <c r="I24" s="33"/>
      <c r="J24" s="33"/>
      <c r="K24" s="33"/>
      <c r="L24" s="33"/>
      <c r="N24" s="33"/>
      <c r="O24" s="33"/>
      <c r="P24" s="33"/>
      <c r="Q24" s="33"/>
    </row>
    <row r="25" spans="1:26" s="25" customFormat="1" x14ac:dyDescent="0.2">
      <c r="A25" s="25" t="s">
        <v>71</v>
      </c>
      <c r="B25" s="25">
        <v>2017</v>
      </c>
      <c r="C25" s="25">
        <v>4</v>
      </c>
      <c r="D25" s="33"/>
      <c r="E25" s="33"/>
      <c r="F25" s="33"/>
      <c r="G25" s="33"/>
      <c r="I25" s="33"/>
      <c r="J25" s="33"/>
      <c r="K25" s="33"/>
      <c r="L25" s="33"/>
      <c r="N25" s="33"/>
      <c r="O25" s="33"/>
      <c r="P25" s="33"/>
      <c r="Q25" s="33"/>
    </row>
    <row r="26" spans="1:26" s="25" customFormat="1" x14ac:dyDescent="0.2"/>
    <row r="27" spans="1:26" s="25" customFormat="1" x14ac:dyDescent="0.2">
      <c r="A27" s="25" t="s">
        <v>199</v>
      </c>
    </row>
    <row r="28" spans="1:26" s="58" customFormat="1" ht="16" thickBot="1" x14ac:dyDescent="0.25">
      <c r="D28" s="58" t="s">
        <v>201</v>
      </c>
      <c r="E28" s="58" t="s">
        <v>201</v>
      </c>
      <c r="F28" s="58" t="s">
        <v>201</v>
      </c>
      <c r="G28" s="58" t="s">
        <v>201</v>
      </c>
      <c r="H28" s="58" t="s">
        <v>201</v>
      </c>
      <c r="I28" s="58" t="s">
        <v>201</v>
      </c>
      <c r="J28" s="58" t="s">
        <v>201</v>
      </c>
      <c r="L28" s="58" t="s">
        <v>202</v>
      </c>
      <c r="M28" s="58" t="s">
        <v>202</v>
      </c>
      <c r="N28" s="58" t="s">
        <v>202</v>
      </c>
      <c r="O28" s="58" t="s">
        <v>202</v>
      </c>
      <c r="P28" s="58" t="s">
        <v>202</v>
      </c>
      <c r="Q28" s="58" t="s">
        <v>202</v>
      </c>
      <c r="R28" s="58" t="s">
        <v>202</v>
      </c>
      <c r="T28" s="58" t="s">
        <v>203</v>
      </c>
      <c r="U28" s="58" t="s">
        <v>203</v>
      </c>
      <c r="V28" s="58" t="s">
        <v>203</v>
      </c>
      <c r="W28" s="58" t="s">
        <v>203</v>
      </c>
      <c r="X28" s="58" t="s">
        <v>203</v>
      </c>
      <c r="Y28" s="58" t="s">
        <v>203</v>
      </c>
      <c r="Z28" s="58" t="s">
        <v>203</v>
      </c>
    </row>
    <row r="29" spans="1:26" s="25" customFormat="1" x14ac:dyDescent="0.2">
      <c r="A29" s="25" t="s">
        <v>58</v>
      </c>
      <c r="B29" s="25" t="s">
        <v>59</v>
      </c>
      <c r="C29" s="25" t="s">
        <v>60</v>
      </c>
      <c r="D29" s="25" t="s">
        <v>75</v>
      </c>
      <c r="E29" s="25" t="s">
        <v>76</v>
      </c>
      <c r="F29" s="25" t="s">
        <v>77</v>
      </c>
      <c r="G29" s="25" t="s">
        <v>80</v>
      </c>
      <c r="H29" s="25" t="s">
        <v>79</v>
      </c>
      <c r="I29" s="25" t="s">
        <v>82</v>
      </c>
      <c r="J29" s="25" t="s">
        <v>78</v>
      </c>
      <c r="L29" s="25" t="s">
        <v>75</v>
      </c>
      <c r="M29" s="25" t="s">
        <v>76</v>
      </c>
      <c r="N29" s="25" t="s">
        <v>77</v>
      </c>
      <c r="O29" s="25" t="s">
        <v>80</v>
      </c>
      <c r="P29" s="25" t="s">
        <v>79</v>
      </c>
      <c r="Q29" s="25" t="s">
        <v>82</v>
      </c>
      <c r="R29" s="25" t="s">
        <v>78</v>
      </c>
      <c r="T29" s="25" t="s">
        <v>75</v>
      </c>
      <c r="U29" s="25" t="s">
        <v>76</v>
      </c>
      <c r="V29" s="25" t="s">
        <v>77</v>
      </c>
      <c r="W29" s="25" t="s">
        <v>80</v>
      </c>
      <c r="X29" s="25" t="s">
        <v>79</v>
      </c>
      <c r="Y29" s="25" t="s">
        <v>82</v>
      </c>
      <c r="Z29" s="25" t="s">
        <v>78</v>
      </c>
    </row>
    <row r="30" spans="1:26" s="25" customFormat="1" x14ac:dyDescent="0.2">
      <c r="A30" s="25" t="s">
        <v>63</v>
      </c>
      <c r="B30" s="25">
        <v>2015</v>
      </c>
      <c r="C30" s="25">
        <v>4</v>
      </c>
      <c r="D30" s="33">
        <v>64</v>
      </c>
      <c r="E30" s="33">
        <v>118</v>
      </c>
      <c r="F30" s="33" t="s">
        <v>81</v>
      </c>
      <c r="G30" s="33">
        <v>10</v>
      </c>
      <c r="H30" s="33">
        <v>15</v>
      </c>
      <c r="I30" s="33">
        <v>2</v>
      </c>
      <c r="J30" s="33"/>
      <c r="L30" s="33"/>
      <c r="M30" s="33"/>
      <c r="N30" s="33"/>
      <c r="O30" s="33"/>
      <c r="P30" s="33"/>
      <c r="Q30" s="33"/>
      <c r="R30" s="33"/>
      <c r="T30" s="33"/>
      <c r="U30" s="33"/>
      <c r="V30" s="33"/>
      <c r="W30" s="33"/>
      <c r="X30" s="33"/>
      <c r="Y30" s="33"/>
      <c r="Z30" s="33"/>
    </row>
    <row r="31" spans="1:26" s="25" customFormat="1" x14ac:dyDescent="0.2">
      <c r="A31" s="25" t="s">
        <v>64</v>
      </c>
      <c r="B31" s="25">
        <v>2016</v>
      </c>
      <c r="C31" s="25">
        <v>1</v>
      </c>
      <c r="D31" s="33">
        <v>59</v>
      </c>
      <c r="E31" s="33">
        <v>119</v>
      </c>
      <c r="F31" s="33" t="s">
        <v>81</v>
      </c>
      <c r="G31" s="33">
        <v>8</v>
      </c>
      <c r="H31" s="33">
        <v>6</v>
      </c>
      <c r="I31" s="33">
        <v>2</v>
      </c>
      <c r="J31" s="33"/>
      <c r="L31" s="33"/>
      <c r="M31" s="33"/>
      <c r="N31" s="33"/>
      <c r="O31" s="33"/>
      <c r="P31" s="33"/>
      <c r="Q31" s="33"/>
      <c r="R31" s="33"/>
      <c r="T31" s="33"/>
      <c r="U31" s="33"/>
      <c r="V31" s="33"/>
      <c r="W31" s="33"/>
      <c r="X31" s="33"/>
      <c r="Y31" s="33"/>
      <c r="Z31" s="33"/>
    </row>
    <row r="32" spans="1:26" s="25" customFormat="1" x14ac:dyDescent="0.2">
      <c r="A32" s="25" t="s">
        <v>65</v>
      </c>
      <c r="B32" s="25">
        <v>2016</v>
      </c>
      <c r="C32" s="25">
        <v>2</v>
      </c>
      <c r="D32" s="33">
        <v>79</v>
      </c>
      <c r="E32" s="33">
        <v>122</v>
      </c>
      <c r="F32" s="33">
        <v>1</v>
      </c>
      <c r="G32" s="33">
        <v>3</v>
      </c>
      <c r="H32" s="33">
        <v>5</v>
      </c>
      <c r="I32" s="33">
        <v>2</v>
      </c>
      <c r="J32" s="33"/>
      <c r="L32" s="33"/>
      <c r="M32" s="33"/>
      <c r="N32" s="33"/>
      <c r="O32" s="33"/>
      <c r="P32" s="33"/>
      <c r="Q32" s="33"/>
      <c r="R32" s="33"/>
      <c r="T32" s="33"/>
      <c r="U32" s="33"/>
      <c r="V32" s="33"/>
      <c r="W32" s="33"/>
      <c r="X32" s="33"/>
      <c r="Y32" s="33"/>
      <c r="Z32" s="33"/>
    </row>
    <row r="33" spans="1:26" s="25" customFormat="1" x14ac:dyDescent="0.2">
      <c r="A33" s="25" t="s">
        <v>66</v>
      </c>
      <c r="B33" s="25">
        <v>2016</v>
      </c>
      <c r="C33" s="25">
        <v>3</v>
      </c>
      <c r="D33" s="33">
        <v>59</v>
      </c>
      <c r="E33" s="33">
        <v>117</v>
      </c>
      <c r="F33" s="33" t="s">
        <v>81</v>
      </c>
      <c r="G33" s="33">
        <v>11</v>
      </c>
      <c r="H33" s="33">
        <v>7</v>
      </c>
      <c r="I33" s="33">
        <v>1</v>
      </c>
      <c r="J33" s="33"/>
      <c r="L33" s="33"/>
      <c r="M33" s="33"/>
      <c r="N33" s="33"/>
      <c r="O33" s="33"/>
      <c r="P33" s="33"/>
      <c r="Q33" s="33"/>
      <c r="R33" s="33"/>
      <c r="T33" s="33"/>
      <c r="U33" s="33"/>
      <c r="V33" s="33"/>
      <c r="W33" s="33"/>
      <c r="X33" s="33"/>
      <c r="Y33" s="33"/>
      <c r="Z33" s="33"/>
    </row>
    <row r="34" spans="1:26" s="25" customFormat="1" x14ac:dyDescent="0.2">
      <c r="A34" s="25" t="s">
        <v>67</v>
      </c>
      <c r="B34" s="25">
        <v>2016</v>
      </c>
      <c r="C34" s="25">
        <v>4</v>
      </c>
      <c r="D34" s="33">
        <v>64</v>
      </c>
      <c r="E34" s="33">
        <v>135</v>
      </c>
      <c r="F34" s="33" t="s">
        <v>81</v>
      </c>
      <c r="G34" s="33">
        <v>7</v>
      </c>
      <c r="H34" s="33">
        <v>6</v>
      </c>
      <c r="I34" s="33" t="s">
        <v>81</v>
      </c>
      <c r="J34" s="33"/>
      <c r="L34" s="33"/>
      <c r="M34" s="33"/>
      <c r="N34" s="33"/>
      <c r="O34" s="33"/>
      <c r="P34" s="33"/>
      <c r="Q34" s="33"/>
      <c r="R34" s="33"/>
      <c r="T34" s="33"/>
      <c r="U34" s="33"/>
      <c r="V34" s="33"/>
      <c r="W34" s="33"/>
      <c r="X34" s="33"/>
      <c r="Y34" s="33"/>
      <c r="Z34" s="33"/>
    </row>
    <row r="35" spans="1:26" s="25" customFormat="1" x14ac:dyDescent="0.2">
      <c r="A35" s="25" t="s">
        <v>68</v>
      </c>
      <c r="B35" s="25">
        <v>2017</v>
      </c>
      <c r="C35" s="25">
        <v>1</v>
      </c>
      <c r="D35" s="33"/>
      <c r="E35" s="33"/>
      <c r="F35" s="33"/>
      <c r="G35" s="33"/>
      <c r="H35" s="33"/>
      <c r="I35" s="33"/>
      <c r="J35" s="33"/>
      <c r="L35" s="33"/>
      <c r="M35" s="33"/>
      <c r="N35" s="33"/>
      <c r="O35" s="33"/>
      <c r="P35" s="33"/>
      <c r="Q35" s="33"/>
      <c r="R35" s="33"/>
      <c r="T35" s="33"/>
      <c r="U35" s="33"/>
      <c r="V35" s="33"/>
      <c r="W35" s="33"/>
      <c r="X35" s="33"/>
      <c r="Y35" s="33"/>
      <c r="Z35" s="33"/>
    </row>
    <row r="36" spans="1:26" s="25" customFormat="1" x14ac:dyDescent="0.2">
      <c r="A36" s="25" t="s">
        <v>69</v>
      </c>
      <c r="B36" s="25">
        <v>2017</v>
      </c>
      <c r="C36" s="25">
        <v>2</v>
      </c>
      <c r="D36" s="33"/>
      <c r="E36" s="33"/>
      <c r="F36" s="33"/>
      <c r="G36" s="33"/>
      <c r="H36" s="33"/>
      <c r="I36" s="33"/>
      <c r="J36" s="33"/>
      <c r="L36" s="33"/>
      <c r="M36" s="33"/>
      <c r="N36" s="33"/>
      <c r="O36" s="33"/>
      <c r="P36" s="33"/>
      <c r="Q36" s="33"/>
      <c r="R36" s="33"/>
      <c r="T36" s="33"/>
      <c r="U36" s="33"/>
      <c r="V36" s="33"/>
      <c r="W36" s="33"/>
      <c r="X36" s="33"/>
      <c r="Y36" s="33"/>
      <c r="Z36" s="33"/>
    </row>
    <row r="37" spans="1:26" s="25" customFormat="1" x14ac:dyDescent="0.2">
      <c r="A37" s="25" t="s">
        <v>70</v>
      </c>
      <c r="B37" s="25">
        <v>2017</v>
      </c>
      <c r="C37" s="25">
        <v>3</v>
      </c>
      <c r="D37" s="33"/>
      <c r="E37" s="33"/>
      <c r="F37" s="33"/>
      <c r="G37" s="33"/>
      <c r="H37" s="33"/>
      <c r="I37" s="33"/>
      <c r="J37" s="33"/>
      <c r="L37" s="33"/>
      <c r="M37" s="33"/>
      <c r="N37" s="33"/>
      <c r="O37" s="33"/>
      <c r="P37" s="33"/>
      <c r="Q37" s="33"/>
      <c r="R37" s="33"/>
      <c r="T37" s="33"/>
      <c r="U37" s="33"/>
      <c r="V37" s="33"/>
      <c r="W37" s="33"/>
      <c r="X37" s="33"/>
      <c r="Y37" s="33"/>
      <c r="Z37" s="33"/>
    </row>
    <row r="38" spans="1:26" s="25" customFormat="1" x14ac:dyDescent="0.2">
      <c r="A38" s="25" t="s">
        <v>71</v>
      </c>
      <c r="B38" s="25">
        <v>2017</v>
      </c>
      <c r="C38" s="25">
        <v>4</v>
      </c>
      <c r="D38" s="33"/>
      <c r="E38" s="33"/>
      <c r="F38" s="33"/>
      <c r="G38" s="33"/>
      <c r="H38" s="33"/>
      <c r="I38" s="33"/>
      <c r="J38" s="33"/>
      <c r="L38" s="33"/>
      <c r="M38" s="33"/>
      <c r="N38" s="33"/>
      <c r="O38" s="33"/>
      <c r="P38" s="33"/>
      <c r="Q38" s="33"/>
      <c r="R38" s="33"/>
      <c r="T38" s="33"/>
      <c r="U38" s="33"/>
      <c r="V38" s="33"/>
      <c r="W38" s="33"/>
      <c r="X38" s="33"/>
      <c r="Y38" s="33"/>
      <c r="Z38" s="33"/>
    </row>
    <row r="39" spans="1:26" s="25" customFormat="1" x14ac:dyDescent="0.2"/>
  </sheetData>
  <conditionalFormatting sqref="D30:I30">
    <cfRule type="dataBar" priority="15">
      <dataBar>
        <cfvo type="min"/>
        <cfvo type="max"/>
        <color rgb="FF638EC6"/>
      </dataBar>
      <extLst>
        <ext xmlns:x14="http://schemas.microsoft.com/office/spreadsheetml/2009/9/main" uri="{B025F937-C7B1-47D3-B67F-A62EFF666E3E}">
          <x14:id>{F99508BD-E34E-488F-92DD-2C53E974A515}</x14:id>
        </ext>
      </extLst>
    </cfRule>
  </conditionalFormatting>
  <conditionalFormatting sqref="D31:H31">
    <cfRule type="dataBar" priority="14">
      <dataBar>
        <cfvo type="min"/>
        <cfvo type="max"/>
        <color rgb="FF638EC6"/>
      </dataBar>
      <extLst>
        <ext xmlns:x14="http://schemas.microsoft.com/office/spreadsheetml/2009/9/main" uri="{B025F937-C7B1-47D3-B67F-A62EFF666E3E}">
          <x14:id>{E7690792-F65F-402D-B025-FA13883F76F8}</x14:id>
        </ext>
      </extLst>
    </cfRule>
  </conditionalFormatting>
  <conditionalFormatting sqref="D32:I32">
    <cfRule type="dataBar" priority="13">
      <dataBar>
        <cfvo type="min"/>
        <cfvo type="max"/>
        <color rgb="FF638EC6"/>
      </dataBar>
      <extLst>
        <ext xmlns:x14="http://schemas.microsoft.com/office/spreadsheetml/2009/9/main" uri="{B025F937-C7B1-47D3-B67F-A62EFF666E3E}">
          <x14:id>{38C9FC42-2CBD-4B3C-B0BF-F34DF09D9B02}</x14:id>
        </ext>
      </extLst>
    </cfRule>
  </conditionalFormatting>
  <conditionalFormatting sqref="D33:H33">
    <cfRule type="dataBar" priority="12">
      <dataBar>
        <cfvo type="min"/>
        <cfvo type="max"/>
        <color rgb="FF638EC6"/>
      </dataBar>
      <extLst>
        <ext xmlns:x14="http://schemas.microsoft.com/office/spreadsheetml/2009/9/main" uri="{B025F937-C7B1-47D3-B67F-A62EFF666E3E}">
          <x14:id>{4842C2ED-079F-46E9-8138-028B81B9AE6E}</x14:id>
        </ext>
      </extLst>
    </cfRule>
  </conditionalFormatting>
  <conditionalFormatting sqref="D34:H34">
    <cfRule type="dataBar" priority="11">
      <dataBar>
        <cfvo type="min"/>
        <cfvo type="max"/>
        <color rgb="FF638EC6"/>
      </dataBar>
      <extLst>
        <ext xmlns:x14="http://schemas.microsoft.com/office/spreadsheetml/2009/9/main" uri="{B025F937-C7B1-47D3-B67F-A62EFF666E3E}">
          <x14:id>{A44C85D0-CDEC-4164-997D-6FE9E8D79506}</x14:id>
        </ext>
      </extLst>
    </cfRule>
  </conditionalFormatting>
  <conditionalFormatting sqref="L30:Q30">
    <cfRule type="dataBar" priority="10">
      <dataBar>
        <cfvo type="min"/>
        <cfvo type="max"/>
        <color rgb="FF638EC6"/>
      </dataBar>
      <extLst>
        <ext xmlns:x14="http://schemas.microsoft.com/office/spreadsheetml/2009/9/main" uri="{B025F937-C7B1-47D3-B67F-A62EFF666E3E}">
          <x14:id>{292FD906-8D10-4B02-AA01-538923622150}</x14:id>
        </ext>
      </extLst>
    </cfRule>
  </conditionalFormatting>
  <conditionalFormatting sqref="L31:P31">
    <cfRule type="dataBar" priority="9">
      <dataBar>
        <cfvo type="min"/>
        <cfvo type="max"/>
        <color rgb="FF638EC6"/>
      </dataBar>
      <extLst>
        <ext xmlns:x14="http://schemas.microsoft.com/office/spreadsheetml/2009/9/main" uri="{B025F937-C7B1-47D3-B67F-A62EFF666E3E}">
          <x14:id>{1FDFE7F0-33E6-4FD4-80C9-28324BE498E4}</x14:id>
        </ext>
      </extLst>
    </cfRule>
  </conditionalFormatting>
  <conditionalFormatting sqref="L32:Q32">
    <cfRule type="dataBar" priority="8">
      <dataBar>
        <cfvo type="min"/>
        <cfvo type="max"/>
        <color rgb="FF638EC6"/>
      </dataBar>
      <extLst>
        <ext xmlns:x14="http://schemas.microsoft.com/office/spreadsheetml/2009/9/main" uri="{B025F937-C7B1-47D3-B67F-A62EFF666E3E}">
          <x14:id>{7DC1C635-EBD0-4F4E-9B7C-90E525EDE202}</x14:id>
        </ext>
      </extLst>
    </cfRule>
  </conditionalFormatting>
  <conditionalFormatting sqref="L33:P33">
    <cfRule type="dataBar" priority="7">
      <dataBar>
        <cfvo type="min"/>
        <cfvo type="max"/>
        <color rgb="FF638EC6"/>
      </dataBar>
      <extLst>
        <ext xmlns:x14="http://schemas.microsoft.com/office/spreadsheetml/2009/9/main" uri="{B025F937-C7B1-47D3-B67F-A62EFF666E3E}">
          <x14:id>{DB034B04-BEB2-42A2-AF8D-B751C72EAA20}</x14:id>
        </ext>
      </extLst>
    </cfRule>
  </conditionalFormatting>
  <conditionalFormatting sqref="L34:P34">
    <cfRule type="dataBar" priority="6">
      <dataBar>
        <cfvo type="min"/>
        <cfvo type="max"/>
        <color rgb="FF638EC6"/>
      </dataBar>
      <extLst>
        <ext xmlns:x14="http://schemas.microsoft.com/office/spreadsheetml/2009/9/main" uri="{B025F937-C7B1-47D3-B67F-A62EFF666E3E}">
          <x14:id>{C8B47025-52C7-4BC5-A09C-88D730BF55E2}</x14:id>
        </ext>
      </extLst>
    </cfRule>
  </conditionalFormatting>
  <conditionalFormatting sqref="T30:Y30">
    <cfRule type="dataBar" priority="5">
      <dataBar>
        <cfvo type="min"/>
        <cfvo type="max"/>
        <color rgb="FF638EC6"/>
      </dataBar>
      <extLst>
        <ext xmlns:x14="http://schemas.microsoft.com/office/spreadsheetml/2009/9/main" uri="{B025F937-C7B1-47D3-B67F-A62EFF666E3E}">
          <x14:id>{1A4255F6-C5EB-4B02-8714-665976E70DF6}</x14:id>
        </ext>
      </extLst>
    </cfRule>
  </conditionalFormatting>
  <conditionalFormatting sqref="T31:X31">
    <cfRule type="dataBar" priority="4">
      <dataBar>
        <cfvo type="min"/>
        <cfvo type="max"/>
        <color rgb="FF638EC6"/>
      </dataBar>
      <extLst>
        <ext xmlns:x14="http://schemas.microsoft.com/office/spreadsheetml/2009/9/main" uri="{B025F937-C7B1-47D3-B67F-A62EFF666E3E}">
          <x14:id>{482BBCF6-E285-4923-833A-432A9FD39D71}</x14:id>
        </ext>
      </extLst>
    </cfRule>
  </conditionalFormatting>
  <conditionalFormatting sqref="T32:Y32">
    <cfRule type="dataBar" priority="3">
      <dataBar>
        <cfvo type="min"/>
        <cfvo type="max"/>
        <color rgb="FF638EC6"/>
      </dataBar>
      <extLst>
        <ext xmlns:x14="http://schemas.microsoft.com/office/spreadsheetml/2009/9/main" uri="{B025F937-C7B1-47D3-B67F-A62EFF666E3E}">
          <x14:id>{D6A76229-BC6D-4D33-A1DE-EE4EA32620BC}</x14:id>
        </ext>
      </extLst>
    </cfRule>
  </conditionalFormatting>
  <conditionalFormatting sqref="T33:X33">
    <cfRule type="dataBar" priority="2">
      <dataBar>
        <cfvo type="min"/>
        <cfvo type="max"/>
        <color rgb="FF638EC6"/>
      </dataBar>
      <extLst>
        <ext xmlns:x14="http://schemas.microsoft.com/office/spreadsheetml/2009/9/main" uri="{B025F937-C7B1-47D3-B67F-A62EFF666E3E}">
          <x14:id>{0CC1B95F-9F69-4DB8-9C38-FAEB1A01B728}</x14:id>
        </ext>
      </extLst>
    </cfRule>
  </conditionalFormatting>
  <conditionalFormatting sqref="T34:X34">
    <cfRule type="dataBar" priority="1">
      <dataBar>
        <cfvo type="min"/>
        <cfvo type="max"/>
        <color rgb="FF638EC6"/>
      </dataBar>
      <extLst>
        <ext xmlns:x14="http://schemas.microsoft.com/office/spreadsheetml/2009/9/main" uri="{B025F937-C7B1-47D3-B67F-A62EFF666E3E}">
          <x14:id>{D0D04703-42B6-4555-8E5D-22F03FF161C8}</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99508BD-E34E-488F-92DD-2C53E974A515}">
            <x14:dataBar minLength="0" maxLength="100" gradient="0">
              <x14:cfvo type="autoMin"/>
              <x14:cfvo type="autoMax"/>
              <x14:negativeFillColor rgb="FFFF0000"/>
              <x14:axisColor rgb="FF000000"/>
            </x14:dataBar>
          </x14:cfRule>
          <xm:sqref>D30:I30</xm:sqref>
        </x14:conditionalFormatting>
        <x14:conditionalFormatting xmlns:xm="http://schemas.microsoft.com/office/excel/2006/main">
          <x14:cfRule type="dataBar" id="{E7690792-F65F-402D-B025-FA13883F76F8}">
            <x14:dataBar minLength="0" maxLength="100" gradient="0">
              <x14:cfvo type="autoMin"/>
              <x14:cfvo type="autoMax"/>
              <x14:negativeFillColor rgb="FFFF0000"/>
              <x14:axisColor rgb="FF000000"/>
            </x14:dataBar>
          </x14:cfRule>
          <xm:sqref>D31:H31</xm:sqref>
        </x14:conditionalFormatting>
        <x14:conditionalFormatting xmlns:xm="http://schemas.microsoft.com/office/excel/2006/main">
          <x14:cfRule type="dataBar" id="{38C9FC42-2CBD-4B3C-B0BF-F34DF09D9B02}">
            <x14:dataBar minLength="0" maxLength="100" gradient="0">
              <x14:cfvo type="autoMin"/>
              <x14:cfvo type="autoMax"/>
              <x14:negativeFillColor rgb="FFFF0000"/>
              <x14:axisColor rgb="FF000000"/>
            </x14:dataBar>
          </x14:cfRule>
          <xm:sqref>D32:I32</xm:sqref>
        </x14:conditionalFormatting>
        <x14:conditionalFormatting xmlns:xm="http://schemas.microsoft.com/office/excel/2006/main">
          <x14:cfRule type="dataBar" id="{4842C2ED-079F-46E9-8138-028B81B9AE6E}">
            <x14:dataBar minLength="0" maxLength="100" gradient="0">
              <x14:cfvo type="autoMin"/>
              <x14:cfvo type="autoMax"/>
              <x14:negativeFillColor rgb="FFFF0000"/>
              <x14:axisColor rgb="FF000000"/>
            </x14:dataBar>
          </x14:cfRule>
          <xm:sqref>D33:H33</xm:sqref>
        </x14:conditionalFormatting>
        <x14:conditionalFormatting xmlns:xm="http://schemas.microsoft.com/office/excel/2006/main">
          <x14:cfRule type="dataBar" id="{A44C85D0-CDEC-4164-997D-6FE9E8D79506}">
            <x14:dataBar minLength="0" maxLength="100" gradient="0">
              <x14:cfvo type="autoMin"/>
              <x14:cfvo type="autoMax"/>
              <x14:negativeFillColor rgb="FFFF0000"/>
              <x14:axisColor rgb="FF000000"/>
            </x14:dataBar>
          </x14:cfRule>
          <xm:sqref>D34:H34</xm:sqref>
        </x14:conditionalFormatting>
        <x14:conditionalFormatting xmlns:xm="http://schemas.microsoft.com/office/excel/2006/main">
          <x14:cfRule type="dataBar" id="{292FD906-8D10-4B02-AA01-538923622150}">
            <x14:dataBar minLength="0" maxLength="100" gradient="0">
              <x14:cfvo type="autoMin"/>
              <x14:cfvo type="autoMax"/>
              <x14:negativeFillColor rgb="FFFF0000"/>
              <x14:axisColor rgb="FF000000"/>
            </x14:dataBar>
          </x14:cfRule>
          <xm:sqref>L30:Q30</xm:sqref>
        </x14:conditionalFormatting>
        <x14:conditionalFormatting xmlns:xm="http://schemas.microsoft.com/office/excel/2006/main">
          <x14:cfRule type="dataBar" id="{1FDFE7F0-33E6-4FD4-80C9-28324BE498E4}">
            <x14:dataBar minLength="0" maxLength="100" gradient="0">
              <x14:cfvo type="autoMin"/>
              <x14:cfvo type="autoMax"/>
              <x14:negativeFillColor rgb="FFFF0000"/>
              <x14:axisColor rgb="FF000000"/>
            </x14:dataBar>
          </x14:cfRule>
          <xm:sqref>L31:P31</xm:sqref>
        </x14:conditionalFormatting>
        <x14:conditionalFormatting xmlns:xm="http://schemas.microsoft.com/office/excel/2006/main">
          <x14:cfRule type="dataBar" id="{7DC1C635-EBD0-4F4E-9B7C-90E525EDE202}">
            <x14:dataBar minLength="0" maxLength="100" gradient="0">
              <x14:cfvo type="autoMin"/>
              <x14:cfvo type="autoMax"/>
              <x14:negativeFillColor rgb="FFFF0000"/>
              <x14:axisColor rgb="FF000000"/>
            </x14:dataBar>
          </x14:cfRule>
          <xm:sqref>L32:Q32</xm:sqref>
        </x14:conditionalFormatting>
        <x14:conditionalFormatting xmlns:xm="http://schemas.microsoft.com/office/excel/2006/main">
          <x14:cfRule type="dataBar" id="{DB034B04-BEB2-42A2-AF8D-B751C72EAA20}">
            <x14:dataBar minLength="0" maxLength="100" gradient="0">
              <x14:cfvo type="autoMin"/>
              <x14:cfvo type="autoMax"/>
              <x14:negativeFillColor rgb="FFFF0000"/>
              <x14:axisColor rgb="FF000000"/>
            </x14:dataBar>
          </x14:cfRule>
          <xm:sqref>L33:P33</xm:sqref>
        </x14:conditionalFormatting>
        <x14:conditionalFormatting xmlns:xm="http://schemas.microsoft.com/office/excel/2006/main">
          <x14:cfRule type="dataBar" id="{C8B47025-52C7-4BC5-A09C-88D730BF55E2}">
            <x14:dataBar minLength="0" maxLength="100" gradient="0">
              <x14:cfvo type="autoMin"/>
              <x14:cfvo type="autoMax"/>
              <x14:negativeFillColor rgb="FFFF0000"/>
              <x14:axisColor rgb="FF000000"/>
            </x14:dataBar>
          </x14:cfRule>
          <xm:sqref>L34:P34</xm:sqref>
        </x14:conditionalFormatting>
        <x14:conditionalFormatting xmlns:xm="http://schemas.microsoft.com/office/excel/2006/main">
          <x14:cfRule type="dataBar" id="{1A4255F6-C5EB-4B02-8714-665976E70DF6}">
            <x14:dataBar minLength="0" maxLength="100" gradient="0">
              <x14:cfvo type="autoMin"/>
              <x14:cfvo type="autoMax"/>
              <x14:negativeFillColor rgb="FFFF0000"/>
              <x14:axisColor rgb="FF000000"/>
            </x14:dataBar>
          </x14:cfRule>
          <xm:sqref>T30:Y30</xm:sqref>
        </x14:conditionalFormatting>
        <x14:conditionalFormatting xmlns:xm="http://schemas.microsoft.com/office/excel/2006/main">
          <x14:cfRule type="dataBar" id="{482BBCF6-E285-4923-833A-432A9FD39D71}">
            <x14:dataBar minLength="0" maxLength="100" gradient="0">
              <x14:cfvo type="autoMin"/>
              <x14:cfvo type="autoMax"/>
              <x14:negativeFillColor rgb="FFFF0000"/>
              <x14:axisColor rgb="FF000000"/>
            </x14:dataBar>
          </x14:cfRule>
          <xm:sqref>T31:X31</xm:sqref>
        </x14:conditionalFormatting>
        <x14:conditionalFormatting xmlns:xm="http://schemas.microsoft.com/office/excel/2006/main">
          <x14:cfRule type="dataBar" id="{D6A76229-BC6D-4D33-A1DE-EE4EA32620BC}">
            <x14:dataBar minLength="0" maxLength="100" gradient="0">
              <x14:cfvo type="autoMin"/>
              <x14:cfvo type="autoMax"/>
              <x14:negativeFillColor rgb="FFFF0000"/>
              <x14:axisColor rgb="FF000000"/>
            </x14:dataBar>
          </x14:cfRule>
          <xm:sqref>T32:Y32</xm:sqref>
        </x14:conditionalFormatting>
        <x14:conditionalFormatting xmlns:xm="http://schemas.microsoft.com/office/excel/2006/main">
          <x14:cfRule type="dataBar" id="{0CC1B95F-9F69-4DB8-9C38-FAEB1A01B728}">
            <x14:dataBar minLength="0" maxLength="100" gradient="0">
              <x14:cfvo type="autoMin"/>
              <x14:cfvo type="autoMax"/>
              <x14:negativeFillColor rgb="FFFF0000"/>
              <x14:axisColor rgb="FF000000"/>
            </x14:dataBar>
          </x14:cfRule>
          <xm:sqref>T33:X33</xm:sqref>
        </x14:conditionalFormatting>
        <x14:conditionalFormatting xmlns:xm="http://schemas.microsoft.com/office/excel/2006/main">
          <x14:cfRule type="dataBar" id="{D0D04703-42B6-4555-8E5D-22F03FF161C8}">
            <x14:dataBar minLength="0" maxLength="100" gradient="0">
              <x14:cfvo type="autoMin"/>
              <x14:cfvo type="autoMax"/>
              <x14:negativeFillColor rgb="FFFF0000"/>
              <x14:axisColor rgb="FF000000"/>
            </x14:dataBar>
          </x14:cfRule>
          <xm:sqref>T34:X34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5"/>
  <sheetViews>
    <sheetView workbookViewId="0">
      <selection activeCell="N3" sqref="N3"/>
    </sheetView>
  </sheetViews>
  <sheetFormatPr baseColWidth="10" defaultColWidth="8.83203125" defaultRowHeight="15" x14ac:dyDescent="0.2"/>
  <cols>
    <col min="2" max="2" width="12.6640625" customWidth="1"/>
    <col min="3" max="3" width="13" customWidth="1"/>
    <col min="4" max="4" width="13.33203125" customWidth="1"/>
    <col min="5" max="5" width="15.5" customWidth="1"/>
  </cols>
  <sheetData>
    <row r="1" spans="1:13" x14ac:dyDescent="0.2">
      <c r="A1" t="s">
        <v>127</v>
      </c>
    </row>
    <row r="2" spans="1:13" s="25" customFormat="1" ht="43" thickBot="1" x14ac:dyDescent="0.25">
      <c r="B2" s="27" t="str">
        <f>Table_0_Information!$A$4</f>
        <v>Montana</v>
      </c>
      <c r="C2" s="27" t="str">
        <f>Table_0_Information!$A$5</f>
        <v>Colorado</v>
      </c>
      <c r="D2" s="27" t="str">
        <f>Table_0_Information!$A$6</f>
        <v>Kentucky</v>
      </c>
      <c r="E2" s="27" t="str">
        <f>Table_0_Information!$A$7</f>
        <v>New Mexico</v>
      </c>
      <c r="F2" s="27" t="str">
        <f>Table_0_Information!$A$8</f>
        <v>State 5</v>
      </c>
      <c r="G2" s="27" t="str">
        <f>Table_0_Information!$A$9</f>
        <v>State 6</v>
      </c>
      <c r="H2" s="27" t="str">
        <f>Table_0_Information!$A$10</f>
        <v>State 7</v>
      </c>
      <c r="I2" s="27" t="str">
        <f>Table_0_Information!$A$11</f>
        <v>State 8</v>
      </c>
      <c r="J2" s="27" t="str">
        <f>Table_0_Information!$A$12</f>
        <v>State 9</v>
      </c>
      <c r="K2" s="27" t="str">
        <f>Table_0_Information!$A$13</f>
        <v>State 10</v>
      </c>
      <c r="L2" s="27" t="str">
        <f>Table_0_Information!$A$14</f>
        <v>State 11</v>
      </c>
      <c r="M2" s="27" t="str">
        <f>Table_0_Information!$A$15</f>
        <v>VALIDATION</v>
      </c>
    </row>
    <row r="3" spans="1:13" ht="18" thickTop="1" x14ac:dyDescent="0.2">
      <c r="A3" s="56" t="s">
        <v>128</v>
      </c>
      <c r="B3" s="33">
        <v>15</v>
      </c>
      <c r="C3" s="31"/>
      <c r="D3" s="33"/>
      <c r="E3" s="33"/>
      <c r="F3" s="33"/>
      <c r="G3" s="33"/>
      <c r="H3" s="33"/>
      <c r="I3" s="33"/>
      <c r="J3" s="33"/>
      <c r="K3" s="33"/>
      <c r="L3" s="33"/>
      <c r="M3" s="33">
        <v>26</v>
      </c>
    </row>
    <row r="4" spans="1:13" ht="34" x14ac:dyDescent="0.2">
      <c r="A4" s="56" t="s">
        <v>129</v>
      </c>
      <c r="B4" s="51">
        <v>961</v>
      </c>
      <c r="C4" s="57"/>
      <c r="D4" s="51"/>
      <c r="E4" s="51"/>
      <c r="F4" s="33"/>
      <c r="G4" s="33"/>
      <c r="H4" s="33"/>
      <c r="I4" s="33"/>
      <c r="J4" s="33"/>
      <c r="K4" s="33"/>
      <c r="L4" s="33"/>
      <c r="M4" s="33">
        <v>140</v>
      </c>
    </row>
    <row r="5" spans="1:13" s="48" customFormat="1" x14ac:dyDescent="0.2">
      <c r="A5" s="48" t="s">
        <v>118</v>
      </c>
      <c r="B5" s="61">
        <f>SUM(B3:B4)</f>
        <v>976</v>
      </c>
      <c r="C5" s="61">
        <f>SUM(C3:C4)</f>
        <v>0</v>
      </c>
      <c r="D5" s="61">
        <f t="shared" ref="D5:M5" si="0">SUM(D3:D4)</f>
        <v>0</v>
      </c>
      <c r="E5" s="61">
        <f t="shared" si="0"/>
        <v>0</v>
      </c>
      <c r="F5" s="61">
        <f t="shared" si="0"/>
        <v>0</v>
      </c>
      <c r="G5" s="61">
        <f t="shared" si="0"/>
        <v>0</v>
      </c>
      <c r="H5" s="61">
        <f t="shared" si="0"/>
        <v>0</v>
      </c>
      <c r="I5" s="61">
        <f t="shared" si="0"/>
        <v>0</v>
      </c>
      <c r="J5" s="61">
        <f t="shared" si="0"/>
        <v>0</v>
      </c>
      <c r="K5" s="61">
        <f t="shared" si="0"/>
        <v>0</v>
      </c>
      <c r="L5" s="61">
        <f t="shared" si="0"/>
        <v>0</v>
      </c>
      <c r="M5" s="61">
        <f t="shared" si="0"/>
        <v>166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Table_0_Information</vt:lpstr>
      <vt:lpstr>Table_1a_Codes_Rec</vt:lpstr>
      <vt:lpstr>Table_1b_Codes_List</vt:lpstr>
      <vt:lpstr>Table_2_Encounter</vt:lpstr>
      <vt:lpstr>Table_3_Manner</vt:lpstr>
      <vt:lpstr>Table_4_Other_Codes</vt:lpstr>
      <vt:lpstr>Table_5_Behavioral</vt:lpstr>
      <vt:lpstr>Table_6_First_Mention</vt:lpstr>
      <vt:lpstr>Table_7_Primary</vt:lpstr>
      <vt:lpstr>Table_9_Any_Mention</vt:lpstr>
      <vt:lpstr>Optional_Table _10_Quarter</vt:lpstr>
      <vt:lpstr>Table_11_Discharge_Expired</vt:lpstr>
      <vt:lpstr>Table_4_Other_Codes!IDX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2019-01-13T23:11:38Z</dcterms:modified>
</cp:coreProperties>
</file>