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9.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0.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MVT/"/>
    </mc:Choice>
  </mc:AlternateContent>
  <xr:revisionPtr revIDLastSave="7048" documentId="8_{839FAB78-F5EA-4A3D-8758-014759BBD434}" xr6:coauthVersionLast="45" xr6:coauthVersionMax="45" xr10:uidLastSave="{85E01397-0602-4E04-8D90-3A9BBA911708}"/>
  <bookViews>
    <workbookView xWindow="-110" yWindow="-110" windowWidth="19420" windowHeight="10420" tabRatio="790" firstSheet="2" activeTab="14" xr2:uid="{00000000-000D-0000-FFFF-FFFF00000000}"/>
  </bookViews>
  <sheets>
    <sheet name="Instructions" sheetId="68" r:id="rId1"/>
    <sheet name=" Populations" sheetId="10" r:id="rId2"/>
    <sheet name="Health Regions" sheetId="23" r:id="rId3"/>
    <sheet name="2016" sheetId="57" r:id="rId4"/>
    <sheet name="2017" sheetId="63" r:id="rId5"/>
    <sheet name="2018" sheetId="67" r:id="rId6"/>
    <sheet name="2019" sheetId="66" r:id="rId7"/>
    <sheet name="2020" sheetId="47" r:id="rId8"/>
    <sheet name="2016-2020 rates" sheetId="43" r:id="rId9"/>
    <sheet name="Figure 2" sheetId="44" r:id="rId10"/>
    <sheet name="Figure 3" sheetId="31" r:id="rId11"/>
    <sheet name="Figure 4" sheetId="49" r:id="rId12"/>
    <sheet name="Quick Facts" sheetId="45" r:id="rId13"/>
    <sheet name="Sheet1" sheetId="25" state="hidden" r:id="rId14"/>
    <sheet name="Report" sheetId="30" r:id="rId15"/>
  </sheet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47" l="1"/>
  <c r="A1" i="66"/>
  <c r="A1" i="67"/>
  <c r="A1" i="63"/>
  <c r="A1" i="57"/>
  <c r="A4" i="23"/>
  <c r="F26" i="31" l="1"/>
  <c r="E26" i="31"/>
  <c r="D26" i="31"/>
  <c r="C26" i="31"/>
  <c r="B26" i="31"/>
  <c r="F29" i="31"/>
  <c r="E29" i="31"/>
  <c r="D29" i="31"/>
  <c r="C29" i="31"/>
  <c r="B29" i="31"/>
  <c r="F28" i="31"/>
  <c r="E28" i="31"/>
  <c r="D28" i="31"/>
  <c r="C28" i="31"/>
  <c r="B28" i="31"/>
  <c r="F27" i="31"/>
  <c r="E27" i="31"/>
  <c r="D27" i="31"/>
  <c r="C27" i="31"/>
  <c r="B27" i="31"/>
  <c r="AF37" i="47" l="1"/>
  <c r="AE37" i="47"/>
  <c r="AD37" i="47"/>
  <c r="AC37" i="47"/>
  <c r="AB37" i="47"/>
  <c r="AA37" i="47"/>
  <c r="Z37" i="47"/>
  <c r="Y37" i="47"/>
  <c r="X37" i="47"/>
  <c r="W37" i="47"/>
  <c r="V37" i="47"/>
  <c r="U37" i="47"/>
  <c r="T37" i="47"/>
  <c r="S37" i="47"/>
  <c r="R37" i="47"/>
  <c r="Q37" i="47"/>
  <c r="P37" i="47"/>
  <c r="O37" i="47"/>
  <c r="N37" i="47"/>
  <c r="AF20" i="47"/>
  <c r="AE20" i="47"/>
  <c r="AD20" i="47"/>
  <c r="AC20" i="47"/>
  <c r="AB20" i="47"/>
  <c r="AA20" i="47"/>
  <c r="Z20" i="47"/>
  <c r="Y20" i="47"/>
  <c r="X20" i="47"/>
  <c r="W20" i="47"/>
  <c r="V20" i="47"/>
  <c r="U20" i="47"/>
  <c r="T20" i="47"/>
  <c r="S20" i="47"/>
  <c r="R20" i="47"/>
  <c r="Q20" i="47"/>
  <c r="P20" i="47"/>
  <c r="O20" i="47"/>
  <c r="N20" i="47"/>
  <c r="M37" i="47"/>
  <c r="M20" i="47"/>
  <c r="M3" i="47"/>
  <c r="L37" i="47"/>
  <c r="L20" i="47"/>
  <c r="L3" i="47"/>
  <c r="K37" i="47"/>
  <c r="K20" i="47"/>
  <c r="K3" i="47"/>
  <c r="J37" i="47"/>
  <c r="J20" i="47"/>
  <c r="J3" i="47"/>
  <c r="I37" i="47"/>
  <c r="I20" i="47"/>
  <c r="I3" i="47"/>
  <c r="H37" i="47"/>
  <c r="H20" i="47"/>
  <c r="H3" i="47"/>
  <c r="G37" i="47"/>
  <c r="G20" i="47"/>
  <c r="G3" i="47"/>
  <c r="F37" i="47"/>
  <c r="F20" i="47"/>
  <c r="F3" i="47"/>
  <c r="CY37" i="47"/>
  <c r="CY20" i="47"/>
  <c r="CZ37" i="47"/>
  <c r="CZ20" i="47"/>
  <c r="DA37" i="47"/>
  <c r="DA20" i="47"/>
  <c r="DB37" i="47"/>
  <c r="DB20" i="47"/>
  <c r="DC37" i="47"/>
  <c r="DC20" i="47"/>
  <c r="DD37" i="47"/>
  <c r="DD20" i="47"/>
  <c r="DE37" i="47"/>
  <c r="DE20" i="47"/>
  <c r="DF37" i="47"/>
  <c r="DF20" i="47"/>
  <c r="DG37" i="47"/>
  <c r="DG20" i="47"/>
  <c r="DH37" i="47"/>
  <c r="DH20" i="47"/>
  <c r="DI37" i="47"/>
  <c r="DI20" i="47"/>
  <c r="DJ37" i="47"/>
  <c r="DJ20" i="47"/>
  <c r="DK37" i="47"/>
  <c r="DK20" i="47"/>
  <c r="DL37" i="47"/>
  <c r="DL20" i="47"/>
  <c r="DM37" i="47"/>
  <c r="DM20" i="47"/>
  <c r="DN37" i="47"/>
  <c r="DN20" i="47"/>
  <c r="DN3" i="47"/>
  <c r="DO37" i="47"/>
  <c r="DO20" i="47"/>
  <c r="DP37" i="47"/>
  <c r="DP20" i="47"/>
  <c r="DQ37" i="47"/>
  <c r="DQ20" i="47"/>
  <c r="DR37" i="47"/>
  <c r="DR20" i="47"/>
  <c r="DS37" i="47"/>
  <c r="DS20" i="47"/>
  <c r="DT37" i="47"/>
  <c r="DT20" i="47"/>
  <c r="DU37" i="47"/>
  <c r="DU20" i="47"/>
  <c r="DV37" i="47"/>
  <c r="DV20" i="47"/>
  <c r="DW37" i="47"/>
  <c r="DW20" i="47"/>
  <c r="DX37" i="47"/>
  <c r="DX20" i="47"/>
  <c r="DY37" i="47"/>
  <c r="DY20" i="47"/>
  <c r="DY3" i="47"/>
  <c r="DX3" i="47"/>
  <c r="DW3" i="47"/>
  <c r="DV3" i="47"/>
  <c r="DU3" i="47"/>
  <c r="DT3" i="47"/>
  <c r="DS3" i="47"/>
  <c r="DR3" i="47"/>
  <c r="DQ3" i="47"/>
  <c r="DP3" i="47"/>
  <c r="DO3" i="47"/>
  <c r="DM3" i="47"/>
  <c r="DL3" i="47"/>
  <c r="DK3" i="47"/>
  <c r="DJ3" i="47"/>
  <c r="DI3" i="47"/>
  <c r="DH3" i="47"/>
  <c r="DG3" i="47"/>
  <c r="DF3" i="47"/>
  <c r="DE3" i="47"/>
  <c r="DD3" i="47"/>
  <c r="DC3" i="47"/>
  <c r="DB3" i="47"/>
  <c r="DA3" i="47"/>
  <c r="CZ3" i="47"/>
  <c r="CY3" i="47"/>
  <c r="AN3" i="47"/>
  <c r="W41" i="49" l="1"/>
  <c r="X41" i="49"/>
  <c r="Y41" i="49"/>
  <c r="W42" i="49"/>
  <c r="X42" i="49"/>
  <c r="Y42" i="49"/>
  <c r="W43" i="49"/>
  <c r="X43" i="49"/>
  <c r="Y43" i="49"/>
  <c r="W44" i="49"/>
  <c r="X44" i="49"/>
  <c r="Y44" i="49"/>
  <c r="W45" i="49"/>
  <c r="X45" i="49"/>
  <c r="Y45" i="49"/>
  <c r="W46" i="49"/>
  <c r="X46" i="49"/>
  <c r="Y46" i="49"/>
  <c r="W47" i="49"/>
  <c r="X47" i="49"/>
  <c r="Y47" i="49"/>
  <c r="W48" i="49"/>
  <c r="X48" i="49"/>
  <c r="Y48" i="49"/>
  <c r="W49" i="49"/>
  <c r="X49" i="49"/>
  <c r="Y49" i="49"/>
  <c r="W50" i="49"/>
  <c r="X50" i="49"/>
  <c r="Y50" i="49"/>
  <c r="W51" i="49"/>
  <c r="X51" i="49"/>
  <c r="Y51" i="49"/>
  <c r="W52" i="49"/>
  <c r="X52" i="49"/>
  <c r="Y52" i="49"/>
  <c r="Y40" i="49"/>
  <c r="X40" i="49"/>
  <c r="W40" i="49"/>
  <c r="R41" i="49"/>
  <c r="S41" i="49"/>
  <c r="T41" i="49"/>
  <c r="R42" i="49"/>
  <c r="S42" i="49"/>
  <c r="T42" i="49"/>
  <c r="R43" i="49"/>
  <c r="S43" i="49"/>
  <c r="S53" i="49" s="1"/>
  <c r="T43" i="49"/>
  <c r="R44" i="49"/>
  <c r="S44" i="49"/>
  <c r="T44" i="49"/>
  <c r="R45" i="49"/>
  <c r="S45" i="49"/>
  <c r="T45" i="49"/>
  <c r="R46" i="49"/>
  <c r="R53" i="49" s="1"/>
  <c r="D12" i="43" s="1"/>
  <c r="S46" i="49"/>
  <c r="T46" i="49"/>
  <c r="R47" i="49"/>
  <c r="S47" i="49"/>
  <c r="T47" i="49"/>
  <c r="R48" i="49"/>
  <c r="S48" i="49"/>
  <c r="T48" i="49"/>
  <c r="T53" i="49" s="1"/>
  <c r="R49" i="49"/>
  <c r="S49" i="49"/>
  <c r="T49" i="49"/>
  <c r="R50" i="49"/>
  <c r="S50" i="49"/>
  <c r="T50" i="49"/>
  <c r="R51" i="49"/>
  <c r="S51" i="49"/>
  <c r="T51" i="49"/>
  <c r="R52" i="49"/>
  <c r="S52" i="49"/>
  <c r="T52" i="49"/>
  <c r="T40" i="49"/>
  <c r="S40" i="49"/>
  <c r="R40" i="49"/>
  <c r="M41" i="49"/>
  <c r="N41" i="49"/>
  <c r="O41" i="49"/>
  <c r="M42" i="49"/>
  <c r="N42" i="49"/>
  <c r="O42" i="49"/>
  <c r="M43" i="49"/>
  <c r="N43" i="49"/>
  <c r="N53" i="49" s="1"/>
  <c r="O43" i="49"/>
  <c r="M44" i="49"/>
  <c r="N44" i="49"/>
  <c r="O44" i="49"/>
  <c r="M45" i="49"/>
  <c r="N45" i="49"/>
  <c r="O45" i="49"/>
  <c r="M46" i="49"/>
  <c r="M53" i="49" s="1"/>
  <c r="D11" i="43" s="1"/>
  <c r="N46" i="49"/>
  <c r="O46" i="49"/>
  <c r="M47" i="49"/>
  <c r="N47" i="49"/>
  <c r="O47" i="49"/>
  <c r="M48" i="49"/>
  <c r="N48" i="49"/>
  <c r="O48" i="49"/>
  <c r="O53" i="49" s="1"/>
  <c r="M49" i="49"/>
  <c r="N49" i="49"/>
  <c r="O49" i="49"/>
  <c r="M50" i="49"/>
  <c r="N50" i="49"/>
  <c r="O50" i="49"/>
  <c r="M51" i="49"/>
  <c r="N51" i="49"/>
  <c r="O51" i="49"/>
  <c r="M52" i="49"/>
  <c r="N52" i="49"/>
  <c r="O52" i="49"/>
  <c r="O40" i="49"/>
  <c r="N40" i="49"/>
  <c r="M40" i="49"/>
  <c r="H41" i="49"/>
  <c r="I41" i="49"/>
  <c r="J41" i="49"/>
  <c r="H42" i="49"/>
  <c r="I42" i="49"/>
  <c r="I53" i="49" s="1"/>
  <c r="J42" i="49"/>
  <c r="H43" i="49"/>
  <c r="I43" i="49"/>
  <c r="J43" i="49"/>
  <c r="H44" i="49"/>
  <c r="I44" i="49"/>
  <c r="J44" i="49"/>
  <c r="H45" i="49"/>
  <c r="I45" i="49"/>
  <c r="J45" i="49"/>
  <c r="H46" i="49"/>
  <c r="I46" i="49"/>
  <c r="J46" i="49"/>
  <c r="H47" i="49"/>
  <c r="I47" i="49"/>
  <c r="J47" i="49"/>
  <c r="J53" i="49" s="1"/>
  <c r="H48" i="49"/>
  <c r="I48" i="49"/>
  <c r="J48" i="49"/>
  <c r="H49" i="49"/>
  <c r="I49" i="49"/>
  <c r="J49" i="49"/>
  <c r="H50" i="49"/>
  <c r="I50" i="49"/>
  <c r="J50" i="49"/>
  <c r="H51" i="49"/>
  <c r="I51" i="49"/>
  <c r="J51" i="49"/>
  <c r="H52" i="49"/>
  <c r="I52" i="49"/>
  <c r="J52" i="49"/>
  <c r="J40" i="49"/>
  <c r="I40" i="49"/>
  <c r="H40" i="49"/>
  <c r="W23" i="49"/>
  <c r="X23" i="49"/>
  <c r="Y23" i="49"/>
  <c r="W24" i="49"/>
  <c r="X24" i="49"/>
  <c r="Y24" i="49"/>
  <c r="W25" i="49"/>
  <c r="X25" i="49"/>
  <c r="Y25" i="49"/>
  <c r="W26" i="49"/>
  <c r="X26" i="49"/>
  <c r="Y26" i="49"/>
  <c r="W27" i="49"/>
  <c r="X27" i="49"/>
  <c r="Y27" i="49"/>
  <c r="W28" i="49"/>
  <c r="X28" i="49"/>
  <c r="Y28" i="49"/>
  <c r="W29" i="49"/>
  <c r="X29" i="49"/>
  <c r="Y29" i="49"/>
  <c r="W30" i="49"/>
  <c r="X30" i="49"/>
  <c r="Y30" i="49"/>
  <c r="W31" i="49"/>
  <c r="X31" i="49"/>
  <c r="Y31" i="49"/>
  <c r="W32" i="49"/>
  <c r="X32" i="49"/>
  <c r="Y32" i="49"/>
  <c r="W33" i="49"/>
  <c r="X33" i="49"/>
  <c r="Y33" i="49"/>
  <c r="W34" i="49"/>
  <c r="X34" i="49"/>
  <c r="Y34" i="49"/>
  <c r="Y22" i="49"/>
  <c r="X22" i="49"/>
  <c r="W22" i="49"/>
  <c r="R23" i="49"/>
  <c r="S23" i="49"/>
  <c r="T23" i="49"/>
  <c r="R24" i="49"/>
  <c r="S24" i="49"/>
  <c r="T24" i="49"/>
  <c r="R25" i="49"/>
  <c r="S25" i="49"/>
  <c r="T25" i="49"/>
  <c r="R26" i="49"/>
  <c r="S26" i="49"/>
  <c r="T26" i="49"/>
  <c r="R27" i="49"/>
  <c r="S27" i="49"/>
  <c r="T27" i="49"/>
  <c r="R28" i="49"/>
  <c r="S28" i="49"/>
  <c r="T28" i="49"/>
  <c r="R29" i="49"/>
  <c r="S29" i="49"/>
  <c r="T29" i="49"/>
  <c r="R30" i="49"/>
  <c r="S30" i="49"/>
  <c r="T30" i="49"/>
  <c r="R31" i="49"/>
  <c r="S31" i="49"/>
  <c r="T31" i="49"/>
  <c r="R32" i="49"/>
  <c r="S32" i="49"/>
  <c r="T32" i="49"/>
  <c r="R33" i="49"/>
  <c r="S33" i="49"/>
  <c r="T33" i="49"/>
  <c r="R34" i="49"/>
  <c r="S34" i="49"/>
  <c r="T34" i="49"/>
  <c r="T22" i="49"/>
  <c r="S22" i="49"/>
  <c r="R22" i="49"/>
  <c r="M23" i="49"/>
  <c r="N23" i="49"/>
  <c r="O23" i="49"/>
  <c r="M24" i="49"/>
  <c r="N24" i="49"/>
  <c r="O24" i="49"/>
  <c r="M25" i="49"/>
  <c r="N25" i="49"/>
  <c r="O25" i="49"/>
  <c r="M26" i="49"/>
  <c r="N26" i="49"/>
  <c r="O26" i="49"/>
  <c r="M27" i="49"/>
  <c r="N27" i="49"/>
  <c r="N35" i="49" s="1"/>
  <c r="O27" i="49"/>
  <c r="M28" i="49"/>
  <c r="N28" i="49"/>
  <c r="O28" i="49"/>
  <c r="M29" i="49"/>
  <c r="N29" i="49"/>
  <c r="O29" i="49"/>
  <c r="M30" i="49"/>
  <c r="N30" i="49"/>
  <c r="O30" i="49"/>
  <c r="M31" i="49"/>
  <c r="N31" i="49"/>
  <c r="O31" i="49"/>
  <c r="M32" i="49"/>
  <c r="N32" i="49"/>
  <c r="O32" i="49"/>
  <c r="M33" i="49"/>
  <c r="N33" i="49"/>
  <c r="O33" i="49"/>
  <c r="M34" i="49"/>
  <c r="N34" i="49"/>
  <c r="O34" i="49"/>
  <c r="O22" i="49"/>
  <c r="N22" i="49"/>
  <c r="M22" i="49"/>
  <c r="H23" i="49"/>
  <c r="I23" i="49"/>
  <c r="J23" i="49"/>
  <c r="H24" i="49"/>
  <c r="I24" i="49"/>
  <c r="J24" i="49"/>
  <c r="H25" i="49"/>
  <c r="I25" i="49"/>
  <c r="J25" i="49"/>
  <c r="H26" i="49"/>
  <c r="I26" i="49"/>
  <c r="J26" i="49"/>
  <c r="H27" i="49"/>
  <c r="I27" i="49"/>
  <c r="J27" i="49"/>
  <c r="H28" i="49"/>
  <c r="I28" i="49"/>
  <c r="J28" i="49"/>
  <c r="H29" i="49"/>
  <c r="I29" i="49"/>
  <c r="J29" i="49"/>
  <c r="H30" i="49"/>
  <c r="I30" i="49"/>
  <c r="J30" i="49"/>
  <c r="H31" i="49"/>
  <c r="I31" i="49"/>
  <c r="J31" i="49"/>
  <c r="H32" i="49"/>
  <c r="I32" i="49"/>
  <c r="J32" i="49"/>
  <c r="H33" i="49"/>
  <c r="I33" i="49"/>
  <c r="J33" i="49"/>
  <c r="H34" i="49"/>
  <c r="I34" i="49"/>
  <c r="J34" i="49"/>
  <c r="J22" i="49"/>
  <c r="I22" i="49"/>
  <c r="H22" i="49"/>
  <c r="W5" i="49"/>
  <c r="X5" i="49"/>
  <c r="Y5" i="49"/>
  <c r="W6" i="49"/>
  <c r="X6" i="49"/>
  <c r="Y6" i="49"/>
  <c r="W7" i="49"/>
  <c r="X7" i="49"/>
  <c r="Y7" i="49"/>
  <c r="W8" i="49"/>
  <c r="X8" i="49"/>
  <c r="Y8" i="49"/>
  <c r="W9" i="49"/>
  <c r="X9" i="49"/>
  <c r="Y9" i="49"/>
  <c r="W10" i="49"/>
  <c r="X10" i="49"/>
  <c r="Y10" i="49"/>
  <c r="W11" i="49"/>
  <c r="X11" i="49"/>
  <c r="Y11" i="49"/>
  <c r="W12" i="49"/>
  <c r="X12" i="49"/>
  <c r="Y12" i="49"/>
  <c r="W13" i="49"/>
  <c r="X13" i="49"/>
  <c r="Y13" i="49"/>
  <c r="W14" i="49"/>
  <c r="X14" i="49"/>
  <c r="Y14" i="49"/>
  <c r="W15" i="49"/>
  <c r="X15" i="49"/>
  <c r="Y15" i="49"/>
  <c r="W16" i="49"/>
  <c r="X16" i="49"/>
  <c r="Y16" i="49"/>
  <c r="Y4" i="49"/>
  <c r="X4" i="49"/>
  <c r="W4" i="49"/>
  <c r="R5" i="49"/>
  <c r="S5" i="49"/>
  <c r="T5" i="49"/>
  <c r="R6" i="49"/>
  <c r="S6" i="49"/>
  <c r="T6" i="49"/>
  <c r="R7" i="49"/>
  <c r="S7" i="49"/>
  <c r="S17" i="49" s="1"/>
  <c r="T7" i="49"/>
  <c r="R8" i="49"/>
  <c r="S8" i="49"/>
  <c r="T8" i="49"/>
  <c r="R9" i="49"/>
  <c r="S9" i="49"/>
  <c r="T9" i="49"/>
  <c r="R10" i="49"/>
  <c r="R17" i="49" s="1"/>
  <c r="S10" i="49"/>
  <c r="T10" i="49"/>
  <c r="R11" i="49"/>
  <c r="S11" i="49"/>
  <c r="T11" i="49"/>
  <c r="R12" i="49"/>
  <c r="S12" i="49"/>
  <c r="T12" i="49"/>
  <c r="T17" i="49" s="1"/>
  <c r="R13" i="49"/>
  <c r="S13" i="49"/>
  <c r="T13" i="49"/>
  <c r="R14" i="49"/>
  <c r="S14" i="49"/>
  <c r="T14" i="49"/>
  <c r="R15" i="49"/>
  <c r="S15" i="49"/>
  <c r="T15" i="49"/>
  <c r="R16" i="49"/>
  <c r="S16" i="49"/>
  <c r="T16" i="49"/>
  <c r="T4" i="49"/>
  <c r="S4" i="49"/>
  <c r="R4" i="49"/>
  <c r="O5" i="49"/>
  <c r="O6" i="49"/>
  <c r="O7" i="49"/>
  <c r="O8" i="49"/>
  <c r="O9" i="49"/>
  <c r="O10" i="49"/>
  <c r="O11" i="49"/>
  <c r="O12" i="49"/>
  <c r="O17" i="49" s="1"/>
  <c r="O13" i="49"/>
  <c r="O14" i="49"/>
  <c r="O15" i="49"/>
  <c r="O16" i="49"/>
  <c r="O4" i="49"/>
  <c r="N5" i="49"/>
  <c r="N6" i="49"/>
  <c r="N7" i="49"/>
  <c r="N8" i="49"/>
  <c r="N9" i="49"/>
  <c r="N10" i="49"/>
  <c r="N11" i="49"/>
  <c r="N12" i="49"/>
  <c r="N13" i="49"/>
  <c r="N14" i="49"/>
  <c r="N15" i="49"/>
  <c r="N16" i="49"/>
  <c r="N4" i="49"/>
  <c r="M5" i="49"/>
  <c r="M6" i="49"/>
  <c r="M7" i="49"/>
  <c r="M8" i="49"/>
  <c r="M9" i="49"/>
  <c r="M10" i="49"/>
  <c r="M11" i="49"/>
  <c r="M12" i="49"/>
  <c r="M17" i="49" s="1"/>
  <c r="M13" i="49"/>
  <c r="M14" i="49"/>
  <c r="M15" i="49"/>
  <c r="M16" i="49"/>
  <c r="M4" i="49"/>
  <c r="J5" i="49"/>
  <c r="J6" i="49"/>
  <c r="J7" i="49"/>
  <c r="J8" i="49"/>
  <c r="J9" i="49"/>
  <c r="J10" i="49"/>
  <c r="J11" i="49"/>
  <c r="J12" i="49"/>
  <c r="J13" i="49"/>
  <c r="J14" i="49"/>
  <c r="J15" i="49"/>
  <c r="J16" i="49"/>
  <c r="J4" i="49"/>
  <c r="I5" i="49"/>
  <c r="I6" i="49"/>
  <c r="I7" i="49"/>
  <c r="I8" i="49"/>
  <c r="I9" i="49"/>
  <c r="I10" i="49"/>
  <c r="I11" i="49"/>
  <c r="I17" i="49" s="1"/>
  <c r="I12" i="49"/>
  <c r="I13" i="49"/>
  <c r="I14" i="49"/>
  <c r="I15" i="49"/>
  <c r="I16" i="49"/>
  <c r="I4" i="49"/>
  <c r="H5" i="49"/>
  <c r="H6" i="49"/>
  <c r="H7" i="49"/>
  <c r="H8" i="49"/>
  <c r="H9" i="49"/>
  <c r="H10" i="49"/>
  <c r="H11" i="49"/>
  <c r="H12" i="49"/>
  <c r="H17" i="49" s="1"/>
  <c r="H13" i="49"/>
  <c r="H14" i="49"/>
  <c r="H15" i="49"/>
  <c r="H16" i="49"/>
  <c r="H4" i="49"/>
  <c r="C133" i="25"/>
  <c r="C132" i="25"/>
  <c r="C131" i="25"/>
  <c r="C130" i="25"/>
  <c r="C129" i="25"/>
  <c r="C128" i="25"/>
  <c r="A133" i="25"/>
  <c r="A132" i="25"/>
  <c r="A131" i="25"/>
  <c r="A130" i="25"/>
  <c r="A129" i="25"/>
  <c r="A128" i="25"/>
  <c r="D68" i="25"/>
  <c r="D67" i="25"/>
  <c r="D66" i="25"/>
  <c r="D65" i="25"/>
  <c r="D64" i="25"/>
  <c r="D63" i="25"/>
  <c r="D62" i="25"/>
  <c r="D61" i="25"/>
  <c r="D60" i="25"/>
  <c r="D59" i="25"/>
  <c r="D58" i="25"/>
  <c r="D57" i="25"/>
  <c r="D56" i="25"/>
  <c r="D55" i="25"/>
  <c r="D54" i="25"/>
  <c r="E54" i="25" s="1"/>
  <c r="D53" i="25"/>
  <c r="D52" i="25"/>
  <c r="D51" i="25"/>
  <c r="E51" i="25" s="1"/>
  <c r="D50" i="25"/>
  <c r="E50" i="25" s="1"/>
  <c r="D49" i="25"/>
  <c r="E49" i="25" s="1"/>
  <c r="D91" i="25"/>
  <c r="D90" i="25"/>
  <c r="E90" i="25" s="1"/>
  <c r="D89" i="25"/>
  <c r="D88" i="25"/>
  <c r="E88" i="25" s="1"/>
  <c r="D87" i="25"/>
  <c r="E87" i="25" s="1"/>
  <c r="D86" i="25"/>
  <c r="E86" i="25" s="1"/>
  <c r="D85" i="25"/>
  <c r="E85" i="25" s="1"/>
  <c r="D84" i="25"/>
  <c r="E84" i="25" s="1"/>
  <c r="D83" i="25"/>
  <c r="D82" i="25"/>
  <c r="E82" i="25" s="1"/>
  <c r="D81" i="25"/>
  <c r="D80" i="25"/>
  <c r="E80" i="25" s="1"/>
  <c r="D79" i="25"/>
  <c r="E79" i="25" s="1"/>
  <c r="D78" i="25"/>
  <c r="E78" i="25" s="1"/>
  <c r="D77" i="25"/>
  <c r="E77" i="25" s="1"/>
  <c r="D76" i="25"/>
  <c r="D75" i="25"/>
  <c r="E75" i="25" s="1"/>
  <c r="D74" i="25"/>
  <c r="D73" i="25"/>
  <c r="D72" i="25"/>
  <c r="E89" i="25" s="1"/>
  <c r="C91" i="25"/>
  <c r="C90" i="25"/>
  <c r="C89" i="25"/>
  <c r="C88" i="25"/>
  <c r="C87" i="25"/>
  <c r="C86" i="25"/>
  <c r="C85" i="25"/>
  <c r="C84" i="25"/>
  <c r="C83" i="25"/>
  <c r="C82" i="25"/>
  <c r="C81" i="25"/>
  <c r="C80" i="25"/>
  <c r="C79" i="25"/>
  <c r="C78" i="25"/>
  <c r="C77" i="25"/>
  <c r="C76" i="25"/>
  <c r="C75" i="25"/>
  <c r="C74" i="25"/>
  <c r="C73" i="25"/>
  <c r="C72" i="25"/>
  <c r="C68" i="25"/>
  <c r="C67" i="25"/>
  <c r="C66" i="25"/>
  <c r="C65" i="25"/>
  <c r="C64" i="25"/>
  <c r="C63" i="25"/>
  <c r="C62" i="25"/>
  <c r="C61" i="25"/>
  <c r="C60" i="25"/>
  <c r="C59" i="25"/>
  <c r="C58" i="25"/>
  <c r="C57" i="25"/>
  <c r="C56" i="25"/>
  <c r="C55" i="25"/>
  <c r="C54" i="25"/>
  <c r="C53" i="25"/>
  <c r="C52" i="25"/>
  <c r="C51" i="25"/>
  <c r="C50" i="25"/>
  <c r="C49" i="25"/>
  <c r="L37" i="66"/>
  <c r="L20" i="66"/>
  <c r="L3" i="66"/>
  <c r="K37" i="66"/>
  <c r="K20" i="66"/>
  <c r="K3" i="66"/>
  <c r="J37" i="66"/>
  <c r="J20" i="66"/>
  <c r="J3" i="66"/>
  <c r="I37" i="66"/>
  <c r="I20" i="66"/>
  <c r="I3" i="66"/>
  <c r="H37" i="66"/>
  <c r="H20" i="66"/>
  <c r="H3" i="66"/>
  <c r="G37" i="66"/>
  <c r="G20" i="66"/>
  <c r="G3" i="66"/>
  <c r="F3" i="66"/>
  <c r="F37" i="66"/>
  <c r="E99" i="43"/>
  <c r="E98" i="43"/>
  <c r="E97" i="43"/>
  <c r="E96" i="43"/>
  <c r="E95" i="43"/>
  <c r="E94" i="43"/>
  <c r="E93" i="43"/>
  <c r="E92" i="43"/>
  <c r="E87" i="43"/>
  <c r="E86" i="43"/>
  <c r="E85" i="43"/>
  <c r="E84" i="43"/>
  <c r="E83" i="43"/>
  <c r="E82" i="43"/>
  <c r="E81" i="43"/>
  <c r="E80" i="43"/>
  <c r="D99" i="43"/>
  <c r="D98" i="43"/>
  <c r="D97" i="43"/>
  <c r="D96" i="43"/>
  <c r="D95" i="43"/>
  <c r="D94" i="43"/>
  <c r="D93" i="43"/>
  <c r="D92" i="43"/>
  <c r="D87" i="43"/>
  <c r="D86" i="43"/>
  <c r="D85" i="43"/>
  <c r="D84" i="43"/>
  <c r="D83" i="43"/>
  <c r="D82" i="43"/>
  <c r="D81" i="43"/>
  <c r="D80" i="43"/>
  <c r="E75" i="43"/>
  <c r="E74" i="43"/>
  <c r="E73" i="43"/>
  <c r="E72" i="43"/>
  <c r="E71" i="43"/>
  <c r="E70" i="43"/>
  <c r="E69" i="43"/>
  <c r="E68" i="43"/>
  <c r="D75" i="43"/>
  <c r="D74" i="43"/>
  <c r="D73" i="43"/>
  <c r="D72" i="43"/>
  <c r="D71" i="43"/>
  <c r="D70" i="43"/>
  <c r="D69" i="43"/>
  <c r="D68" i="43"/>
  <c r="L37" i="67"/>
  <c r="K37" i="67"/>
  <c r="L20" i="67"/>
  <c r="K20" i="67"/>
  <c r="J20" i="67"/>
  <c r="J37" i="67"/>
  <c r="I37" i="67"/>
  <c r="I20" i="67"/>
  <c r="I3" i="67"/>
  <c r="H37" i="67"/>
  <c r="H20" i="67"/>
  <c r="H3" i="67"/>
  <c r="E52" i="43"/>
  <c r="E53" i="43"/>
  <c r="E54" i="43"/>
  <c r="E55" i="43"/>
  <c r="E56" i="43"/>
  <c r="E57" i="43"/>
  <c r="E58" i="43"/>
  <c r="E59" i="43"/>
  <c r="E60" i="43"/>
  <c r="E61" i="43"/>
  <c r="E62" i="43"/>
  <c r="E63" i="43"/>
  <c r="E51" i="43"/>
  <c r="D52" i="43"/>
  <c r="D53" i="43"/>
  <c r="D54" i="43"/>
  <c r="D55" i="43"/>
  <c r="D56" i="43"/>
  <c r="D57" i="43"/>
  <c r="D58" i="43"/>
  <c r="D59" i="43"/>
  <c r="D60" i="43"/>
  <c r="D61" i="43"/>
  <c r="D62" i="43"/>
  <c r="D63" i="43"/>
  <c r="D51" i="43"/>
  <c r="E35" i="43"/>
  <c r="E36" i="43"/>
  <c r="E37" i="43"/>
  <c r="E38" i="43"/>
  <c r="E39" i="43"/>
  <c r="E40" i="43"/>
  <c r="E41" i="43"/>
  <c r="E42" i="43"/>
  <c r="E43" i="43"/>
  <c r="E44" i="43"/>
  <c r="E45" i="43"/>
  <c r="E46" i="43"/>
  <c r="E34" i="43"/>
  <c r="D35" i="43"/>
  <c r="D36" i="43"/>
  <c r="D37" i="43"/>
  <c r="D38" i="43"/>
  <c r="D39" i="43"/>
  <c r="D40" i="43"/>
  <c r="D41" i="43"/>
  <c r="D42" i="43"/>
  <c r="D43" i="43"/>
  <c r="D44" i="43"/>
  <c r="D45" i="43"/>
  <c r="D46" i="43"/>
  <c r="D34" i="43"/>
  <c r="E18" i="43"/>
  <c r="E19" i="43"/>
  <c r="E20" i="43"/>
  <c r="E21" i="43"/>
  <c r="E22" i="43"/>
  <c r="E23" i="43"/>
  <c r="E24" i="43"/>
  <c r="E25" i="43"/>
  <c r="E26" i="43"/>
  <c r="E27" i="43"/>
  <c r="E28" i="43"/>
  <c r="E29" i="43"/>
  <c r="E17" i="43"/>
  <c r="D18" i="43"/>
  <c r="D19" i="43"/>
  <c r="D20" i="43"/>
  <c r="D21" i="43"/>
  <c r="D22" i="43"/>
  <c r="D23" i="43"/>
  <c r="D24" i="43"/>
  <c r="D25" i="43"/>
  <c r="D26" i="43"/>
  <c r="D27" i="43"/>
  <c r="D28" i="43"/>
  <c r="D29" i="43"/>
  <c r="D17" i="43"/>
  <c r="C99" i="43"/>
  <c r="C98" i="43"/>
  <c r="C97" i="43"/>
  <c r="C96" i="43"/>
  <c r="C95" i="43"/>
  <c r="C94" i="43"/>
  <c r="C93" i="43"/>
  <c r="C92" i="43"/>
  <c r="C87" i="43"/>
  <c r="C86" i="43"/>
  <c r="C85" i="43"/>
  <c r="C84" i="43"/>
  <c r="C83" i="43"/>
  <c r="C82" i="43"/>
  <c r="C81" i="43"/>
  <c r="AV37" i="63"/>
  <c r="AV20" i="63"/>
  <c r="AV3" i="63"/>
  <c r="AU37" i="63"/>
  <c r="AU20" i="63"/>
  <c r="AU3" i="63"/>
  <c r="AT37" i="63"/>
  <c r="AT20" i="63"/>
  <c r="AT3" i="63"/>
  <c r="AS37" i="63"/>
  <c r="AS20" i="63"/>
  <c r="AS3" i="63"/>
  <c r="AR37" i="63"/>
  <c r="AR20" i="63"/>
  <c r="AR3" i="63"/>
  <c r="AQ37" i="63"/>
  <c r="AQ20" i="63"/>
  <c r="AQ3" i="63"/>
  <c r="AP37" i="63"/>
  <c r="AP20" i="63"/>
  <c r="AP3" i="63"/>
  <c r="C80" i="43"/>
  <c r="C75" i="43"/>
  <c r="C74" i="43"/>
  <c r="C73" i="43"/>
  <c r="C72" i="43"/>
  <c r="C71" i="43"/>
  <c r="C70" i="43"/>
  <c r="C69" i="43"/>
  <c r="C68" i="43"/>
  <c r="C52" i="43"/>
  <c r="C53" i="43"/>
  <c r="C54" i="43"/>
  <c r="C55" i="43"/>
  <c r="C56" i="43"/>
  <c r="C57" i="43"/>
  <c r="C58" i="43"/>
  <c r="C59" i="43"/>
  <c r="C60" i="43"/>
  <c r="C61" i="43"/>
  <c r="C62" i="43"/>
  <c r="C63" i="43"/>
  <c r="C51" i="43"/>
  <c r="C35" i="43"/>
  <c r="C36" i="43"/>
  <c r="C37" i="43"/>
  <c r="C38" i="43"/>
  <c r="C39" i="43"/>
  <c r="C40" i="43"/>
  <c r="C41" i="43"/>
  <c r="C42" i="43"/>
  <c r="C43" i="43"/>
  <c r="C44" i="43"/>
  <c r="C45" i="43"/>
  <c r="C46" i="43"/>
  <c r="C34" i="43"/>
  <c r="C18" i="43"/>
  <c r="C19" i="43"/>
  <c r="C20" i="43"/>
  <c r="C21" i="43"/>
  <c r="C22" i="43"/>
  <c r="C23" i="43"/>
  <c r="C24" i="43"/>
  <c r="C25" i="43"/>
  <c r="C26" i="43"/>
  <c r="C27" i="43"/>
  <c r="C28" i="43"/>
  <c r="C29" i="43"/>
  <c r="C17" i="43"/>
  <c r="B87" i="43"/>
  <c r="B86" i="43"/>
  <c r="B85" i="43"/>
  <c r="B84" i="43"/>
  <c r="B83" i="43"/>
  <c r="B82" i="43"/>
  <c r="B81" i="43"/>
  <c r="B80" i="43"/>
  <c r="B75" i="43"/>
  <c r="B74" i="43"/>
  <c r="B73" i="43"/>
  <c r="B72" i="43"/>
  <c r="B71" i="43"/>
  <c r="B70" i="43"/>
  <c r="B69" i="43"/>
  <c r="B68" i="43"/>
  <c r="B18" i="43"/>
  <c r="B19" i="43"/>
  <c r="B20" i="43"/>
  <c r="B21" i="43"/>
  <c r="B22" i="43"/>
  <c r="B23" i="43"/>
  <c r="B24" i="43"/>
  <c r="B25" i="43"/>
  <c r="B26" i="43"/>
  <c r="B27" i="43"/>
  <c r="B28" i="43"/>
  <c r="B29" i="43"/>
  <c r="B17" i="43"/>
  <c r="B12" i="43"/>
  <c r="B11" i="43"/>
  <c r="B10" i="43"/>
  <c r="B9" i="43"/>
  <c r="B99" i="43"/>
  <c r="B98" i="43"/>
  <c r="B97" i="43"/>
  <c r="B96" i="43"/>
  <c r="B95" i="43"/>
  <c r="B94" i="43"/>
  <c r="B93" i="43"/>
  <c r="B92" i="43"/>
  <c r="B52" i="43"/>
  <c r="B53" i="43"/>
  <c r="B54" i="43"/>
  <c r="B55" i="43"/>
  <c r="B56" i="43"/>
  <c r="B57" i="43"/>
  <c r="B58" i="43"/>
  <c r="B59" i="43"/>
  <c r="B60" i="43"/>
  <c r="B61" i="43"/>
  <c r="B62" i="43"/>
  <c r="B63" i="43"/>
  <c r="B51" i="43"/>
  <c r="B35" i="43"/>
  <c r="B36" i="43"/>
  <c r="B37" i="43"/>
  <c r="B38" i="43"/>
  <c r="B39" i="43"/>
  <c r="B40" i="43"/>
  <c r="B41" i="43"/>
  <c r="B42" i="43"/>
  <c r="B43" i="43"/>
  <c r="B44" i="43"/>
  <c r="B45" i="43"/>
  <c r="B46" i="43"/>
  <c r="B34" i="43"/>
  <c r="P38" i="66"/>
  <c r="P39" i="66"/>
  <c r="P40" i="66"/>
  <c r="P41" i="66"/>
  <c r="P42" i="66"/>
  <c r="P43" i="66"/>
  <c r="P44" i="66"/>
  <c r="P45" i="66"/>
  <c r="Q45" i="66" s="1"/>
  <c r="AN45" i="66" s="1"/>
  <c r="P46" i="66"/>
  <c r="P47" i="66"/>
  <c r="P48" i="66"/>
  <c r="P49" i="66"/>
  <c r="P50" i="66"/>
  <c r="P51" i="66"/>
  <c r="R38" i="66"/>
  <c r="R39" i="66"/>
  <c r="R40" i="66"/>
  <c r="R41" i="66"/>
  <c r="R42" i="66"/>
  <c r="R43" i="66"/>
  <c r="S43" i="66" s="1"/>
  <c r="AO43" i="66" s="1"/>
  <c r="R44" i="66"/>
  <c r="R45" i="66"/>
  <c r="S45" i="66" s="1"/>
  <c r="AO45" i="66" s="1"/>
  <c r="R46" i="66"/>
  <c r="R47" i="66"/>
  <c r="R48" i="66"/>
  <c r="R49" i="66"/>
  <c r="R50" i="66"/>
  <c r="R51" i="66"/>
  <c r="T38" i="66"/>
  <c r="T39" i="66"/>
  <c r="T40" i="66"/>
  <c r="T41" i="66"/>
  <c r="T42" i="66"/>
  <c r="T43" i="66"/>
  <c r="T44" i="66"/>
  <c r="T45" i="66"/>
  <c r="U45" i="66" s="1"/>
  <c r="AP45" i="66" s="1"/>
  <c r="T46" i="66"/>
  <c r="T47" i="66"/>
  <c r="T48" i="66"/>
  <c r="T49" i="66"/>
  <c r="T50" i="66"/>
  <c r="T51" i="66"/>
  <c r="V38" i="66"/>
  <c r="V39" i="66"/>
  <c r="V40" i="66"/>
  <c r="V41" i="66"/>
  <c r="V42" i="66"/>
  <c r="V43" i="66"/>
  <c r="V44" i="66"/>
  <c r="W44" i="66" s="1"/>
  <c r="AQ44" i="66" s="1"/>
  <c r="V45" i="66"/>
  <c r="V46" i="66"/>
  <c r="V47" i="66"/>
  <c r="V48" i="66"/>
  <c r="V49" i="66"/>
  <c r="V50" i="66"/>
  <c r="V51" i="66"/>
  <c r="X38" i="66"/>
  <c r="Y38" i="66" s="1"/>
  <c r="AR38" i="66" s="1"/>
  <c r="X39" i="66"/>
  <c r="X40" i="66"/>
  <c r="X41" i="66"/>
  <c r="X42" i="66"/>
  <c r="X43" i="66"/>
  <c r="X44" i="66"/>
  <c r="X45" i="66"/>
  <c r="Y45" i="66" s="1"/>
  <c r="AR45" i="66" s="1"/>
  <c r="X46" i="66"/>
  <c r="X47" i="66"/>
  <c r="X48" i="66"/>
  <c r="X49" i="66"/>
  <c r="X50" i="66"/>
  <c r="X51" i="66"/>
  <c r="Y46" i="66"/>
  <c r="AR46" i="66" s="1"/>
  <c r="Z38" i="66"/>
  <c r="Z39" i="66"/>
  <c r="Z40" i="66"/>
  <c r="Z41" i="66"/>
  <c r="Z42" i="66"/>
  <c r="Z43" i="66"/>
  <c r="Z44" i="66"/>
  <c r="Z45" i="66"/>
  <c r="AA45" i="66" s="1"/>
  <c r="AS45" i="66" s="1"/>
  <c r="Z46" i="66"/>
  <c r="Z47" i="66"/>
  <c r="Z48" i="66"/>
  <c r="Z49" i="66"/>
  <c r="Z50" i="66"/>
  <c r="Z51" i="66"/>
  <c r="AB38" i="66"/>
  <c r="AB39" i="66"/>
  <c r="AB40" i="66"/>
  <c r="AB41" i="66"/>
  <c r="AB42" i="66"/>
  <c r="AB43" i="66"/>
  <c r="AB44" i="66"/>
  <c r="AB45" i="66"/>
  <c r="AC45" i="66" s="1"/>
  <c r="AT45" i="66" s="1"/>
  <c r="AB46" i="66"/>
  <c r="AB47" i="66"/>
  <c r="AB48" i="66"/>
  <c r="AB49" i="66"/>
  <c r="AB50" i="66"/>
  <c r="AB51" i="66"/>
  <c r="AD38" i="66"/>
  <c r="AD39" i="66"/>
  <c r="AD40" i="66"/>
  <c r="AD41" i="66"/>
  <c r="AD42" i="66"/>
  <c r="AD43" i="66"/>
  <c r="AE43" i="66" s="1"/>
  <c r="AU43" i="66" s="1"/>
  <c r="AD44" i="66"/>
  <c r="AD45" i="66"/>
  <c r="AE45" i="66" s="1"/>
  <c r="AU45" i="66" s="1"/>
  <c r="AD46" i="66"/>
  <c r="AD47" i="66"/>
  <c r="AD48" i="66"/>
  <c r="AD49" i="66"/>
  <c r="AD50" i="66"/>
  <c r="AD51" i="66"/>
  <c r="AF38" i="66"/>
  <c r="AF39" i="66"/>
  <c r="AF40" i="66"/>
  <c r="AF41" i="66"/>
  <c r="AF42" i="66"/>
  <c r="AF43" i="66"/>
  <c r="AF44" i="66"/>
  <c r="AF45" i="66"/>
  <c r="AF46" i="66"/>
  <c r="AF47" i="66"/>
  <c r="AF48" i="66"/>
  <c r="AF49" i="66"/>
  <c r="AF50" i="66"/>
  <c r="AF51" i="66"/>
  <c r="AD21" i="66"/>
  <c r="AD22" i="66"/>
  <c r="AD23" i="66"/>
  <c r="AD24" i="66"/>
  <c r="AD25" i="66"/>
  <c r="AD26" i="66"/>
  <c r="AD27" i="66"/>
  <c r="AD28" i="66"/>
  <c r="AE28" i="66" s="1"/>
  <c r="AU28" i="66" s="1"/>
  <c r="AD29" i="66"/>
  <c r="AD30" i="66"/>
  <c r="AD31" i="66"/>
  <c r="AD32" i="66"/>
  <c r="AD33" i="66"/>
  <c r="AD34" i="66"/>
  <c r="AF21" i="66"/>
  <c r="AF22" i="66"/>
  <c r="AF23" i="66"/>
  <c r="AF24" i="66"/>
  <c r="AF25" i="66"/>
  <c r="AF26" i="66"/>
  <c r="AF27" i="66"/>
  <c r="AF28" i="66"/>
  <c r="AF29" i="66"/>
  <c r="AF30" i="66"/>
  <c r="AF31" i="66"/>
  <c r="AF32" i="66"/>
  <c r="AF33" i="66"/>
  <c r="AF34" i="66"/>
  <c r="AB21" i="66"/>
  <c r="AB22" i="66"/>
  <c r="AB23" i="66"/>
  <c r="AB24" i="66"/>
  <c r="AB25" i="66"/>
  <c r="AB26" i="66"/>
  <c r="AC26" i="66" s="1"/>
  <c r="AT26" i="66" s="1"/>
  <c r="AB27" i="66"/>
  <c r="AB28" i="66"/>
  <c r="AB29" i="66"/>
  <c r="AB30" i="66"/>
  <c r="AB31" i="66"/>
  <c r="AB32" i="66"/>
  <c r="AB33" i="66"/>
  <c r="AB34" i="66"/>
  <c r="Z21" i="66"/>
  <c r="AA21" i="66" s="1"/>
  <c r="Z22" i="66"/>
  <c r="Z23" i="66"/>
  <c r="Z24" i="66"/>
  <c r="Z25" i="66"/>
  <c r="Z26" i="66"/>
  <c r="Z27" i="66"/>
  <c r="Z28" i="66"/>
  <c r="AA28" i="66" s="1"/>
  <c r="AS28" i="66" s="1"/>
  <c r="Z29" i="66"/>
  <c r="AA29" i="66" s="1"/>
  <c r="AS29" i="66" s="1"/>
  <c r="Z30" i="66"/>
  <c r="Z31" i="66"/>
  <c r="Z32" i="66"/>
  <c r="Z33" i="66"/>
  <c r="Z34" i="66"/>
  <c r="AF20" i="66"/>
  <c r="AD20" i="66"/>
  <c r="AB20" i="66"/>
  <c r="Z20" i="66"/>
  <c r="X21" i="66"/>
  <c r="X22" i="66"/>
  <c r="X23" i="66"/>
  <c r="X24" i="66"/>
  <c r="X25" i="66"/>
  <c r="X26" i="66"/>
  <c r="Y26" i="66" s="1"/>
  <c r="AR26" i="66" s="1"/>
  <c r="X27" i="66"/>
  <c r="X28" i="66"/>
  <c r="Y28" i="66" s="1"/>
  <c r="AR28" i="66" s="1"/>
  <c r="X29" i="66"/>
  <c r="X30" i="66"/>
  <c r="X31" i="66"/>
  <c r="X32" i="66"/>
  <c r="X33" i="66"/>
  <c r="X34" i="66"/>
  <c r="X20" i="66"/>
  <c r="V21" i="66"/>
  <c r="V22" i="66"/>
  <c r="V23" i="66"/>
  <c r="V24" i="66"/>
  <c r="V25" i="66"/>
  <c r="V26" i="66"/>
  <c r="V27" i="66"/>
  <c r="W27" i="66" s="1"/>
  <c r="AQ27" i="66" s="1"/>
  <c r="V28" i="66"/>
  <c r="W28" i="66" s="1"/>
  <c r="AQ28" i="66" s="1"/>
  <c r="V29" i="66"/>
  <c r="V30" i="66"/>
  <c r="V31" i="66"/>
  <c r="V32" i="66"/>
  <c r="V33" i="66"/>
  <c r="V34" i="66"/>
  <c r="T21" i="66"/>
  <c r="T22" i="66"/>
  <c r="T23" i="66"/>
  <c r="T24" i="66"/>
  <c r="T25" i="66"/>
  <c r="T26" i="66"/>
  <c r="T27" i="66"/>
  <c r="T28" i="66"/>
  <c r="U28" i="66" s="1"/>
  <c r="AP28" i="66" s="1"/>
  <c r="T29" i="66"/>
  <c r="T30" i="66"/>
  <c r="T31" i="66"/>
  <c r="T32" i="66"/>
  <c r="T33" i="66"/>
  <c r="T34" i="66"/>
  <c r="R21" i="66"/>
  <c r="R22" i="66"/>
  <c r="R23" i="66"/>
  <c r="R24" i="66"/>
  <c r="R25" i="66"/>
  <c r="R26" i="66"/>
  <c r="R27" i="66"/>
  <c r="R28" i="66"/>
  <c r="S28" i="66" s="1"/>
  <c r="AO28" i="66" s="1"/>
  <c r="R29" i="66"/>
  <c r="R30" i="66"/>
  <c r="R31" i="66"/>
  <c r="R32" i="66"/>
  <c r="R33" i="66"/>
  <c r="R34" i="66"/>
  <c r="P21" i="66"/>
  <c r="P22" i="66"/>
  <c r="P23" i="66"/>
  <c r="P24" i="66"/>
  <c r="P25" i="66"/>
  <c r="P26" i="66"/>
  <c r="P27" i="66"/>
  <c r="P28" i="66"/>
  <c r="Q28" i="66" s="1"/>
  <c r="AN28" i="66" s="1"/>
  <c r="P29" i="66"/>
  <c r="P30" i="66"/>
  <c r="P31" i="66"/>
  <c r="P32" i="66"/>
  <c r="P33" i="66"/>
  <c r="P34" i="66"/>
  <c r="R20" i="66"/>
  <c r="R37" i="66"/>
  <c r="P37" i="66"/>
  <c r="P20" i="66"/>
  <c r="P3" i="66"/>
  <c r="X37" i="66"/>
  <c r="Z37" i="66"/>
  <c r="AB37" i="66"/>
  <c r="AD37" i="66"/>
  <c r="AF37" i="66"/>
  <c r="AV37" i="66"/>
  <c r="AU37" i="66"/>
  <c r="AT37" i="66"/>
  <c r="AS37" i="66"/>
  <c r="AR37" i="66"/>
  <c r="AV20" i="66"/>
  <c r="AU20" i="66"/>
  <c r="AT20" i="66"/>
  <c r="AS20" i="66"/>
  <c r="AR20" i="66"/>
  <c r="AV3" i="66"/>
  <c r="AU3" i="66"/>
  <c r="AT3" i="66"/>
  <c r="AS3" i="66"/>
  <c r="AR3" i="66"/>
  <c r="AQ3" i="66"/>
  <c r="AF4" i="66"/>
  <c r="AF5" i="66"/>
  <c r="AF6" i="66"/>
  <c r="AF7" i="66"/>
  <c r="AF8" i="66"/>
  <c r="AF9" i="66"/>
  <c r="AF10" i="66"/>
  <c r="AF11" i="66"/>
  <c r="AF12" i="66"/>
  <c r="AF13" i="66"/>
  <c r="AF14" i="66"/>
  <c r="AF15" i="66"/>
  <c r="AF16" i="66"/>
  <c r="AF17" i="66"/>
  <c r="AD4" i="66"/>
  <c r="AD5" i="66"/>
  <c r="AD6" i="66"/>
  <c r="AD7" i="66"/>
  <c r="AD8" i="66"/>
  <c r="AD9" i="66"/>
  <c r="AD10" i="66"/>
  <c r="AD11" i="66"/>
  <c r="AE11" i="66" s="1"/>
  <c r="AU11" i="66" s="1"/>
  <c r="AD12" i="66"/>
  <c r="AD13" i="66"/>
  <c r="AD14" i="66"/>
  <c r="AD15" i="66"/>
  <c r="AD16" i="66"/>
  <c r="AD17" i="66"/>
  <c r="AB4" i="66"/>
  <c r="AB5" i="66"/>
  <c r="AB6" i="66"/>
  <c r="AB7" i="66"/>
  <c r="AB8" i="66"/>
  <c r="AB9" i="66"/>
  <c r="AB10" i="66"/>
  <c r="AB11" i="66"/>
  <c r="AC11" i="66" s="1"/>
  <c r="AT11" i="66" s="1"/>
  <c r="AB12" i="66"/>
  <c r="AB13" i="66"/>
  <c r="AB14" i="66"/>
  <c r="AB15" i="66"/>
  <c r="AB16" i="66"/>
  <c r="AB17" i="66"/>
  <c r="Z4" i="66"/>
  <c r="Z5" i="66"/>
  <c r="Z6" i="66"/>
  <c r="Z7" i="66"/>
  <c r="Z8" i="66"/>
  <c r="Z9" i="66"/>
  <c r="Z10" i="66"/>
  <c r="Z11" i="66"/>
  <c r="AA11" i="66" s="1"/>
  <c r="AS11" i="66" s="1"/>
  <c r="Z12" i="66"/>
  <c r="Z13" i="66"/>
  <c r="Z14" i="66"/>
  <c r="Z15" i="66"/>
  <c r="Z16" i="66"/>
  <c r="Z17" i="66"/>
  <c r="X4" i="66"/>
  <c r="X5" i="66"/>
  <c r="X6" i="66"/>
  <c r="X7" i="66"/>
  <c r="X8" i="66"/>
  <c r="X9" i="66"/>
  <c r="X10" i="66"/>
  <c r="X11" i="66"/>
  <c r="Y11" i="66" s="1"/>
  <c r="AR11" i="66" s="1"/>
  <c r="X12" i="66"/>
  <c r="X13" i="66"/>
  <c r="X14" i="66"/>
  <c r="X15" i="66"/>
  <c r="X16" i="66"/>
  <c r="X17" i="66"/>
  <c r="V4" i="66"/>
  <c r="V5" i="66"/>
  <c r="V6" i="66"/>
  <c r="V7" i="66"/>
  <c r="V8" i="66"/>
  <c r="V9" i="66"/>
  <c r="V10" i="66"/>
  <c r="V11" i="66"/>
  <c r="W11" i="66" s="1"/>
  <c r="AQ11" i="66" s="1"/>
  <c r="V12" i="66"/>
  <c r="V13" i="66"/>
  <c r="V14" i="66"/>
  <c r="V15" i="66"/>
  <c r="V16" i="66"/>
  <c r="V17" i="66"/>
  <c r="T4" i="66"/>
  <c r="T5" i="66"/>
  <c r="T6" i="66"/>
  <c r="T7" i="66"/>
  <c r="T8" i="66"/>
  <c r="T9" i="66"/>
  <c r="T10" i="66"/>
  <c r="T11" i="66"/>
  <c r="U11" i="66" s="1"/>
  <c r="AP11" i="66" s="1"/>
  <c r="T12" i="66"/>
  <c r="T13" i="66"/>
  <c r="T14" i="66"/>
  <c r="T15" i="66"/>
  <c r="T16" i="66"/>
  <c r="T17" i="66"/>
  <c r="R4" i="66"/>
  <c r="R5" i="66"/>
  <c r="S5" i="66" s="1"/>
  <c r="AO5" i="66" s="1"/>
  <c r="R6" i="66"/>
  <c r="R7" i="66"/>
  <c r="R8" i="66"/>
  <c r="R9" i="66"/>
  <c r="R10" i="66"/>
  <c r="R11" i="66"/>
  <c r="S11" i="66" s="1"/>
  <c r="AO11" i="66" s="1"/>
  <c r="R12" i="66"/>
  <c r="R13" i="66"/>
  <c r="S13" i="66" s="1"/>
  <c r="AO13" i="66" s="1"/>
  <c r="R14" i="66"/>
  <c r="R15" i="66"/>
  <c r="R16" i="66"/>
  <c r="R17" i="66"/>
  <c r="P4" i="66"/>
  <c r="P5" i="66"/>
  <c r="P6" i="66"/>
  <c r="P7" i="66"/>
  <c r="P8" i="66"/>
  <c r="P9" i="66"/>
  <c r="Q9" i="66" s="1"/>
  <c r="AN9" i="66" s="1"/>
  <c r="P10" i="66"/>
  <c r="P11" i="66"/>
  <c r="Q11" i="66" s="1"/>
  <c r="AN11" i="66" s="1"/>
  <c r="P12" i="66"/>
  <c r="P13" i="66"/>
  <c r="P14" i="66"/>
  <c r="P15" i="66"/>
  <c r="P16" i="66"/>
  <c r="P17" i="66"/>
  <c r="AF3" i="66"/>
  <c r="AD3" i="66"/>
  <c r="AB3" i="66"/>
  <c r="Z3" i="66"/>
  <c r="X3" i="66"/>
  <c r="AQ20" i="66"/>
  <c r="AQ37" i="66"/>
  <c r="V37" i="66"/>
  <c r="V20" i="66"/>
  <c r="V3" i="66"/>
  <c r="AP37" i="66"/>
  <c r="AP20" i="66"/>
  <c r="AP3" i="66"/>
  <c r="R3" i="66"/>
  <c r="N38" i="66"/>
  <c r="N39" i="66"/>
  <c r="N40" i="66"/>
  <c r="N41" i="66"/>
  <c r="N42" i="66"/>
  <c r="N43" i="66"/>
  <c r="N44" i="66"/>
  <c r="N45" i="66"/>
  <c r="O45" i="66" s="1"/>
  <c r="AM45" i="66" s="1"/>
  <c r="N46" i="66"/>
  <c r="N47" i="66"/>
  <c r="O47" i="66" s="1"/>
  <c r="AM47" i="66" s="1"/>
  <c r="N48" i="66"/>
  <c r="N49" i="66"/>
  <c r="N50" i="66"/>
  <c r="N51" i="66"/>
  <c r="N21" i="66"/>
  <c r="N22" i="66"/>
  <c r="N23" i="66"/>
  <c r="N24" i="66"/>
  <c r="N25" i="66"/>
  <c r="N26" i="66"/>
  <c r="N27" i="66"/>
  <c r="N28" i="66"/>
  <c r="O28" i="66" s="1"/>
  <c r="AM28" i="66" s="1"/>
  <c r="N29" i="66"/>
  <c r="N30" i="66"/>
  <c r="N31" i="66"/>
  <c r="N32" i="66"/>
  <c r="N33" i="66"/>
  <c r="N34" i="66"/>
  <c r="N4" i="66"/>
  <c r="N5" i="66"/>
  <c r="N6" i="66"/>
  <c r="N7" i="66"/>
  <c r="N8" i="66"/>
  <c r="N9" i="66"/>
  <c r="N10" i="66"/>
  <c r="N11" i="66"/>
  <c r="O11" i="66" s="1"/>
  <c r="AM11" i="66" s="1"/>
  <c r="N12" i="66"/>
  <c r="N13" i="66"/>
  <c r="N14" i="66"/>
  <c r="N15" i="66"/>
  <c r="N16" i="66"/>
  <c r="N17" i="66"/>
  <c r="T3" i="66"/>
  <c r="T20" i="66"/>
  <c r="T37" i="66"/>
  <c r="F20" i="66"/>
  <c r="AF4" i="67"/>
  <c r="AF5" i="67"/>
  <c r="AF6" i="67"/>
  <c r="AF7" i="67"/>
  <c r="AF8" i="67"/>
  <c r="AF9" i="67"/>
  <c r="AF10" i="67"/>
  <c r="AF11" i="67"/>
  <c r="AG11" i="67" s="1"/>
  <c r="AV11" i="67" s="1"/>
  <c r="AF12" i="67"/>
  <c r="AF13" i="67"/>
  <c r="AF14" i="67"/>
  <c r="AF15" i="67"/>
  <c r="AF16" i="67"/>
  <c r="AF17" i="67"/>
  <c r="AF3" i="67"/>
  <c r="AF38" i="67"/>
  <c r="AF39" i="67"/>
  <c r="AF40" i="67"/>
  <c r="AF41" i="67"/>
  <c r="AF42" i="67"/>
  <c r="AF43" i="67"/>
  <c r="AF44" i="67"/>
  <c r="AF45" i="67"/>
  <c r="AG45" i="67" s="1"/>
  <c r="AV45" i="67" s="1"/>
  <c r="AF46" i="67"/>
  <c r="AF47" i="67"/>
  <c r="AF48" i="67"/>
  <c r="AF49" i="67"/>
  <c r="AF50" i="67"/>
  <c r="AF51" i="67"/>
  <c r="AF37" i="67"/>
  <c r="AF21" i="67"/>
  <c r="AF22" i="67"/>
  <c r="AF23" i="67"/>
  <c r="AG23" i="67" s="1"/>
  <c r="AV23" i="67" s="1"/>
  <c r="AF24" i="67"/>
  <c r="AF25" i="67"/>
  <c r="AF26" i="67"/>
  <c r="AF27" i="67"/>
  <c r="AF28" i="67"/>
  <c r="AF29" i="67"/>
  <c r="AF30" i="67"/>
  <c r="AF31" i="67"/>
  <c r="AG31" i="67" s="1"/>
  <c r="AV31" i="67" s="1"/>
  <c r="AF32" i="67"/>
  <c r="AF33" i="67"/>
  <c r="AF34" i="67"/>
  <c r="AF20" i="67"/>
  <c r="AD38" i="67"/>
  <c r="AD39" i="67"/>
  <c r="AD40" i="67"/>
  <c r="AD41" i="67"/>
  <c r="AD42" i="67"/>
  <c r="AD43" i="67"/>
  <c r="AE43" i="67" s="1"/>
  <c r="AU43" i="67" s="1"/>
  <c r="AD44" i="67"/>
  <c r="AE44" i="67" s="1"/>
  <c r="AU44" i="67" s="1"/>
  <c r="AD45" i="67"/>
  <c r="AE45" i="67" s="1"/>
  <c r="AU45" i="67" s="1"/>
  <c r="AD46" i="67"/>
  <c r="AD47" i="67"/>
  <c r="AD48" i="67"/>
  <c r="AD49" i="67"/>
  <c r="AD50" i="67"/>
  <c r="AD51" i="67"/>
  <c r="AD37" i="67"/>
  <c r="AD21" i="67"/>
  <c r="AD22" i="67"/>
  <c r="AD23" i="67"/>
  <c r="AD24" i="67"/>
  <c r="AD25" i="67"/>
  <c r="AE25" i="67" s="1"/>
  <c r="AU25" i="67" s="1"/>
  <c r="AD26" i="67"/>
  <c r="AD27" i="67"/>
  <c r="AE27" i="67" s="1"/>
  <c r="AU27" i="67" s="1"/>
  <c r="AD28" i="67"/>
  <c r="AD29" i="67"/>
  <c r="AD30" i="67"/>
  <c r="AD31" i="67"/>
  <c r="AD32" i="67"/>
  <c r="AD33" i="67"/>
  <c r="AD34" i="67"/>
  <c r="AD20" i="67"/>
  <c r="AD3" i="67"/>
  <c r="AD4" i="67"/>
  <c r="AD5" i="67"/>
  <c r="AD6" i="67"/>
  <c r="AD7" i="67"/>
  <c r="AD8" i="67"/>
  <c r="AD9" i="67"/>
  <c r="AE9" i="67" s="1"/>
  <c r="AU9" i="67" s="1"/>
  <c r="AD10" i="67"/>
  <c r="AD11" i="67"/>
  <c r="AE11" i="67" s="1"/>
  <c r="AU11" i="67" s="1"/>
  <c r="AD12" i="67"/>
  <c r="AD13" i="67"/>
  <c r="AD14" i="67"/>
  <c r="AD15" i="67"/>
  <c r="AD16" i="67"/>
  <c r="AD17" i="67"/>
  <c r="AB38" i="67"/>
  <c r="AB39" i="67"/>
  <c r="AB40" i="67"/>
  <c r="AB41" i="67"/>
  <c r="AB42" i="67"/>
  <c r="AB43" i="67"/>
  <c r="AB44" i="67"/>
  <c r="AC44" i="67" s="1"/>
  <c r="AT44" i="67" s="1"/>
  <c r="AB45" i="67"/>
  <c r="AC45" i="67" s="1"/>
  <c r="AT45" i="67" s="1"/>
  <c r="AB46" i="67"/>
  <c r="AB47" i="67"/>
  <c r="AB48" i="67"/>
  <c r="AB49" i="67"/>
  <c r="AB50" i="67"/>
  <c r="AB51" i="67"/>
  <c r="AB37" i="67"/>
  <c r="AB21" i="67"/>
  <c r="AB22" i="67"/>
  <c r="AB23" i="67"/>
  <c r="AB24" i="67"/>
  <c r="AB25" i="67"/>
  <c r="AB26" i="67"/>
  <c r="AB27" i="67"/>
  <c r="AC27" i="67" s="1"/>
  <c r="AT27" i="67" s="1"/>
  <c r="AB28" i="67"/>
  <c r="AC28" i="67" s="1"/>
  <c r="AT28" i="67" s="1"/>
  <c r="AB29" i="67"/>
  <c r="AB30" i="67"/>
  <c r="AB31" i="67"/>
  <c r="AB32" i="67"/>
  <c r="AB33" i="67"/>
  <c r="AB34" i="67"/>
  <c r="AB20" i="67"/>
  <c r="AB4" i="67"/>
  <c r="AB5" i="67"/>
  <c r="AB6" i="67"/>
  <c r="AB7" i="67"/>
  <c r="AB8" i="67"/>
  <c r="AB9" i="67"/>
  <c r="AB10" i="67"/>
  <c r="AB11" i="67"/>
  <c r="AC11" i="67" s="1"/>
  <c r="AT11" i="67" s="1"/>
  <c r="AB12" i="67"/>
  <c r="AB13" i="67"/>
  <c r="AB14" i="67"/>
  <c r="AB15" i="67"/>
  <c r="AB16" i="67"/>
  <c r="AB17" i="67"/>
  <c r="AB3" i="67"/>
  <c r="Z38" i="67"/>
  <c r="Z39" i="67"/>
  <c r="Z40" i="67"/>
  <c r="Z41" i="67"/>
  <c r="Z42" i="67"/>
  <c r="Z43" i="67"/>
  <c r="Z44" i="67"/>
  <c r="Z45" i="67"/>
  <c r="AA45" i="67" s="1"/>
  <c r="AS45" i="67" s="1"/>
  <c r="Z46" i="67"/>
  <c r="Z47" i="67"/>
  <c r="AA47" i="67" s="1"/>
  <c r="AS47" i="67" s="1"/>
  <c r="Z48" i="67"/>
  <c r="Z49" i="67"/>
  <c r="Z50" i="67"/>
  <c r="Z51" i="67"/>
  <c r="Z37" i="67"/>
  <c r="Z21" i="67"/>
  <c r="Z22" i="67"/>
  <c r="Z23" i="67"/>
  <c r="Z24" i="67"/>
  <c r="Z25" i="67"/>
  <c r="Z26" i="67"/>
  <c r="Z27" i="67"/>
  <c r="Z28" i="67"/>
  <c r="Z29" i="67"/>
  <c r="Z30" i="67"/>
  <c r="Z31" i="67"/>
  <c r="Z32" i="67"/>
  <c r="Z33" i="67"/>
  <c r="AA33" i="67" s="1"/>
  <c r="AS33" i="67" s="1"/>
  <c r="Z34" i="67"/>
  <c r="Z20" i="67"/>
  <c r="Z3" i="67"/>
  <c r="Z4" i="67"/>
  <c r="Z5" i="67"/>
  <c r="Z6" i="67"/>
  <c r="Z7" i="67"/>
  <c r="Z8" i="67"/>
  <c r="Z9" i="67"/>
  <c r="Z10" i="67"/>
  <c r="Z11" i="67"/>
  <c r="AA11" i="67" s="1"/>
  <c r="AS11" i="67" s="1"/>
  <c r="Z12" i="67"/>
  <c r="AA12" i="67" s="1"/>
  <c r="AS12" i="67" s="1"/>
  <c r="Z13" i="67"/>
  <c r="Z14" i="67"/>
  <c r="Z15" i="67"/>
  <c r="Z16" i="67"/>
  <c r="Z17" i="67"/>
  <c r="X3" i="67"/>
  <c r="X38" i="67"/>
  <c r="X39" i="67"/>
  <c r="Y39" i="67" s="1"/>
  <c r="AR39" i="67" s="1"/>
  <c r="X40" i="67"/>
  <c r="X41" i="67"/>
  <c r="X42" i="67"/>
  <c r="X43" i="67"/>
  <c r="X44" i="67"/>
  <c r="Y44" i="67" s="1"/>
  <c r="AR44" i="67" s="1"/>
  <c r="X45" i="67"/>
  <c r="X46" i="67"/>
  <c r="X47" i="67"/>
  <c r="X48" i="67"/>
  <c r="X49" i="67"/>
  <c r="X50" i="67"/>
  <c r="X51" i="67"/>
  <c r="X37" i="67"/>
  <c r="X21" i="67"/>
  <c r="X22" i="67"/>
  <c r="X23" i="67"/>
  <c r="X24" i="67"/>
  <c r="X25" i="67"/>
  <c r="X26" i="67"/>
  <c r="X27" i="67"/>
  <c r="Y27" i="67" s="1"/>
  <c r="AR27" i="67" s="1"/>
  <c r="X28" i="67"/>
  <c r="Y28" i="67" s="1"/>
  <c r="AR28" i="67" s="1"/>
  <c r="X29" i="67"/>
  <c r="X30" i="67"/>
  <c r="X31" i="67"/>
  <c r="X32" i="67"/>
  <c r="X33" i="67"/>
  <c r="X34" i="67"/>
  <c r="X20" i="67"/>
  <c r="X4" i="67"/>
  <c r="X5" i="67"/>
  <c r="X6" i="67"/>
  <c r="Y6" i="67" s="1"/>
  <c r="AR6" i="67" s="1"/>
  <c r="X7" i="67"/>
  <c r="X8" i="67"/>
  <c r="X9" i="67"/>
  <c r="X10" i="67"/>
  <c r="X11" i="67"/>
  <c r="X12" i="67"/>
  <c r="X13" i="67"/>
  <c r="X14" i="67"/>
  <c r="X15" i="67"/>
  <c r="X16" i="67"/>
  <c r="X17" i="67"/>
  <c r="AV37" i="67"/>
  <c r="AU37" i="67"/>
  <c r="AT37" i="67"/>
  <c r="AS37" i="67"/>
  <c r="AR37" i="67"/>
  <c r="AP37" i="67"/>
  <c r="AQ37" i="67"/>
  <c r="AV20" i="67"/>
  <c r="AU20" i="67"/>
  <c r="AT20" i="67"/>
  <c r="AS20" i="67"/>
  <c r="AR20" i="67"/>
  <c r="AQ20" i="67"/>
  <c r="AP20" i="67"/>
  <c r="AV3" i="67"/>
  <c r="AU3" i="67"/>
  <c r="AT3" i="67"/>
  <c r="AS3" i="67"/>
  <c r="AR3" i="67"/>
  <c r="AQ3" i="67"/>
  <c r="V3" i="67"/>
  <c r="AP3" i="67"/>
  <c r="F3" i="67"/>
  <c r="V4" i="67"/>
  <c r="V5" i="67"/>
  <c r="V6" i="67"/>
  <c r="V7" i="67"/>
  <c r="V8" i="67"/>
  <c r="V9" i="67"/>
  <c r="V10" i="67"/>
  <c r="V11" i="67"/>
  <c r="V12" i="67"/>
  <c r="V13" i="67"/>
  <c r="V14" i="67"/>
  <c r="V15" i="67"/>
  <c r="V16" i="67"/>
  <c r="V17" i="67"/>
  <c r="V38" i="67"/>
  <c r="V39" i="67"/>
  <c r="V40" i="67"/>
  <c r="V41" i="67"/>
  <c r="V42" i="67"/>
  <c r="V43" i="67"/>
  <c r="W43" i="67" s="1"/>
  <c r="AQ43" i="67" s="1"/>
  <c r="V44" i="67"/>
  <c r="W44" i="67" s="1"/>
  <c r="AQ44" i="67" s="1"/>
  <c r="V45" i="67"/>
  <c r="W45" i="67" s="1"/>
  <c r="AQ45" i="67" s="1"/>
  <c r="V46" i="67"/>
  <c r="V47" i="67"/>
  <c r="V48" i="67"/>
  <c r="W48" i="67" s="1"/>
  <c r="AQ48" i="67" s="1"/>
  <c r="V49" i="67"/>
  <c r="V50" i="67"/>
  <c r="V51" i="67"/>
  <c r="V37" i="67"/>
  <c r="V21" i="67"/>
  <c r="V22" i="67"/>
  <c r="W22" i="67" s="1"/>
  <c r="V23" i="67"/>
  <c r="V24" i="67"/>
  <c r="V25" i="67"/>
  <c r="V26" i="67"/>
  <c r="W26" i="67" s="1"/>
  <c r="AQ26" i="67" s="1"/>
  <c r="V27" i="67"/>
  <c r="V28" i="67"/>
  <c r="W28" i="67" s="1"/>
  <c r="AQ28" i="67" s="1"/>
  <c r="V29" i="67"/>
  <c r="V30" i="67"/>
  <c r="V31" i="67"/>
  <c r="V32" i="67"/>
  <c r="V33" i="67"/>
  <c r="V34" i="67"/>
  <c r="V20" i="67"/>
  <c r="G37" i="67"/>
  <c r="G20" i="67"/>
  <c r="G3" i="67"/>
  <c r="R38" i="67"/>
  <c r="R39" i="67"/>
  <c r="R40" i="67"/>
  <c r="R41" i="67"/>
  <c r="R42" i="67"/>
  <c r="S42" i="67" s="1"/>
  <c r="AO42" i="67" s="1"/>
  <c r="R43" i="67"/>
  <c r="S43" i="67" s="1"/>
  <c r="AO43" i="67" s="1"/>
  <c r="R44" i="67"/>
  <c r="R45" i="67"/>
  <c r="R46" i="67"/>
  <c r="R47" i="67"/>
  <c r="R48" i="67"/>
  <c r="R49" i="67"/>
  <c r="R50" i="67"/>
  <c r="R51" i="67"/>
  <c r="R37" i="67"/>
  <c r="R21" i="67"/>
  <c r="R22" i="67"/>
  <c r="R23" i="67"/>
  <c r="R24" i="67"/>
  <c r="R25" i="67"/>
  <c r="S25" i="67" s="1"/>
  <c r="AO25" i="67" s="1"/>
  <c r="R26" i="67"/>
  <c r="R27" i="67"/>
  <c r="R28" i="67"/>
  <c r="S28" i="67" s="1"/>
  <c r="AO28" i="67" s="1"/>
  <c r="R29" i="67"/>
  <c r="R30" i="67"/>
  <c r="S30" i="67" s="1"/>
  <c r="AO30" i="67" s="1"/>
  <c r="R31" i="67"/>
  <c r="S31" i="67" s="1"/>
  <c r="AO31" i="67" s="1"/>
  <c r="R32" i="67"/>
  <c r="R33" i="67"/>
  <c r="S33" i="67" s="1"/>
  <c r="AO33" i="67" s="1"/>
  <c r="R34" i="67"/>
  <c r="R20" i="67"/>
  <c r="R3" i="67"/>
  <c r="P38" i="67"/>
  <c r="P39" i="67"/>
  <c r="P40" i="67"/>
  <c r="P41" i="67"/>
  <c r="Q41" i="67" s="1"/>
  <c r="AN41" i="67" s="1"/>
  <c r="P42" i="67"/>
  <c r="P43" i="67"/>
  <c r="P44" i="67"/>
  <c r="P45" i="67"/>
  <c r="Q45" i="67" s="1"/>
  <c r="AN45" i="67" s="1"/>
  <c r="P46" i="67"/>
  <c r="P47" i="67"/>
  <c r="Q47" i="67" s="1"/>
  <c r="AN47" i="67" s="1"/>
  <c r="P48" i="67"/>
  <c r="P49" i="67"/>
  <c r="P50" i="67"/>
  <c r="P51" i="67"/>
  <c r="P37" i="67"/>
  <c r="P21" i="67"/>
  <c r="P22" i="67"/>
  <c r="P23" i="67"/>
  <c r="P24" i="67"/>
  <c r="P25" i="67"/>
  <c r="P26" i="67"/>
  <c r="P27" i="67"/>
  <c r="P28" i="67"/>
  <c r="Q28" i="67" s="1"/>
  <c r="AN28" i="67" s="1"/>
  <c r="P29" i="67"/>
  <c r="P30" i="67"/>
  <c r="P31" i="67"/>
  <c r="P32" i="67"/>
  <c r="P33" i="67"/>
  <c r="P34" i="67"/>
  <c r="P20" i="67"/>
  <c r="P3" i="67"/>
  <c r="N38" i="67"/>
  <c r="N39" i="67"/>
  <c r="N40" i="67"/>
  <c r="N41" i="67"/>
  <c r="N42" i="67"/>
  <c r="O42" i="67" s="1"/>
  <c r="AM42" i="67" s="1"/>
  <c r="N43" i="67"/>
  <c r="N44" i="67"/>
  <c r="N45" i="67"/>
  <c r="O45" i="67" s="1"/>
  <c r="AM45" i="67" s="1"/>
  <c r="N46" i="67"/>
  <c r="N47" i="67"/>
  <c r="N48" i="67"/>
  <c r="N49" i="67"/>
  <c r="N50" i="67"/>
  <c r="N51" i="67"/>
  <c r="N21" i="67"/>
  <c r="N22" i="67"/>
  <c r="N23" i="67"/>
  <c r="O23" i="67" s="1"/>
  <c r="AM23" i="67" s="1"/>
  <c r="N24" i="67"/>
  <c r="N25" i="67"/>
  <c r="N26" i="67"/>
  <c r="N27" i="67"/>
  <c r="N28" i="67"/>
  <c r="O28" i="67" s="1"/>
  <c r="AM28" i="67" s="1"/>
  <c r="N29" i="67"/>
  <c r="N30" i="67"/>
  <c r="O30" i="67" s="1"/>
  <c r="AM30" i="67" s="1"/>
  <c r="N31" i="67"/>
  <c r="O31" i="67" s="1"/>
  <c r="AM31" i="67" s="1"/>
  <c r="N32" i="67"/>
  <c r="N33" i="67"/>
  <c r="N34" i="67"/>
  <c r="T38" i="67"/>
  <c r="T39" i="67"/>
  <c r="U39" i="67" s="1"/>
  <c r="AP39" i="67" s="1"/>
  <c r="T40" i="67"/>
  <c r="U40" i="67" s="1"/>
  <c r="AP40" i="67" s="1"/>
  <c r="T41" i="67"/>
  <c r="T42" i="67"/>
  <c r="T43" i="67"/>
  <c r="U43" i="67" s="1"/>
  <c r="AP43" i="67" s="1"/>
  <c r="T44" i="67"/>
  <c r="T45" i="67"/>
  <c r="U45" i="67" s="1"/>
  <c r="AP45" i="67" s="1"/>
  <c r="T46" i="67"/>
  <c r="U46" i="67" s="1"/>
  <c r="AP46" i="67" s="1"/>
  <c r="T47" i="67"/>
  <c r="U47" i="67" s="1"/>
  <c r="AP47" i="67" s="1"/>
  <c r="T48" i="67"/>
  <c r="U48" i="67" s="1"/>
  <c r="AP48" i="67" s="1"/>
  <c r="T49" i="67"/>
  <c r="T50" i="67"/>
  <c r="T51" i="67"/>
  <c r="T37" i="67"/>
  <c r="T21" i="67"/>
  <c r="U21" i="67" s="1"/>
  <c r="AP21" i="67" s="1"/>
  <c r="T22" i="67"/>
  <c r="T23" i="67"/>
  <c r="T24" i="67"/>
  <c r="T25" i="67"/>
  <c r="T26" i="67"/>
  <c r="T27" i="67"/>
  <c r="T28" i="67"/>
  <c r="U28" i="67" s="1"/>
  <c r="AP28" i="67" s="1"/>
  <c r="T29" i="67"/>
  <c r="T30" i="67"/>
  <c r="U30" i="67" s="1"/>
  <c r="AP30" i="67" s="1"/>
  <c r="T31" i="67"/>
  <c r="T32" i="67"/>
  <c r="T33" i="67"/>
  <c r="T34" i="67"/>
  <c r="T20" i="67"/>
  <c r="T4" i="67"/>
  <c r="T5" i="67"/>
  <c r="T6" i="67"/>
  <c r="T7" i="67"/>
  <c r="T8" i="67"/>
  <c r="T9" i="67"/>
  <c r="T10" i="67"/>
  <c r="U10" i="67" s="1"/>
  <c r="AP10" i="67" s="1"/>
  <c r="T11" i="67"/>
  <c r="U11" i="67" s="1"/>
  <c r="AP11" i="67" s="1"/>
  <c r="T12" i="67"/>
  <c r="U12" i="67" s="1"/>
  <c r="AP12" i="67" s="1"/>
  <c r="T13" i="67"/>
  <c r="T14" i="67"/>
  <c r="T15" i="67"/>
  <c r="T16" i="67"/>
  <c r="T17" i="67"/>
  <c r="T3" i="67"/>
  <c r="F37" i="67"/>
  <c r="F20" i="67"/>
  <c r="R4" i="67"/>
  <c r="R5" i="67"/>
  <c r="R6" i="67"/>
  <c r="R7" i="67"/>
  <c r="R8" i="67"/>
  <c r="R9" i="67"/>
  <c r="R10" i="67"/>
  <c r="R11" i="67"/>
  <c r="R12" i="67"/>
  <c r="R13" i="67"/>
  <c r="S13" i="67" s="1"/>
  <c r="AO13" i="67" s="1"/>
  <c r="R14" i="67"/>
  <c r="R15" i="67"/>
  <c r="R16" i="67"/>
  <c r="R17" i="67"/>
  <c r="P4" i="67"/>
  <c r="P5" i="67"/>
  <c r="P6" i="67"/>
  <c r="P7" i="67"/>
  <c r="P8" i="67"/>
  <c r="P9" i="67"/>
  <c r="P10" i="67"/>
  <c r="Q10" i="67" s="1"/>
  <c r="AN10" i="67" s="1"/>
  <c r="P11" i="67"/>
  <c r="P12" i="67"/>
  <c r="P13" i="67"/>
  <c r="Q13" i="67" s="1"/>
  <c r="AN13" i="67" s="1"/>
  <c r="P14" i="67"/>
  <c r="P15" i="67"/>
  <c r="P16" i="67"/>
  <c r="P17" i="67"/>
  <c r="N4" i="67"/>
  <c r="N5" i="67"/>
  <c r="N6" i="67"/>
  <c r="N7" i="67"/>
  <c r="N8" i="67"/>
  <c r="N9" i="67"/>
  <c r="O9" i="67" s="1"/>
  <c r="AM9" i="67" s="1"/>
  <c r="N10" i="67"/>
  <c r="N11" i="67"/>
  <c r="O11" i="67" s="1"/>
  <c r="AM11" i="67" s="1"/>
  <c r="N12" i="67"/>
  <c r="N13" i="67"/>
  <c r="N14" i="67"/>
  <c r="N15" i="67"/>
  <c r="N16" i="67"/>
  <c r="N17" i="67"/>
  <c r="L3" i="67"/>
  <c r="K3" i="67"/>
  <c r="J3" i="67"/>
  <c r="AL51" i="67"/>
  <c r="L51" i="67"/>
  <c r="K51" i="67"/>
  <c r="J51" i="67"/>
  <c r="I51" i="67"/>
  <c r="H51" i="67"/>
  <c r="G51" i="67"/>
  <c r="F51" i="67"/>
  <c r="E51" i="67"/>
  <c r="D51" i="67"/>
  <c r="C51" i="67"/>
  <c r="AM50" i="67"/>
  <c r="AL50" i="67"/>
  <c r="AG50" i="67"/>
  <c r="AV50" i="67" s="1"/>
  <c r="AE50" i="67"/>
  <c r="AU50" i="67" s="1"/>
  <c r="AC50" i="67"/>
  <c r="AT50" i="67" s="1"/>
  <c r="AA50" i="67"/>
  <c r="AS50" i="67" s="1"/>
  <c r="Y50" i="67"/>
  <c r="AR50" i="67" s="1"/>
  <c r="W50" i="67"/>
  <c r="AQ50" i="67" s="1"/>
  <c r="U50" i="67"/>
  <c r="AP50" i="67" s="1"/>
  <c r="S50" i="67"/>
  <c r="AO50" i="67" s="1"/>
  <c r="Q50" i="67"/>
  <c r="AN50" i="67" s="1"/>
  <c r="O50" i="67"/>
  <c r="B50" i="67"/>
  <c r="AV49" i="67"/>
  <c r="AL49" i="67"/>
  <c r="AG49" i="67"/>
  <c r="AE49" i="67"/>
  <c r="AU49" i="67" s="1"/>
  <c r="AC49" i="67"/>
  <c r="AT49" i="67" s="1"/>
  <c r="AA49" i="67"/>
  <c r="AS49" i="67" s="1"/>
  <c r="Y49" i="67"/>
  <c r="AR49" i="67" s="1"/>
  <c r="W49" i="67"/>
  <c r="AQ49" i="67" s="1"/>
  <c r="U49" i="67"/>
  <c r="AP49" i="67" s="1"/>
  <c r="S49" i="67"/>
  <c r="AO49" i="67" s="1"/>
  <c r="Q49" i="67"/>
  <c r="AN49" i="67" s="1"/>
  <c r="O49" i="67"/>
  <c r="AM49" i="67" s="1"/>
  <c r="B49" i="67"/>
  <c r="AL48" i="67"/>
  <c r="AG48" i="67"/>
  <c r="AV48" i="67" s="1"/>
  <c r="AE48" i="67"/>
  <c r="AU48" i="67" s="1"/>
  <c r="AC48" i="67"/>
  <c r="AT48" i="67" s="1"/>
  <c r="AA48" i="67"/>
  <c r="AS48" i="67" s="1"/>
  <c r="Y48" i="67"/>
  <c r="AR48" i="67" s="1"/>
  <c r="S48" i="67"/>
  <c r="AO48" i="67" s="1"/>
  <c r="Q48" i="67"/>
  <c r="AN48" i="67" s="1"/>
  <c r="O48" i="67"/>
  <c r="AM48" i="67" s="1"/>
  <c r="B48" i="67"/>
  <c r="AL47" i="67"/>
  <c r="AG47" i="67"/>
  <c r="AV47" i="67" s="1"/>
  <c r="AE47" i="67"/>
  <c r="AU47" i="67" s="1"/>
  <c r="AC47" i="67"/>
  <c r="AT47" i="67" s="1"/>
  <c r="Y47" i="67"/>
  <c r="AR47" i="67" s="1"/>
  <c r="W47" i="67"/>
  <c r="AQ47" i="67" s="1"/>
  <c r="S47" i="67"/>
  <c r="AO47" i="67" s="1"/>
  <c r="O47" i="67"/>
  <c r="AM47" i="67" s="1"/>
  <c r="B47" i="67"/>
  <c r="AN46" i="67"/>
  <c r="AM46" i="67"/>
  <c r="AL46" i="67"/>
  <c r="AG46" i="67"/>
  <c r="AV46" i="67" s="1"/>
  <c r="AE46" i="67"/>
  <c r="AU46" i="67" s="1"/>
  <c r="AC46" i="67"/>
  <c r="AT46" i="67" s="1"/>
  <c r="AA46" i="67"/>
  <c r="AS46" i="67" s="1"/>
  <c r="Y46" i="67"/>
  <c r="AR46" i="67" s="1"/>
  <c r="W46" i="67"/>
  <c r="AQ46" i="67" s="1"/>
  <c r="S46" i="67"/>
  <c r="AO46" i="67" s="1"/>
  <c r="Q46" i="67"/>
  <c r="O46" i="67"/>
  <c r="B46" i="67"/>
  <c r="AL45" i="67"/>
  <c r="Y45" i="67"/>
  <c r="AR45" i="67" s="1"/>
  <c r="S45" i="67"/>
  <c r="AO45" i="67" s="1"/>
  <c r="B45" i="67"/>
  <c r="AV44" i="67"/>
  <c r="AM44" i="67"/>
  <c r="AL44" i="67"/>
  <c r="AG44" i="67"/>
  <c r="AA44" i="67"/>
  <c r="AS44" i="67" s="1"/>
  <c r="U44" i="67"/>
  <c r="AP44" i="67" s="1"/>
  <c r="S44" i="67"/>
  <c r="AO44" i="67" s="1"/>
  <c r="Q44" i="67"/>
  <c r="AN44" i="67" s="1"/>
  <c r="O44" i="67"/>
  <c r="B44" i="67"/>
  <c r="AL43" i="67"/>
  <c r="AG43" i="67"/>
  <c r="AV43" i="67" s="1"/>
  <c r="AC43" i="67"/>
  <c r="AT43" i="67" s="1"/>
  <c r="AA43" i="67"/>
  <c r="AS43" i="67" s="1"/>
  <c r="Y43" i="67"/>
  <c r="AR43" i="67" s="1"/>
  <c r="Q43" i="67"/>
  <c r="AN43" i="67" s="1"/>
  <c r="O43" i="67"/>
  <c r="AM43" i="67" s="1"/>
  <c r="B43" i="67"/>
  <c r="AL42" i="67"/>
  <c r="AG42" i="67"/>
  <c r="AV42" i="67" s="1"/>
  <c r="AE42" i="67"/>
  <c r="AU42" i="67" s="1"/>
  <c r="AC42" i="67"/>
  <c r="AT42" i="67" s="1"/>
  <c r="AA42" i="67"/>
  <c r="AS42" i="67" s="1"/>
  <c r="Y42" i="67"/>
  <c r="AR42" i="67" s="1"/>
  <c r="W42" i="67"/>
  <c r="AQ42" i="67" s="1"/>
  <c r="U42" i="67"/>
  <c r="AP42" i="67" s="1"/>
  <c r="Q42" i="67"/>
  <c r="AN42" i="67" s="1"/>
  <c r="B42" i="67"/>
  <c r="AP41" i="67"/>
  <c r="AO41" i="67"/>
  <c r="AL41" i="67"/>
  <c r="AG41" i="67"/>
  <c r="AV41" i="67" s="1"/>
  <c r="AE41" i="67"/>
  <c r="AU41" i="67" s="1"/>
  <c r="AC41" i="67"/>
  <c r="AT41" i="67" s="1"/>
  <c r="AA41" i="67"/>
  <c r="AS41" i="67" s="1"/>
  <c r="Y41" i="67"/>
  <c r="AR41" i="67" s="1"/>
  <c r="W41" i="67"/>
  <c r="AQ41" i="67" s="1"/>
  <c r="U41" i="67"/>
  <c r="S41" i="67"/>
  <c r="O41" i="67"/>
  <c r="AM41" i="67" s="1"/>
  <c r="B41" i="67"/>
  <c r="AU40" i="67"/>
  <c r="AR40" i="67"/>
  <c r="AM40" i="67"/>
  <c r="AL40" i="67"/>
  <c r="AG40" i="67"/>
  <c r="AV40" i="67" s="1"/>
  <c r="AE40" i="67"/>
  <c r="AC40" i="67"/>
  <c r="AT40" i="67" s="1"/>
  <c r="AA40" i="67"/>
  <c r="AS40" i="67" s="1"/>
  <c r="Y40" i="67"/>
  <c r="W40" i="67"/>
  <c r="AQ40" i="67" s="1"/>
  <c r="S40" i="67"/>
  <c r="AO40" i="67" s="1"/>
  <c r="Q40" i="67"/>
  <c r="AN40" i="67" s="1"/>
  <c r="O40" i="67"/>
  <c r="B40" i="67"/>
  <c r="AT39" i="67"/>
  <c r="AL39" i="67"/>
  <c r="AG39" i="67"/>
  <c r="AV39" i="67" s="1"/>
  <c r="AE39" i="67"/>
  <c r="AU39" i="67" s="1"/>
  <c r="AC39" i="67"/>
  <c r="AA39" i="67"/>
  <c r="AS39" i="67" s="1"/>
  <c r="W39" i="67"/>
  <c r="AQ39" i="67" s="1"/>
  <c r="S39" i="67"/>
  <c r="AO39" i="67" s="1"/>
  <c r="Q39" i="67"/>
  <c r="AN39" i="67" s="1"/>
  <c r="O39" i="67"/>
  <c r="B39" i="67"/>
  <c r="AU38" i="67"/>
  <c r="AM38" i="67"/>
  <c r="AL38" i="67"/>
  <c r="AG38" i="67"/>
  <c r="AV38" i="67" s="1"/>
  <c r="AE38" i="67"/>
  <c r="AC38" i="67"/>
  <c r="AT38" i="67" s="1"/>
  <c r="AA38" i="67"/>
  <c r="AS38" i="67" s="1"/>
  <c r="Y38" i="67"/>
  <c r="AR38" i="67" s="1"/>
  <c r="W38" i="67"/>
  <c r="U38" i="67"/>
  <c r="AP38" i="67" s="1"/>
  <c r="S38" i="67"/>
  <c r="Q38" i="67"/>
  <c r="O38" i="67"/>
  <c r="B38" i="67"/>
  <c r="AL34" i="67"/>
  <c r="L34" i="67"/>
  <c r="K34" i="67"/>
  <c r="J34" i="67"/>
  <c r="I34" i="67"/>
  <c r="H34" i="67"/>
  <c r="G34" i="67"/>
  <c r="F34" i="67"/>
  <c r="E34" i="67"/>
  <c r="D34" i="67"/>
  <c r="C34" i="67"/>
  <c r="AM33" i="67"/>
  <c r="AL33" i="67"/>
  <c r="AG33" i="67"/>
  <c r="AV33" i="67" s="1"/>
  <c r="AE33" i="67"/>
  <c r="AU33" i="67" s="1"/>
  <c r="AC33" i="67"/>
  <c r="AT33" i="67" s="1"/>
  <c r="Y33" i="67"/>
  <c r="AR33" i="67" s="1"/>
  <c r="W33" i="67"/>
  <c r="AQ33" i="67" s="1"/>
  <c r="U33" i="67"/>
  <c r="AP33" i="67" s="1"/>
  <c r="Q33" i="67"/>
  <c r="AN33" i="67" s="1"/>
  <c r="O33" i="67"/>
  <c r="B33" i="67"/>
  <c r="AU32" i="67"/>
  <c r="AT32" i="67"/>
  <c r="AQ32" i="67"/>
  <c r="AP32" i="67"/>
  <c r="AM32" i="67"/>
  <c r="AL32" i="67"/>
  <c r="AG32" i="67"/>
  <c r="AV32" i="67" s="1"/>
  <c r="AE32" i="67"/>
  <c r="AC32" i="67"/>
  <c r="AA32" i="67"/>
  <c r="AS32" i="67" s="1"/>
  <c r="Y32" i="67"/>
  <c r="AR32" i="67" s="1"/>
  <c r="W32" i="67"/>
  <c r="U32" i="67"/>
  <c r="S32" i="67"/>
  <c r="AO32" i="67" s="1"/>
  <c r="Q32" i="67"/>
  <c r="AN32" i="67" s="1"/>
  <c r="O32" i="67"/>
  <c r="B32" i="67"/>
  <c r="AQ31" i="67"/>
  <c r="AL31" i="67"/>
  <c r="AE31" i="67"/>
  <c r="AU31" i="67" s="1"/>
  <c r="AC31" i="67"/>
  <c r="AT31" i="67" s="1"/>
  <c r="AA31" i="67"/>
  <c r="AS31" i="67" s="1"/>
  <c r="Y31" i="67"/>
  <c r="AR31" i="67" s="1"/>
  <c r="W31" i="67"/>
  <c r="U31" i="67"/>
  <c r="AP31" i="67" s="1"/>
  <c r="Q31" i="67"/>
  <c r="AN31" i="67" s="1"/>
  <c r="B31" i="67"/>
  <c r="AT30" i="67"/>
  <c r="AL30" i="67"/>
  <c r="AG30" i="67"/>
  <c r="AV30" i="67" s="1"/>
  <c r="AE30" i="67"/>
  <c r="AU30" i="67" s="1"/>
  <c r="AC30" i="67"/>
  <c r="AA30" i="67"/>
  <c r="AS30" i="67" s="1"/>
  <c r="Y30" i="67"/>
  <c r="AR30" i="67" s="1"/>
  <c r="W30" i="67"/>
  <c r="AQ30" i="67" s="1"/>
  <c r="Q30" i="67"/>
  <c r="AN30" i="67" s="1"/>
  <c r="B30" i="67"/>
  <c r="AU29" i="67"/>
  <c r="AL29" i="67"/>
  <c r="AG29" i="67"/>
  <c r="AV29" i="67" s="1"/>
  <c r="AE29" i="67"/>
  <c r="AC29" i="67"/>
  <c r="AT29" i="67" s="1"/>
  <c r="AA29" i="67"/>
  <c r="AS29" i="67" s="1"/>
  <c r="Y29" i="67"/>
  <c r="AR29" i="67" s="1"/>
  <c r="W29" i="67"/>
  <c r="AQ29" i="67" s="1"/>
  <c r="U29" i="67"/>
  <c r="AP29" i="67" s="1"/>
  <c r="S29" i="67"/>
  <c r="AO29" i="67" s="1"/>
  <c r="Q29" i="67"/>
  <c r="AN29" i="67" s="1"/>
  <c r="O29" i="67"/>
  <c r="AM29" i="67" s="1"/>
  <c r="B29" i="67"/>
  <c r="AL28" i="67"/>
  <c r="AG28" i="67"/>
  <c r="AV28" i="67" s="1"/>
  <c r="AE28" i="67"/>
  <c r="AU28" i="67" s="1"/>
  <c r="AA28" i="67"/>
  <c r="AS28" i="67" s="1"/>
  <c r="B28" i="67"/>
  <c r="AV27" i="67"/>
  <c r="AL27" i="67"/>
  <c r="AG27" i="67"/>
  <c r="AA27" i="67"/>
  <c r="AS27" i="67" s="1"/>
  <c r="W27" i="67"/>
  <c r="AQ27" i="67" s="1"/>
  <c r="U27" i="67"/>
  <c r="AP27" i="67" s="1"/>
  <c r="S27" i="67"/>
  <c r="AO27" i="67" s="1"/>
  <c r="Q27" i="67"/>
  <c r="AN27" i="67" s="1"/>
  <c r="O27" i="67"/>
  <c r="AM27" i="67" s="1"/>
  <c r="B27" i="67"/>
  <c r="AU26" i="67"/>
  <c r="AT26" i="67"/>
  <c r="AP26" i="67"/>
  <c r="AO26" i="67"/>
  <c r="AM26" i="67"/>
  <c r="AL26" i="67"/>
  <c r="AG26" i="67"/>
  <c r="AV26" i="67" s="1"/>
  <c r="AE26" i="67"/>
  <c r="AC26" i="67"/>
  <c r="AA26" i="67"/>
  <c r="AS26" i="67" s="1"/>
  <c r="Y26" i="67"/>
  <c r="AR26" i="67" s="1"/>
  <c r="U26" i="67"/>
  <c r="S26" i="67"/>
  <c r="Q26" i="67"/>
  <c r="AN26" i="67" s="1"/>
  <c r="O26" i="67"/>
  <c r="B26" i="67"/>
  <c r="AV25" i="67"/>
  <c r="AR25" i="67"/>
  <c r="AM25" i="67"/>
  <c r="AL25" i="67"/>
  <c r="AG25" i="67"/>
  <c r="AC25" i="67"/>
  <c r="AT25" i="67" s="1"/>
  <c r="AA25" i="67"/>
  <c r="AS25" i="67" s="1"/>
  <c r="Y25" i="67"/>
  <c r="W25" i="67"/>
  <c r="AQ25" i="67" s="1"/>
  <c r="U25" i="67"/>
  <c r="AP25" i="67" s="1"/>
  <c r="Q25" i="67"/>
  <c r="AN25" i="67" s="1"/>
  <c r="O25" i="67"/>
  <c r="B25" i="67"/>
  <c r="AU24" i="67"/>
  <c r="AT24" i="67"/>
  <c r="AS24" i="67"/>
  <c r="AQ24" i="67"/>
  <c r="AL24" i="67"/>
  <c r="AG24" i="67"/>
  <c r="AV24" i="67" s="1"/>
  <c r="AE24" i="67"/>
  <c r="AC24" i="67"/>
  <c r="AA24" i="67"/>
  <c r="Y24" i="67"/>
  <c r="AR24" i="67" s="1"/>
  <c r="W24" i="67"/>
  <c r="U24" i="67"/>
  <c r="AP24" i="67" s="1"/>
  <c r="S24" i="67"/>
  <c r="AO24" i="67" s="1"/>
  <c r="Q24" i="67"/>
  <c r="AN24" i="67" s="1"/>
  <c r="O24" i="67"/>
  <c r="AM24" i="67" s="1"/>
  <c r="B24" i="67"/>
  <c r="AS23" i="67"/>
  <c r="AR23" i="67"/>
  <c r="AN23" i="67"/>
  <c r="AL23" i="67"/>
  <c r="AE23" i="67"/>
  <c r="AU23" i="67" s="1"/>
  <c r="AC23" i="67"/>
  <c r="AT23" i="67" s="1"/>
  <c r="AA23" i="67"/>
  <c r="Y23" i="67"/>
  <c r="W23" i="67"/>
  <c r="AQ23" i="67" s="1"/>
  <c r="U23" i="67"/>
  <c r="AP23" i="67" s="1"/>
  <c r="S23" i="67"/>
  <c r="AO23" i="67" s="1"/>
  <c r="Q23" i="67"/>
  <c r="B23" i="67"/>
  <c r="AU22" i="67"/>
  <c r="AT22" i="67"/>
  <c r="AM22" i="67"/>
  <c r="AL22" i="67"/>
  <c r="AG22" i="67"/>
  <c r="AV22" i="67" s="1"/>
  <c r="AE22" i="67"/>
  <c r="AC22" i="67"/>
  <c r="AA22" i="67"/>
  <c r="AS22" i="67" s="1"/>
  <c r="Y22" i="67"/>
  <c r="AR22" i="67" s="1"/>
  <c r="U22" i="67"/>
  <c r="AP22" i="67" s="1"/>
  <c r="S22" i="67"/>
  <c r="AO22" i="67" s="1"/>
  <c r="Q22" i="67"/>
  <c r="AN22" i="67" s="1"/>
  <c r="O22" i="67"/>
  <c r="B22" i="67"/>
  <c r="AV21" i="67"/>
  <c r="AU21" i="67"/>
  <c r="AS21" i="67"/>
  <c r="AO21" i="67"/>
  <c r="AM21" i="67"/>
  <c r="AL21" i="67"/>
  <c r="AG21" i="67"/>
  <c r="AE21" i="67"/>
  <c r="AC21" i="67"/>
  <c r="AA21" i="67"/>
  <c r="Y21" i="67"/>
  <c r="AR21" i="67" s="1"/>
  <c r="W21" i="67"/>
  <c r="AQ21" i="67" s="1"/>
  <c r="S21" i="67"/>
  <c r="Q21" i="67"/>
  <c r="AN21" i="67" s="1"/>
  <c r="O21" i="67"/>
  <c r="B21" i="67"/>
  <c r="AL17" i="67"/>
  <c r="L17" i="67"/>
  <c r="K17" i="67"/>
  <c r="J17" i="67"/>
  <c r="I17" i="67"/>
  <c r="H17" i="67"/>
  <c r="G17" i="67"/>
  <c r="F17" i="67"/>
  <c r="E17" i="67"/>
  <c r="D17" i="67"/>
  <c r="C17" i="67"/>
  <c r="AT16" i="67"/>
  <c r="AS16" i="67"/>
  <c r="AL16" i="67"/>
  <c r="AG16" i="67"/>
  <c r="AV16" i="67" s="1"/>
  <c r="AE16" i="67"/>
  <c r="AU16" i="67" s="1"/>
  <c r="AC16" i="67"/>
  <c r="AA16" i="67"/>
  <c r="Y16" i="67"/>
  <c r="AR16" i="67" s="1"/>
  <c r="W16" i="67"/>
  <c r="AQ16" i="67" s="1"/>
  <c r="U16" i="67"/>
  <c r="AP16" i="67" s="1"/>
  <c r="S16" i="67"/>
  <c r="AO16" i="67" s="1"/>
  <c r="Q16" i="67"/>
  <c r="AN16" i="67" s="1"/>
  <c r="O16" i="67"/>
  <c r="AM16" i="67" s="1"/>
  <c r="B16" i="67"/>
  <c r="AV15" i="67"/>
  <c r="AU15" i="67"/>
  <c r="AR15" i="67"/>
  <c r="AQ15" i="67"/>
  <c r="AN15" i="67"/>
  <c r="AM15" i="67"/>
  <c r="AL15" i="67"/>
  <c r="AG15" i="67"/>
  <c r="AE15" i="67"/>
  <c r="AC15" i="67"/>
  <c r="AT15" i="67" s="1"/>
  <c r="AA15" i="67"/>
  <c r="AS15" i="67" s="1"/>
  <c r="Y15" i="67"/>
  <c r="W15" i="67"/>
  <c r="U15" i="67"/>
  <c r="AP15" i="67" s="1"/>
  <c r="S15" i="67"/>
  <c r="AO15" i="67" s="1"/>
  <c r="Q15" i="67"/>
  <c r="O15" i="67"/>
  <c r="B15" i="67"/>
  <c r="AL14" i="67"/>
  <c r="AG14" i="67"/>
  <c r="AV14" i="67" s="1"/>
  <c r="AE14" i="67"/>
  <c r="AU14" i="67" s="1"/>
  <c r="AC14" i="67"/>
  <c r="AT14" i="67" s="1"/>
  <c r="AA14" i="67"/>
  <c r="AS14" i="67" s="1"/>
  <c r="Y14" i="67"/>
  <c r="AR14" i="67" s="1"/>
  <c r="W14" i="67"/>
  <c r="AQ14" i="67" s="1"/>
  <c r="U14" i="67"/>
  <c r="AP14" i="67" s="1"/>
  <c r="S14" i="67"/>
  <c r="AO14" i="67" s="1"/>
  <c r="Q14" i="67"/>
  <c r="AN14" i="67" s="1"/>
  <c r="O14" i="67"/>
  <c r="AM14" i="67" s="1"/>
  <c r="B14" i="67"/>
  <c r="AT13" i="67"/>
  <c r="AR13" i="67"/>
  <c r="AL13" i="67"/>
  <c r="AG13" i="67"/>
  <c r="AV13" i="67" s="1"/>
  <c r="AE13" i="67"/>
  <c r="AU13" i="67" s="1"/>
  <c r="AC13" i="67"/>
  <c r="AA13" i="67"/>
  <c r="AS13" i="67" s="1"/>
  <c r="Y13" i="67"/>
  <c r="W13" i="67"/>
  <c r="AQ13" i="67" s="1"/>
  <c r="U13" i="67"/>
  <c r="AP13" i="67" s="1"/>
  <c r="O13" i="67"/>
  <c r="AM13" i="67" s="1"/>
  <c r="B13" i="67"/>
  <c r="AL12" i="67"/>
  <c r="AG12" i="67"/>
  <c r="AV12" i="67" s="1"/>
  <c r="AE12" i="67"/>
  <c r="AU12" i="67" s="1"/>
  <c r="AC12" i="67"/>
  <c r="AT12" i="67" s="1"/>
  <c r="Y12" i="67"/>
  <c r="AR12" i="67" s="1"/>
  <c r="W12" i="67"/>
  <c r="AQ12" i="67" s="1"/>
  <c r="S12" i="67"/>
  <c r="AO12" i="67" s="1"/>
  <c r="Q12" i="67"/>
  <c r="AN12" i="67" s="1"/>
  <c r="O12" i="67"/>
  <c r="AM12" i="67" s="1"/>
  <c r="B12" i="67"/>
  <c r="AR11" i="67"/>
  <c r="AL11" i="67"/>
  <c r="Y11" i="67"/>
  <c r="W11" i="67"/>
  <c r="AQ11" i="67" s="1"/>
  <c r="S11" i="67"/>
  <c r="AO11" i="67" s="1"/>
  <c r="Q11" i="67"/>
  <c r="AN11" i="67" s="1"/>
  <c r="B11" i="67"/>
  <c r="AT10" i="67"/>
  <c r="AS10" i="67"/>
  <c r="AL10" i="67"/>
  <c r="AG10" i="67"/>
  <c r="AV10" i="67" s="1"/>
  <c r="AE10" i="67"/>
  <c r="AU10" i="67" s="1"/>
  <c r="AC10" i="67"/>
  <c r="AA10" i="67"/>
  <c r="Y10" i="67"/>
  <c r="AR10" i="67" s="1"/>
  <c r="W10" i="67"/>
  <c r="AQ10" i="67" s="1"/>
  <c r="S10" i="67"/>
  <c r="AO10" i="67" s="1"/>
  <c r="O10" i="67"/>
  <c r="AM10" i="67" s="1"/>
  <c r="B10" i="67"/>
  <c r="AV9" i="67"/>
  <c r="AT9" i="67"/>
  <c r="AR9" i="67"/>
  <c r="AQ9" i="67"/>
  <c r="AL9" i="67"/>
  <c r="AG9" i="67"/>
  <c r="AC9" i="67"/>
  <c r="AA9" i="67"/>
  <c r="AS9" i="67" s="1"/>
  <c r="Y9" i="67"/>
  <c r="W9" i="67"/>
  <c r="U9" i="67"/>
  <c r="AP9" i="67" s="1"/>
  <c r="S9" i="67"/>
  <c r="AO9" i="67" s="1"/>
  <c r="Q9" i="67"/>
  <c r="AN9" i="67" s="1"/>
  <c r="B9" i="67"/>
  <c r="AT8" i="67"/>
  <c r="AL8" i="67"/>
  <c r="AG8" i="67"/>
  <c r="AV8" i="67" s="1"/>
  <c r="AE8" i="67"/>
  <c r="AU8" i="67" s="1"/>
  <c r="AC8" i="67"/>
  <c r="AA8" i="67"/>
  <c r="AS8" i="67" s="1"/>
  <c r="Y8" i="67"/>
  <c r="AR8" i="67" s="1"/>
  <c r="W8" i="67"/>
  <c r="AQ8" i="67" s="1"/>
  <c r="U8" i="67"/>
  <c r="AP8" i="67" s="1"/>
  <c r="S8" i="67"/>
  <c r="AO8" i="67" s="1"/>
  <c r="Q8" i="67"/>
  <c r="AN8" i="67" s="1"/>
  <c r="O8" i="67"/>
  <c r="AM8" i="67" s="1"/>
  <c r="B8" i="67"/>
  <c r="AV7" i="67"/>
  <c r="AN7" i="67"/>
  <c r="AL7" i="67"/>
  <c r="AG7" i="67"/>
  <c r="AE7" i="67"/>
  <c r="AU7" i="67" s="1"/>
  <c r="AC7" i="67"/>
  <c r="AT7" i="67" s="1"/>
  <c r="AA7" i="67"/>
  <c r="AS7" i="67" s="1"/>
  <c r="Y7" i="67"/>
  <c r="AR7" i="67" s="1"/>
  <c r="W7" i="67"/>
  <c r="AQ7" i="67" s="1"/>
  <c r="U7" i="67"/>
  <c r="AP7" i="67" s="1"/>
  <c r="S7" i="67"/>
  <c r="AO7" i="67" s="1"/>
  <c r="Q7" i="67"/>
  <c r="O7" i="67"/>
  <c r="AM7" i="67" s="1"/>
  <c r="B7" i="67"/>
  <c r="AV6" i="67"/>
  <c r="AT6" i="67"/>
  <c r="AP6" i="67"/>
  <c r="AO6" i="67"/>
  <c r="AL6" i="67"/>
  <c r="AG6" i="67"/>
  <c r="AE6" i="67"/>
  <c r="AU6" i="67" s="1"/>
  <c r="AC6" i="67"/>
  <c r="AA6" i="67"/>
  <c r="AS6" i="67" s="1"/>
  <c r="W6" i="67"/>
  <c r="AQ6" i="67" s="1"/>
  <c r="U6" i="67"/>
  <c r="S6" i="67"/>
  <c r="Q6" i="67"/>
  <c r="AN6" i="67" s="1"/>
  <c r="O6" i="67"/>
  <c r="AM6" i="67" s="1"/>
  <c r="B6" i="67"/>
  <c r="AU5" i="67"/>
  <c r="AR5" i="67"/>
  <c r="AQ5" i="67"/>
  <c r="AN5" i="67"/>
  <c r="AM5" i="67"/>
  <c r="AL5" i="67"/>
  <c r="AG5" i="67"/>
  <c r="AV5" i="67" s="1"/>
  <c r="AE5" i="67"/>
  <c r="AC5" i="67"/>
  <c r="AT5" i="67" s="1"/>
  <c r="AA5" i="67"/>
  <c r="AS5" i="67" s="1"/>
  <c r="Y5" i="67"/>
  <c r="W5" i="67"/>
  <c r="U5" i="67"/>
  <c r="AP5" i="67" s="1"/>
  <c r="S5" i="67"/>
  <c r="AO5" i="67" s="1"/>
  <c r="Q5" i="67"/>
  <c r="O5" i="67"/>
  <c r="B5" i="67"/>
  <c r="AS4" i="67"/>
  <c r="AR4" i="67"/>
  <c r="AL4" i="67"/>
  <c r="AG4" i="67"/>
  <c r="AV4" i="67" s="1"/>
  <c r="AE4" i="67"/>
  <c r="AU4" i="67" s="1"/>
  <c r="AC4" i="67"/>
  <c r="AT4" i="67" s="1"/>
  <c r="AA4" i="67"/>
  <c r="Y4" i="67"/>
  <c r="W4" i="67"/>
  <c r="U4" i="67"/>
  <c r="AP4" i="67" s="1"/>
  <c r="S4" i="67"/>
  <c r="AO4" i="67" s="1"/>
  <c r="Q4" i="67"/>
  <c r="AN4" i="67" s="1"/>
  <c r="O4" i="67"/>
  <c r="AM4" i="67" s="1"/>
  <c r="B4" i="67"/>
  <c r="AQ4" i="66"/>
  <c r="AS5" i="66"/>
  <c r="AP6" i="66"/>
  <c r="AQ6" i="66"/>
  <c r="AR7" i="66"/>
  <c r="AT7" i="66"/>
  <c r="AV8" i="66"/>
  <c r="AQ9" i="66"/>
  <c r="AU9" i="66"/>
  <c r="AP12" i="66"/>
  <c r="AU12" i="66"/>
  <c r="AV12" i="66"/>
  <c r="AQ13" i="66"/>
  <c r="AT13" i="66"/>
  <c r="AU15" i="66"/>
  <c r="AR16" i="66"/>
  <c r="AV16" i="66"/>
  <c r="AU21" i="66"/>
  <c r="AR22" i="66"/>
  <c r="AQ23" i="66"/>
  <c r="AR23" i="66"/>
  <c r="AS23" i="66"/>
  <c r="AU23" i="66"/>
  <c r="AS24" i="66"/>
  <c r="AU24" i="66"/>
  <c r="AR25" i="66"/>
  <c r="AS25" i="66"/>
  <c r="AT25" i="66"/>
  <c r="AP27" i="66"/>
  <c r="AV27" i="66"/>
  <c r="AQ29" i="66"/>
  <c r="AR29" i="66"/>
  <c r="AS30" i="66"/>
  <c r="AU30" i="66"/>
  <c r="AR31" i="66"/>
  <c r="AQ32" i="66"/>
  <c r="AR32" i="66"/>
  <c r="AQ33" i="66"/>
  <c r="AS33" i="66"/>
  <c r="AP38" i="66"/>
  <c r="AS38" i="66"/>
  <c r="AU38" i="66"/>
  <c r="AU41" i="66"/>
  <c r="AV41" i="66"/>
  <c r="AP42" i="66"/>
  <c r="AQ42" i="66"/>
  <c r="AT43" i="66"/>
  <c r="AQ46" i="66"/>
  <c r="AS47" i="66"/>
  <c r="AT47" i="66"/>
  <c r="AU47" i="66"/>
  <c r="AS48" i="66"/>
  <c r="AS50" i="66"/>
  <c r="AT50" i="66"/>
  <c r="AL51" i="66"/>
  <c r="L51" i="66"/>
  <c r="K51" i="66"/>
  <c r="J51" i="66"/>
  <c r="I51" i="66"/>
  <c r="H51" i="66"/>
  <c r="G51" i="66"/>
  <c r="F51" i="66"/>
  <c r="E51" i="66"/>
  <c r="D51" i="66"/>
  <c r="C51" i="66"/>
  <c r="AL50" i="66"/>
  <c r="AG50" i="66"/>
  <c r="AV50" i="66" s="1"/>
  <c r="AE50" i="66"/>
  <c r="AU50" i="66" s="1"/>
  <c r="AC50" i="66"/>
  <c r="AA50" i="66"/>
  <c r="Y50" i="66"/>
  <c r="AR50" i="66" s="1"/>
  <c r="W50" i="66"/>
  <c r="AQ50" i="66" s="1"/>
  <c r="U50" i="66"/>
  <c r="AP50" i="66" s="1"/>
  <c r="S50" i="66"/>
  <c r="AO50" i="66" s="1"/>
  <c r="Q50" i="66"/>
  <c r="AN50" i="66" s="1"/>
  <c r="O50" i="66"/>
  <c r="AM50" i="66" s="1"/>
  <c r="B50" i="66"/>
  <c r="AL49" i="66"/>
  <c r="AG49" i="66"/>
  <c r="AV49" i="66" s="1"/>
  <c r="AE49" i="66"/>
  <c r="AU49" i="66" s="1"/>
  <c r="AC49" i="66"/>
  <c r="AT49" i="66" s="1"/>
  <c r="AA49" i="66"/>
  <c r="AS49" i="66" s="1"/>
  <c r="Y49" i="66"/>
  <c r="AR49" i="66" s="1"/>
  <c r="W49" i="66"/>
  <c r="AQ49" i="66" s="1"/>
  <c r="U49" i="66"/>
  <c r="AP49" i="66" s="1"/>
  <c r="S49" i="66"/>
  <c r="AO49" i="66" s="1"/>
  <c r="Q49" i="66"/>
  <c r="AN49" i="66" s="1"/>
  <c r="O49" i="66"/>
  <c r="AM49" i="66" s="1"/>
  <c r="B49" i="66"/>
  <c r="AL48" i="66"/>
  <c r="AG48" i="66"/>
  <c r="AV48" i="66" s="1"/>
  <c r="AE48" i="66"/>
  <c r="AU48" i="66" s="1"/>
  <c r="AC48" i="66"/>
  <c r="AT48" i="66" s="1"/>
  <c r="AA48" i="66"/>
  <c r="Y48" i="66"/>
  <c r="AR48" i="66" s="1"/>
  <c r="W48" i="66"/>
  <c r="AQ48" i="66" s="1"/>
  <c r="U48" i="66"/>
  <c r="AP48" i="66" s="1"/>
  <c r="S48" i="66"/>
  <c r="AO48" i="66" s="1"/>
  <c r="Q48" i="66"/>
  <c r="AN48" i="66" s="1"/>
  <c r="O48" i="66"/>
  <c r="AM48" i="66" s="1"/>
  <c r="B48" i="66"/>
  <c r="AL47" i="66"/>
  <c r="AG47" i="66"/>
  <c r="AV47" i="66" s="1"/>
  <c r="AE47" i="66"/>
  <c r="AC47" i="66"/>
  <c r="AA47" i="66"/>
  <c r="Y47" i="66"/>
  <c r="AR47" i="66" s="1"/>
  <c r="W47" i="66"/>
  <c r="AQ47" i="66" s="1"/>
  <c r="U47" i="66"/>
  <c r="AP47" i="66" s="1"/>
  <c r="S47" i="66"/>
  <c r="AO47" i="66" s="1"/>
  <c r="Q47" i="66"/>
  <c r="AN47" i="66" s="1"/>
  <c r="B47" i="66"/>
  <c r="AL46" i="66"/>
  <c r="AG46" i="66"/>
  <c r="AV46" i="66" s="1"/>
  <c r="AE46" i="66"/>
  <c r="AU46" i="66" s="1"/>
  <c r="AC46" i="66"/>
  <c r="AT46" i="66" s="1"/>
  <c r="AA46" i="66"/>
  <c r="AS46" i="66" s="1"/>
  <c r="W46" i="66"/>
  <c r="U46" i="66"/>
  <c r="AP46" i="66" s="1"/>
  <c r="S46" i="66"/>
  <c r="AO46" i="66" s="1"/>
  <c r="Q46" i="66"/>
  <c r="AN46" i="66" s="1"/>
  <c r="O46" i="66"/>
  <c r="AM46" i="66" s="1"/>
  <c r="B46" i="66"/>
  <c r="AL45" i="66"/>
  <c r="AG45" i="66"/>
  <c r="AV45" i="66" s="1"/>
  <c r="W45" i="66"/>
  <c r="AQ45" i="66" s="1"/>
  <c r="B45" i="66"/>
  <c r="AL44" i="66"/>
  <c r="AG44" i="66"/>
  <c r="AV44" i="66" s="1"/>
  <c r="AE44" i="66"/>
  <c r="AU44" i="66" s="1"/>
  <c r="AC44" i="66"/>
  <c r="AT44" i="66" s="1"/>
  <c r="AA44" i="66"/>
  <c r="AS44" i="66" s="1"/>
  <c r="Y44" i="66"/>
  <c r="AR44" i="66" s="1"/>
  <c r="U44" i="66"/>
  <c r="AP44" i="66" s="1"/>
  <c r="S44" i="66"/>
  <c r="AO44" i="66" s="1"/>
  <c r="Q44" i="66"/>
  <c r="AN44" i="66" s="1"/>
  <c r="O44" i="66"/>
  <c r="AM44" i="66" s="1"/>
  <c r="B44" i="66"/>
  <c r="AL43" i="66"/>
  <c r="AG43" i="66"/>
  <c r="AV43" i="66" s="1"/>
  <c r="AC43" i="66"/>
  <c r="AA43" i="66"/>
  <c r="AS43" i="66" s="1"/>
  <c r="Y43" i="66"/>
  <c r="AR43" i="66" s="1"/>
  <c r="W43" i="66"/>
  <c r="AQ43" i="66" s="1"/>
  <c r="U43" i="66"/>
  <c r="AP43" i="66" s="1"/>
  <c r="Q43" i="66"/>
  <c r="AN43" i="66" s="1"/>
  <c r="O43" i="66"/>
  <c r="AM43" i="66" s="1"/>
  <c r="B43" i="66"/>
  <c r="AL42" i="66"/>
  <c r="AG42" i="66"/>
  <c r="AV42" i="66" s="1"/>
  <c r="AE42" i="66"/>
  <c r="AU42" i="66" s="1"/>
  <c r="AC42" i="66"/>
  <c r="AT42" i="66" s="1"/>
  <c r="AA42" i="66"/>
  <c r="AS42" i="66" s="1"/>
  <c r="Y42" i="66"/>
  <c r="AR42" i="66" s="1"/>
  <c r="W42" i="66"/>
  <c r="U42" i="66"/>
  <c r="S42" i="66"/>
  <c r="AO42" i="66" s="1"/>
  <c r="Q42" i="66"/>
  <c r="AN42" i="66" s="1"/>
  <c r="O42" i="66"/>
  <c r="AM42" i="66" s="1"/>
  <c r="B42" i="66"/>
  <c r="AL41" i="66"/>
  <c r="AG41" i="66"/>
  <c r="AE41" i="66"/>
  <c r="AC41" i="66"/>
  <c r="AT41" i="66" s="1"/>
  <c r="AA41" i="66"/>
  <c r="AS41" i="66" s="1"/>
  <c r="Y41" i="66"/>
  <c r="AR41" i="66" s="1"/>
  <c r="W41" i="66"/>
  <c r="AQ41" i="66" s="1"/>
  <c r="U41" i="66"/>
  <c r="AP41" i="66" s="1"/>
  <c r="S41" i="66"/>
  <c r="AO41" i="66" s="1"/>
  <c r="Q41" i="66"/>
  <c r="AN41" i="66" s="1"/>
  <c r="O41" i="66"/>
  <c r="AM41" i="66" s="1"/>
  <c r="B41" i="66"/>
  <c r="AL40" i="66"/>
  <c r="AG40" i="66"/>
  <c r="AV40" i="66" s="1"/>
  <c r="AE40" i="66"/>
  <c r="AU40" i="66" s="1"/>
  <c r="AC40" i="66"/>
  <c r="AT40" i="66" s="1"/>
  <c r="AA40" i="66"/>
  <c r="AS40" i="66" s="1"/>
  <c r="Y40" i="66"/>
  <c r="AR40" i="66" s="1"/>
  <c r="W40" i="66"/>
  <c r="AQ40" i="66" s="1"/>
  <c r="U40" i="66"/>
  <c r="AP40" i="66" s="1"/>
  <c r="S40" i="66"/>
  <c r="AO40" i="66" s="1"/>
  <c r="Q40" i="66"/>
  <c r="AN40" i="66" s="1"/>
  <c r="O40" i="66"/>
  <c r="AM40" i="66" s="1"/>
  <c r="B40" i="66"/>
  <c r="AL39" i="66"/>
  <c r="AG39" i="66"/>
  <c r="AV39" i="66" s="1"/>
  <c r="AE39" i="66"/>
  <c r="AU39" i="66" s="1"/>
  <c r="AC39" i="66"/>
  <c r="AT39" i="66" s="1"/>
  <c r="AA39" i="66"/>
  <c r="AS39" i="66" s="1"/>
  <c r="AS51" i="66" s="1"/>
  <c r="Y39" i="66"/>
  <c r="AR39" i="66" s="1"/>
  <c r="W39" i="66"/>
  <c r="AQ39" i="66" s="1"/>
  <c r="U39" i="66"/>
  <c r="AP39" i="66" s="1"/>
  <c r="S39" i="66"/>
  <c r="AO39" i="66" s="1"/>
  <c r="Q39" i="66"/>
  <c r="AN39" i="66" s="1"/>
  <c r="O39" i="66"/>
  <c r="AM39" i="66" s="1"/>
  <c r="B39" i="66"/>
  <c r="AL38" i="66"/>
  <c r="AG38" i="66"/>
  <c r="AV38" i="66" s="1"/>
  <c r="AE38" i="66"/>
  <c r="AC38" i="66"/>
  <c r="AT38" i="66" s="1"/>
  <c r="AA38" i="66"/>
  <c r="W38" i="66"/>
  <c r="AQ38" i="66" s="1"/>
  <c r="U38" i="66"/>
  <c r="S38" i="66"/>
  <c r="Q38" i="66"/>
  <c r="O38" i="66"/>
  <c r="B38" i="66"/>
  <c r="AL34" i="66"/>
  <c r="L34" i="66"/>
  <c r="K34" i="66"/>
  <c r="J34" i="66"/>
  <c r="I34" i="66"/>
  <c r="H34" i="66"/>
  <c r="G34" i="66"/>
  <c r="F34" i="66"/>
  <c r="E34" i="66"/>
  <c r="D34" i="66"/>
  <c r="C34" i="66"/>
  <c r="AL33" i="66"/>
  <c r="AG33" i="66"/>
  <c r="AV33" i="66" s="1"/>
  <c r="AE33" i="66"/>
  <c r="AU33" i="66" s="1"/>
  <c r="AC33" i="66"/>
  <c r="AT33" i="66" s="1"/>
  <c r="AA33" i="66"/>
  <c r="Y33" i="66"/>
  <c r="AR33" i="66" s="1"/>
  <c r="W33" i="66"/>
  <c r="U33" i="66"/>
  <c r="AP33" i="66" s="1"/>
  <c r="S33" i="66"/>
  <c r="AO33" i="66" s="1"/>
  <c r="Q33" i="66"/>
  <c r="AN33" i="66" s="1"/>
  <c r="O33" i="66"/>
  <c r="AM33" i="66" s="1"/>
  <c r="B33" i="66"/>
  <c r="AL32" i="66"/>
  <c r="AG32" i="66"/>
  <c r="AV32" i="66" s="1"/>
  <c r="AE32" i="66"/>
  <c r="AU32" i="66" s="1"/>
  <c r="AC32" i="66"/>
  <c r="AT32" i="66" s="1"/>
  <c r="AA32" i="66"/>
  <c r="AS32" i="66" s="1"/>
  <c r="Y32" i="66"/>
  <c r="W32" i="66"/>
  <c r="U32" i="66"/>
  <c r="AP32" i="66" s="1"/>
  <c r="S32" i="66"/>
  <c r="AO32" i="66" s="1"/>
  <c r="Q32" i="66"/>
  <c r="AN32" i="66" s="1"/>
  <c r="O32" i="66"/>
  <c r="AM32" i="66" s="1"/>
  <c r="B32" i="66"/>
  <c r="AL31" i="66"/>
  <c r="AG31" i="66"/>
  <c r="AV31" i="66" s="1"/>
  <c r="AE31" i="66"/>
  <c r="AU31" i="66" s="1"/>
  <c r="AC31" i="66"/>
  <c r="AT31" i="66" s="1"/>
  <c r="AA31" i="66"/>
  <c r="AS31" i="66" s="1"/>
  <c r="Y31" i="66"/>
  <c r="W31" i="66"/>
  <c r="AQ31" i="66" s="1"/>
  <c r="U31" i="66"/>
  <c r="AP31" i="66" s="1"/>
  <c r="S31" i="66"/>
  <c r="AO31" i="66" s="1"/>
  <c r="Q31" i="66"/>
  <c r="AN31" i="66" s="1"/>
  <c r="O31" i="66"/>
  <c r="AM31" i="66" s="1"/>
  <c r="B31" i="66"/>
  <c r="AL30" i="66"/>
  <c r="AG30" i="66"/>
  <c r="AV30" i="66" s="1"/>
  <c r="AE30" i="66"/>
  <c r="AC30" i="66"/>
  <c r="AT30" i="66" s="1"/>
  <c r="AA30" i="66"/>
  <c r="Y30" i="66"/>
  <c r="AR30" i="66" s="1"/>
  <c r="W30" i="66"/>
  <c r="AQ30" i="66" s="1"/>
  <c r="U30" i="66"/>
  <c r="AP30" i="66" s="1"/>
  <c r="S30" i="66"/>
  <c r="AO30" i="66" s="1"/>
  <c r="Q30" i="66"/>
  <c r="AN30" i="66" s="1"/>
  <c r="O30" i="66"/>
  <c r="AM30" i="66" s="1"/>
  <c r="B30" i="66"/>
  <c r="AL29" i="66"/>
  <c r="AG29" i="66"/>
  <c r="AV29" i="66" s="1"/>
  <c r="AE29" i="66"/>
  <c r="AU29" i="66" s="1"/>
  <c r="AC29" i="66"/>
  <c r="AT29" i="66" s="1"/>
  <c r="Y29" i="66"/>
  <c r="W29" i="66"/>
  <c r="U29" i="66"/>
  <c r="AP29" i="66" s="1"/>
  <c r="S29" i="66"/>
  <c r="AO29" i="66" s="1"/>
  <c r="Q29" i="66"/>
  <c r="AN29" i="66" s="1"/>
  <c r="O29" i="66"/>
  <c r="AM29" i="66" s="1"/>
  <c r="B29" i="66"/>
  <c r="AL28" i="66"/>
  <c r="AG28" i="66"/>
  <c r="AV28" i="66" s="1"/>
  <c r="AC28" i="66"/>
  <c r="AT28" i="66" s="1"/>
  <c r="B28" i="66"/>
  <c r="AL27" i="66"/>
  <c r="AG27" i="66"/>
  <c r="AE27" i="66"/>
  <c r="AU27" i="66" s="1"/>
  <c r="AC27" i="66"/>
  <c r="AT27" i="66" s="1"/>
  <c r="AA27" i="66"/>
  <c r="AS27" i="66" s="1"/>
  <c r="Y27" i="66"/>
  <c r="AR27" i="66" s="1"/>
  <c r="U27" i="66"/>
  <c r="S27" i="66"/>
  <c r="AO27" i="66" s="1"/>
  <c r="Q27" i="66"/>
  <c r="AN27" i="66" s="1"/>
  <c r="O27" i="66"/>
  <c r="AM27" i="66" s="1"/>
  <c r="B27" i="66"/>
  <c r="AL26" i="66"/>
  <c r="AG26" i="66"/>
  <c r="AV26" i="66" s="1"/>
  <c r="AE26" i="66"/>
  <c r="AU26" i="66" s="1"/>
  <c r="AA26" i="66"/>
  <c r="AS26" i="66" s="1"/>
  <c r="W26" i="66"/>
  <c r="AQ26" i="66" s="1"/>
  <c r="U26" i="66"/>
  <c r="AP26" i="66" s="1"/>
  <c r="S26" i="66"/>
  <c r="AO26" i="66" s="1"/>
  <c r="Q26" i="66"/>
  <c r="AN26" i="66" s="1"/>
  <c r="O26" i="66"/>
  <c r="AM26" i="66" s="1"/>
  <c r="B26" i="66"/>
  <c r="AL25" i="66"/>
  <c r="AG25" i="66"/>
  <c r="AV25" i="66" s="1"/>
  <c r="AE25" i="66"/>
  <c r="AU25" i="66" s="1"/>
  <c r="AC25" i="66"/>
  <c r="AA25" i="66"/>
  <c r="Y25" i="66"/>
  <c r="W25" i="66"/>
  <c r="AQ25" i="66" s="1"/>
  <c r="U25" i="66"/>
  <c r="AP25" i="66" s="1"/>
  <c r="AP34" i="66" s="1"/>
  <c r="S25" i="66"/>
  <c r="AO25" i="66" s="1"/>
  <c r="Q25" i="66"/>
  <c r="AN25" i="66" s="1"/>
  <c r="O25" i="66"/>
  <c r="AM25" i="66" s="1"/>
  <c r="B25" i="66"/>
  <c r="AL24" i="66"/>
  <c r="AG24" i="66"/>
  <c r="AV24" i="66" s="1"/>
  <c r="AE24" i="66"/>
  <c r="AC24" i="66"/>
  <c r="AT24" i="66" s="1"/>
  <c r="AA24" i="66"/>
  <c r="Y24" i="66"/>
  <c r="AR24" i="66" s="1"/>
  <c r="W24" i="66"/>
  <c r="AQ24" i="66" s="1"/>
  <c r="U24" i="66"/>
  <c r="AP24" i="66" s="1"/>
  <c r="S24" i="66"/>
  <c r="AO24" i="66" s="1"/>
  <c r="Q24" i="66"/>
  <c r="AN24" i="66" s="1"/>
  <c r="O24" i="66"/>
  <c r="AM24" i="66" s="1"/>
  <c r="B24" i="66"/>
  <c r="AL23" i="66"/>
  <c r="AG23" i="66"/>
  <c r="AV23" i="66" s="1"/>
  <c r="AE23" i="66"/>
  <c r="AC23" i="66"/>
  <c r="AT23" i="66" s="1"/>
  <c r="AA23" i="66"/>
  <c r="Y23" i="66"/>
  <c r="W23" i="66"/>
  <c r="U23" i="66"/>
  <c r="AP23" i="66" s="1"/>
  <c r="S23" i="66"/>
  <c r="AO23" i="66" s="1"/>
  <c r="Q23" i="66"/>
  <c r="AN23" i="66" s="1"/>
  <c r="O23" i="66"/>
  <c r="AM23" i="66" s="1"/>
  <c r="B23" i="66"/>
  <c r="AL22" i="66"/>
  <c r="AG22" i="66"/>
  <c r="AV22" i="66" s="1"/>
  <c r="AE22" i="66"/>
  <c r="AU22" i="66" s="1"/>
  <c r="AC22" i="66"/>
  <c r="AT22" i="66" s="1"/>
  <c r="AA22" i="66"/>
  <c r="AS22" i="66" s="1"/>
  <c r="Y22" i="66"/>
  <c r="W22" i="66"/>
  <c r="AQ22" i="66" s="1"/>
  <c r="U22" i="66"/>
  <c r="AP22" i="66" s="1"/>
  <c r="S22" i="66"/>
  <c r="AO22" i="66" s="1"/>
  <c r="Q22" i="66"/>
  <c r="AN22" i="66" s="1"/>
  <c r="O22" i="66"/>
  <c r="AM22" i="66" s="1"/>
  <c r="B22" i="66"/>
  <c r="AL21" i="66"/>
  <c r="AG21" i="66"/>
  <c r="AV21" i="66" s="1"/>
  <c r="AV34" i="66" s="1"/>
  <c r="AE21" i="66"/>
  <c r="AC21" i="66"/>
  <c r="AT21" i="66" s="1"/>
  <c r="Y21" i="66"/>
  <c r="AR21" i="66" s="1"/>
  <c r="W21" i="66"/>
  <c r="AQ21" i="66" s="1"/>
  <c r="U21" i="66"/>
  <c r="AP21" i="66" s="1"/>
  <c r="S21" i="66"/>
  <c r="Q21" i="66"/>
  <c r="O21" i="66"/>
  <c r="AM21" i="66" s="1"/>
  <c r="B21" i="66"/>
  <c r="AL17" i="66"/>
  <c r="L17" i="66"/>
  <c r="K17" i="66"/>
  <c r="J17" i="66"/>
  <c r="I17" i="66"/>
  <c r="H17" i="66"/>
  <c r="G17" i="66"/>
  <c r="F17" i="66"/>
  <c r="E17" i="66"/>
  <c r="D17" i="66"/>
  <c r="C17" i="66"/>
  <c r="AL16" i="66"/>
  <c r="AG16" i="66"/>
  <c r="AE16" i="66"/>
  <c r="AU16" i="66" s="1"/>
  <c r="AC16" i="66"/>
  <c r="AT16" i="66" s="1"/>
  <c r="AA16" i="66"/>
  <c r="AS16" i="66" s="1"/>
  <c r="Y16" i="66"/>
  <c r="W16" i="66"/>
  <c r="AQ16" i="66" s="1"/>
  <c r="U16" i="66"/>
  <c r="AP16" i="66" s="1"/>
  <c r="S16" i="66"/>
  <c r="AO16" i="66" s="1"/>
  <c r="Q16" i="66"/>
  <c r="AN16" i="66" s="1"/>
  <c r="O16" i="66"/>
  <c r="AM16" i="66" s="1"/>
  <c r="B16" i="66"/>
  <c r="AL15" i="66"/>
  <c r="AG15" i="66"/>
  <c r="AV15" i="66" s="1"/>
  <c r="AE15" i="66"/>
  <c r="AC15" i="66"/>
  <c r="AT15" i="66" s="1"/>
  <c r="AA15" i="66"/>
  <c r="AS15" i="66" s="1"/>
  <c r="Y15" i="66"/>
  <c r="AR15" i="66" s="1"/>
  <c r="W15" i="66"/>
  <c r="AQ15" i="66" s="1"/>
  <c r="U15" i="66"/>
  <c r="AP15" i="66" s="1"/>
  <c r="S15" i="66"/>
  <c r="AO15" i="66" s="1"/>
  <c r="Q15" i="66"/>
  <c r="AN15" i="66" s="1"/>
  <c r="O15" i="66"/>
  <c r="AM15" i="66" s="1"/>
  <c r="B15" i="66"/>
  <c r="AL14" i="66"/>
  <c r="AG14" i="66"/>
  <c r="AV14" i="66" s="1"/>
  <c r="AE14" i="66"/>
  <c r="AU14" i="66" s="1"/>
  <c r="AC14" i="66"/>
  <c r="AT14" i="66" s="1"/>
  <c r="AA14" i="66"/>
  <c r="AS14" i="66" s="1"/>
  <c r="Y14" i="66"/>
  <c r="AR14" i="66" s="1"/>
  <c r="W14" i="66"/>
  <c r="AQ14" i="66" s="1"/>
  <c r="U14" i="66"/>
  <c r="AP14" i="66" s="1"/>
  <c r="S14" i="66"/>
  <c r="AO14" i="66" s="1"/>
  <c r="Q14" i="66"/>
  <c r="AN14" i="66" s="1"/>
  <c r="O14" i="66"/>
  <c r="AM14" i="66" s="1"/>
  <c r="B14" i="66"/>
  <c r="AL13" i="66"/>
  <c r="AG13" i="66"/>
  <c r="AV13" i="66" s="1"/>
  <c r="AE13" i="66"/>
  <c r="AU13" i="66" s="1"/>
  <c r="AC13" i="66"/>
  <c r="AA13" i="66"/>
  <c r="AS13" i="66" s="1"/>
  <c r="Y13" i="66"/>
  <c r="AR13" i="66" s="1"/>
  <c r="W13" i="66"/>
  <c r="U13" i="66"/>
  <c r="AP13" i="66" s="1"/>
  <c r="Q13" i="66"/>
  <c r="AN13" i="66" s="1"/>
  <c r="O13" i="66"/>
  <c r="AM13" i="66" s="1"/>
  <c r="B13" i="66"/>
  <c r="AL12" i="66"/>
  <c r="AG12" i="66"/>
  <c r="AE12" i="66"/>
  <c r="AC12" i="66"/>
  <c r="AT12" i="66" s="1"/>
  <c r="AA12" i="66"/>
  <c r="AS12" i="66" s="1"/>
  <c r="Y12" i="66"/>
  <c r="AR12" i="66" s="1"/>
  <c r="W12" i="66"/>
  <c r="AQ12" i="66" s="1"/>
  <c r="U12" i="66"/>
  <c r="S12" i="66"/>
  <c r="AO12" i="66" s="1"/>
  <c r="Q12" i="66"/>
  <c r="AN12" i="66" s="1"/>
  <c r="O12" i="66"/>
  <c r="AM12" i="66" s="1"/>
  <c r="B12" i="66"/>
  <c r="AL11" i="66"/>
  <c r="AG11" i="66"/>
  <c r="AV11" i="66" s="1"/>
  <c r="B11" i="66"/>
  <c r="AL10" i="66"/>
  <c r="AG10" i="66"/>
  <c r="AV10" i="66" s="1"/>
  <c r="AE10" i="66"/>
  <c r="AU10" i="66" s="1"/>
  <c r="AC10" i="66"/>
  <c r="AT10" i="66" s="1"/>
  <c r="AA10" i="66"/>
  <c r="AS10" i="66" s="1"/>
  <c r="Y10" i="66"/>
  <c r="AR10" i="66" s="1"/>
  <c r="W10" i="66"/>
  <c r="AQ10" i="66" s="1"/>
  <c r="U10" i="66"/>
  <c r="AP10" i="66" s="1"/>
  <c r="S10" i="66"/>
  <c r="AO10" i="66" s="1"/>
  <c r="Q10" i="66"/>
  <c r="AN10" i="66" s="1"/>
  <c r="O10" i="66"/>
  <c r="AM10" i="66" s="1"/>
  <c r="B10" i="66"/>
  <c r="AL9" i="66"/>
  <c r="AG9" i="66"/>
  <c r="AV9" i="66" s="1"/>
  <c r="AE9" i="66"/>
  <c r="AC9" i="66"/>
  <c r="AT9" i="66" s="1"/>
  <c r="AA9" i="66"/>
  <c r="AS9" i="66" s="1"/>
  <c r="Y9" i="66"/>
  <c r="AR9" i="66" s="1"/>
  <c r="W9" i="66"/>
  <c r="U9" i="66"/>
  <c r="AP9" i="66" s="1"/>
  <c r="S9" i="66"/>
  <c r="AO9" i="66" s="1"/>
  <c r="O9" i="66"/>
  <c r="AM9" i="66" s="1"/>
  <c r="B9" i="66"/>
  <c r="AL8" i="66"/>
  <c r="AG8" i="66"/>
  <c r="AE8" i="66"/>
  <c r="AU8" i="66" s="1"/>
  <c r="AC8" i="66"/>
  <c r="AT8" i="66" s="1"/>
  <c r="AA8" i="66"/>
  <c r="AS8" i="66" s="1"/>
  <c r="Y8" i="66"/>
  <c r="AR8" i="66" s="1"/>
  <c r="W8" i="66"/>
  <c r="AQ8" i="66" s="1"/>
  <c r="U8" i="66"/>
  <c r="AP8" i="66" s="1"/>
  <c r="S8" i="66"/>
  <c r="AO8" i="66" s="1"/>
  <c r="Q8" i="66"/>
  <c r="AN8" i="66" s="1"/>
  <c r="O8" i="66"/>
  <c r="AM8" i="66" s="1"/>
  <c r="B8" i="66"/>
  <c r="AL7" i="66"/>
  <c r="AG7" i="66"/>
  <c r="AV7" i="66" s="1"/>
  <c r="AE7" i="66"/>
  <c r="AU7" i="66" s="1"/>
  <c r="AC7" i="66"/>
  <c r="AA7" i="66"/>
  <c r="AS7" i="66" s="1"/>
  <c r="Y7" i="66"/>
  <c r="W7" i="66"/>
  <c r="AQ7" i="66" s="1"/>
  <c r="U7" i="66"/>
  <c r="AP7" i="66" s="1"/>
  <c r="S7" i="66"/>
  <c r="AO7" i="66" s="1"/>
  <c r="Q7" i="66"/>
  <c r="AN7" i="66" s="1"/>
  <c r="O7" i="66"/>
  <c r="AM7" i="66" s="1"/>
  <c r="B7" i="66"/>
  <c r="AL6" i="66"/>
  <c r="AG6" i="66"/>
  <c r="AV6" i="66" s="1"/>
  <c r="AE6" i="66"/>
  <c r="AU6" i="66" s="1"/>
  <c r="AC6" i="66"/>
  <c r="AT6" i="66" s="1"/>
  <c r="AA6" i="66"/>
  <c r="AS6" i="66" s="1"/>
  <c r="Y6" i="66"/>
  <c r="AR6" i="66" s="1"/>
  <c r="W6" i="66"/>
  <c r="U6" i="66"/>
  <c r="S6" i="66"/>
  <c r="AO6" i="66" s="1"/>
  <c r="Q6" i="66"/>
  <c r="AN6" i="66" s="1"/>
  <c r="O6" i="66"/>
  <c r="AM6" i="66" s="1"/>
  <c r="B6" i="66"/>
  <c r="AL5" i="66"/>
  <c r="AG5" i="66"/>
  <c r="AV5" i="66" s="1"/>
  <c r="AE5" i="66"/>
  <c r="AU5" i="66" s="1"/>
  <c r="AC5" i="66"/>
  <c r="AT5" i="66" s="1"/>
  <c r="AA5" i="66"/>
  <c r="Y5" i="66"/>
  <c r="AR5" i="66" s="1"/>
  <c r="W5" i="66"/>
  <c r="AQ5" i="66" s="1"/>
  <c r="U5" i="66"/>
  <c r="AP5" i="66" s="1"/>
  <c r="Q5" i="66"/>
  <c r="AN5" i="66" s="1"/>
  <c r="O5" i="66"/>
  <c r="AM5" i="66" s="1"/>
  <c r="B5" i="66"/>
  <c r="AL4" i="66"/>
  <c r="AG4" i="66"/>
  <c r="AV4" i="66" s="1"/>
  <c r="AE4" i="66"/>
  <c r="AU4" i="66" s="1"/>
  <c r="AC4" i="66"/>
  <c r="AT4" i="66" s="1"/>
  <c r="AA4" i="66"/>
  <c r="AS4" i="66" s="1"/>
  <c r="Y4" i="66"/>
  <c r="AR4" i="66" s="1"/>
  <c r="W4" i="66"/>
  <c r="U4" i="66"/>
  <c r="AP4" i="66" s="1"/>
  <c r="S4" i="66"/>
  <c r="Q4" i="66"/>
  <c r="O4" i="66"/>
  <c r="B4" i="66"/>
  <c r="AF3" i="63"/>
  <c r="AD3" i="63"/>
  <c r="AB3" i="63"/>
  <c r="Z3" i="63"/>
  <c r="X3" i="63"/>
  <c r="V3" i="63"/>
  <c r="F3" i="63"/>
  <c r="Z38" i="63"/>
  <c r="Z39" i="63"/>
  <c r="AA39" i="63" s="1"/>
  <c r="AS39" i="63" s="1"/>
  <c r="Z40" i="63"/>
  <c r="Z41" i="63"/>
  <c r="Z42" i="63"/>
  <c r="Z43" i="63"/>
  <c r="AA43" i="63" s="1"/>
  <c r="AS43" i="63" s="1"/>
  <c r="Z44" i="63"/>
  <c r="Z45" i="63"/>
  <c r="AA45" i="63" s="1"/>
  <c r="AS45" i="63" s="1"/>
  <c r="Z46" i="63"/>
  <c r="Z47" i="63"/>
  <c r="Z48" i="63"/>
  <c r="Z49" i="63"/>
  <c r="Z50" i="63"/>
  <c r="Z51" i="63"/>
  <c r="AB38" i="63"/>
  <c r="AB39" i="63"/>
  <c r="AB40" i="63"/>
  <c r="AB41" i="63"/>
  <c r="AC41" i="63" s="1"/>
  <c r="AT41" i="63" s="1"/>
  <c r="AB42" i="63"/>
  <c r="AB43" i="63"/>
  <c r="AB44" i="63"/>
  <c r="AC44" i="63" s="1"/>
  <c r="AT44" i="63" s="1"/>
  <c r="AB45" i="63"/>
  <c r="AB46" i="63"/>
  <c r="AB47" i="63"/>
  <c r="AC47" i="63" s="1"/>
  <c r="AT47" i="63" s="1"/>
  <c r="AB48" i="63"/>
  <c r="AB49" i="63"/>
  <c r="AB50" i="63"/>
  <c r="AB51" i="63"/>
  <c r="AD38" i="63"/>
  <c r="AD39" i="63"/>
  <c r="AD40" i="63"/>
  <c r="AD41" i="63"/>
  <c r="AE41" i="63" s="1"/>
  <c r="AU41" i="63" s="1"/>
  <c r="AD42" i="63"/>
  <c r="AD43" i="63"/>
  <c r="AD44" i="63"/>
  <c r="AD45" i="63"/>
  <c r="AE45" i="63" s="1"/>
  <c r="AU45" i="63" s="1"/>
  <c r="AD46" i="63"/>
  <c r="AD47" i="63"/>
  <c r="AD48" i="63"/>
  <c r="AD49" i="63"/>
  <c r="AE49" i="63" s="1"/>
  <c r="AU49" i="63" s="1"/>
  <c r="AD50" i="63"/>
  <c r="AD51" i="63"/>
  <c r="AF38" i="63"/>
  <c r="AF39" i="63"/>
  <c r="AF40" i="63"/>
  <c r="AF41" i="63"/>
  <c r="AF42" i="63"/>
  <c r="AF43" i="63"/>
  <c r="AG43" i="63" s="1"/>
  <c r="AV43" i="63" s="1"/>
  <c r="AF44" i="63"/>
  <c r="AF45" i="63"/>
  <c r="AG45" i="63" s="1"/>
  <c r="AV45" i="63" s="1"/>
  <c r="AF46" i="63"/>
  <c r="AF47" i="63"/>
  <c r="AF48" i="63"/>
  <c r="AF49" i="63"/>
  <c r="AF50" i="63"/>
  <c r="AF51" i="63"/>
  <c r="AD21" i="63"/>
  <c r="AE21" i="63" s="1"/>
  <c r="AU21" i="63" s="1"/>
  <c r="AD22" i="63"/>
  <c r="AE22" i="63" s="1"/>
  <c r="AU22" i="63" s="1"/>
  <c r="AD23" i="63"/>
  <c r="AE23" i="63" s="1"/>
  <c r="AU23" i="63" s="1"/>
  <c r="AD24" i="63"/>
  <c r="AD25" i="63"/>
  <c r="AD26" i="63"/>
  <c r="AD27" i="63"/>
  <c r="AD28" i="63"/>
  <c r="AE28" i="63" s="1"/>
  <c r="AU28" i="63" s="1"/>
  <c r="AD29" i="63"/>
  <c r="AE29" i="63" s="1"/>
  <c r="AU29" i="63" s="1"/>
  <c r="AD30" i="63"/>
  <c r="AE30" i="63" s="1"/>
  <c r="AU30" i="63" s="1"/>
  <c r="AD31" i="63"/>
  <c r="AE31" i="63" s="1"/>
  <c r="AU31" i="63" s="1"/>
  <c r="AD32" i="63"/>
  <c r="AD33" i="63"/>
  <c r="AD34" i="63"/>
  <c r="AF21" i="63"/>
  <c r="AF22" i="63"/>
  <c r="AF23" i="63"/>
  <c r="AF24" i="63"/>
  <c r="AG24" i="63" s="1"/>
  <c r="AV24" i="63" s="1"/>
  <c r="AF25" i="63"/>
  <c r="AF26" i="63"/>
  <c r="AF27" i="63"/>
  <c r="AF28" i="63"/>
  <c r="AG28" i="63" s="1"/>
  <c r="AV28" i="63" s="1"/>
  <c r="AF29" i="63"/>
  <c r="AF30" i="63"/>
  <c r="AG30" i="63" s="1"/>
  <c r="AV30" i="63" s="1"/>
  <c r="AF31" i="63"/>
  <c r="AF32" i="63"/>
  <c r="AF33" i="63"/>
  <c r="AF34" i="63"/>
  <c r="AF4" i="63"/>
  <c r="AF5" i="63"/>
  <c r="AF6" i="63"/>
  <c r="AF7" i="63"/>
  <c r="AG7" i="63" s="1"/>
  <c r="AV7" i="63" s="1"/>
  <c r="AF8" i="63"/>
  <c r="AF9" i="63"/>
  <c r="AG9" i="63" s="1"/>
  <c r="AV9" i="63" s="1"/>
  <c r="AF10" i="63"/>
  <c r="AF11" i="63"/>
  <c r="AG11" i="63" s="1"/>
  <c r="AV11" i="63" s="1"/>
  <c r="AF12" i="63"/>
  <c r="AF13" i="63"/>
  <c r="AF14" i="63"/>
  <c r="AF15" i="63"/>
  <c r="AG15" i="63" s="1"/>
  <c r="AV15" i="63" s="1"/>
  <c r="AF16" i="63"/>
  <c r="AG16" i="63" s="1"/>
  <c r="AV16" i="63" s="1"/>
  <c r="AF17" i="63"/>
  <c r="AD4" i="63"/>
  <c r="AD5" i="63"/>
  <c r="AD6" i="63"/>
  <c r="AD7" i="63"/>
  <c r="AD8" i="63"/>
  <c r="AD9" i="63"/>
  <c r="AE9" i="63" s="1"/>
  <c r="AU9" i="63" s="1"/>
  <c r="AD10" i="63"/>
  <c r="AD11" i="63"/>
  <c r="AE11" i="63" s="1"/>
  <c r="AU11" i="63" s="1"/>
  <c r="AD12" i="63"/>
  <c r="AD13" i="63"/>
  <c r="AD14" i="63"/>
  <c r="AD15" i="63"/>
  <c r="AD16" i="63"/>
  <c r="AE16" i="63" s="1"/>
  <c r="AU16" i="63" s="1"/>
  <c r="AD17" i="63"/>
  <c r="AB4" i="63"/>
  <c r="AB5" i="63"/>
  <c r="AC5" i="63" s="1"/>
  <c r="AT5" i="63" s="1"/>
  <c r="AB6" i="63"/>
  <c r="AB7" i="63"/>
  <c r="AB8" i="63"/>
  <c r="AB9" i="63"/>
  <c r="AB10" i="63"/>
  <c r="AB11" i="63"/>
  <c r="AC11" i="63" s="1"/>
  <c r="AT11" i="63" s="1"/>
  <c r="AB12" i="63"/>
  <c r="AB13" i="63"/>
  <c r="AC13" i="63" s="1"/>
  <c r="AT13" i="63" s="1"/>
  <c r="AB14" i="63"/>
  <c r="AB15" i="63"/>
  <c r="AB16" i="63"/>
  <c r="AB17" i="63"/>
  <c r="Z4" i="63"/>
  <c r="Z5" i="63"/>
  <c r="AA5" i="63" s="1"/>
  <c r="AS5" i="63" s="1"/>
  <c r="Z6" i="63"/>
  <c r="Z7" i="63"/>
  <c r="AA7" i="63" s="1"/>
  <c r="AS7" i="63" s="1"/>
  <c r="Z8" i="63"/>
  <c r="Z9" i="63"/>
  <c r="Z10" i="63"/>
  <c r="Z11" i="63"/>
  <c r="AA11" i="63" s="1"/>
  <c r="AS11" i="63" s="1"/>
  <c r="Z12" i="63"/>
  <c r="Z13" i="63"/>
  <c r="AA13" i="63" s="1"/>
  <c r="AS13" i="63" s="1"/>
  <c r="Z14" i="63"/>
  <c r="Z15" i="63"/>
  <c r="AA15" i="63" s="1"/>
  <c r="AS15" i="63" s="1"/>
  <c r="Z16" i="63"/>
  <c r="Z17" i="63"/>
  <c r="AB20" i="63"/>
  <c r="AB21" i="63"/>
  <c r="AB22" i="63"/>
  <c r="AB23" i="63"/>
  <c r="AC23" i="63" s="1"/>
  <c r="AT23" i="63" s="1"/>
  <c r="AB24" i="63"/>
  <c r="AB25" i="63"/>
  <c r="AC25" i="63" s="1"/>
  <c r="AT25" i="63" s="1"/>
  <c r="AB26" i="63"/>
  <c r="AB27" i="63"/>
  <c r="AB28" i="63"/>
  <c r="AC28" i="63" s="1"/>
  <c r="AT28" i="63" s="1"/>
  <c r="AB29" i="63"/>
  <c r="AB30" i="63"/>
  <c r="AB31" i="63"/>
  <c r="AC31" i="63" s="1"/>
  <c r="AT31" i="63" s="1"/>
  <c r="AB32" i="63"/>
  <c r="AB33" i="63"/>
  <c r="AC33" i="63" s="1"/>
  <c r="AT33" i="63" s="1"/>
  <c r="AB34" i="63"/>
  <c r="Z21" i="63"/>
  <c r="AA21" i="63" s="1"/>
  <c r="AS21" i="63" s="1"/>
  <c r="Z22" i="63"/>
  <c r="Z23" i="63"/>
  <c r="Z24" i="63"/>
  <c r="Z25" i="63"/>
  <c r="AA25" i="63" s="1"/>
  <c r="AS25" i="63" s="1"/>
  <c r="Z26" i="63"/>
  <c r="Z27" i="63"/>
  <c r="AA27" i="63" s="1"/>
  <c r="AS27" i="63" s="1"/>
  <c r="Z28" i="63"/>
  <c r="AA28" i="63" s="1"/>
  <c r="AS28" i="63" s="1"/>
  <c r="Z29" i="63"/>
  <c r="AA29" i="63" s="1"/>
  <c r="AS29" i="63" s="1"/>
  <c r="Z30" i="63"/>
  <c r="Z31" i="63"/>
  <c r="Z32" i="63"/>
  <c r="Z33" i="63"/>
  <c r="Z34" i="63"/>
  <c r="X21" i="63"/>
  <c r="Y21" i="63" s="1"/>
  <c r="AR21" i="63" s="1"/>
  <c r="X22" i="63"/>
  <c r="X23" i="63"/>
  <c r="X24" i="63"/>
  <c r="X25" i="63"/>
  <c r="X26" i="63"/>
  <c r="Y26" i="63" s="1"/>
  <c r="AR26" i="63" s="1"/>
  <c r="X27" i="63"/>
  <c r="Y27" i="63" s="1"/>
  <c r="AR27" i="63" s="1"/>
  <c r="X28" i="63"/>
  <c r="Y28" i="63" s="1"/>
  <c r="AR28" i="63" s="1"/>
  <c r="X29" i="63"/>
  <c r="Y29" i="63" s="1"/>
  <c r="AR29" i="63" s="1"/>
  <c r="X30" i="63"/>
  <c r="X31" i="63"/>
  <c r="X32" i="63"/>
  <c r="X33" i="63"/>
  <c r="X34" i="63"/>
  <c r="X4" i="63"/>
  <c r="Y4" i="63" s="1"/>
  <c r="AR4" i="63" s="1"/>
  <c r="X5" i="63"/>
  <c r="Y5" i="63" s="1"/>
  <c r="AR5" i="63" s="1"/>
  <c r="X6" i="63"/>
  <c r="Y6" i="63" s="1"/>
  <c r="AR6" i="63" s="1"/>
  <c r="X7" i="63"/>
  <c r="X8" i="63"/>
  <c r="X9" i="63"/>
  <c r="X10" i="63"/>
  <c r="X11" i="63"/>
  <c r="Y11" i="63" s="1"/>
  <c r="AR11" i="63" s="1"/>
  <c r="X12" i="63"/>
  <c r="X13" i="63"/>
  <c r="Y13" i="63" s="1"/>
  <c r="AR13" i="63" s="1"/>
  <c r="X14" i="63"/>
  <c r="Y14" i="63" s="1"/>
  <c r="AR14" i="63" s="1"/>
  <c r="X15" i="63"/>
  <c r="X16" i="63"/>
  <c r="X17" i="63"/>
  <c r="X38" i="63"/>
  <c r="X39" i="63"/>
  <c r="Y39" i="63" s="1"/>
  <c r="AR39" i="63" s="1"/>
  <c r="X40" i="63"/>
  <c r="Y40" i="63" s="1"/>
  <c r="AR40" i="63" s="1"/>
  <c r="X41" i="63"/>
  <c r="X42" i="63"/>
  <c r="Y42" i="63" s="1"/>
  <c r="AR42" i="63" s="1"/>
  <c r="X43" i="63"/>
  <c r="X44" i="63"/>
  <c r="X45" i="63"/>
  <c r="X46" i="63"/>
  <c r="Y46" i="63" s="1"/>
  <c r="AR46" i="63" s="1"/>
  <c r="X47" i="63"/>
  <c r="X48" i="63"/>
  <c r="Y48" i="63" s="1"/>
  <c r="AR48" i="63" s="1"/>
  <c r="X49" i="63"/>
  <c r="X50" i="63"/>
  <c r="Y50" i="63" s="1"/>
  <c r="AR50" i="63" s="1"/>
  <c r="X51" i="63"/>
  <c r="V38" i="63"/>
  <c r="V39" i="63"/>
  <c r="W39" i="63" s="1"/>
  <c r="AQ39" i="63" s="1"/>
  <c r="V40" i="63"/>
  <c r="V41" i="63"/>
  <c r="V42" i="63"/>
  <c r="W42" i="63" s="1"/>
  <c r="AQ42" i="63" s="1"/>
  <c r="V43" i="63"/>
  <c r="W43" i="63" s="1"/>
  <c r="AQ43" i="63" s="1"/>
  <c r="V44" i="63"/>
  <c r="W44" i="63" s="1"/>
  <c r="AQ44" i="63" s="1"/>
  <c r="V45" i="63"/>
  <c r="W45" i="63" s="1"/>
  <c r="AQ45" i="63" s="1"/>
  <c r="V46" i="63"/>
  <c r="V47" i="63"/>
  <c r="W47" i="63" s="1"/>
  <c r="AQ47" i="63" s="1"/>
  <c r="V48" i="63"/>
  <c r="V49" i="63"/>
  <c r="W49" i="63" s="1"/>
  <c r="AQ49" i="63" s="1"/>
  <c r="V50" i="63"/>
  <c r="W50" i="63" s="1"/>
  <c r="AQ50" i="63" s="1"/>
  <c r="V51" i="63"/>
  <c r="V21" i="63"/>
  <c r="W21" i="63" s="1"/>
  <c r="AQ21" i="63" s="1"/>
  <c r="V22" i="63"/>
  <c r="V23" i="63"/>
  <c r="V24" i="63"/>
  <c r="V25" i="63"/>
  <c r="W25" i="63" s="1"/>
  <c r="AQ25" i="63" s="1"/>
  <c r="V26" i="63"/>
  <c r="V27" i="63"/>
  <c r="V28" i="63"/>
  <c r="V29" i="63"/>
  <c r="V30" i="63"/>
  <c r="V31" i="63"/>
  <c r="V32" i="63"/>
  <c r="V33" i="63"/>
  <c r="W33" i="63" s="1"/>
  <c r="AQ33" i="63" s="1"/>
  <c r="V34" i="63"/>
  <c r="V4" i="63"/>
  <c r="W4" i="63" s="1"/>
  <c r="V5" i="63"/>
  <c r="V6" i="63"/>
  <c r="W6" i="63" s="1"/>
  <c r="AQ6" i="63" s="1"/>
  <c r="V7" i="63"/>
  <c r="V8" i="63"/>
  <c r="V9" i="63"/>
  <c r="V10" i="63"/>
  <c r="V11" i="63"/>
  <c r="W11" i="63" s="1"/>
  <c r="AQ11" i="63" s="1"/>
  <c r="V12" i="63"/>
  <c r="W12" i="63" s="1"/>
  <c r="AQ12" i="63" s="1"/>
  <c r="V13" i="63"/>
  <c r="W13" i="63" s="1"/>
  <c r="AQ13" i="63" s="1"/>
  <c r="V14" i="63"/>
  <c r="W14" i="63" s="1"/>
  <c r="AQ14" i="63" s="1"/>
  <c r="V15" i="63"/>
  <c r="V16" i="63"/>
  <c r="V17" i="63"/>
  <c r="L37" i="63"/>
  <c r="L20" i="63"/>
  <c r="L3" i="63"/>
  <c r="K37" i="63"/>
  <c r="K20" i="63"/>
  <c r="K3" i="63"/>
  <c r="J37" i="63"/>
  <c r="J20" i="63"/>
  <c r="J3" i="63"/>
  <c r="I37" i="63"/>
  <c r="I20" i="63"/>
  <c r="I3" i="63"/>
  <c r="H37" i="63"/>
  <c r="H20" i="63"/>
  <c r="H3" i="63"/>
  <c r="G37" i="63"/>
  <c r="G20" i="63"/>
  <c r="G3" i="63"/>
  <c r="AF37" i="63"/>
  <c r="AF20" i="63"/>
  <c r="AD37" i="63"/>
  <c r="AD20" i="63"/>
  <c r="AB37" i="63"/>
  <c r="Z37" i="63"/>
  <c r="Z20" i="63"/>
  <c r="X37" i="63"/>
  <c r="X20" i="63"/>
  <c r="V37" i="63"/>
  <c r="V20" i="63"/>
  <c r="T4" i="63"/>
  <c r="T5" i="63"/>
  <c r="T6" i="63"/>
  <c r="T7" i="63"/>
  <c r="T8" i="63"/>
  <c r="T9" i="63"/>
  <c r="T10" i="63"/>
  <c r="T11" i="63"/>
  <c r="U11" i="63" s="1"/>
  <c r="AP11" i="63" s="1"/>
  <c r="T12" i="63"/>
  <c r="T13" i="63"/>
  <c r="T14" i="63"/>
  <c r="T15" i="63"/>
  <c r="T16" i="63"/>
  <c r="T17" i="63"/>
  <c r="T3" i="63"/>
  <c r="T21" i="63"/>
  <c r="T22" i="63"/>
  <c r="T23" i="63"/>
  <c r="T24" i="63"/>
  <c r="T25" i="63"/>
  <c r="T26" i="63"/>
  <c r="T27" i="63"/>
  <c r="U27" i="63" s="1"/>
  <c r="AP27" i="63" s="1"/>
  <c r="T28" i="63"/>
  <c r="U28" i="63" s="1"/>
  <c r="AP28" i="63" s="1"/>
  <c r="T29" i="63"/>
  <c r="U29" i="63" s="1"/>
  <c r="AP29" i="63" s="1"/>
  <c r="T30" i="63"/>
  <c r="T31" i="63"/>
  <c r="T32" i="63"/>
  <c r="T33" i="63"/>
  <c r="T34" i="63"/>
  <c r="T20" i="63"/>
  <c r="T37" i="63"/>
  <c r="T38" i="63"/>
  <c r="U38" i="63" s="1"/>
  <c r="T39" i="63"/>
  <c r="U39" i="63" s="1"/>
  <c r="AP39" i="63" s="1"/>
  <c r="T40" i="63"/>
  <c r="T41" i="63"/>
  <c r="T42" i="63"/>
  <c r="T43" i="63"/>
  <c r="U43" i="63" s="1"/>
  <c r="AP43" i="63" s="1"/>
  <c r="T44" i="63"/>
  <c r="T45" i="63"/>
  <c r="U45" i="63" s="1"/>
  <c r="AP45" i="63" s="1"/>
  <c r="T46" i="63"/>
  <c r="U46" i="63" s="1"/>
  <c r="AP46" i="63" s="1"/>
  <c r="T47" i="63"/>
  <c r="U47" i="63" s="1"/>
  <c r="AP47" i="63" s="1"/>
  <c r="T48" i="63"/>
  <c r="T49" i="63"/>
  <c r="T50" i="63"/>
  <c r="U50" i="63" s="1"/>
  <c r="AP50" i="63" s="1"/>
  <c r="T51" i="63"/>
  <c r="R39" i="63"/>
  <c r="S39" i="63" s="1"/>
  <c r="AO39" i="63" s="1"/>
  <c r="R40" i="63"/>
  <c r="R41" i="63"/>
  <c r="S41" i="63" s="1"/>
  <c r="AO41" i="63" s="1"/>
  <c r="R42" i="63"/>
  <c r="R43" i="63"/>
  <c r="R44" i="63"/>
  <c r="R45" i="63"/>
  <c r="R46" i="63"/>
  <c r="S46" i="63" s="1"/>
  <c r="AO46" i="63" s="1"/>
  <c r="R47" i="63"/>
  <c r="R48" i="63"/>
  <c r="R49" i="63"/>
  <c r="S49" i="63" s="1"/>
  <c r="AO49" i="63" s="1"/>
  <c r="R50" i="63"/>
  <c r="R51" i="63"/>
  <c r="R38" i="63"/>
  <c r="R22" i="63"/>
  <c r="S22" i="63" s="1"/>
  <c r="AO22" i="63" s="1"/>
  <c r="R23" i="63"/>
  <c r="R24" i="63"/>
  <c r="S24" i="63" s="1"/>
  <c r="AO24" i="63" s="1"/>
  <c r="R25" i="63"/>
  <c r="R26" i="63"/>
  <c r="S26" i="63" s="1"/>
  <c r="AO26" i="63" s="1"/>
  <c r="R27" i="63"/>
  <c r="R28" i="63"/>
  <c r="R29" i="63"/>
  <c r="R30" i="63"/>
  <c r="S30" i="63" s="1"/>
  <c r="AO30" i="63" s="1"/>
  <c r="R31" i="63"/>
  <c r="R32" i="63"/>
  <c r="S32" i="63" s="1"/>
  <c r="AO32" i="63" s="1"/>
  <c r="R33" i="63"/>
  <c r="R34" i="63"/>
  <c r="R21" i="63"/>
  <c r="R4" i="63"/>
  <c r="P39" i="63"/>
  <c r="P40" i="63"/>
  <c r="P41" i="63"/>
  <c r="P42" i="63"/>
  <c r="Q42" i="63" s="1"/>
  <c r="AN42" i="63" s="1"/>
  <c r="P43" i="63"/>
  <c r="P44" i="63"/>
  <c r="Q44" i="63" s="1"/>
  <c r="AN44" i="63" s="1"/>
  <c r="P45" i="63"/>
  <c r="Q45" i="63" s="1"/>
  <c r="AN45" i="63" s="1"/>
  <c r="P46" i="63"/>
  <c r="Q46" i="63" s="1"/>
  <c r="AN46" i="63" s="1"/>
  <c r="P47" i="63"/>
  <c r="P48" i="63"/>
  <c r="P49" i="63"/>
  <c r="P50" i="63"/>
  <c r="Q50" i="63" s="1"/>
  <c r="AN50" i="63" s="1"/>
  <c r="P51" i="63"/>
  <c r="P38" i="63"/>
  <c r="Q38" i="63" s="1"/>
  <c r="AN38" i="63" s="1"/>
  <c r="P22" i="63"/>
  <c r="P23" i="63"/>
  <c r="P24" i="63"/>
  <c r="Q24" i="63" s="1"/>
  <c r="AN24" i="63" s="1"/>
  <c r="P25" i="63"/>
  <c r="P26" i="63"/>
  <c r="P27" i="63"/>
  <c r="Q27" i="63" s="1"/>
  <c r="AN27" i="63" s="1"/>
  <c r="P28" i="63"/>
  <c r="P29" i="63"/>
  <c r="Q29" i="63" s="1"/>
  <c r="AN29" i="63" s="1"/>
  <c r="P30" i="63"/>
  <c r="Q30" i="63" s="1"/>
  <c r="AN30" i="63" s="1"/>
  <c r="P31" i="63"/>
  <c r="P32" i="63"/>
  <c r="Q32" i="63" s="1"/>
  <c r="AN32" i="63" s="1"/>
  <c r="P33" i="63"/>
  <c r="P34" i="63"/>
  <c r="P21" i="63"/>
  <c r="P4" i="63"/>
  <c r="Q4" i="63" s="1"/>
  <c r="AN4" i="63" s="1"/>
  <c r="R5" i="63"/>
  <c r="R6" i="63"/>
  <c r="R7" i="63"/>
  <c r="R8" i="63"/>
  <c r="R9" i="63"/>
  <c r="R10" i="63"/>
  <c r="S10" i="63" s="1"/>
  <c r="AO10" i="63" s="1"/>
  <c r="R11" i="63"/>
  <c r="S11" i="63" s="1"/>
  <c r="AO11" i="63" s="1"/>
  <c r="R12" i="63"/>
  <c r="S12" i="63" s="1"/>
  <c r="AO12" i="63" s="1"/>
  <c r="R13" i="63"/>
  <c r="S13" i="63" s="1"/>
  <c r="AO13" i="63" s="1"/>
  <c r="R14" i="63"/>
  <c r="R15" i="63"/>
  <c r="R16" i="63"/>
  <c r="S16" i="63" s="1"/>
  <c r="AO16" i="63" s="1"/>
  <c r="R17" i="63"/>
  <c r="P5" i="63"/>
  <c r="P6" i="63"/>
  <c r="P7" i="63"/>
  <c r="P8" i="63"/>
  <c r="P9" i="63"/>
  <c r="P10" i="63"/>
  <c r="Q10" i="63" s="1"/>
  <c r="AN10" i="63" s="1"/>
  <c r="P11" i="63"/>
  <c r="P12" i="63"/>
  <c r="P13" i="63"/>
  <c r="P14" i="63"/>
  <c r="Q14" i="63" s="1"/>
  <c r="AN14" i="63" s="1"/>
  <c r="P15" i="63"/>
  <c r="P16" i="63"/>
  <c r="Q16" i="63" s="1"/>
  <c r="AN16" i="63" s="1"/>
  <c r="P17" i="63"/>
  <c r="S4" i="63"/>
  <c r="AO4" i="63" s="1"/>
  <c r="N39" i="63"/>
  <c r="N40" i="63"/>
  <c r="N41" i="63"/>
  <c r="N42" i="63"/>
  <c r="O42" i="63" s="1"/>
  <c r="AM42" i="63" s="1"/>
  <c r="N43" i="63"/>
  <c r="N44" i="63"/>
  <c r="O44" i="63" s="1"/>
  <c r="AM44" i="63" s="1"/>
  <c r="N45" i="63"/>
  <c r="N46" i="63"/>
  <c r="O46" i="63" s="1"/>
  <c r="AM46" i="63" s="1"/>
  <c r="N47" i="63"/>
  <c r="N48" i="63"/>
  <c r="O48" i="63" s="1"/>
  <c r="AM48" i="63" s="1"/>
  <c r="N49" i="63"/>
  <c r="N50" i="63"/>
  <c r="O50" i="63" s="1"/>
  <c r="AM50" i="63" s="1"/>
  <c r="N51" i="63"/>
  <c r="N38" i="63"/>
  <c r="O38" i="63" s="1"/>
  <c r="N22" i="63"/>
  <c r="N23" i="63"/>
  <c r="N24" i="63"/>
  <c r="N25" i="63"/>
  <c r="N26" i="63"/>
  <c r="O26" i="63" s="1"/>
  <c r="AM26" i="63" s="1"/>
  <c r="N27" i="63"/>
  <c r="O27" i="63" s="1"/>
  <c r="AM27" i="63" s="1"/>
  <c r="N28" i="63"/>
  <c r="N29" i="63"/>
  <c r="O29" i="63" s="1"/>
  <c r="AM29" i="63" s="1"/>
  <c r="N30" i="63"/>
  <c r="O30" i="63" s="1"/>
  <c r="AM30" i="63" s="1"/>
  <c r="N31" i="63"/>
  <c r="N32" i="63"/>
  <c r="N33" i="63"/>
  <c r="N34" i="63"/>
  <c r="N21" i="63"/>
  <c r="O21" i="63" s="1"/>
  <c r="AM21" i="63" s="1"/>
  <c r="N4" i="63"/>
  <c r="O4" i="63"/>
  <c r="N5" i="63"/>
  <c r="N6" i="63"/>
  <c r="N7" i="63"/>
  <c r="N8" i="63"/>
  <c r="N9" i="63"/>
  <c r="N10" i="63"/>
  <c r="O10" i="63" s="1"/>
  <c r="AM10" i="63" s="1"/>
  <c r="N11" i="63"/>
  <c r="O11" i="63" s="1"/>
  <c r="AM11" i="63" s="1"/>
  <c r="N12" i="63"/>
  <c r="O12" i="63" s="1"/>
  <c r="AM12" i="63" s="1"/>
  <c r="N13" i="63"/>
  <c r="N14" i="63"/>
  <c r="N15" i="63"/>
  <c r="N16" i="63"/>
  <c r="N17" i="63"/>
  <c r="F37" i="63"/>
  <c r="F20" i="63"/>
  <c r="S23" i="63"/>
  <c r="AO23" i="63" s="1"/>
  <c r="S29" i="63"/>
  <c r="AO29" i="63" s="1"/>
  <c r="S31" i="63"/>
  <c r="AO31" i="63" s="1"/>
  <c r="S40" i="63"/>
  <c r="AO40" i="63" s="1"/>
  <c r="S42" i="63"/>
  <c r="AO42" i="63" s="1"/>
  <c r="S43" i="63"/>
  <c r="AO43" i="63" s="1"/>
  <c r="S50" i="63"/>
  <c r="AO50" i="63" s="1"/>
  <c r="AL51" i="63"/>
  <c r="L51" i="63"/>
  <c r="K51" i="63"/>
  <c r="J51" i="63"/>
  <c r="I51" i="63"/>
  <c r="H51" i="63"/>
  <c r="G51" i="63"/>
  <c r="F51" i="63"/>
  <c r="E51" i="63"/>
  <c r="D51" i="63"/>
  <c r="C51" i="63"/>
  <c r="AL50" i="63"/>
  <c r="AG50" i="63"/>
  <c r="AV50" i="63" s="1"/>
  <c r="AE50" i="63"/>
  <c r="AU50" i="63" s="1"/>
  <c r="AC50" i="63"/>
  <c r="AT50" i="63" s="1"/>
  <c r="AA50" i="63"/>
  <c r="AS50" i="63" s="1"/>
  <c r="B50" i="63"/>
  <c r="AL49" i="63"/>
  <c r="AG49" i="63"/>
  <c r="AV49" i="63" s="1"/>
  <c r="AC49" i="63"/>
  <c r="AT49" i="63" s="1"/>
  <c r="AA49" i="63"/>
  <c r="AS49" i="63" s="1"/>
  <c r="Y49" i="63"/>
  <c r="AR49" i="63" s="1"/>
  <c r="U49" i="63"/>
  <c r="AP49" i="63" s="1"/>
  <c r="Q49" i="63"/>
  <c r="AN49" i="63" s="1"/>
  <c r="O49" i="63"/>
  <c r="AM49" i="63" s="1"/>
  <c r="B49" i="63"/>
  <c r="AL48" i="63"/>
  <c r="AG48" i="63"/>
  <c r="AV48" i="63" s="1"/>
  <c r="AE48" i="63"/>
  <c r="AU48" i="63" s="1"/>
  <c r="AC48" i="63"/>
  <c r="AT48" i="63" s="1"/>
  <c r="AA48" i="63"/>
  <c r="AS48" i="63" s="1"/>
  <c r="W48" i="63"/>
  <c r="AQ48" i="63" s="1"/>
  <c r="U48" i="63"/>
  <c r="AP48" i="63" s="1"/>
  <c r="S48" i="63"/>
  <c r="AO48" i="63" s="1"/>
  <c r="Q48" i="63"/>
  <c r="AN48" i="63" s="1"/>
  <c r="B48" i="63"/>
  <c r="AL47" i="63"/>
  <c r="AG47" i="63"/>
  <c r="AV47" i="63" s="1"/>
  <c r="AE47" i="63"/>
  <c r="AU47" i="63" s="1"/>
  <c r="AA47" i="63"/>
  <c r="AS47" i="63" s="1"/>
  <c r="Y47" i="63"/>
  <c r="AR47" i="63" s="1"/>
  <c r="S47" i="63"/>
  <c r="AO47" i="63" s="1"/>
  <c r="Q47" i="63"/>
  <c r="AN47" i="63" s="1"/>
  <c r="O47" i="63"/>
  <c r="AM47" i="63" s="1"/>
  <c r="B47" i="63"/>
  <c r="AL46" i="63"/>
  <c r="AG46" i="63"/>
  <c r="AV46" i="63" s="1"/>
  <c r="AE46" i="63"/>
  <c r="AU46" i="63" s="1"/>
  <c r="AC46" i="63"/>
  <c r="AT46" i="63" s="1"/>
  <c r="AA46" i="63"/>
  <c r="AS46" i="63" s="1"/>
  <c r="W46" i="63"/>
  <c r="AQ46" i="63" s="1"/>
  <c r="B46" i="63"/>
  <c r="AL45" i="63"/>
  <c r="AC45" i="63"/>
  <c r="AT45" i="63" s="1"/>
  <c r="Y45" i="63"/>
  <c r="AR45" i="63" s="1"/>
  <c r="S45" i="63"/>
  <c r="AO45" i="63" s="1"/>
  <c r="O45" i="63"/>
  <c r="AM45" i="63" s="1"/>
  <c r="B45" i="63"/>
  <c r="AL44" i="63"/>
  <c r="AG44" i="63"/>
  <c r="AV44" i="63" s="1"/>
  <c r="AE44" i="63"/>
  <c r="AU44" i="63" s="1"/>
  <c r="AA44" i="63"/>
  <c r="AS44" i="63" s="1"/>
  <c r="Y44" i="63"/>
  <c r="AR44" i="63" s="1"/>
  <c r="U44" i="63"/>
  <c r="AP44" i="63" s="1"/>
  <c r="S44" i="63"/>
  <c r="AO44" i="63" s="1"/>
  <c r="B44" i="63"/>
  <c r="AL43" i="63"/>
  <c r="AE43" i="63"/>
  <c r="AU43" i="63" s="1"/>
  <c r="AC43" i="63"/>
  <c r="AT43" i="63" s="1"/>
  <c r="Y43" i="63"/>
  <c r="AR43" i="63" s="1"/>
  <c r="Q43" i="63"/>
  <c r="AN43" i="63" s="1"/>
  <c r="O43" i="63"/>
  <c r="AM43" i="63" s="1"/>
  <c r="B43" i="63"/>
  <c r="AL42" i="63"/>
  <c r="AG42" i="63"/>
  <c r="AV42" i="63" s="1"/>
  <c r="AE42" i="63"/>
  <c r="AU42" i="63" s="1"/>
  <c r="AC42" i="63"/>
  <c r="AT42" i="63" s="1"/>
  <c r="AA42" i="63"/>
  <c r="AS42" i="63" s="1"/>
  <c r="U42" i="63"/>
  <c r="AP42" i="63" s="1"/>
  <c r="B42" i="63"/>
  <c r="AL41" i="63"/>
  <c r="AG41" i="63"/>
  <c r="AV41" i="63" s="1"/>
  <c r="AA41" i="63"/>
  <c r="AS41" i="63" s="1"/>
  <c r="Y41" i="63"/>
  <c r="AR41" i="63" s="1"/>
  <c r="W41" i="63"/>
  <c r="AQ41" i="63" s="1"/>
  <c r="U41" i="63"/>
  <c r="AP41" i="63" s="1"/>
  <c r="Q41" i="63"/>
  <c r="AN41" i="63" s="1"/>
  <c r="O41" i="63"/>
  <c r="AM41" i="63" s="1"/>
  <c r="B41" i="63"/>
  <c r="AL40" i="63"/>
  <c r="AG40" i="63"/>
  <c r="AV40" i="63" s="1"/>
  <c r="AE40" i="63"/>
  <c r="AU40" i="63" s="1"/>
  <c r="AC40" i="63"/>
  <c r="AT40" i="63" s="1"/>
  <c r="AA40" i="63"/>
  <c r="AS40" i="63" s="1"/>
  <c r="W40" i="63"/>
  <c r="AQ40" i="63" s="1"/>
  <c r="U40" i="63"/>
  <c r="AP40" i="63" s="1"/>
  <c r="Q40" i="63"/>
  <c r="AN40" i="63" s="1"/>
  <c r="O40" i="63"/>
  <c r="AM40" i="63" s="1"/>
  <c r="B40" i="63"/>
  <c r="AL39" i="63"/>
  <c r="AG39" i="63"/>
  <c r="AV39" i="63" s="1"/>
  <c r="AE39" i="63"/>
  <c r="AU39" i="63" s="1"/>
  <c r="AC39" i="63"/>
  <c r="AT39" i="63" s="1"/>
  <c r="Q39" i="63"/>
  <c r="AN39" i="63" s="1"/>
  <c r="O39" i="63"/>
  <c r="AM39" i="63" s="1"/>
  <c r="B39" i="63"/>
  <c r="AL38" i="63"/>
  <c r="AG38" i="63"/>
  <c r="AV38" i="63" s="1"/>
  <c r="AE38" i="63"/>
  <c r="AC38" i="63"/>
  <c r="AA38" i="63"/>
  <c r="Y38" i="63"/>
  <c r="AR38" i="63" s="1"/>
  <c r="W38" i="63"/>
  <c r="S38" i="63"/>
  <c r="B38" i="63"/>
  <c r="AL34" i="63"/>
  <c r="L34" i="63"/>
  <c r="K34" i="63"/>
  <c r="J34" i="63"/>
  <c r="I34" i="63"/>
  <c r="H34" i="63"/>
  <c r="G34" i="63"/>
  <c r="F34" i="63"/>
  <c r="E34" i="63"/>
  <c r="D34" i="63"/>
  <c r="C34" i="63"/>
  <c r="AL33" i="63"/>
  <c r="AG33" i="63"/>
  <c r="AV33" i="63" s="1"/>
  <c r="AE33" i="63"/>
  <c r="AU33" i="63" s="1"/>
  <c r="AA33" i="63"/>
  <c r="AS33" i="63" s="1"/>
  <c r="Y33" i="63"/>
  <c r="AR33" i="63" s="1"/>
  <c r="U33" i="63"/>
  <c r="AP33" i="63" s="1"/>
  <c r="S33" i="63"/>
  <c r="AO33" i="63" s="1"/>
  <c r="Q33" i="63"/>
  <c r="AN33" i="63" s="1"/>
  <c r="O33" i="63"/>
  <c r="AM33" i="63" s="1"/>
  <c r="B33" i="63"/>
  <c r="AL32" i="63"/>
  <c r="AG32" i="63"/>
  <c r="AV32" i="63" s="1"/>
  <c r="AE32" i="63"/>
  <c r="AU32" i="63" s="1"/>
  <c r="AC32" i="63"/>
  <c r="AT32" i="63" s="1"/>
  <c r="AA32" i="63"/>
  <c r="AS32" i="63" s="1"/>
  <c r="Y32" i="63"/>
  <c r="AR32" i="63" s="1"/>
  <c r="W32" i="63"/>
  <c r="AQ32" i="63" s="1"/>
  <c r="U32" i="63"/>
  <c r="AP32" i="63" s="1"/>
  <c r="O32" i="63"/>
  <c r="AM32" i="63" s="1"/>
  <c r="B32" i="63"/>
  <c r="AL31" i="63"/>
  <c r="AG31" i="63"/>
  <c r="AV31" i="63" s="1"/>
  <c r="AA31" i="63"/>
  <c r="AS31" i="63" s="1"/>
  <c r="Y31" i="63"/>
  <c r="AR31" i="63" s="1"/>
  <c r="W31" i="63"/>
  <c r="AQ31" i="63" s="1"/>
  <c r="U31" i="63"/>
  <c r="AP31" i="63" s="1"/>
  <c r="Q31" i="63"/>
  <c r="AN31" i="63" s="1"/>
  <c r="O31" i="63"/>
  <c r="AM31" i="63" s="1"/>
  <c r="B31" i="63"/>
  <c r="AL30" i="63"/>
  <c r="AC30" i="63"/>
  <c r="AT30" i="63" s="1"/>
  <c r="AA30" i="63"/>
  <c r="AS30" i="63" s="1"/>
  <c r="Y30" i="63"/>
  <c r="AR30" i="63" s="1"/>
  <c r="W30" i="63"/>
  <c r="AQ30" i="63" s="1"/>
  <c r="U30" i="63"/>
  <c r="AP30" i="63" s="1"/>
  <c r="B30" i="63"/>
  <c r="AL29" i="63"/>
  <c r="AG29" i="63"/>
  <c r="AV29" i="63" s="1"/>
  <c r="AC29" i="63"/>
  <c r="AT29" i="63" s="1"/>
  <c r="W29" i="63"/>
  <c r="AQ29" i="63" s="1"/>
  <c r="B29" i="63"/>
  <c r="AL28" i="63"/>
  <c r="W28" i="63"/>
  <c r="AQ28" i="63" s="1"/>
  <c r="S28" i="63"/>
  <c r="AO28" i="63" s="1"/>
  <c r="Q28" i="63"/>
  <c r="AN28" i="63" s="1"/>
  <c r="O28" i="63"/>
  <c r="AM28" i="63" s="1"/>
  <c r="B28" i="63"/>
  <c r="AL27" i="63"/>
  <c r="AG27" i="63"/>
  <c r="AV27" i="63" s="1"/>
  <c r="AE27" i="63"/>
  <c r="AU27" i="63" s="1"/>
  <c r="AC27" i="63"/>
  <c r="AT27" i="63" s="1"/>
  <c r="W27" i="63"/>
  <c r="AQ27" i="63" s="1"/>
  <c r="S27" i="63"/>
  <c r="AO27" i="63" s="1"/>
  <c r="B27" i="63"/>
  <c r="AL26" i="63"/>
  <c r="AG26" i="63"/>
  <c r="AV26" i="63" s="1"/>
  <c r="AE26" i="63"/>
  <c r="AU26" i="63" s="1"/>
  <c r="AC26" i="63"/>
  <c r="AT26" i="63" s="1"/>
  <c r="AA26" i="63"/>
  <c r="AS26" i="63" s="1"/>
  <c r="W26" i="63"/>
  <c r="AQ26" i="63" s="1"/>
  <c r="U26" i="63"/>
  <c r="AP26" i="63" s="1"/>
  <c r="Q26" i="63"/>
  <c r="AN26" i="63" s="1"/>
  <c r="B26" i="63"/>
  <c r="AL25" i="63"/>
  <c r="AG25" i="63"/>
  <c r="AV25" i="63" s="1"/>
  <c r="AE25" i="63"/>
  <c r="AU25" i="63" s="1"/>
  <c r="Y25" i="63"/>
  <c r="AR25" i="63" s="1"/>
  <c r="U25" i="63"/>
  <c r="AP25" i="63" s="1"/>
  <c r="S25" i="63"/>
  <c r="AO25" i="63" s="1"/>
  <c r="Q25" i="63"/>
  <c r="AN25" i="63" s="1"/>
  <c r="O25" i="63"/>
  <c r="AM25" i="63" s="1"/>
  <c r="B25" i="63"/>
  <c r="AL24" i="63"/>
  <c r="AE24" i="63"/>
  <c r="AU24" i="63" s="1"/>
  <c r="AC24" i="63"/>
  <c r="AT24" i="63" s="1"/>
  <c r="AA24" i="63"/>
  <c r="AS24" i="63" s="1"/>
  <c r="Y24" i="63"/>
  <c r="AR24" i="63" s="1"/>
  <c r="W24" i="63"/>
  <c r="AQ24" i="63" s="1"/>
  <c r="U24" i="63"/>
  <c r="AP24" i="63" s="1"/>
  <c r="O24" i="63"/>
  <c r="AM24" i="63" s="1"/>
  <c r="B24" i="63"/>
  <c r="AL23" i="63"/>
  <c r="AG23" i="63"/>
  <c r="AV23" i="63" s="1"/>
  <c r="AA23" i="63"/>
  <c r="AS23" i="63" s="1"/>
  <c r="Y23" i="63"/>
  <c r="AR23" i="63" s="1"/>
  <c r="W23" i="63"/>
  <c r="AQ23" i="63" s="1"/>
  <c r="U23" i="63"/>
  <c r="AP23" i="63" s="1"/>
  <c r="Q23" i="63"/>
  <c r="O23" i="63"/>
  <c r="AM23" i="63" s="1"/>
  <c r="B23" i="63"/>
  <c r="AL22" i="63"/>
  <c r="AG22" i="63"/>
  <c r="AV22" i="63" s="1"/>
  <c r="AC22" i="63"/>
  <c r="AT22" i="63" s="1"/>
  <c r="AA22" i="63"/>
  <c r="AS22" i="63" s="1"/>
  <c r="Y22" i="63"/>
  <c r="AR22" i="63" s="1"/>
  <c r="W22" i="63"/>
  <c r="AQ22" i="63" s="1"/>
  <c r="U22" i="63"/>
  <c r="AP22" i="63" s="1"/>
  <c r="Q22" i="63"/>
  <c r="AN22" i="63" s="1"/>
  <c r="O22" i="63"/>
  <c r="AM22" i="63" s="1"/>
  <c r="B22" i="63"/>
  <c r="AL21" i="63"/>
  <c r="AG21" i="63"/>
  <c r="AC21" i="63"/>
  <c r="U21" i="63"/>
  <c r="S21" i="63"/>
  <c r="Q21" i="63"/>
  <c r="AN21" i="63" s="1"/>
  <c r="B21" i="63"/>
  <c r="AL17" i="63"/>
  <c r="L17" i="63"/>
  <c r="K17" i="63"/>
  <c r="J17" i="63"/>
  <c r="I17" i="63"/>
  <c r="H17" i="63"/>
  <c r="G17" i="63"/>
  <c r="F17" i="63"/>
  <c r="E17" i="63"/>
  <c r="D17" i="63"/>
  <c r="C17" i="63"/>
  <c r="AL16" i="63"/>
  <c r="AC16" i="63"/>
  <c r="AT16" i="63" s="1"/>
  <c r="AA16" i="63"/>
  <c r="AS16" i="63" s="1"/>
  <c r="Y16" i="63"/>
  <c r="AR16" i="63" s="1"/>
  <c r="W16" i="63"/>
  <c r="AQ16" i="63" s="1"/>
  <c r="U16" i="63"/>
  <c r="AP16" i="63" s="1"/>
  <c r="O16" i="63"/>
  <c r="AM16" i="63" s="1"/>
  <c r="B16" i="63"/>
  <c r="AL15" i="63"/>
  <c r="AE15" i="63"/>
  <c r="AU15" i="63" s="1"/>
  <c r="AC15" i="63"/>
  <c r="AT15" i="63" s="1"/>
  <c r="Y15" i="63"/>
  <c r="AR15" i="63" s="1"/>
  <c r="W15" i="63"/>
  <c r="AQ15" i="63" s="1"/>
  <c r="U15" i="63"/>
  <c r="AP15" i="63" s="1"/>
  <c r="S15" i="63"/>
  <c r="AO15" i="63" s="1"/>
  <c r="Q15" i="63"/>
  <c r="AN15" i="63" s="1"/>
  <c r="O15" i="63"/>
  <c r="AM15" i="63" s="1"/>
  <c r="B15" i="63"/>
  <c r="AL14" i="63"/>
  <c r="AG14" i="63"/>
  <c r="AV14" i="63" s="1"/>
  <c r="AE14" i="63"/>
  <c r="AU14" i="63" s="1"/>
  <c r="AC14" i="63"/>
  <c r="AT14" i="63" s="1"/>
  <c r="AA14" i="63"/>
  <c r="AS14" i="63" s="1"/>
  <c r="U14" i="63"/>
  <c r="AP14" i="63" s="1"/>
  <c r="S14" i="63"/>
  <c r="AO14" i="63" s="1"/>
  <c r="O14" i="63"/>
  <c r="AM14" i="63" s="1"/>
  <c r="B14" i="63"/>
  <c r="AL13" i="63"/>
  <c r="AG13" i="63"/>
  <c r="AV13" i="63" s="1"/>
  <c r="AE13" i="63"/>
  <c r="AU13" i="63" s="1"/>
  <c r="U13" i="63"/>
  <c r="AP13" i="63" s="1"/>
  <c r="Q13" i="63"/>
  <c r="AN13" i="63" s="1"/>
  <c r="O13" i="63"/>
  <c r="AM13" i="63" s="1"/>
  <c r="B13" i="63"/>
  <c r="AL12" i="63"/>
  <c r="AG12" i="63"/>
  <c r="AV12" i="63" s="1"/>
  <c r="AE12" i="63"/>
  <c r="AU12" i="63" s="1"/>
  <c r="AC12" i="63"/>
  <c r="AT12" i="63" s="1"/>
  <c r="AA12" i="63"/>
  <c r="AS12" i="63" s="1"/>
  <c r="Y12" i="63"/>
  <c r="AR12" i="63" s="1"/>
  <c r="U12" i="63"/>
  <c r="AP12" i="63" s="1"/>
  <c r="Q12" i="63"/>
  <c r="AN12" i="63" s="1"/>
  <c r="B12" i="63"/>
  <c r="AL11" i="63"/>
  <c r="Q11" i="63"/>
  <c r="AN11" i="63" s="1"/>
  <c r="B11" i="63"/>
  <c r="AS10" i="63"/>
  <c r="AL10" i="63"/>
  <c r="AG10" i="63"/>
  <c r="AV10" i="63" s="1"/>
  <c r="AE10" i="63"/>
  <c r="AU10" i="63" s="1"/>
  <c r="AC10" i="63"/>
  <c r="AT10" i="63" s="1"/>
  <c r="AA10" i="63"/>
  <c r="Y10" i="63"/>
  <c r="AR10" i="63" s="1"/>
  <c r="W10" i="63"/>
  <c r="AQ10" i="63" s="1"/>
  <c r="U10" i="63"/>
  <c r="AP10" i="63" s="1"/>
  <c r="B10" i="63"/>
  <c r="AL9" i="63"/>
  <c r="AC9" i="63"/>
  <c r="AT9" i="63" s="1"/>
  <c r="AA9" i="63"/>
  <c r="AS9" i="63" s="1"/>
  <c r="Y9" i="63"/>
  <c r="AR9" i="63" s="1"/>
  <c r="W9" i="63"/>
  <c r="AQ9" i="63" s="1"/>
  <c r="U9" i="63"/>
  <c r="AP9" i="63" s="1"/>
  <c r="S9" i="63"/>
  <c r="AO9" i="63" s="1"/>
  <c r="Q9" i="63"/>
  <c r="AN9" i="63" s="1"/>
  <c r="O9" i="63"/>
  <c r="AM9" i="63" s="1"/>
  <c r="B9" i="63"/>
  <c r="AL8" i="63"/>
  <c r="AG8" i="63"/>
  <c r="AV8" i="63" s="1"/>
  <c r="AE8" i="63"/>
  <c r="AU8" i="63" s="1"/>
  <c r="AC8" i="63"/>
  <c r="AT8" i="63" s="1"/>
  <c r="AA8" i="63"/>
  <c r="AS8" i="63" s="1"/>
  <c r="Y8" i="63"/>
  <c r="AR8" i="63" s="1"/>
  <c r="W8" i="63"/>
  <c r="AQ8" i="63" s="1"/>
  <c r="U8" i="63"/>
  <c r="AP8" i="63" s="1"/>
  <c r="S8" i="63"/>
  <c r="AO8" i="63" s="1"/>
  <c r="Q8" i="63"/>
  <c r="AN8" i="63" s="1"/>
  <c r="O8" i="63"/>
  <c r="AM8" i="63" s="1"/>
  <c r="B8" i="63"/>
  <c r="AL7" i="63"/>
  <c r="AE7" i="63"/>
  <c r="AU7" i="63" s="1"/>
  <c r="AC7" i="63"/>
  <c r="AT7" i="63" s="1"/>
  <c r="Y7" i="63"/>
  <c r="AR7" i="63" s="1"/>
  <c r="W7" i="63"/>
  <c r="AQ7" i="63" s="1"/>
  <c r="U7" i="63"/>
  <c r="AP7" i="63" s="1"/>
  <c r="S7" i="63"/>
  <c r="AO7" i="63" s="1"/>
  <c r="Q7" i="63"/>
  <c r="AN7" i="63" s="1"/>
  <c r="O7" i="63"/>
  <c r="AM7" i="63" s="1"/>
  <c r="B7" i="63"/>
  <c r="AL6" i="63"/>
  <c r="AG6" i="63"/>
  <c r="AV6" i="63" s="1"/>
  <c r="AE6" i="63"/>
  <c r="AU6" i="63" s="1"/>
  <c r="AC6" i="63"/>
  <c r="AT6" i="63" s="1"/>
  <c r="AA6" i="63"/>
  <c r="AS6" i="63" s="1"/>
  <c r="U6" i="63"/>
  <c r="AP6" i="63" s="1"/>
  <c r="S6" i="63"/>
  <c r="AO6" i="63" s="1"/>
  <c r="Q6" i="63"/>
  <c r="AN6" i="63" s="1"/>
  <c r="O6" i="63"/>
  <c r="AM6" i="63" s="1"/>
  <c r="B6" i="63"/>
  <c r="AL5" i="63"/>
  <c r="AG5" i="63"/>
  <c r="AV5" i="63" s="1"/>
  <c r="AE5" i="63"/>
  <c r="AU5" i="63" s="1"/>
  <c r="W5" i="63"/>
  <c r="AQ5" i="63" s="1"/>
  <c r="U5" i="63"/>
  <c r="AP5" i="63" s="1"/>
  <c r="S5" i="63"/>
  <c r="AO5" i="63" s="1"/>
  <c r="Q5" i="63"/>
  <c r="AN5" i="63" s="1"/>
  <c r="O5" i="63"/>
  <c r="AM5" i="63" s="1"/>
  <c r="B5" i="63"/>
  <c r="AL4" i="63"/>
  <c r="AG4" i="63"/>
  <c r="AE4" i="63"/>
  <c r="AC4" i="63"/>
  <c r="AT4" i="63" s="1"/>
  <c r="AA4" i="63"/>
  <c r="AS4" i="63" s="1"/>
  <c r="U4" i="63"/>
  <c r="AP4" i="63" s="1"/>
  <c r="B4" i="63"/>
  <c r="AR3" i="57"/>
  <c r="AR20" i="57"/>
  <c r="AR37" i="57"/>
  <c r="G37" i="57"/>
  <c r="AS37" i="57"/>
  <c r="AS20" i="57"/>
  <c r="AS3" i="57"/>
  <c r="H3" i="57"/>
  <c r="AT3" i="57"/>
  <c r="AT20" i="57"/>
  <c r="AT37" i="57"/>
  <c r="I37" i="57"/>
  <c r="AU37" i="57"/>
  <c r="AU20" i="57"/>
  <c r="AU3" i="57"/>
  <c r="J3" i="57"/>
  <c r="AV3" i="57"/>
  <c r="AV20" i="57"/>
  <c r="AV37" i="57"/>
  <c r="K37" i="57"/>
  <c r="AW37" i="57"/>
  <c r="AW20" i="57"/>
  <c r="AW3" i="57"/>
  <c r="AQ3" i="57"/>
  <c r="AQ20" i="57"/>
  <c r="AQ37" i="57"/>
  <c r="F37" i="57"/>
  <c r="L37" i="57"/>
  <c r="L20" i="57"/>
  <c r="L3" i="57"/>
  <c r="K20" i="57"/>
  <c r="K3" i="57"/>
  <c r="J37" i="57"/>
  <c r="J20" i="57"/>
  <c r="I20" i="57"/>
  <c r="I3" i="57"/>
  <c r="F20" i="57"/>
  <c r="G20" i="57"/>
  <c r="H37" i="57"/>
  <c r="H20" i="57"/>
  <c r="G3" i="57"/>
  <c r="F3" i="57"/>
  <c r="T3" i="57"/>
  <c r="V3" i="57"/>
  <c r="X3" i="57"/>
  <c r="Z3" i="57"/>
  <c r="AB3" i="57"/>
  <c r="AD3" i="57"/>
  <c r="AF3" i="57"/>
  <c r="N4" i="57"/>
  <c r="O4" i="57" s="1"/>
  <c r="P4" i="57"/>
  <c r="Q4" i="57" s="1"/>
  <c r="R4" i="57"/>
  <c r="S4" i="57" s="1"/>
  <c r="T4" i="57"/>
  <c r="U4" i="57" s="1"/>
  <c r="V4" i="57"/>
  <c r="W4" i="57" s="1"/>
  <c r="X4" i="57"/>
  <c r="Y4" i="57" s="1"/>
  <c r="Z4" i="57"/>
  <c r="AA4" i="57" s="1"/>
  <c r="AT4" i="57" s="1"/>
  <c r="AB4" i="57"/>
  <c r="AC4" i="57" s="1"/>
  <c r="AD4" i="57"/>
  <c r="AE4" i="57" s="1"/>
  <c r="AF4" i="57"/>
  <c r="AG4" i="57" s="1"/>
  <c r="N5" i="57"/>
  <c r="O5" i="57" s="1"/>
  <c r="AN5" i="57" s="1"/>
  <c r="P5" i="57"/>
  <c r="Q5" i="57" s="1"/>
  <c r="R5" i="57"/>
  <c r="S5" i="57" s="1"/>
  <c r="T5" i="57"/>
  <c r="U5" i="57" s="1"/>
  <c r="AQ5" i="57" s="1"/>
  <c r="V5" i="57"/>
  <c r="W5" i="57" s="1"/>
  <c r="X5" i="57"/>
  <c r="Y5" i="57" s="1"/>
  <c r="AS5" i="57" s="1"/>
  <c r="Z5" i="57"/>
  <c r="AA5" i="57" s="1"/>
  <c r="AB5" i="57"/>
  <c r="AC5" i="57" s="1"/>
  <c r="AU5" i="57" s="1"/>
  <c r="AD5" i="57"/>
  <c r="AE5" i="57" s="1"/>
  <c r="AF5" i="57"/>
  <c r="AG5" i="57" s="1"/>
  <c r="N6" i="57"/>
  <c r="O6" i="57" s="1"/>
  <c r="P6" i="57"/>
  <c r="Q6" i="57" s="1"/>
  <c r="R6" i="57"/>
  <c r="S6" i="57" s="1"/>
  <c r="AP6" i="57" s="1"/>
  <c r="T6" i="57"/>
  <c r="U6" i="57" s="1"/>
  <c r="V6" i="57"/>
  <c r="W6" i="57" s="1"/>
  <c r="X6" i="57"/>
  <c r="Y6" i="57" s="1"/>
  <c r="Z6" i="57"/>
  <c r="AA6" i="57" s="1"/>
  <c r="AT6" i="57" s="1"/>
  <c r="AB6" i="57"/>
  <c r="AC6" i="57" s="1"/>
  <c r="AD6" i="57"/>
  <c r="AE6" i="57" s="1"/>
  <c r="AF6" i="57"/>
  <c r="AG6" i="57" s="1"/>
  <c r="N7" i="57"/>
  <c r="O7" i="57" s="1"/>
  <c r="AN7" i="57" s="1"/>
  <c r="P7" i="57"/>
  <c r="Q7" i="57" s="1"/>
  <c r="AO7" i="57" s="1"/>
  <c r="R7" i="57"/>
  <c r="S7" i="57" s="1"/>
  <c r="T7" i="57"/>
  <c r="U7" i="57" s="1"/>
  <c r="V7" i="57"/>
  <c r="W7" i="57" s="1"/>
  <c r="AR7" i="57" s="1"/>
  <c r="X7" i="57"/>
  <c r="Y7" i="57" s="1"/>
  <c r="Z7" i="57"/>
  <c r="AA7" i="57" s="1"/>
  <c r="AB7" i="57"/>
  <c r="AC7" i="57" s="1"/>
  <c r="AD7" i="57"/>
  <c r="AE7" i="57" s="1"/>
  <c r="AV7" i="57" s="1"/>
  <c r="AF7" i="57"/>
  <c r="AG7" i="57" s="1"/>
  <c r="N8" i="57"/>
  <c r="O8" i="57" s="1"/>
  <c r="P8" i="57"/>
  <c r="Q8" i="57" s="1"/>
  <c r="R8" i="57"/>
  <c r="S8" i="57" s="1"/>
  <c r="AP8" i="57" s="1"/>
  <c r="T8" i="57"/>
  <c r="U8" i="57" s="1"/>
  <c r="AQ8" i="57" s="1"/>
  <c r="V8" i="57"/>
  <c r="W8" i="57" s="1"/>
  <c r="X8" i="57"/>
  <c r="Y8" i="57" s="1"/>
  <c r="AS8" i="57" s="1"/>
  <c r="Z8" i="57"/>
  <c r="AA8" i="57" s="1"/>
  <c r="AT8" i="57" s="1"/>
  <c r="AB8" i="57"/>
  <c r="AC8" i="57" s="1"/>
  <c r="AD8" i="57"/>
  <c r="AE8" i="57" s="1"/>
  <c r="AF8" i="57"/>
  <c r="AG8" i="57" s="1"/>
  <c r="N9" i="57"/>
  <c r="O9" i="57" s="1"/>
  <c r="P9" i="57"/>
  <c r="Q9" i="57" s="1"/>
  <c r="AO9" i="57" s="1"/>
  <c r="R9" i="57"/>
  <c r="S9" i="57" s="1"/>
  <c r="T9" i="57"/>
  <c r="U9" i="57" s="1"/>
  <c r="AQ9" i="57" s="1"/>
  <c r="V9" i="57"/>
  <c r="W9" i="57" s="1"/>
  <c r="X9" i="57"/>
  <c r="Y9" i="57" s="1"/>
  <c r="Z9" i="57"/>
  <c r="AA9" i="57" s="1"/>
  <c r="AB9" i="57"/>
  <c r="AC9" i="57" s="1"/>
  <c r="AD9" i="57"/>
  <c r="AE9" i="57" s="1"/>
  <c r="AF9" i="57"/>
  <c r="AG9" i="57" s="1"/>
  <c r="AW9" i="57" s="1"/>
  <c r="N10" i="57"/>
  <c r="O10" i="57" s="1"/>
  <c r="P10" i="57"/>
  <c r="Q10" i="57" s="1"/>
  <c r="AO10" i="57" s="1"/>
  <c r="R10" i="57"/>
  <c r="S10" i="57" s="1"/>
  <c r="T10" i="57"/>
  <c r="U10" i="57" s="1"/>
  <c r="AQ10" i="57" s="1"/>
  <c r="V10" i="57"/>
  <c r="W10" i="57" s="1"/>
  <c r="X10" i="57"/>
  <c r="Y10" i="57" s="1"/>
  <c r="AS10" i="57" s="1"/>
  <c r="Z10" i="57"/>
  <c r="AA10" i="57" s="1"/>
  <c r="AB10" i="57"/>
  <c r="AC10" i="57" s="1"/>
  <c r="AD10" i="57"/>
  <c r="AE10" i="57" s="1"/>
  <c r="AF10" i="57"/>
  <c r="AG10" i="57" s="1"/>
  <c r="AW10" i="57" s="1"/>
  <c r="N11" i="57"/>
  <c r="O11" i="57" s="1"/>
  <c r="P11" i="57"/>
  <c r="Q11" i="57" s="1"/>
  <c r="AO11" i="57" s="1"/>
  <c r="R11" i="57"/>
  <c r="S11" i="57" s="1"/>
  <c r="T11" i="57"/>
  <c r="U11" i="57" s="1"/>
  <c r="V11" i="57"/>
  <c r="W11" i="57" s="1"/>
  <c r="X11" i="57"/>
  <c r="Y11" i="57" s="1"/>
  <c r="Z11" i="57"/>
  <c r="AA11" i="57" s="1"/>
  <c r="AT11" i="57" s="1"/>
  <c r="AB11" i="57"/>
  <c r="AC11" i="57" s="1"/>
  <c r="AU11" i="57" s="1"/>
  <c r="AD11" i="57"/>
  <c r="AE11" i="57" s="1"/>
  <c r="AF11" i="57"/>
  <c r="AG11" i="57" s="1"/>
  <c r="N12" i="57"/>
  <c r="O12" i="57" s="1"/>
  <c r="AN12" i="57" s="1"/>
  <c r="P12" i="57"/>
  <c r="Q12" i="57" s="1"/>
  <c r="R12" i="57"/>
  <c r="S12" i="57" s="1"/>
  <c r="T12" i="57"/>
  <c r="U12" i="57" s="1"/>
  <c r="V12" i="57"/>
  <c r="W12" i="57" s="1"/>
  <c r="AR12" i="57" s="1"/>
  <c r="X12" i="57"/>
  <c r="Y12" i="57" s="1"/>
  <c r="AS12" i="57" s="1"/>
  <c r="Z12" i="57"/>
  <c r="AA12" i="57" s="1"/>
  <c r="AB12" i="57"/>
  <c r="AC12" i="57" s="1"/>
  <c r="AD12" i="57"/>
  <c r="AE12" i="57" s="1"/>
  <c r="AF12" i="57"/>
  <c r="AG12" i="57" s="1"/>
  <c r="N13" i="57"/>
  <c r="O13" i="57" s="1"/>
  <c r="AN13" i="57" s="1"/>
  <c r="P13" i="57"/>
  <c r="Q13" i="57" s="1"/>
  <c r="R13" i="57"/>
  <c r="S13" i="57" s="1"/>
  <c r="AP13" i="57" s="1"/>
  <c r="T13" i="57"/>
  <c r="U13" i="57" s="1"/>
  <c r="AQ13" i="57" s="1"/>
  <c r="V13" i="57"/>
  <c r="W13" i="57" s="1"/>
  <c r="AR13" i="57" s="1"/>
  <c r="X13" i="57"/>
  <c r="Y13" i="57" s="1"/>
  <c r="Z13" i="57"/>
  <c r="AA13" i="57" s="1"/>
  <c r="AT13" i="57" s="1"/>
  <c r="AB13" i="57"/>
  <c r="AC13" i="57" s="1"/>
  <c r="AD13" i="57"/>
  <c r="AE13" i="57"/>
  <c r="AV13" i="57" s="1"/>
  <c r="AF13" i="57"/>
  <c r="AG13" i="57" s="1"/>
  <c r="N14" i="57"/>
  <c r="O14" i="57" s="1"/>
  <c r="AN14" i="57" s="1"/>
  <c r="P14" i="57"/>
  <c r="Q14" i="57" s="1"/>
  <c r="R14" i="57"/>
  <c r="S14" i="57" s="1"/>
  <c r="T14" i="57"/>
  <c r="U14" i="57" s="1"/>
  <c r="V14" i="57"/>
  <c r="W14" i="57" s="1"/>
  <c r="X14" i="57"/>
  <c r="Y14" i="57"/>
  <c r="AS14" i="57" s="1"/>
  <c r="Z14" i="57"/>
  <c r="AA14" i="57" s="1"/>
  <c r="AT14" i="57" s="1"/>
  <c r="AB14" i="57"/>
  <c r="AC14" i="57" s="1"/>
  <c r="AD14" i="57"/>
  <c r="AE14" i="57"/>
  <c r="AF14" i="57"/>
  <c r="AG14" i="57" s="1"/>
  <c r="AW14" i="57" s="1"/>
  <c r="N15" i="57"/>
  <c r="O15" i="57" s="1"/>
  <c r="AN15" i="57" s="1"/>
  <c r="P15" i="57"/>
  <c r="Q15" i="57" s="1"/>
  <c r="R15" i="57"/>
  <c r="S15" i="57" s="1"/>
  <c r="T15" i="57"/>
  <c r="U15" i="57" s="1"/>
  <c r="V15" i="57"/>
  <c r="W15" i="57" s="1"/>
  <c r="X15" i="57"/>
  <c r="Y15" i="57" s="1"/>
  <c r="Z15" i="57"/>
  <c r="AA15" i="57" s="1"/>
  <c r="AB15" i="57"/>
  <c r="AC15" i="57" s="1"/>
  <c r="AU15" i="57" s="1"/>
  <c r="AD15" i="57"/>
  <c r="AE15" i="57" s="1"/>
  <c r="AF15" i="57"/>
  <c r="AG15" i="57" s="1"/>
  <c r="AW15" i="57" s="1"/>
  <c r="N16" i="57"/>
  <c r="O16" i="57" s="1"/>
  <c r="AN16" i="57" s="1"/>
  <c r="P16" i="57"/>
  <c r="Q16" i="57" s="1"/>
  <c r="R16" i="57"/>
  <c r="S16" i="57" s="1"/>
  <c r="AP16" i="57" s="1"/>
  <c r="T16" i="57"/>
  <c r="U16" i="57" s="1"/>
  <c r="V16" i="57"/>
  <c r="W16" i="57" s="1"/>
  <c r="X16" i="57"/>
  <c r="Y16" i="57" s="1"/>
  <c r="Z16" i="57"/>
  <c r="AA16" i="57" s="1"/>
  <c r="AT16" i="57" s="1"/>
  <c r="AB16" i="57"/>
  <c r="AC16" i="57" s="1"/>
  <c r="AU16" i="57" s="1"/>
  <c r="AD16" i="57"/>
  <c r="AE16" i="57" s="1"/>
  <c r="AV16" i="57" s="1"/>
  <c r="AF16" i="57"/>
  <c r="AG16" i="57" s="1"/>
  <c r="AW16" i="57" s="1"/>
  <c r="N17" i="57"/>
  <c r="P17" i="57"/>
  <c r="R17" i="57"/>
  <c r="T17" i="57"/>
  <c r="V17" i="57"/>
  <c r="X17" i="57"/>
  <c r="Z17" i="57"/>
  <c r="AB17" i="57"/>
  <c r="AD17" i="57"/>
  <c r="AF17" i="57"/>
  <c r="T20" i="57"/>
  <c r="V20" i="57"/>
  <c r="X20" i="57"/>
  <c r="Z20" i="57"/>
  <c r="AB20" i="57"/>
  <c r="AD20" i="57"/>
  <c r="AF20" i="57"/>
  <c r="N21" i="57"/>
  <c r="O21" i="57" s="1"/>
  <c r="P21" i="57"/>
  <c r="Q21" i="57" s="1"/>
  <c r="R21" i="57"/>
  <c r="S21" i="57" s="1"/>
  <c r="T21" i="57"/>
  <c r="U21" i="57" s="1"/>
  <c r="V21" i="57"/>
  <c r="W21" i="57" s="1"/>
  <c r="X21" i="57"/>
  <c r="Y21" i="57" s="1"/>
  <c r="Z21" i="57"/>
  <c r="AA21" i="57" s="1"/>
  <c r="AB21" i="57"/>
  <c r="AC21" i="57" s="1"/>
  <c r="AD21" i="57"/>
  <c r="AE21" i="57" s="1"/>
  <c r="AF21" i="57"/>
  <c r="AG21" i="57" s="1"/>
  <c r="N22" i="57"/>
  <c r="O22" i="57" s="1"/>
  <c r="P22" i="57"/>
  <c r="Q22" i="57" s="1"/>
  <c r="AO22" i="57" s="1"/>
  <c r="R22" i="57"/>
  <c r="S22" i="57" s="1"/>
  <c r="T22" i="57"/>
  <c r="U22" i="57" s="1"/>
  <c r="V22" i="57"/>
  <c r="W22" i="57" s="1"/>
  <c r="X22" i="57"/>
  <c r="Y22" i="57" s="1"/>
  <c r="Z22" i="57"/>
  <c r="AA22" i="57"/>
  <c r="AT22" i="57" s="1"/>
  <c r="AB22" i="57"/>
  <c r="AC22" i="57" s="1"/>
  <c r="AD22" i="57"/>
  <c r="AE22" i="57" s="1"/>
  <c r="AF22" i="57"/>
  <c r="AG22" i="57" s="1"/>
  <c r="AW22" i="57" s="1"/>
  <c r="N23" i="57"/>
  <c r="O23" i="57" s="1"/>
  <c r="P23" i="57"/>
  <c r="Q23" i="57" s="1"/>
  <c r="R23" i="57"/>
  <c r="S23" i="57" s="1"/>
  <c r="T23" i="57"/>
  <c r="U23" i="57" s="1"/>
  <c r="V23" i="57"/>
  <c r="W23" i="57" s="1"/>
  <c r="AR23" i="57" s="1"/>
  <c r="X23" i="57"/>
  <c r="Y23" i="57" s="1"/>
  <c r="Z23" i="57"/>
  <c r="AA23" i="57" s="1"/>
  <c r="AB23" i="57"/>
  <c r="AC23" i="57" s="1"/>
  <c r="AU23" i="57" s="1"/>
  <c r="AD23" i="57"/>
  <c r="AE23" i="57" s="1"/>
  <c r="AV23" i="57" s="1"/>
  <c r="AF23" i="57"/>
  <c r="AG23" i="57" s="1"/>
  <c r="N24" i="57"/>
  <c r="O24" i="57" s="1"/>
  <c r="P24" i="57"/>
  <c r="Q24" i="57" s="1"/>
  <c r="R24" i="57"/>
  <c r="S24" i="57" s="1"/>
  <c r="AP24" i="57" s="1"/>
  <c r="T24" i="57"/>
  <c r="U24" i="57" s="1"/>
  <c r="V24" i="57"/>
  <c r="W24" i="57" s="1"/>
  <c r="X24" i="57"/>
  <c r="Y24" i="57" s="1"/>
  <c r="AS24" i="57" s="1"/>
  <c r="Z24" i="57"/>
  <c r="AA24" i="57" s="1"/>
  <c r="AB24" i="57"/>
  <c r="AC24" i="57" s="1"/>
  <c r="AD24" i="57"/>
  <c r="AE24" i="57" s="1"/>
  <c r="AF24" i="57"/>
  <c r="AG24" i="57" s="1"/>
  <c r="N25" i="57"/>
  <c r="O25" i="57" s="1"/>
  <c r="P25" i="57"/>
  <c r="Q25" i="57" s="1"/>
  <c r="AO25" i="57" s="1"/>
  <c r="R25" i="57"/>
  <c r="S25" i="57" s="1"/>
  <c r="T25" i="57"/>
  <c r="U25" i="57" s="1"/>
  <c r="AQ25" i="57" s="1"/>
  <c r="V25" i="57"/>
  <c r="W25" i="57" s="1"/>
  <c r="X25" i="57"/>
  <c r="Y25" i="57" s="1"/>
  <c r="Z25" i="57"/>
  <c r="AA25" i="57" s="1"/>
  <c r="AB25" i="57"/>
  <c r="AC25" i="57" s="1"/>
  <c r="AD25" i="57"/>
  <c r="AE25" i="57" s="1"/>
  <c r="AV25" i="57" s="1"/>
  <c r="AF25" i="57"/>
  <c r="AG25" i="57" s="1"/>
  <c r="N26" i="57"/>
  <c r="O26" i="57" s="1"/>
  <c r="P26" i="57"/>
  <c r="Q26" i="57" s="1"/>
  <c r="AO26" i="57" s="1"/>
  <c r="R26" i="57"/>
  <c r="S26" i="57" s="1"/>
  <c r="T26" i="57"/>
  <c r="U26" i="57" s="1"/>
  <c r="V26" i="57"/>
  <c r="W26" i="57" s="1"/>
  <c r="X26" i="57"/>
  <c r="Y26" i="57" s="1"/>
  <c r="Z26" i="57"/>
  <c r="AA26" i="57" s="1"/>
  <c r="AT26" i="57" s="1"/>
  <c r="AB26" i="57"/>
  <c r="AC26" i="57" s="1"/>
  <c r="AD26" i="57"/>
  <c r="AE26" i="57" s="1"/>
  <c r="AF26" i="57"/>
  <c r="AG26" i="57" s="1"/>
  <c r="AW26" i="57" s="1"/>
  <c r="N27" i="57"/>
  <c r="O27" i="57" s="1"/>
  <c r="AN27" i="57" s="1"/>
  <c r="P27" i="57"/>
  <c r="Q27" i="57" s="1"/>
  <c r="R27" i="57"/>
  <c r="S27" i="57" s="1"/>
  <c r="T27" i="57"/>
  <c r="U27" i="57" s="1"/>
  <c r="V27" i="57"/>
  <c r="W27" i="57" s="1"/>
  <c r="AR27" i="57" s="1"/>
  <c r="X27" i="57"/>
  <c r="Y27" i="57" s="1"/>
  <c r="AS27" i="57" s="1"/>
  <c r="Z27" i="57"/>
  <c r="AA27" i="57" s="1"/>
  <c r="AB27" i="57"/>
  <c r="AC27" i="57" s="1"/>
  <c r="AU27" i="57" s="1"/>
  <c r="AD27" i="57"/>
  <c r="AE27" i="57" s="1"/>
  <c r="AF27" i="57"/>
  <c r="AG27" i="57" s="1"/>
  <c r="N28" i="57"/>
  <c r="O28" i="57" s="1"/>
  <c r="P28" i="57"/>
  <c r="Q28" i="57" s="1"/>
  <c r="R28" i="57"/>
  <c r="S28" i="57" s="1"/>
  <c r="AP28" i="57" s="1"/>
  <c r="T28" i="57"/>
  <c r="U28" i="57" s="1"/>
  <c r="V28" i="57"/>
  <c r="W28" i="57" s="1"/>
  <c r="X28" i="57"/>
  <c r="Y28" i="57" s="1"/>
  <c r="AS28" i="57" s="1"/>
  <c r="Z28" i="57"/>
  <c r="AA28" i="57" s="1"/>
  <c r="AT28" i="57" s="1"/>
  <c r="AB28" i="57"/>
  <c r="AC28" i="57" s="1"/>
  <c r="AD28" i="57"/>
  <c r="AE28" i="57" s="1"/>
  <c r="AF28" i="57"/>
  <c r="AG28" i="57" s="1"/>
  <c r="AW28" i="57" s="1"/>
  <c r="N29" i="57"/>
  <c r="O29" i="57" s="1"/>
  <c r="P29" i="57"/>
  <c r="Q29" i="57" s="1"/>
  <c r="R29" i="57"/>
  <c r="S29" i="57" s="1"/>
  <c r="T29" i="57"/>
  <c r="U29" i="57" s="1"/>
  <c r="V29" i="57"/>
  <c r="W29" i="57" s="1"/>
  <c r="AR29" i="57" s="1"/>
  <c r="X29" i="57"/>
  <c r="Y29" i="57" s="1"/>
  <c r="Z29" i="57"/>
  <c r="AA29" i="57" s="1"/>
  <c r="AT29" i="57" s="1"/>
  <c r="AB29" i="57"/>
  <c r="AC29" i="57" s="1"/>
  <c r="AD29" i="57"/>
  <c r="AE29" i="57" s="1"/>
  <c r="AV29" i="57" s="1"/>
  <c r="AF29" i="57"/>
  <c r="AG29" i="57" s="1"/>
  <c r="N30" i="57"/>
  <c r="O30" i="57" s="1"/>
  <c r="P30" i="57"/>
  <c r="Q30" i="57" s="1"/>
  <c r="R30" i="57"/>
  <c r="S30" i="57" s="1"/>
  <c r="T30" i="57"/>
  <c r="U30" i="57" s="1"/>
  <c r="V30" i="57"/>
  <c r="W30" i="57" s="1"/>
  <c r="X30" i="57"/>
  <c r="Y30" i="57" s="1"/>
  <c r="AS30" i="57" s="1"/>
  <c r="Z30" i="57"/>
  <c r="AA30" i="57" s="1"/>
  <c r="AT30" i="57" s="1"/>
  <c r="AB30" i="57"/>
  <c r="AC30" i="57" s="1"/>
  <c r="AD30" i="57"/>
  <c r="AE30" i="57" s="1"/>
  <c r="AF30" i="57"/>
  <c r="AG30" i="57" s="1"/>
  <c r="AW30" i="57" s="1"/>
  <c r="N31" i="57"/>
  <c r="O31" i="57" s="1"/>
  <c r="AN31" i="57" s="1"/>
  <c r="P31" i="57"/>
  <c r="Q31" i="57" s="1"/>
  <c r="R31" i="57"/>
  <c r="S31" i="57" s="1"/>
  <c r="T31" i="57"/>
  <c r="U31" i="57" s="1"/>
  <c r="V31" i="57"/>
  <c r="W31" i="57" s="1"/>
  <c r="X31" i="57"/>
  <c r="Y31" i="57" s="1"/>
  <c r="AS31" i="57" s="1"/>
  <c r="Z31" i="57"/>
  <c r="AA31" i="57" s="1"/>
  <c r="AB31" i="57"/>
  <c r="AC31" i="57" s="1"/>
  <c r="AD31" i="57"/>
  <c r="AE31" i="57" s="1"/>
  <c r="AV31" i="57" s="1"/>
  <c r="AF31" i="57"/>
  <c r="AG31" i="57" s="1"/>
  <c r="N32" i="57"/>
  <c r="O32" i="57" s="1"/>
  <c r="AN32" i="57" s="1"/>
  <c r="P32" i="57"/>
  <c r="Q32" i="57" s="1"/>
  <c r="AO32" i="57" s="1"/>
  <c r="R32" i="57"/>
  <c r="S32" i="57" s="1"/>
  <c r="T32" i="57"/>
  <c r="U32" i="57" s="1"/>
  <c r="V32" i="57"/>
  <c r="W32" i="57" s="1"/>
  <c r="X32" i="57"/>
  <c r="Y32" i="57" s="1"/>
  <c r="AS32" i="57" s="1"/>
  <c r="Z32" i="57"/>
  <c r="AA32" i="57" s="1"/>
  <c r="AT32" i="57" s="1"/>
  <c r="AB32" i="57"/>
  <c r="AC32" i="57" s="1"/>
  <c r="AD32" i="57"/>
  <c r="AE32" i="57" s="1"/>
  <c r="AF32" i="57"/>
  <c r="AG32" i="57" s="1"/>
  <c r="AW32" i="57" s="1"/>
  <c r="N33" i="57"/>
  <c r="O33" i="57" s="1"/>
  <c r="P33" i="57"/>
  <c r="Q33" i="57" s="1"/>
  <c r="AO33" i="57" s="1"/>
  <c r="R33" i="57"/>
  <c r="S33" i="57" s="1"/>
  <c r="AP33" i="57" s="1"/>
  <c r="T33" i="57"/>
  <c r="U33" i="57" s="1"/>
  <c r="AQ33" i="57" s="1"/>
  <c r="V33" i="57"/>
  <c r="W33" i="57"/>
  <c r="X33" i="57"/>
  <c r="Y33" i="57" s="1"/>
  <c r="Z33" i="57"/>
  <c r="AA33" i="57" s="1"/>
  <c r="AB33" i="57"/>
  <c r="AC33" i="57" s="1"/>
  <c r="AU33" i="57" s="1"/>
  <c r="AD33" i="57"/>
  <c r="AE33" i="57" s="1"/>
  <c r="AF33" i="57"/>
  <c r="AG33" i="57" s="1"/>
  <c r="N34" i="57"/>
  <c r="P34" i="57"/>
  <c r="R34" i="57"/>
  <c r="T34" i="57"/>
  <c r="V34" i="57"/>
  <c r="X34" i="57"/>
  <c r="Z34" i="57"/>
  <c r="AB34" i="57"/>
  <c r="AD34" i="57"/>
  <c r="AF34" i="57"/>
  <c r="T37" i="57"/>
  <c r="V37" i="57"/>
  <c r="X37" i="57"/>
  <c r="Z37" i="57"/>
  <c r="AB37" i="57"/>
  <c r="AD37" i="57"/>
  <c r="AF37" i="57"/>
  <c r="N38" i="57"/>
  <c r="O38" i="57" s="1"/>
  <c r="P38" i="57"/>
  <c r="Q38" i="57" s="1"/>
  <c r="R38" i="57"/>
  <c r="S38" i="57" s="1"/>
  <c r="T38" i="57"/>
  <c r="U38" i="57" s="1"/>
  <c r="V38" i="57"/>
  <c r="W38" i="57" s="1"/>
  <c r="X38" i="57"/>
  <c r="Y38" i="57" s="1"/>
  <c r="Z38" i="57"/>
  <c r="AA38" i="57" s="1"/>
  <c r="AB38" i="57"/>
  <c r="AC38" i="57" s="1"/>
  <c r="AU38" i="57" s="1"/>
  <c r="AD38" i="57"/>
  <c r="AE38" i="57" s="1"/>
  <c r="AF38" i="57"/>
  <c r="AG38" i="57" s="1"/>
  <c r="N39" i="57"/>
  <c r="O39" i="57" s="1"/>
  <c r="AN39" i="57" s="1"/>
  <c r="P39" i="57"/>
  <c r="Q39" i="57" s="1"/>
  <c r="R39" i="57"/>
  <c r="S39" i="57" s="1"/>
  <c r="T39" i="57"/>
  <c r="U39" i="57" s="1"/>
  <c r="V39" i="57"/>
  <c r="W39" i="57" s="1"/>
  <c r="AR39" i="57" s="1"/>
  <c r="X39" i="57"/>
  <c r="Y39" i="57" s="1"/>
  <c r="Z39" i="57"/>
  <c r="AA39" i="57" s="1"/>
  <c r="AT39" i="57" s="1"/>
  <c r="AB39" i="57"/>
  <c r="AC39" i="57" s="1"/>
  <c r="AU39" i="57" s="1"/>
  <c r="AD39" i="57"/>
  <c r="AE39" i="57" s="1"/>
  <c r="AF39" i="57"/>
  <c r="AG39" i="57" s="1"/>
  <c r="N40" i="57"/>
  <c r="O40" i="57" s="1"/>
  <c r="AN40" i="57" s="1"/>
  <c r="P40" i="57"/>
  <c r="Q40" i="57" s="1"/>
  <c r="R40" i="57"/>
  <c r="S40" i="57" s="1"/>
  <c r="AP40" i="57" s="1"/>
  <c r="T40" i="57"/>
  <c r="U40" i="57" s="1"/>
  <c r="V40" i="57"/>
  <c r="W40" i="57" s="1"/>
  <c r="X40" i="57"/>
  <c r="Y40" i="57" s="1"/>
  <c r="AS40" i="57" s="1"/>
  <c r="Z40" i="57"/>
  <c r="AA40" i="57" s="1"/>
  <c r="AT40" i="57" s="1"/>
  <c r="AB40" i="57"/>
  <c r="AC40" i="57" s="1"/>
  <c r="AD40" i="57"/>
  <c r="AE40" i="57" s="1"/>
  <c r="AV40" i="57" s="1"/>
  <c r="AF40" i="57"/>
  <c r="AG40" i="57" s="1"/>
  <c r="AW40" i="57" s="1"/>
  <c r="N41" i="57"/>
  <c r="O41" i="57" s="1"/>
  <c r="P41" i="57"/>
  <c r="Q41" i="57" s="1"/>
  <c r="R41" i="57"/>
  <c r="S41" i="57"/>
  <c r="AP41" i="57" s="1"/>
  <c r="T41" i="57"/>
  <c r="U41" i="57" s="1"/>
  <c r="V41" i="57"/>
  <c r="W41" i="57"/>
  <c r="AR41" i="57" s="1"/>
  <c r="X41" i="57"/>
  <c r="Y41" i="57" s="1"/>
  <c r="Z41" i="57"/>
  <c r="AA41" i="57" s="1"/>
  <c r="AB41" i="57"/>
  <c r="AC41" i="57" s="1"/>
  <c r="AD41" i="57"/>
  <c r="AE41" i="57"/>
  <c r="AF41" i="57"/>
  <c r="AG41" i="57" s="1"/>
  <c r="N42" i="57"/>
  <c r="O42" i="57"/>
  <c r="AN42" i="57" s="1"/>
  <c r="P42" i="57"/>
  <c r="Q42" i="57" s="1"/>
  <c r="R42" i="57"/>
  <c r="S42" i="57" s="1"/>
  <c r="AP42" i="57" s="1"/>
  <c r="T42" i="57"/>
  <c r="U42" i="57" s="1"/>
  <c r="V42" i="57"/>
  <c r="W42" i="57" s="1"/>
  <c r="X42" i="57"/>
  <c r="Y42" i="57" s="1"/>
  <c r="Z42" i="57"/>
  <c r="AA42" i="57" s="1"/>
  <c r="AB42" i="57"/>
  <c r="AC42" i="57" s="1"/>
  <c r="AD42" i="57"/>
  <c r="AE42" i="57" s="1"/>
  <c r="AF42" i="57"/>
  <c r="AG42" i="57"/>
  <c r="N43" i="57"/>
  <c r="O43" i="57" s="1"/>
  <c r="AN43" i="57" s="1"/>
  <c r="P43" i="57"/>
  <c r="Q43" i="57" s="1"/>
  <c r="R43" i="57"/>
  <c r="S43" i="57" s="1"/>
  <c r="AP43" i="57" s="1"/>
  <c r="T43" i="57"/>
  <c r="U43" i="57" s="1"/>
  <c r="AQ43" i="57" s="1"/>
  <c r="V43" i="57"/>
  <c r="W43" i="57" s="1"/>
  <c r="AR43" i="57" s="1"/>
  <c r="X43" i="57"/>
  <c r="Y43" i="57" s="1"/>
  <c r="AS43" i="57" s="1"/>
  <c r="Z43" i="57"/>
  <c r="AA43" i="57"/>
  <c r="AT43" i="57" s="1"/>
  <c r="AB43" i="57"/>
  <c r="AC43" i="57" s="1"/>
  <c r="AD43" i="57"/>
  <c r="AE43" i="57" s="1"/>
  <c r="AV43" i="57" s="1"/>
  <c r="AF43" i="57"/>
  <c r="AG43" i="57" s="1"/>
  <c r="N44" i="57"/>
  <c r="O44" i="57" s="1"/>
  <c r="P44" i="57"/>
  <c r="Q44" i="57" s="1"/>
  <c r="R44" i="57"/>
  <c r="S44" i="57" s="1"/>
  <c r="AP44" i="57" s="1"/>
  <c r="T44" i="57"/>
  <c r="U44" i="57" s="1"/>
  <c r="AQ44" i="57" s="1"/>
  <c r="V44" i="57"/>
  <c r="W44" i="57" s="1"/>
  <c r="AR44" i="57" s="1"/>
  <c r="X44" i="57"/>
  <c r="Y44" i="57" s="1"/>
  <c r="Z44" i="57"/>
  <c r="AA44" i="57" s="1"/>
  <c r="AB44" i="57"/>
  <c r="AC44" i="57" s="1"/>
  <c r="AD44" i="57"/>
  <c r="AE44" i="57" s="1"/>
  <c r="AV44" i="57" s="1"/>
  <c r="AF44" i="57"/>
  <c r="AG44" i="57" s="1"/>
  <c r="AW44" i="57" s="1"/>
  <c r="N45" i="57"/>
  <c r="O45" i="57" s="1"/>
  <c r="P45" i="57"/>
  <c r="Q45" i="57" s="1"/>
  <c r="AO45" i="57" s="1"/>
  <c r="R45" i="57"/>
  <c r="S45" i="57" s="1"/>
  <c r="T45" i="57"/>
  <c r="U45" i="57" s="1"/>
  <c r="AQ45" i="57" s="1"/>
  <c r="V45" i="57"/>
  <c r="W45" i="57" s="1"/>
  <c r="AR45" i="57" s="1"/>
  <c r="X45" i="57"/>
  <c r="Y45" i="57" s="1"/>
  <c r="AS45" i="57" s="1"/>
  <c r="Z45" i="57"/>
  <c r="AA45" i="57" s="1"/>
  <c r="AT45" i="57" s="1"/>
  <c r="AB45" i="57"/>
  <c r="AC45" i="57" s="1"/>
  <c r="AD45" i="57"/>
  <c r="AE45" i="57" s="1"/>
  <c r="AV45" i="57" s="1"/>
  <c r="AF45" i="57"/>
  <c r="AG45" i="57" s="1"/>
  <c r="N46" i="57"/>
  <c r="O46" i="57" s="1"/>
  <c r="AN46" i="57" s="1"/>
  <c r="P46" i="57"/>
  <c r="Q46" i="57" s="1"/>
  <c r="R46" i="57"/>
  <c r="S46" i="57" s="1"/>
  <c r="AP46" i="57" s="1"/>
  <c r="T46" i="57"/>
  <c r="U46" i="57" s="1"/>
  <c r="V46" i="57"/>
  <c r="W46" i="57" s="1"/>
  <c r="AR46" i="57" s="1"/>
  <c r="X46" i="57"/>
  <c r="Y46" i="57" s="1"/>
  <c r="AS46" i="57" s="1"/>
  <c r="Z46" i="57"/>
  <c r="AA46" i="57" s="1"/>
  <c r="AT46" i="57" s="1"/>
  <c r="AB46" i="57"/>
  <c r="AC46" i="57" s="1"/>
  <c r="AD46" i="57"/>
  <c r="AE46" i="57" s="1"/>
  <c r="AV46" i="57" s="1"/>
  <c r="AF46" i="57"/>
  <c r="AG46" i="57" s="1"/>
  <c r="N47" i="57"/>
  <c r="O47" i="57" s="1"/>
  <c r="AN47" i="57" s="1"/>
  <c r="P47" i="57"/>
  <c r="Q47" i="57" s="1"/>
  <c r="AO47" i="57" s="1"/>
  <c r="R47" i="57"/>
  <c r="S47" i="57" s="1"/>
  <c r="T47" i="57"/>
  <c r="U47" i="57" s="1"/>
  <c r="V47" i="57"/>
  <c r="W47" i="57" s="1"/>
  <c r="AR47" i="57" s="1"/>
  <c r="X47" i="57"/>
  <c r="Y47" i="57" s="1"/>
  <c r="AS47" i="57" s="1"/>
  <c r="Z47" i="57"/>
  <c r="AA47" i="57" s="1"/>
  <c r="AT47" i="57" s="1"/>
  <c r="AB47" i="57"/>
  <c r="AC47" i="57" s="1"/>
  <c r="AD47" i="57"/>
  <c r="AE47" i="57" s="1"/>
  <c r="AV47" i="57" s="1"/>
  <c r="AF47" i="57"/>
  <c r="AG47" i="57" s="1"/>
  <c r="N48" i="57"/>
  <c r="O48" i="57" s="1"/>
  <c r="AN48" i="57" s="1"/>
  <c r="P48" i="57"/>
  <c r="Q48" i="57" s="1"/>
  <c r="AO48" i="57" s="1"/>
  <c r="R48" i="57"/>
  <c r="S48" i="57" s="1"/>
  <c r="AP48" i="57" s="1"/>
  <c r="T48" i="57"/>
  <c r="U48" i="57" s="1"/>
  <c r="V48" i="57"/>
  <c r="W48" i="57" s="1"/>
  <c r="AR48" i="57" s="1"/>
  <c r="X48" i="57"/>
  <c r="Y48" i="57" s="1"/>
  <c r="Z48" i="57"/>
  <c r="AA48" i="57" s="1"/>
  <c r="AT48" i="57" s="1"/>
  <c r="AB48" i="57"/>
  <c r="AC48" i="57" s="1"/>
  <c r="AU48" i="57" s="1"/>
  <c r="AD48" i="57"/>
  <c r="AE48" i="57" s="1"/>
  <c r="AV48" i="57" s="1"/>
  <c r="AF48" i="57"/>
  <c r="AG48" i="57" s="1"/>
  <c r="N49" i="57"/>
  <c r="O49" i="57" s="1"/>
  <c r="AN49" i="57" s="1"/>
  <c r="P49" i="57"/>
  <c r="Q49" i="57" s="1"/>
  <c r="AO49" i="57" s="1"/>
  <c r="R49" i="57"/>
  <c r="S49" i="57" s="1"/>
  <c r="AP49" i="57" s="1"/>
  <c r="T49" i="57"/>
  <c r="U49" i="57" s="1"/>
  <c r="V49" i="57"/>
  <c r="W49" i="57" s="1"/>
  <c r="AR49" i="57" s="1"/>
  <c r="X49" i="57"/>
  <c r="Y49" i="57" s="1"/>
  <c r="AS49" i="57" s="1"/>
  <c r="Z49" i="57"/>
  <c r="AA49" i="57" s="1"/>
  <c r="AT49" i="57" s="1"/>
  <c r="AB49" i="57"/>
  <c r="AC49" i="57" s="1"/>
  <c r="AD49" i="57"/>
  <c r="AE49" i="57" s="1"/>
  <c r="AV49" i="57" s="1"/>
  <c r="AF49" i="57"/>
  <c r="AG49" i="57" s="1"/>
  <c r="AW49" i="57" s="1"/>
  <c r="N50" i="57"/>
  <c r="O50" i="57" s="1"/>
  <c r="AN50" i="57" s="1"/>
  <c r="P50" i="57"/>
  <c r="Q50" i="57" s="1"/>
  <c r="AO50" i="57" s="1"/>
  <c r="R50" i="57"/>
  <c r="S50" i="57" s="1"/>
  <c r="AP50" i="57" s="1"/>
  <c r="T50" i="57"/>
  <c r="U50" i="57" s="1"/>
  <c r="AQ50" i="57" s="1"/>
  <c r="V50" i="57"/>
  <c r="W50" i="57" s="1"/>
  <c r="AR50" i="57" s="1"/>
  <c r="X50" i="57"/>
  <c r="Y50" i="57" s="1"/>
  <c r="AS50" i="57" s="1"/>
  <c r="Z50" i="57"/>
  <c r="AA50" i="57" s="1"/>
  <c r="AT50" i="57" s="1"/>
  <c r="AB50" i="57"/>
  <c r="AC50" i="57" s="1"/>
  <c r="AU50" i="57" s="1"/>
  <c r="AD50" i="57"/>
  <c r="AE50" i="57" s="1"/>
  <c r="AV50" i="57" s="1"/>
  <c r="AF50" i="57"/>
  <c r="AG50" i="57" s="1"/>
  <c r="AW50" i="57" s="1"/>
  <c r="N51" i="57"/>
  <c r="P51" i="57"/>
  <c r="R51" i="57"/>
  <c r="T51" i="57"/>
  <c r="V51" i="57"/>
  <c r="X51" i="57"/>
  <c r="Z51" i="57"/>
  <c r="AB51" i="57"/>
  <c r="AD51" i="57"/>
  <c r="AF51" i="57"/>
  <c r="C41" i="49"/>
  <c r="D41" i="49"/>
  <c r="E41" i="49"/>
  <c r="C42" i="49"/>
  <c r="D42" i="49"/>
  <c r="E42" i="49"/>
  <c r="C43" i="49"/>
  <c r="D43" i="49"/>
  <c r="E43" i="49"/>
  <c r="C44" i="49"/>
  <c r="D44" i="49"/>
  <c r="E44" i="49"/>
  <c r="C45" i="49"/>
  <c r="D45" i="49"/>
  <c r="E45" i="49"/>
  <c r="C46" i="49"/>
  <c r="D46" i="49"/>
  <c r="E46" i="49"/>
  <c r="C47" i="49"/>
  <c r="D47" i="49"/>
  <c r="E47" i="49"/>
  <c r="C48" i="49"/>
  <c r="D48" i="49"/>
  <c r="E48" i="49"/>
  <c r="C49" i="49"/>
  <c r="D49" i="49"/>
  <c r="E49" i="49"/>
  <c r="C50" i="49"/>
  <c r="D50" i="49"/>
  <c r="E50" i="49"/>
  <c r="C51" i="49"/>
  <c r="D51" i="49"/>
  <c r="E51" i="49"/>
  <c r="C52" i="49"/>
  <c r="D52" i="49"/>
  <c r="E52" i="49"/>
  <c r="D23" i="49"/>
  <c r="E23" i="49"/>
  <c r="D24" i="49"/>
  <c r="E24" i="49"/>
  <c r="D25" i="49"/>
  <c r="E25" i="49"/>
  <c r="D26" i="49"/>
  <c r="E26" i="49"/>
  <c r="D27" i="49"/>
  <c r="E27" i="49"/>
  <c r="D28" i="49"/>
  <c r="E28" i="49"/>
  <c r="D29" i="49"/>
  <c r="E29" i="49"/>
  <c r="D30" i="49"/>
  <c r="E30" i="49"/>
  <c r="D31" i="49"/>
  <c r="E31" i="49"/>
  <c r="D32" i="49"/>
  <c r="E32" i="49"/>
  <c r="D33" i="49"/>
  <c r="E33" i="49"/>
  <c r="D34" i="49"/>
  <c r="E34" i="49"/>
  <c r="E40" i="49"/>
  <c r="D40" i="49"/>
  <c r="C40" i="49"/>
  <c r="E22" i="49"/>
  <c r="D22" i="49"/>
  <c r="C23" i="49"/>
  <c r="C24" i="49"/>
  <c r="C25" i="49"/>
  <c r="C26" i="49"/>
  <c r="C27" i="49"/>
  <c r="C28" i="49"/>
  <c r="C29" i="49"/>
  <c r="C30" i="49"/>
  <c r="C31" i="49"/>
  <c r="C32" i="49"/>
  <c r="C33" i="49"/>
  <c r="C34" i="49"/>
  <c r="C22" i="49"/>
  <c r="D5" i="49"/>
  <c r="E5" i="49"/>
  <c r="D6" i="49"/>
  <c r="E6" i="49"/>
  <c r="D7" i="49"/>
  <c r="E7" i="49"/>
  <c r="D8" i="49"/>
  <c r="E8" i="49"/>
  <c r="D9" i="49"/>
  <c r="E9" i="49"/>
  <c r="D10" i="49"/>
  <c r="E10" i="49"/>
  <c r="D11" i="49"/>
  <c r="E11" i="49"/>
  <c r="D12" i="49"/>
  <c r="E12" i="49"/>
  <c r="D13" i="49"/>
  <c r="E13" i="49"/>
  <c r="D14" i="49"/>
  <c r="E14" i="49"/>
  <c r="D15" i="49"/>
  <c r="E15" i="49"/>
  <c r="D16" i="49"/>
  <c r="E16" i="49"/>
  <c r="E4" i="49"/>
  <c r="D4" i="49"/>
  <c r="C5" i="49"/>
  <c r="C6" i="49"/>
  <c r="C7" i="49"/>
  <c r="C8" i="49"/>
  <c r="C9" i="49"/>
  <c r="C10" i="49"/>
  <c r="C11" i="49"/>
  <c r="C12" i="49"/>
  <c r="C13" i="49"/>
  <c r="C14" i="49"/>
  <c r="C15" i="49"/>
  <c r="C16" i="49"/>
  <c r="C4" i="49"/>
  <c r="J17" i="49"/>
  <c r="AU28" i="57"/>
  <c r="AV28" i="57"/>
  <c r="AW43" i="57"/>
  <c r="AU45" i="57"/>
  <c r="AQ26" i="57"/>
  <c r="AQ28" i="57"/>
  <c r="AP27" i="57"/>
  <c r="AN44" i="57"/>
  <c r="AO29" i="57"/>
  <c r="AN29" i="57"/>
  <c r="AW11" i="57"/>
  <c r="AV10" i="57"/>
  <c r="AV11" i="57"/>
  <c r="AT9" i="57"/>
  <c r="AS11" i="57"/>
  <c r="AO12" i="57"/>
  <c r="B39" i="57"/>
  <c r="B40" i="57"/>
  <c r="B41" i="57"/>
  <c r="B42" i="57"/>
  <c r="B43" i="57"/>
  <c r="B44" i="57"/>
  <c r="B45" i="57"/>
  <c r="B46" i="57"/>
  <c r="B47" i="57"/>
  <c r="B48" i="57"/>
  <c r="B49" i="57"/>
  <c r="B50" i="57"/>
  <c r="B38" i="57"/>
  <c r="B22" i="57"/>
  <c r="B23" i="57"/>
  <c r="B24" i="57"/>
  <c r="B25" i="57"/>
  <c r="B26" i="57"/>
  <c r="B27" i="57"/>
  <c r="B28" i="57"/>
  <c r="B29" i="57"/>
  <c r="B30" i="57"/>
  <c r="B31" i="57"/>
  <c r="B32" i="57"/>
  <c r="B33" i="57"/>
  <c r="B21" i="57"/>
  <c r="B5" i="57"/>
  <c r="B6" i="57"/>
  <c r="B7" i="57"/>
  <c r="B8" i="57"/>
  <c r="B9" i="57"/>
  <c r="B10" i="57"/>
  <c r="B11" i="57"/>
  <c r="B12" i="57"/>
  <c r="B13" i="57"/>
  <c r="B14" i="57"/>
  <c r="B15" i="57"/>
  <c r="B16" i="57"/>
  <c r="B4" i="57"/>
  <c r="AM51" i="57"/>
  <c r="L51" i="57"/>
  <c r="K51" i="57"/>
  <c r="J51" i="57"/>
  <c r="I51" i="57"/>
  <c r="H51" i="57"/>
  <c r="G51" i="57"/>
  <c r="F51" i="57"/>
  <c r="E51" i="57"/>
  <c r="D51" i="57"/>
  <c r="C51" i="57"/>
  <c r="AM50" i="57"/>
  <c r="AM49" i="57"/>
  <c r="AM48" i="57"/>
  <c r="AW48" i="57"/>
  <c r="AS48" i="57"/>
  <c r="AQ48" i="57"/>
  <c r="AM47" i="57"/>
  <c r="AW47" i="57"/>
  <c r="AU47" i="57"/>
  <c r="AQ47" i="57"/>
  <c r="AP47" i="57"/>
  <c r="AU46" i="57"/>
  <c r="AM46" i="57"/>
  <c r="AW46" i="57"/>
  <c r="AQ46" i="57"/>
  <c r="AO46" i="57"/>
  <c r="AP45" i="57"/>
  <c r="AM45" i="57"/>
  <c r="AW45" i="57"/>
  <c r="AM44" i="57"/>
  <c r="AU44" i="57"/>
  <c r="AT44" i="57"/>
  <c r="AS44" i="57"/>
  <c r="AO44" i="57"/>
  <c r="AM43" i="57"/>
  <c r="AU43" i="57"/>
  <c r="AO43" i="57"/>
  <c r="AM42" i="57"/>
  <c r="AW42" i="57"/>
  <c r="AU42" i="57"/>
  <c r="AS42" i="57"/>
  <c r="AQ42" i="57"/>
  <c r="AO42" i="57"/>
  <c r="AM41" i="57"/>
  <c r="AW41" i="57"/>
  <c r="AV41" i="57"/>
  <c r="AU41" i="57"/>
  <c r="AT41" i="57"/>
  <c r="AS41" i="57"/>
  <c r="AQ41" i="57"/>
  <c r="AO41" i="57"/>
  <c r="AN41" i="57"/>
  <c r="AM40" i="57"/>
  <c r="AU40" i="57"/>
  <c r="AR40" i="57"/>
  <c r="AQ40" i="57"/>
  <c r="AO40" i="57"/>
  <c r="AM39" i="57"/>
  <c r="AW39" i="57"/>
  <c r="AV39" i="57"/>
  <c r="AS39" i="57"/>
  <c r="AQ39" i="57"/>
  <c r="AP39" i="57"/>
  <c r="AO39" i="57"/>
  <c r="AM38" i="57"/>
  <c r="AM34" i="57"/>
  <c r="L34" i="57"/>
  <c r="K34" i="57"/>
  <c r="J34" i="57"/>
  <c r="I34" i="57"/>
  <c r="H34" i="57"/>
  <c r="G34" i="57"/>
  <c r="F34" i="57"/>
  <c r="E34" i="57"/>
  <c r="D34" i="57"/>
  <c r="C34" i="57"/>
  <c r="AM33" i="57"/>
  <c r="AW33" i="57"/>
  <c r="AV33" i="57"/>
  <c r="AT33" i="57"/>
  <c r="AS33" i="57"/>
  <c r="AR33" i="57"/>
  <c r="AN33" i="57"/>
  <c r="AM32" i="57"/>
  <c r="AV32" i="57"/>
  <c r="AU32" i="57"/>
  <c r="AR32" i="57"/>
  <c r="AQ32" i="57"/>
  <c r="AP32" i="57"/>
  <c r="AM31" i="57"/>
  <c r="AW31" i="57"/>
  <c r="AU31" i="57"/>
  <c r="AT31" i="57"/>
  <c r="AR31" i="57"/>
  <c r="AQ31" i="57"/>
  <c r="AP31" i="57"/>
  <c r="AO31" i="57"/>
  <c r="AM30" i="57"/>
  <c r="AV30" i="57"/>
  <c r="AU30" i="57"/>
  <c r="AR30" i="57"/>
  <c r="AQ30" i="57"/>
  <c r="AP30" i="57"/>
  <c r="AO30" i="57"/>
  <c r="AN30" i="57"/>
  <c r="AM29" i="57"/>
  <c r="AW29" i="57"/>
  <c r="AU29" i="57"/>
  <c r="AS29" i="57"/>
  <c r="AQ29" i="57"/>
  <c r="AP29" i="57"/>
  <c r="AM28" i="57"/>
  <c r="AR28" i="57"/>
  <c r="AO28" i="57"/>
  <c r="AM27" i="57"/>
  <c r="AW27" i="57"/>
  <c r="AV27" i="57"/>
  <c r="AT27" i="57"/>
  <c r="AQ27" i="57"/>
  <c r="AO27" i="57"/>
  <c r="AM26" i="57"/>
  <c r="AV26" i="57"/>
  <c r="AU26" i="57"/>
  <c r="AS26" i="57"/>
  <c r="AR26" i="57"/>
  <c r="AP26" i="57"/>
  <c r="AN26" i="57"/>
  <c r="AM25" i="57"/>
  <c r="AW25" i="57"/>
  <c r="AU25" i="57"/>
  <c r="AT25" i="57"/>
  <c r="AS25" i="57"/>
  <c r="AR25" i="57"/>
  <c r="AP25" i="57"/>
  <c r="AN25" i="57"/>
  <c r="AN24" i="57"/>
  <c r="AM24" i="57"/>
  <c r="AW24" i="57"/>
  <c r="AV24" i="57"/>
  <c r="AU24" i="57"/>
  <c r="AT24" i="57"/>
  <c r="AR24" i="57"/>
  <c r="AQ24" i="57"/>
  <c r="AO24" i="57"/>
  <c r="AM23" i="57"/>
  <c r="AW23" i="57"/>
  <c r="AT23" i="57"/>
  <c r="AS23" i="57"/>
  <c r="AQ23" i="57"/>
  <c r="AP23" i="57"/>
  <c r="AO23" i="57"/>
  <c r="AN23" i="57"/>
  <c r="AM22" i="57"/>
  <c r="AV22" i="57"/>
  <c r="AU22" i="57"/>
  <c r="AS22" i="57"/>
  <c r="AR22" i="57"/>
  <c r="AQ22" i="57"/>
  <c r="AN22" i="57"/>
  <c r="AM21" i="57"/>
  <c r="AV21" i="57"/>
  <c r="AS21" i="57"/>
  <c r="AP21" i="57"/>
  <c r="AN21" i="57"/>
  <c r="AM17" i="57"/>
  <c r="L17" i="57"/>
  <c r="K17" i="57"/>
  <c r="J17" i="57"/>
  <c r="I17" i="57"/>
  <c r="H17" i="57"/>
  <c r="G17" i="57"/>
  <c r="F17" i="57"/>
  <c r="E17" i="57"/>
  <c r="D17" i="57"/>
  <c r="C17" i="57"/>
  <c r="AM16" i="57"/>
  <c r="AS16" i="57"/>
  <c r="AR16" i="57"/>
  <c r="AQ16" i="57"/>
  <c r="AO16" i="57"/>
  <c r="AM15" i="57"/>
  <c r="AV15" i="57"/>
  <c r="AT15" i="57"/>
  <c r="AS15" i="57"/>
  <c r="AR15" i="57"/>
  <c r="AQ15" i="57"/>
  <c r="AP15" i="57"/>
  <c r="AO15" i="57"/>
  <c r="AM14" i="57"/>
  <c r="AV14" i="57"/>
  <c r="AU14" i="57"/>
  <c r="AQ14" i="57"/>
  <c r="AP14" i="57"/>
  <c r="AO14" i="57"/>
  <c r="AM13" i="57"/>
  <c r="AW13" i="57"/>
  <c r="AU13" i="57"/>
  <c r="AS13" i="57"/>
  <c r="AO13" i="57"/>
  <c r="AM12" i="57"/>
  <c r="AW12" i="57"/>
  <c r="AU12" i="57"/>
  <c r="AT12" i="57"/>
  <c r="AQ12" i="57"/>
  <c r="AP12" i="57"/>
  <c r="AM11" i="57"/>
  <c r="AR11" i="57"/>
  <c r="AQ11" i="57"/>
  <c r="AP11" i="57"/>
  <c r="AN11" i="57"/>
  <c r="AM10" i="57"/>
  <c r="AU10" i="57"/>
  <c r="AT10" i="57"/>
  <c r="AR10" i="57"/>
  <c r="AP10" i="57"/>
  <c r="AN10" i="57"/>
  <c r="AM9" i="57"/>
  <c r="AV9" i="57"/>
  <c r="AU9" i="57"/>
  <c r="AS9" i="57"/>
  <c r="AR9" i="57"/>
  <c r="AN9" i="57"/>
  <c r="AM8" i="57"/>
  <c r="AW8" i="57"/>
  <c r="AV8" i="57"/>
  <c r="AR8" i="57"/>
  <c r="AN8" i="57"/>
  <c r="AM7" i="57"/>
  <c r="AW7" i="57"/>
  <c r="AU7" i="57"/>
  <c r="AT7" i="57"/>
  <c r="AQ7" i="57"/>
  <c r="AP7" i="57"/>
  <c r="AU6" i="57"/>
  <c r="AM6" i="57"/>
  <c r="AW6" i="57"/>
  <c r="AV6" i="57"/>
  <c r="AS6" i="57"/>
  <c r="AR6" i="57"/>
  <c r="AO6" i="57"/>
  <c r="AN6" i="57"/>
  <c r="AW5" i="57"/>
  <c r="AM5" i="57"/>
  <c r="AV5" i="57"/>
  <c r="AT5" i="57"/>
  <c r="AR5" i="57"/>
  <c r="AP5" i="57"/>
  <c r="AO5" i="57"/>
  <c r="AM4" i="57"/>
  <c r="AQ4" i="57"/>
  <c r="AP4" i="57"/>
  <c r="B39" i="47"/>
  <c r="B40" i="47"/>
  <c r="B41" i="47"/>
  <c r="B42" i="47"/>
  <c r="B43" i="47"/>
  <c r="B44" i="47"/>
  <c r="B45" i="47"/>
  <c r="B46" i="47"/>
  <c r="B47" i="47"/>
  <c r="B48" i="47"/>
  <c r="B49" i="47"/>
  <c r="B50" i="47"/>
  <c r="B38" i="47"/>
  <c r="B22" i="47"/>
  <c r="B23" i="47"/>
  <c r="B24" i="47"/>
  <c r="B25" i="47"/>
  <c r="B26" i="47"/>
  <c r="B27" i="47"/>
  <c r="B28" i="47"/>
  <c r="B29" i="47"/>
  <c r="B30" i="47"/>
  <c r="B31" i="47"/>
  <c r="B32" i="47"/>
  <c r="B33" i="47"/>
  <c r="B21" i="47"/>
  <c r="B5" i="47"/>
  <c r="B6" i="47"/>
  <c r="B7" i="47"/>
  <c r="B8" i="47"/>
  <c r="B9" i="47"/>
  <c r="B10" i="47"/>
  <c r="B11" i="47"/>
  <c r="B12" i="47"/>
  <c r="B13" i="47"/>
  <c r="B14" i="47"/>
  <c r="B15" i="47"/>
  <c r="B16" i="47"/>
  <c r="B4" i="47"/>
  <c r="BC38" i="47"/>
  <c r="BC39" i="47"/>
  <c r="BC40" i="47"/>
  <c r="BC41" i="47"/>
  <c r="BC42" i="47"/>
  <c r="BC43" i="47"/>
  <c r="BC44" i="47"/>
  <c r="BC45" i="47"/>
  <c r="BC46" i="47"/>
  <c r="BC47" i="47"/>
  <c r="BC48" i="47"/>
  <c r="BC49" i="47"/>
  <c r="BC50" i="47"/>
  <c r="BE38" i="47"/>
  <c r="BE39" i="47"/>
  <c r="BE40" i="47"/>
  <c r="BE41" i="47"/>
  <c r="BE42" i="47"/>
  <c r="BE43" i="47"/>
  <c r="BE44" i="47"/>
  <c r="BE45" i="47"/>
  <c r="BE46" i="47"/>
  <c r="BE47" i="47"/>
  <c r="BE48" i="47"/>
  <c r="BE49" i="47"/>
  <c r="BE50" i="47"/>
  <c r="BG38" i="47"/>
  <c r="BG39" i="47"/>
  <c r="BG40" i="47"/>
  <c r="BG41" i="47"/>
  <c r="BG42" i="47"/>
  <c r="BG43" i="47"/>
  <c r="BG44" i="47"/>
  <c r="BG45" i="47"/>
  <c r="BG46" i="47"/>
  <c r="BG47" i="47"/>
  <c r="BG48" i="47"/>
  <c r="BG49" i="47"/>
  <c r="BG50" i="47"/>
  <c r="BI38" i="47"/>
  <c r="BI39" i="47"/>
  <c r="BI40" i="47"/>
  <c r="BI41" i="47"/>
  <c r="BI42" i="47"/>
  <c r="BI43" i="47"/>
  <c r="BI44" i="47"/>
  <c r="BI45" i="47"/>
  <c r="BI46" i="47"/>
  <c r="BI47" i="47"/>
  <c r="BI48" i="47"/>
  <c r="BI49" i="47"/>
  <c r="BI50" i="47"/>
  <c r="BK38" i="47"/>
  <c r="BK39" i="47"/>
  <c r="BK40" i="47"/>
  <c r="BK41" i="47"/>
  <c r="BK42" i="47"/>
  <c r="BK43" i="47"/>
  <c r="BK44" i="47"/>
  <c r="BK45" i="47"/>
  <c r="BK46" i="47"/>
  <c r="BK47" i="47"/>
  <c r="BK48" i="47"/>
  <c r="BK49" i="47"/>
  <c r="BK50" i="47"/>
  <c r="BM38" i="47"/>
  <c r="BM39" i="47"/>
  <c r="BM40" i="47"/>
  <c r="BM41" i="47"/>
  <c r="BM42" i="47"/>
  <c r="BM43" i="47"/>
  <c r="BM44" i="47"/>
  <c r="BM45" i="47"/>
  <c r="BM46" i="47"/>
  <c r="BM47" i="47"/>
  <c r="BM48" i="47"/>
  <c r="BM49" i="47"/>
  <c r="BM50" i="47"/>
  <c r="BO38" i="47"/>
  <c r="BO39" i="47"/>
  <c r="BO40" i="47"/>
  <c r="BO41" i="47"/>
  <c r="BO42" i="47"/>
  <c r="BO43" i="47"/>
  <c r="BO44" i="47"/>
  <c r="BO45" i="47"/>
  <c r="BO46" i="47"/>
  <c r="BO47" i="47"/>
  <c r="BO48" i="47"/>
  <c r="BO49" i="47"/>
  <c r="BO50" i="47"/>
  <c r="BQ38" i="47"/>
  <c r="BQ39" i="47"/>
  <c r="BQ40" i="47"/>
  <c r="BQ41" i="47"/>
  <c r="BQ42" i="47"/>
  <c r="BQ43" i="47"/>
  <c r="BQ44" i="47"/>
  <c r="BQ45" i="47"/>
  <c r="BQ46" i="47"/>
  <c r="BQ47" i="47"/>
  <c r="BQ48" i="47"/>
  <c r="BQ49" i="47"/>
  <c r="BQ50" i="47"/>
  <c r="BS38" i="47"/>
  <c r="BS39" i="47"/>
  <c r="BS40" i="47"/>
  <c r="BS41" i="47"/>
  <c r="BS42" i="47"/>
  <c r="BS43" i="47"/>
  <c r="BS44" i="47"/>
  <c r="BS45" i="47"/>
  <c r="BS46" i="47"/>
  <c r="BS47" i="47"/>
  <c r="BS48" i="47"/>
  <c r="BS49" i="47"/>
  <c r="BS50" i="47"/>
  <c r="BU38" i="47"/>
  <c r="BU39" i="47"/>
  <c r="BU40" i="47"/>
  <c r="BU41" i="47"/>
  <c r="BU42" i="47"/>
  <c r="BU43" i="47"/>
  <c r="BU44" i="47"/>
  <c r="BU45" i="47"/>
  <c r="BU46" i="47"/>
  <c r="BU47" i="47"/>
  <c r="BU48" i="47"/>
  <c r="BU49" i="47"/>
  <c r="BU50" i="47"/>
  <c r="BW38" i="47"/>
  <c r="BW39" i="47"/>
  <c r="BW40" i="47"/>
  <c r="BW41" i="47"/>
  <c r="BW42" i="47"/>
  <c r="BW43" i="47"/>
  <c r="BW44" i="47"/>
  <c r="BW45" i="47"/>
  <c r="BW46" i="47"/>
  <c r="BW47" i="47"/>
  <c r="BW48" i="47"/>
  <c r="BW49" i="47"/>
  <c r="BW50" i="47"/>
  <c r="BY38" i="47"/>
  <c r="BY39" i="47"/>
  <c r="BY40" i="47"/>
  <c r="BY41" i="47"/>
  <c r="BY42" i="47"/>
  <c r="BY43" i="47"/>
  <c r="BY44" i="47"/>
  <c r="BY45" i="47"/>
  <c r="BY46" i="47"/>
  <c r="BY47" i="47"/>
  <c r="BY48" i="47"/>
  <c r="BY49" i="47"/>
  <c r="BY50" i="47"/>
  <c r="CA38" i="47"/>
  <c r="CA39" i="47"/>
  <c r="CA40" i="47"/>
  <c r="CA41" i="47"/>
  <c r="CA42" i="47"/>
  <c r="CA43" i="47"/>
  <c r="CA44" i="47"/>
  <c r="CA45" i="47"/>
  <c r="CA46" i="47"/>
  <c r="CA47" i="47"/>
  <c r="CA48" i="47"/>
  <c r="CA49" i="47"/>
  <c r="CA50" i="47"/>
  <c r="CC38" i="47"/>
  <c r="CC39" i="47"/>
  <c r="CC40" i="47"/>
  <c r="CC41" i="47"/>
  <c r="CC42" i="47"/>
  <c r="CC43" i="47"/>
  <c r="CC44" i="47"/>
  <c r="CC45" i="47"/>
  <c r="CC46" i="47"/>
  <c r="CC47" i="47"/>
  <c r="CC48" i="47"/>
  <c r="CC49" i="47"/>
  <c r="CC50" i="47"/>
  <c r="CE38" i="47"/>
  <c r="CE39" i="47"/>
  <c r="CE40" i="47"/>
  <c r="CE41" i="47"/>
  <c r="CE42" i="47"/>
  <c r="CE43" i="47"/>
  <c r="CE44" i="47"/>
  <c r="CE45" i="47"/>
  <c r="CE46" i="47"/>
  <c r="CE47" i="47"/>
  <c r="CE48" i="47"/>
  <c r="CE49" i="47"/>
  <c r="CE50" i="47"/>
  <c r="CG38" i="47"/>
  <c r="CG39" i="47"/>
  <c r="CG40" i="47"/>
  <c r="CG41" i="47"/>
  <c r="CG42" i="47"/>
  <c r="CG43" i="47"/>
  <c r="CG44" i="47"/>
  <c r="CG45" i="47"/>
  <c r="CG46" i="47"/>
  <c r="CG47" i="47"/>
  <c r="CG48" i="47"/>
  <c r="CG49" i="47"/>
  <c r="CG50" i="47"/>
  <c r="CI38" i="47"/>
  <c r="CI39" i="47"/>
  <c r="CI40" i="47"/>
  <c r="CI41" i="47"/>
  <c r="CI42" i="47"/>
  <c r="CI43" i="47"/>
  <c r="CI44" i="47"/>
  <c r="CI45" i="47"/>
  <c r="CI46" i="47"/>
  <c r="CI47" i="47"/>
  <c r="CI48" i="47"/>
  <c r="CI49" i="47"/>
  <c r="CI50" i="47"/>
  <c r="CK38" i="47"/>
  <c r="CK39" i="47"/>
  <c r="CK40" i="47"/>
  <c r="CK41" i="47"/>
  <c r="CK42" i="47"/>
  <c r="CK43" i="47"/>
  <c r="CK44" i="47"/>
  <c r="CK45" i="47"/>
  <c r="CK46" i="47"/>
  <c r="CK47" i="47"/>
  <c r="CK48" i="47"/>
  <c r="CK49" i="47"/>
  <c r="CK50" i="47"/>
  <c r="CM38" i="47"/>
  <c r="CM39" i="47"/>
  <c r="CM40" i="47"/>
  <c r="CM41" i="47"/>
  <c r="CM42" i="47"/>
  <c r="CM43" i="47"/>
  <c r="CM44" i="47"/>
  <c r="CM45" i="47"/>
  <c r="CM46" i="47"/>
  <c r="CM47" i="47"/>
  <c r="CM48" i="47"/>
  <c r="CM49" i="47"/>
  <c r="CM50" i="47"/>
  <c r="CO38" i="47"/>
  <c r="CO39" i="47"/>
  <c r="CO40" i="47"/>
  <c r="CO41" i="47"/>
  <c r="CO42" i="47"/>
  <c r="CO43" i="47"/>
  <c r="CO44" i="47"/>
  <c r="CO45" i="47"/>
  <c r="CO46" i="47"/>
  <c r="CO47" i="47"/>
  <c r="CO48" i="47"/>
  <c r="CO49" i="47"/>
  <c r="CO50" i="47"/>
  <c r="CO37" i="47"/>
  <c r="CM37" i="47"/>
  <c r="CK37" i="47"/>
  <c r="CI37" i="47"/>
  <c r="CG37" i="47"/>
  <c r="CE37" i="47"/>
  <c r="CC37" i="47"/>
  <c r="CA37" i="47"/>
  <c r="BY37" i="47"/>
  <c r="BW37" i="47"/>
  <c r="BU37" i="47"/>
  <c r="BS37" i="47"/>
  <c r="BQ37" i="47"/>
  <c r="BO37" i="47"/>
  <c r="BM37" i="47"/>
  <c r="BK37" i="47"/>
  <c r="BI37" i="47"/>
  <c r="BG37" i="47"/>
  <c r="BE37" i="47"/>
  <c r="BC37" i="47"/>
  <c r="CO22" i="47"/>
  <c r="CO23" i="47"/>
  <c r="CO24" i="47"/>
  <c r="CO25" i="47"/>
  <c r="CO26" i="47"/>
  <c r="CO27" i="47"/>
  <c r="CO28" i="47"/>
  <c r="CO29" i="47"/>
  <c r="CO30" i="47"/>
  <c r="CO31" i="47"/>
  <c r="CO32" i="47"/>
  <c r="CO33" i="47"/>
  <c r="CO21" i="47"/>
  <c r="CM22" i="47"/>
  <c r="CM23" i="47"/>
  <c r="CM24" i="47"/>
  <c r="CM25" i="47"/>
  <c r="CM26" i="47"/>
  <c r="CM27" i="47"/>
  <c r="CM28" i="47"/>
  <c r="CM29" i="47"/>
  <c r="CM30" i="47"/>
  <c r="CM31" i="47"/>
  <c r="CM32" i="47"/>
  <c r="CM33" i="47"/>
  <c r="CM21" i="47"/>
  <c r="CK22" i="47"/>
  <c r="CK23" i="47"/>
  <c r="CK24" i="47"/>
  <c r="CK25" i="47"/>
  <c r="CK26" i="47"/>
  <c r="CK27" i="47"/>
  <c r="CK28" i="47"/>
  <c r="CK29" i="47"/>
  <c r="CK30" i="47"/>
  <c r="CK31" i="47"/>
  <c r="CK32" i="47"/>
  <c r="CK33" i="47"/>
  <c r="CK21" i="47"/>
  <c r="CI22" i="47"/>
  <c r="CI23" i="47"/>
  <c r="CI24" i="47"/>
  <c r="CI25" i="47"/>
  <c r="CI26" i="47"/>
  <c r="CI27" i="47"/>
  <c r="CI28" i="47"/>
  <c r="CI29" i="47"/>
  <c r="CI30" i="47"/>
  <c r="CI31" i="47"/>
  <c r="CI32" i="47"/>
  <c r="CI33" i="47"/>
  <c r="CI21" i="47"/>
  <c r="CG22" i="47"/>
  <c r="CG23" i="47"/>
  <c r="CG24" i="47"/>
  <c r="CG25" i="47"/>
  <c r="CG26" i="47"/>
  <c r="CG27" i="47"/>
  <c r="CG28" i="47"/>
  <c r="CG29" i="47"/>
  <c r="CG30" i="47"/>
  <c r="CG31" i="47"/>
  <c r="CG32" i="47"/>
  <c r="CG33" i="47"/>
  <c r="CG21" i="47"/>
  <c r="CE22" i="47"/>
  <c r="CE23" i="47"/>
  <c r="CE24" i="47"/>
  <c r="CE25" i="47"/>
  <c r="CE26" i="47"/>
  <c r="CE27" i="47"/>
  <c r="CE28" i="47"/>
  <c r="CE29" i="47"/>
  <c r="CE30" i="47"/>
  <c r="CE31" i="47"/>
  <c r="CE32" i="47"/>
  <c r="CE33" i="47"/>
  <c r="CE21" i="47"/>
  <c r="CC22" i="47"/>
  <c r="CC23" i="47"/>
  <c r="CC24" i="47"/>
  <c r="CC25" i="47"/>
  <c r="CC26" i="47"/>
  <c r="CC27" i="47"/>
  <c r="CC28" i="47"/>
  <c r="CC29" i="47"/>
  <c r="CC30" i="47"/>
  <c r="CC31" i="47"/>
  <c r="CC32" i="47"/>
  <c r="CC33" i="47"/>
  <c r="CC21" i="47"/>
  <c r="CA22" i="47"/>
  <c r="CA23" i="47"/>
  <c r="CA24" i="47"/>
  <c r="CA25" i="47"/>
  <c r="CA26" i="47"/>
  <c r="CA27" i="47"/>
  <c r="CA28" i="47"/>
  <c r="CA29" i="47"/>
  <c r="CA30" i="47"/>
  <c r="CA31" i="47"/>
  <c r="CA32" i="47"/>
  <c r="CA33" i="47"/>
  <c r="CA21" i="47"/>
  <c r="BY22" i="47"/>
  <c r="BY23" i="47"/>
  <c r="BY24" i="47"/>
  <c r="BY25" i="47"/>
  <c r="BY26" i="47"/>
  <c r="BY27" i="47"/>
  <c r="BY28" i="47"/>
  <c r="BY29" i="47"/>
  <c r="BY30" i="47"/>
  <c r="BY31" i="47"/>
  <c r="BY32" i="47"/>
  <c r="BY33" i="47"/>
  <c r="BY21" i="47"/>
  <c r="BW22" i="47"/>
  <c r="BW23" i="47"/>
  <c r="BW24" i="47"/>
  <c r="BW25" i="47"/>
  <c r="BW26" i="47"/>
  <c r="BW27" i="47"/>
  <c r="BW28" i="47"/>
  <c r="BW29" i="47"/>
  <c r="BW30" i="47"/>
  <c r="BW31" i="47"/>
  <c r="BW32" i="47"/>
  <c r="BW33" i="47"/>
  <c r="BW21" i="47"/>
  <c r="BU22" i="47"/>
  <c r="BU23" i="47"/>
  <c r="BU24" i="47"/>
  <c r="BU25" i="47"/>
  <c r="BU26" i="47"/>
  <c r="BU27" i="47"/>
  <c r="BU28" i="47"/>
  <c r="BU29" i="47"/>
  <c r="BU30" i="47"/>
  <c r="BU31" i="47"/>
  <c r="BU32" i="47"/>
  <c r="BU33" i="47"/>
  <c r="BU21" i="47"/>
  <c r="BS22" i="47"/>
  <c r="BS23" i="47"/>
  <c r="BS24" i="47"/>
  <c r="BS25" i="47"/>
  <c r="BS26" i="47"/>
  <c r="BS27" i="47"/>
  <c r="BS28" i="47"/>
  <c r="BS29" i="47"/>
  <c r="BS30" i="47"/>
  <c r="BS31" i="47"/>
  <c r="BS32" i="47"/>
  <c r="BS33" i="47"/>
  <c r="BS21" i="47"/>
  <c r="BQ22" i="47"/>
  <c r="BQ23" i="47"/>
  <c r="BQ24" i="47"/>
  <c r="BQ25" i="47"/>
  <c r="BQ26" i="47"/>
  <c r="BQ27" i="47"/>
  <c r="BQ28" i="47"/>
  <c r="BQ29" i="47"/>
  <c r="BQ30" i="47"/>
  <c r="BQ31" i="47"/>
  <c r="BQ32" i="47"/>
  <c r="BQ33" i="47"/>
  <c r="BQ21" i="47"/>
  <c r="BO22" i="47"/>
  <c r="BO23" i="47"/>
  <c r="BO24" i="47"/>
  <c r="BO25" i="47"/>
  <c r="BO26" i="47"/>
  <c r="BO27" i="47"/>
  <c r="BO28" i="47"/>
  <c r="BO29" i="47"/>
  <c r="BO30" i="47"/>
  <c r="BO31" i="47"/>
  <c r="BO32" i="47"/>
  <c r="BO33" i="47"/>
  <c r="BO21" i="47"/>
  <c r="A12" i="43"/>
  <c r="E33" i="43" s="1"/>
  <c r="A11" i="43"/>
  <c r="D79" i="43" s="1"/>
  <c r="A10" i="43"/>
  <c r="C33" i="43" s="1"/>
  <c r="A9" i="43"/>
  <c r="B14" i="30"/>
  <c r="B12" i="30"/>
  <c r="B10" i="30"/>
  <c r="V40" i="49" a="1"/>
  <c r="V40" i="49" s="1"/>
  <c r="V38" i="49"/>
  <c r="V22" i="49" a="1"/>
  <c r="V22" i="49" s="1"/>
  <c r="V20" i="49"/>
  <c r="V4" i="49" a="1"/>
  <c r="V4" i="49" s="1"/>
  <c r="V2" i="49"/>
  <c r="Q40" i="49" a="1"/>
  <c r="Q40" i="49" s="1"/>
  <c r="Q38" i="49"/>
  <c r="Q22" i="49" a="1"/>
  <c r="Q22" i="49" s="1"/>
  <c r="Q20" i="49"/>
  <c r="Q4" i="49" a="1"/>
  <c r="Q4" i="49" s="1"/>
  <c r="Q2" i="49"/>
  <c r="L40" i="49" a="1"/>
  <c r="L40" i="49" s="1"/>
  <c r="L38" i="49"/>
  <c r="L22" i="49" a="1"/>
  <c r="L22" i="49" s="1"/>
  <c r="L20" i="49"/>
  <c r="L4" i="49" a="1"/>
  <c r="L4" i="49" s="1"/>
  <c r="L2" i="49"/>
  <c r="G40" i="49" a="1"/>
  <c r="G40" i="49" s="1"/>
  <c r="G38" i="49"/>
  <c r="G20" i="49"/>
  <c r="G22" i="49" a="1"/>
  <c r="G22" i="49" s="1"/>
  <c r="B40" i="49" a="1"/>
  <c r="B40" i="49" s="1"/>
  <c r="B22" i="49" a="1"/>
  <c r="B22" i="49" s="1"/>
  <c r="B4" i="49" a="1"/>
  <c r="B4" i="49" s="1"/>
  <c r="G4" i="49" a="1"/>
  <c r="G4" i="49" s="1"/>
  <c r="B38" i="49"/>
  <c r="B2" i="49"/>
  <c r="B20" i="49"/>
  <c r="G2" i="49"/>
  <c r="U94" i="10"/>
  <c r="S94" i="10"/>
  <c r="Q94" i="10"/>
  <c r="O94" i="10"/>
  <c r="M94" i="10"/>
  <c r="K94" i="10"/>
  <c r="I94" i="10"/>
  <c r="G94" i="10"/>
  <c r="E94" i="10"/>
  <c r="C94" i="10"/>
  <c r="U76" i="10"/>
  <c r="S76" i="10"/>
  <c r="Q76" i="10"/>
  <c r="O76" i="10"/>
  <c r="M76" i="10"/>
  <c r="K76" i="10"/>
  <c r="I76" i="10"/>
  <c r="G76" i="10"/>
  <c r="E76" i="10"/>
  <c r="C76" i="10"/>
  <c r="U58" i="10"/>
  <c r="S58" i="10"/>
  <c r="Q58" i="10"/>
  <c r="O58" i="10"/>
  <c r="M58" i="10"/>
  <c r="K58" i="10"/>
  <c r="I58" i="10"/>
  <c r="G58" i="10"/>
  <c r="E58" i="10"/>
  <c r="C58" i="10"/>
  <c r="U40" i="10"/>
  <c r="S40" i="10"/>
  <c r="Q40" i="10"/>
  <c r="O40" i="10"/>
  <c r="M40" i="10"/>
  <c r="K40" i="10"/>
  <c r="I40" i="10"/>
  <c r="G40" i="10"/>
  <c r="E40" i="10"/>
  <c r="C40" i="10"/>
  <c r="T35" i="49"/>
  <c r="S35" i="49"/>
  <c r="R35" i="49"/>
  <c r="C12" i="43" s="1"/>
  <c r="D50" i="43"/>
  <c r="C79" i="43"/>
  <c r="Y53" i="49"/>
  <c r="X53" i="49"/>
  <c r="W53" i="49"/>
  <c r="W35" i="49"/>
  <c r="X35" i="49"/>
  <c r="Y35" i="49"/>
  <c r="Y17" i="49"/>
  <c r="X17" i="49"/>
  <c r="W17" i="49"/>
  <c r="BH53" i="49"/>
  <c r="BG53" i="49"/>
  <c r="BF53" i="49"/>
  <c r="BC53" i="49"/>
  <c r="BB53" i="49"/>
  <c r="BA53" i="49"/>
  <c r="AX53" i="49"/>
  <c r="AW53" i="49"/>
  <c r="AV53" i="49"/>
  <c r="AS53" i="49"/>
  <c r="AR53" i="49"/>
  <c r="AQ53" i="49"/>
  <c r="AN53" i="49"/>
  <c r="AM53" i="49"/>
  <c r="AL53" i="49"/>
  <c r="AI53" i="49"/>
  <c r="AH53" i="49"/>
  <c r="AG53" i="49"/>
  <c r="AD53" i="49"/>
  <c r="AC53" i="49"/>
  <c r="AB53" i="49"/>
  <c r="H53" i="49"/>
  <c r="D10" i="43" s="1"/>
  <c r="J35" i="49"/>
  <c r="I35" i="49"/>
  <c r="H35" i="49"/>
  <c r="C10" i="43" s="1"/>
  <c r="N17" i="49"/>
  <c r="D67" i="43"/>
  <c r="F16" i="43"/>
  <c r="F33" i="43"/>
  <c r="C16" i="43"/>
  <c r="F91" i="43"/>
  <c r="F79" i="43"/>
  <c r="F67" i="43"/>
  <c r="F50" i="43"/>
  <c r="A13" i="43"/>
  <c r="A9" i="10"/>
  <c r="A97" i="43"/>
  <c r="A96" i="43"/>
  <c r="A95" i="43"/>
  <c r="A94" i="43"/>
  <c r="A93" i="43"/>
  <c r="A92" i="43"/>
  <c r="A85" i="43"/>
  <c r="A84" i="43"/>
  <c r="A83" i="43"/>
  <c r="A82" i="43"/>
  <c r="A81" i="43"/>
  <c r="A80" i="43"/>
  <c r="A73" i="43"/>
  <c r="A72" i="43"/>
  <c r="A71" i="43"/>
  <c r="A70" i="43"/>
  <c r="A69" i="43"/>
  <c r="A68" i="43"/>
  <c r="D13" i="43"/>
  <c r="C13" i="43"/>
  <c r="B13" i="43"/>
  <c r="CU39" i="47"/>
  <c r="CU40" i="47"/>
  <c r="CU41" i="47"/>
  <c r="CU42" i="47"/>
  <c r="CU43" i="47"/>
  <c r="CU44" i="47"/>
  <c r="CU45" i="47"/>
  <c r="CU46" i="47"/>
  <c r="CU47" i="47"/>
  <c r="CU48" i="47"/>
  <c r="CU49" i="47"/>
  <c r="CU50" i="47"/>
  <c r="CU51" i="47"/>
  <c r="CU38" i="47"/>
  <c r="CU22" i="47"/>
  <c r="CU23" i="47"/>
  <c r="CU24" i="47"/>
  <c r="CU25" i="47"/>
  <c r="CU26" i="47"/>
  <c r="CU27" i="47"/>
  <c r="CU28" i="47"/>
  <c r="CU29" i="47"/>
  <c r="CU30" i="47"/>
  <c r="CU31" i="47"/>
  <c r="CU32" i="47"/>
  <c r="CU33" i="47"/>
  <c r="CU34" i="47"/>
  <c r="CU21" i="47"/>
  <c r="CU5" i="47"/>
  <c r="CU6" i="47"/>
  <c r="CU7" i="47"/>
  <c r="CU8" i="47"/>
  <c r="CU9" i="47"/>
  <c r="CU10" i="47"/>
  <c r="CU11" i="47"/>
  <c r="CU12" i="47"/>
  <c r="CU13" i="47"/>
  <c r="CU14" i="47"/>
  <c r="CU15" i="47"/>
  <c r="CU16" i="47"/>
  <c r="CU17" i="47"/>
  <c r="CU4" i="47"/>
  <c r="M35" i="49" l="1"/>
  <c r="C11" i="43" s="1"/>
  <c r="O35" i="49"/>
  <c r="J50" i="25"/>
  <c r="J49" i="25"/>
  <c r="I49" i="25"/>
  <c r="E83" i="25"/>
  <c r="E76" i="25"/>
  <c r="E91" i="25"/>
  <c r="E72" i="25"/>
  <c r="E73" i="25"/>
  <c r="E74" i="25"/>
  <c r="E81" i="25"/>
  <c r="S51" i="66"/>
  <c r="AP51" i="66"/>
  <c r="AQ51" i="66"/>
  <c r="AR51" i="66"/>
  <c r="AT51" i="66"/>
  <c r="AU51" i="66"/>
  <c r="AV51" i="66"/>
  <c r="AU34" i="66"/>
  <c r="AT34" i="66"/>
  <c r="AA34" i="66"/>
  <c r="AS21" i="66"/>
  <c r="AS34" i="66" s="1"/>
  <c r="AR34" i="66"/>
  <c r="AQ34" i="66"/>
  <c r="AV17" i="66"/>
  <c r="AU17" i="66"/>
  <c r="AT17" i="66"/>
  <c r="AS17" i="66"/>
  <c r="AR17" i="66"/>
  <c r="AQ17" i="66"/>
  <c r="AP17" i="66"/>
  <c r="AG17" i="67"/>
  <c r="AV51" i="67"/>
  <c r="AG51" i="67"/>
  <c r="AG34" i="67"/>
  <c r="AE34" i="67"/>
  <c r="AC51" i="67"/>
  <c r="AC34" i="67"/>
  <c r="AC17" i="67"/>
  <c r="AA34" i="67"/>
  <c r="AA17" i="67"/>
  <c r="Y51" i="67"/>
  <c r="Y17" i="67"/>
  <c r="W17" i="67"/>
  <c r="W51" i="67"/>
  <c r="AQ38" i="67"/>
  <c r="AQ51" i="67" s="1"/>
  <c r="AQ22" i="67"/>
  <c r="W34" i="67"/>
  <c r="S51" i="67"/>
  <c r="S34" i="67"/>
  <c r="Q51" i="67"/>
  <c r="AN38" i="67"/>
  <c r="AN51" i="67" s="1"/>
  <c r="Q34" i="67"/>
  <c r="O51" i="67"/>
  <c r="O34" i="67"/>
  <c r="U51" i="67"/>
  <c r="U17" i="67"/>
  <c r="Q17" i="67"/>
  <c r="AP17" i="67"/>
  <c r="AP34" i="67"/>
  <c r="AM34" i="67"/>
  <c r="AR17" i="67"/>
  <c r="AQ34" i="67"/>
  <c r="AN34" i="67"/>
  <c r="AV34" i="67"/>
  <c r="AS17" i="67"/>
  <c r="AR34" i="67"/>
  <c r="AM17" i="67"/>
  <c r="AU17" i="67"/>
  <c r="AT17" i="67"/>
  <c r="AS34" i="67"/>
  <c r="AO34" i="67"/>
  <c r="AP51" i="67"/>
  <c r="AN17" i="67"/>
  <c r="AV17" i="67"/>
  <c r="AU34" i="67"/>
  <c r="AS51" i="67"/>
  <c r="AT51" i="67"/>
  <c r="AO17" i="67"/>
  <c r="AU51" i="67"/>
  <c r="AR51" i="67"/>
  <c r="AQ4" i="67"/>
  <c r="AQ17" i="67" s="1"/>
  <c r="O17" i="67"/>
  <c r="AE17" i="67"/>
  <c r="AT21" i="67"/>
  <c r="AT34" i="67" s="1"/>
  <c r="U34" i="67"/>
  <c r="AO38" i="67"/>
  <c r="AO51" i="67" s="1"/>
  <c r="AA51" i="67"/>
  <c r="S17" i="67"/>
  <c r="Y34" i="67"/>
  <c r="AE51" i="67"/>
  <c r="AM39" i="67"/>
  <c r="AM51" i="67" s="1"/>
  <c r="AG51" i="66"/>
  <c r="AC17" i="66"/>
  <c r="AA51" i="66"/>
  <c r="Y51" i="66"/>
  <c r="W17" i="66"/>
  <c r="U51" i="66"/>
  <c r="U17" i="66"/>
  <c r="AO38" i="66"/>
  <c r="AO51" i="66" s="1"/>
  <c r="Q51" i="66"/>
  <c r="AN38" i="66"/>
  <c r="AN51" i="66" s="1"/>
  <c r="O17" i="66"/>
  <c r="Y17" i="66"/>
  <c r="AM34" i="66"/>
  <c r="AA17" i="66"/>
  <c r="Q34" i="66"/>
  <c r="AN21" i="66"/>
  <c r="AN34" i="66" s="1"/>
  <c r="AN4" i="66"/>
  <c r="AN17" i="66" s="1"/>
  <c r="Q17" i="66"/>
  <c r="AO21" i="66"/>
  <c r="AO34" i="66" s="1"/>
  <c r="S34" i="66"/>
  <c r="AC34" i="66"/>
  <c r="S17" i="66"/>
  <c r="AO4" i="66"/>
  <c r="AO17" i="66" s="1"/>
  <c r="AG17" i="66"/>
  <c r="Y34" i="66"/>
  <c r="AC51" i="66"/>
  <c r="AE51" i="66"/>
  <c r="AE17" i="66"/>
  <c r="U34" i="66"/>
  <c r="AE34" i="66"/>
  <c r="W51" i="66"/>
  <c r="AM4" i="66"/>
  <c r="AM17" i="66" s="1"/>
  <c r="W34" i="66"/>
  <c r="AM38" i="66"/>
  <c r="AM51" i="66" s="1"/>
  <c r="O51" i="66"/>
  <c r="O34" i="66"/>
  <c r="AG34" i="66"/>
  <c r="Q34" i="63"/>
  <c r="AG17" i="63"/>
  <c r="AG34" i="63"/>
  <c r="AA17" i="63"/>
  <c r="AR51" i="63"/>
  <c r="AR17" i="63"/>
  <c r="AQ34" i="63"/>
  <c r="S17" i="63"/>
  <c r="U34" i="63"/>
  <c r="W17" i="63"/>
  <c r="AQ4" i="63"/>
  <c r="AQ17" i="63" s="1"/>
  <c r="O17" i="63"/>
  <c r="AM4" i="63"/>
  <c r="AM17" i="63" s="1"/>
  <c r="AN17" i="63"/>
  <c r="AS17" i="63"/>
  <c r="AT17" i="63"/>
  <c r="AP17" i="63"/>
  <c r="AE17" i="63"/>
  <c r="AU4" i="63"/>
  <c r="AU17" i="63" s="1"/>
  <c r="Y17" i="63"/>
  <c r="AE34" i="63"/>
  <c r="AV51" i="63"/>
  <c r="AR34" i="63"/>
  <c r="AP21" i="63"/>
  <c r="AP34" i="63" s="1"/>
  <c r="Q17" i="63"/>
  <c r="AV21" i="63"/>
  <c r="AV34" i="63" s="1"/>
  <c r="AN23" i="63"/>
  <c r="AN34" i="63" s="1"/>
  <c r="W34" i="63"/>
  <c r="AC51" i="63"/>
  <c r="AT38" i="63"/>
  <c r="AT51" i="63" s="1"/>
  <c r="U17" i="63"/>
  <c r="AM34" i="63"/>
  <c r="AS34" i="63"/>
  <c r="AM38" i="63"/>
  <c r="AM51" i="63" s="1"/>
  <c r="O51" i="63"/>
  <c r="AU38" i="63"/>
  <c r="AU51" i="63" s="1"/>
  <c r="AE51" i="63"/>
  <c r="AC34" i="63"/>
  <c r="AT21" i="63"/>
  <c r="AT34" i="63" s="1"/>
  <c r="O34" i="63"/>
  <c r="Y34" i="63"/>
  <c r="AO17" i="63"/>
  <c r="AU34" i="63"/>
  <c r="S51" i="63"/>
  <c r="AO38" i="63"/>
  <c r="AO51" i="63" s="1"/>
  <c r="AC17" i="63"/>
  <c r="AV4" i="63"/>
  <c r="AV17" i="63" s="1"/>
  <c r="S34" i="63"/>
  <c r="AP38" i="63"/>
  <c r="AP51" i="63" s="1"/>
  <c r="U51" i="63"/>
  <c r="AO21" i="63"/>
  <c r="AO34" i="63" s="1"/>
  <c r="Q51" i="63"/>
  <c r="AG51" i="63"/>
  <c r="AA34" i="63"/>
  <c r="W51" i="63"/>
  <c r="AQ38" i="63"/>
  <c r="AQ51" i="63" s="1"/>
  <c r="AN51" i="63"/>
  <c r="Y51" i="63"/>
  <c r="AA51" i="63"/>
  <c r="AS38" i="63"/>
  <c r="AS51" i="63" s="1"/>
  <c r="D35" i="49"/>
  <c r="W34" i="57"/>
  <c r="S34" i="57"/>
  <c r="AP22" i="57"/>
  <c r="D17" i="49"/>
  <c r="AA34" i="57"/>
  <c r="AT21" i="57"/>
  <c r="AT34" i="57" s="1"/>
  <c r="W51" i="57"/>
  <c r="O34" i="57"/>
  <c r="AE34" i="57"/>
  <c r="W17" i="57"/>
  <c r="AE17" i="57"/>
  <c r="S17" i="57"/>
  <c r="AC17" i="57"/>
  <c r="Q17" i="57"/>
  <c r="Y17" i="57"/>
  <c r="U17" i="57"/>
  <c r="AA17" i="57"/>
  <c r="AT42" i="57"/>
  <c r="AA51" i="57"/>
  <c r="Q51" i="57"/>
  <c r="U51" i="57"/>
  <c r="AQ49" i="57"/>
  <c r="AU49" i="57"/>
  <c r="AU51" i="57" s="1"/>
  <c r="AC51" i="57"/>
  <c r="Y51" i="57"/>
  <c r="O51" i="57"/>
  <c r="AN45" i="57"/>
  <c r="AE51" i="57"/>
  <c r="AV42" i="57"/>
  <c r="AG51" i="57"/>
  <c r="AR42" i="57"/>
  <c r="S51" i="57"/>
  <c r="AQ6" i="57"/>
  <c r="AQ17" i="57" s="1"/>
  <c r="AS7" i="57"/>
  <c r="C53" i="49"/>
  <c r="D9" i="43" s="1"/>
  <c r="O17" i="57"/>
  <c r="AU8" i="57"/>
  <c r="AV12" i="57"/>
  <c r="U34" i="57"/>
  <c r="AC34" i="57"/>
  <c r="AN4" i="57"/>
  <c r="AN17" i="57" s="1"/>
  <c r="AO8" i="57"/>
  <c r="AP9" i="57"/>
  <c r="AP17" i="57" s="1"/>
  <c r="AR14" i="57"/>
  <c r="AG17" i="57"/>
  <c r="Y34" i="57"/>
  <c r="AG34" i="57"/>
  <c r="Q34" i="57"/>
  <c r="D53" i="49"/>
  <c r="E17" i="49"/>
  <c r="C35" i="49"/>
  <c r="C9" i="43" s="1"/>
  <c r="E53" i="49"/>
  <c r="E35" i="49"/>
  <c r="C17" i="49"/>
  <c r="AV4" i="57"/>
  <c r="AV17" i="57" s="1"/>
  <c r="AS38" i="57"/>
  <c r="AS51" i="57" s="1"/>
  <c r="AS34" i="57"/>
  <c r="AU4" i="57"/>
  <c r="AT17" i="57"/>
  <c r="AP34" i="57"/>
  <c r="AN28" i="57"/>
  <c r="AN34" i="57" s="1"/>
  <c r="AO4" i="57"/>
  <c r="AW4" i="57"/>
  <c r="AW17" i="57" s="1"/>
  <c r="AQ21" i="57"/>
  <c r="AQ34" i="57" s="1"/>
  <c r="AR21" i="57"/>
  <c r="AR34" i="57" s="1"/>
  <c r="AR4" i="57"/>
  <c r="AS4" i="57"/>
  <c r="AS17" i="57" s="1"/>
  <c r="AU21" i="57"/>
  <c r="AU34" i="57" s="1"/>
  <c r="AV34" i="57"/>
  <c r="AO38" i="57"/>
  <c r="AO51" i="57" s="1"/>
  <c r="AV38" i="57"/>
  <c r="AO21" i="57"/>
  <c r="AO34" i="57" s="1"/>
  <c r="AW21" i="57"/>
  <c r="AW34" i="57" s="1"/>
  <c r="AW38" i="57"/>
  <c r="AW51" i="57" s="1"/>
  <c r="AP38" i="57"/>
  <c r="AP51" i="57" s="1"/>
  <c r="AQ38" i="57"/>
  <c r="AN38" i="57"/>
  <c r="AN51" i="57" s="1"/>
  <c r="AT38" i="57"/>
  <c r="AR38" i="57"/>
  <c r="AR51" i="57" s="1"/>
  <c r="D33" i="43"/>
  <c r="C50" i="43"/>
  <c r="E79" i="43"/>
  <c r="E67" i="43"/>
  <c r="B16" i="43"/>
  <c r="D91" i="43"/>
  <c r="E91" i="43"/>
  <c r="E50" i="43"/>
  <c r="E16" i="43"/>
  <c r="D16" i="43"/>
  <c r="C91" i="43"/>
  <c r="C67" i="43"/>
  <c r="BM21" i="47"/>
  <c r="BM22" i="47"/>
  <c r="BM23" i="47"/>
  <c r="BN23" i="47" s="1"/>
  <c r="DK23" i="47" s="1"/>
  <c r="BM24" i="47"/>
  <c r="BM25" i="47"/>
  <c r="BN25" i="47" s="1"/>
  <c r="DK25" i="47" s="1"/>
  <c r="BM26" i="47"/>
  <c r="BM27" i="47"/>
  <c r="BM28" i="47"/>
  <c r="BN28" i="47" s="1"/>
  <c r="DK28" i="47" s="1"/>
  <c r="BM29" i="47"/>
  <c r="BM30" i="47"/>
  <c r="BM31" i="47"/>
  <c r="BN31" i="47" s="1"/>
  <c r="DK31" i="47" s="1"/>
  <c r="BM32" i="47"/>
  <c r="BM33" i="47"/>
  <c r="BN33" i="47" s="1"/>
  <c r="DK33" i="47" s="1"/>
  <c r="BK21" i="47"/>
  <c r="BK22" i="47"/>
  <c r="BK23" i="47"/>
  <c r="BK24" i="47"/>
  <c r="BK25" i="47"/>
  <c r="BK26" i="47"/>
  <c r="BK27" i="47"/>
  <c r="BL27" i="47" s="1"/>
  <c r="DJ27" i="47" s="1"/>
  <c r="BK28" i="47"/>
  <c r="BL28" i="47" s="1"/>
  <c r="DJ28" i="47" s="1"/>
  <c r="BK29" i="47"/>
  <c r="BK30" i="47"/>
  <c r="BK31" i="47"/>
  <c r="BK32" i="47"/>
  <c r="BK33" i="47"/>
  <c r="BL33" i="47" s="1"/>
  <c r="DJ33" i="47" s="1"/>
  <c r="BI21" i="47"/>
  <c r="BI22" i="47"/>
  <c r="BJ22" i="47" s="1"/>
  <c r="DI22" i="47" s="1"/>
  <c r="BI23" i="47"/>
  <c r="BI24" i="47"/>
  <c r="BI25" i="47"/>
  <c r="BI26" i="47"/>
  <c r="BI27" i="47"/>
  <c r="BJ27" i="47" s="1"/>
  <c r="DI27" i="47" s="1"/>
  <c r="BI28" i="47"/>
  <c r="BI29" i="47"/>
  <c r="BJ29" i="47" s="1"/>
  <c r="DI29" i="47" s="1"/>
  <c r="BI30" i="47"/>
  <c r="BI31" i="47"/>
  <c r="BI32" i="47"/>
  <c r="BI33" i="47"/>
  <c r="BG21" i="47"/>
  <c r="BH21" i="47" s="1"/>
  <c r="DH21" i="47" s="1"/>
  <c r="BG22" i="47"/>
  <c r="BG23" i="47"/>
  <c r="BH23" i="47" s="1"/>
  <c r="DH23" i="47" s="1"/>
  <c r="BG24" i="47"/>
  <c r="BG25" i="47"/>
  <c r="BG26" i="47"/>
  <c r="BG27" i="47"/>
  <c r="BH27" i="47" s="1"/>
  <c r="DH27" i="47" s="1"/>
  <c r="BG28" i="47"/>
  <c r="BH28" i="47" s="1"/>
  <c r="DH28" i="47" s="1"/>
  <c r="BG29" i="47"/>
  <c r="BH29" i="47" s="1"/>
  <c r="DH29" i="47" s="1"/>
  <c r="BG30" i="47"/>
  <c r="BG31" i="47"/>
  <c r="BH31" i="47" s="1"/>
  <c r="DH31" i="47" s="1"/>
  <c r="BG32" i="47"/>
  <c r="BG33" i="47"/>
  <c r="BE21" i="47"/>
  <c r="BE22" i="47"/>
  <c r="BE23" i="47"/>
  <c r="BE24" i="47"/>
  <c r="BE25" i="47"/>
  <c r="BF25" i="47" s="1"/>
  <c r="DG25" i="47" s="1"/>
  <c r="BE26" i="47"/>
  <c r="BF26" i="47" s="1"/>
  <c r="DG26" i="47" s="1"/>
  <c r="BE27" i="47"/>
  <c r="BE28" i="47"/>
  <c r="BF28" i="47" s="1"/>
  <c r="DG28" i="47" s="1"/>
  <c r="BE29" i="47"/>
  <c r="BE30" i="47"/>
  <c r="BE31" i="47"/>
  <c r="BF31" i="47" s="1"/>
  <c r="DG31" i="47" s="1"/>
  <c r="BE32" i="47"/>
  <c r="BE33" i="47"/>
  <c r="BF33" i="47" s="1"/>
  <c r="DG33" i="47" s="1"/>
  <c r="BC21" i="47"/>
  <c r="BC22" i="47"/>
  <c r="BC23" i="47"/>
  <c r="BC24" i="47"/>
  <c r="BC25" i="47"/>
  <c r="BD25" i="47" s="1"/>
  <c r="DF25" i="47" s="1"/>
  <c r="BC26" i="47"/>
  <c r="BC27" i="47"/>
  <c r="BD27" i="47" s="1"/>
  <c r="DF27" i="47" s="1"/>
  <c r="BC28" i="47"/>
  <c r="BD28" i="47" s="1"/>
  <c r="DF28" i="47" s="1"/>
  <c r="BC29" i="47"/>
  <c r="BC30" i="47"/>
  <c r="BC31" i="47"/>
  <c r="BC32" i="47"/>
  <c r="BC33" i="47"/>
  <c r="CO20" i="47"/>
  <c r="CM20" i="47"/>
  <c r="CK20" i="47"/>
  <c r="CI20" i="47"/>
  <c r="CG20" i="47"/>
  <c r="CE20" i="47"/>
  <c r="CC20" i="47"/>
  <c r="CA20" i="47"/>
  <c r="BY20" i="47"/>
  <c r="BW20" i="47"/>
  <c r="BU20" i="47"/>
  <c r="BS20" i="47"/>
  <c r="BQ20" i="47"/>
  <c r="BO20" i="47"/>
  <c r="BM20" i="47"/>
  <c r="BK20" i="47"/>
  <c r="BI20" i="47"/>
  <c r="BG20" i="47"/>
  <c r="BE20" i="47"/>
  <c r="BC20" i="47"/>
  <c r="CO4" i="47"/>
  <c r="CP4" i="47" s="1"/>
  <c r="CO5" i="47"/>
  <c r="CO6" i="47"/>
  <c r="CP6" i="47" s="1"/>
  <c r="CO7" i="47"/>
  <c r="CO8" i="47"/>
  <c r="CP8" i="47" s="1"/>
  <c r="CO9" i="47"/>
  <c r="CO10" i="47"/>
  <c r="CO11" i="47"/>
  <c r="CP11" i="47" s="1"/>
  <c r="CO12" i="47"/>
  <c r="CO13" i="47"/>
  <c r="CO14" i="47"/>
  <c r="CP14" i="47" s="1"/>
  <c r="CO15" i="47"/>
  <c r="CO16" i="47"/>
  <c r="CP16" i="47" s="1"/>
  <c r="CM5" i="47"/>
  <c r="CM6" i="47"/>
  <c r="CM7" i="47"/>
  <c r="CM8" i="47"/>
  <c r="CM9" i="47"/>
  <c r="CM10" i="47"/>
  <c r="CN10" i="47" s="1"/>
  <c r="CM11" i="47"/>
  <c r="CN11" i="47" s="1"/>
  <c r="CM12" i="47"/>
  <c r="CN12" i="47" s="1"/>
  <c r="CM13" i="47"/>
  <c r="CM14" i="47"/>
  <c r="CM15" i="47"/>
  <c r="CM16" i="47"/>
  <c r="CM4" i="47"/>
  <c r="CK5" i="47"/>
  <c r="CL5" i="47" s="1"/>
  <c r="CK6" i="47"/>
  <c r="CK7" i="47"/>
  <c r="CK8" i="47"/>
  <c r="CK9" i="47"/>
  <c r="CK10" i="47"/>
  <c r="CK11" i="47"/>
  <c r="CK12" i="47"/>
  <c r="CL12" i="47" s="1"/>
  <c r="CK13" i="47"/>
  <c r="CK14" i="47"/>
  <c r="CL14" i="47" s="1"/>
  <c r="CK15" i="47"/>
  <c r="CK16" i="47"/>
  <c r="CK4" i="47"/>
  <c r="CI5" i="47"/>
  <c r="CI6" i="47"/>
  <c r="CI7" i="47"/>
  <c r="CI8" i="47"/>
  <c r="CI9" i="47"/>
  <c r="CI10" i="47"/>
  <c r="CJ10" i="47" s="1"/>
  <c r="DY10" i="47" s="1"/>
  <c r="CI11" i="47"/>
  <c r="CJ11" i="47" s="1"/>
  <c r="DY11" i="47" s="1"/>
  <c r="CI12" i="47"/>
  <c r="CI13" i="47"/>
  <c r="CJ13" i="47" s="1"/>
  <c r="DY13" i="47" s="1"/>
  <c r="CI14" i="47"/>
  <c r="CI15" i="47"/>
  <c r="CJ15" i="47" s="1"/>
  <c r="DY15" i="47" s="1"/>
  <c r="CI16" i="47"/>
  <c r="CI4" i="47"/>
  <c r="CG5" i="47"/>
  <c r="CG6" i="47"/>
  <c r="CG7" i="47"/>
  <c r="CG8" i="47"/>
  <c r="CG9" i="47"/>
  <c r="CH9" i="47" s="1"/>
  <c r="DW9" i="47" s="1"/>
  <c r="CG10" i="47"/>
  <c r="CG11" i="47"/>
  <c r="CG12" i="47"/>
  <c r="CH12" i="47" s="1"/>
  <c r="DW12" i="47" s="1"/>
  <c r="CG13" i="47"/>
  <c r="CG14" i="47"/>
  <c r="CG15" i="47"/>
  <c r="CG16" i="47"/>
  <c r="CG4" i="47"/>
  <c r="CE5" i="47"/>
  <c r="CE6" i="47"/>
  <c r="CE7" i="47"/>
  <c r="CE8" i="47"/>
  <c r="CE9" i="47"/>
  <c r="CE10" i="47"/>
  <c r="CE11" i="47"/>
  <c r="DT11" i="47" s="1"/>
  <c r="CE12" i="47"/>
  <c r="CE13" i="47"/>
  <c r="CE14" i="47"/>
  <c r="CE15" i="47"/>
  <c r="CE16" i="47"/>
  <c r="CE4" i="47"/>
  <c r="CC5" i="47"/>
  <c r="CD5" i="47" s="1"/>
  <c r="DS5" i="47" s="1"/>
  <c r="CC6" i="47"/>
  <c r="CC7" i="47"/>
  <c r="CC8" i="47"/>
  <c r="CC9" i="47"/>
  <c r="CC10" i="47"/>
  <c r="CC11" i="47"/>
  <c r="CC12" i="47"/>
  <c r="CD12" i="47" s="1"/>
  <c r="DS12" i="47" s="1"/>
  <c r="CC13" i="47"/>
  <c r="CD13" i="47" s="1"/>
  <c r="DS13" i="47" s="1"/>
  <c r="CC14" i="47"/>
  <c r="CC15" i="47"/>
  <c r="CC16" i="47"/>
  <c r="CC4" i="47"/>
  <c r="CA5" i="47"/>
  <c r="CB5" i="47" s="1"/>
  <c r="DR5" i="47" s="1"/>
  <c r="CA6" i="47"/>
  <c r="CA7" i="47"/>
  <c r="CA8" i="47"/>
  <c r="CA9" i="47"/>
  <c r="CA10" i="47"/>
  <c r="CA11" i="47"/>
  <c r="CA12" i="47"/>
  <c r="CB12" i="47" s="1"/>
  <c r="DR12" i="47" s="1"/>
  <c r="CA13" i="47"/>
  <c r="CB13" i="47" s="1"/>
  <c r="DR13" i="47" s="1"/>
  <c r="CA14" i="47"/>
  <c r="CA15" i="47"/>
  <c r="CB15" i="47" s="1"/>
  <c r="DR15" i="47" s="1"/>
  <c r="CA16" i="47"/>
  <c r="CA4" i="47"/>
  <c r="BY5" i="47"/>
  <c r="BY6" i="47"/>
  <c r="BY7" i="47"/>
  <c r="BZ7" i="47" s="1"/>
  <c r="DQ7" i="47" s="1"/>
  <c r="BY8" i="47"/>
  <c r="BY9" i="47"/>
  <c r="BZ9" i="47" s="1"/>
  <c r="DQ9" i="47" s="1"/>
  <c r="BY10" i="47"/>
  <c r="BY11" i="47"/>
  <c r="BY12" i="47"/>
  <c r="BY13" i="47"/>
  <c r="BY14" i="47"/>
  <c r="BY15" i="47"/>
  <c r="BZ15" i="47" s="1"/>
  <c r="DQ15" i="47" s="1"/>
  <c r="BY16" i="47"/>
  <c r="BY4" i="47"/>
  <c r="BW5" i="47"/>
  <c r="BW6" i="47"/>
  <c r="BX6" i="47" s="1"/>
  <c r="DP6" i="47" s="1"/>
  <c r="BW7" i="47"/>
  <c r="BW8" i="47"/>
  <c r="BW9" i="47"/>
  <c r="BX9" i="47" s="1"/>
  <c r="DP9" i="47" s="1"/>
  <c r="BW10" i="47"/>
  <c r="BW11" i="47"/>
  <c r="BX11" i="47" s="1"/>
  <c r="DP11" i="47" s="1"/>
  <c r="BW12" i="47"/>
  <c r="BX12" i="47" s="1"/>
  <c r="DP12" i="47" s="1"/>
  <c r="BW13" i="47"/>
  <c r="BW14" i="47"/>
  <c r="BW15" i="47"/>
  <c r="BW16" i="47"/>
  <c r="BW4" i="47"/>
  <c r="BU5" i="47"/>
  <c r="BV5" i="47" s="1"/>
  <c r="DO5" i="47" s="1"/>
  <c r="BU6" i="47"/>
  <c r="BU7" i="47"/>
  <c r="BU8" i="47"/>
  <c r="BU9" i="47"/>
  <c r="BU10" i="47"/>
  <c r="BU11" i="47"/>
  <c r="BV11" i="47" s="1"/>
  <c r="DO11" i="47" s="1"/>
  <c r="BU12" i="47"/>
  <c r="BU13" i="47"/>
  <c r="BV13" i="47" s="1"/>
  <c r="DO13" i="47" s="1"/>
  <c r="BU14" i="47"/>
  <c r="BU15" i="47"/>
  <c r="BU16" i="47"/>
  <c r="BU4" i="47"/>
  <c r="BS5" i="47"/>
  <c r="BT5" i="47" s="1"/>
  <c r="DN5" i="47" s="1"/>
  <c r="BS6" i="47"/>
  <c r="BS7" i="47"/>
  <c r="BT7" i="47" s="1"/>
  <c r="DN7" i="47" s="1"/>
  <c r="BS8" i="47"/>
  <c r="BS9" i="47"/>
  <c r="BS10" i="47"/>
  <c r="BS11" i="47"/>
  <c r="BS12" i="47"/>
  <c r="BT12" i="47" s="1"/>
  <c r="DN12" i="47" s="1"/>
  <c r="BS13" i="47"/>
  <c r="BS14" i="47"/>
  <c r="BS15" i="47"/>
  <c r="BT15" i="47" s="1"/>
  <c r="DN15" i="47" s="1"/>
  <c r="BS16" i="47"/>
  <c r="BS4" i="47"/>
  <c r="BT4" i="47" s="1"/>
  <c r="BQ5" i="47"/>
  <c r="BQ6" i="47"/>
  <c r="BQ7" i="47"/>
  <c r="BR7" i="47" s="1"/>
  <c r="DM7" i="47" s="1"/>
  <c r="BQ8" i="47"/>
  <c r="BQ9" i="47"/>
  <c r="BR9" i="47" s="1"/>
  <c r="DM9" i="47" s="1"/>
  <c r="BQ10" i="47"/>
  <c r="BQ11" i="47"/>
  <c r="BQ12" i="47"/>
  <c r="BR12" i="47" s="1"/>
  <c r="DM12" i="47" s="1"/>
  <c r="BQ13" i="47"/>
  <c r="BQ14" i="47"/>
  <c r="BQ15" i="47"/>
  <c r="BR15" i="47" s="1"/>
  <c r="DM15" i="47" s="1"/>
  <c r="BQ16" i="47"/>
  <c r="BQ4" i="47"/>
  <c r="BO5" i="47"/>
  <c r="BO6" i="47"/>
  <c r="BO7" i="47"/>
  <c r="BO8" i="47"/>
  <c r="BO9" i="47"/>
  <c r="BO10" i="47"/>
  <c r="BO11" i="47"/>
  <c r="BP11" i="47" s="1"/>
  <c r="BO12" i="47"/>
  <c r="DL12" i="47" s="1"/>
  <c r="BO13" i="47"/>
  <c r="BO14" i="47"/>
  <c r="BO15" i="47"/>
  <c r="BO16" i="47"/>
  <c r="BO4" i="47"/>
  <c r="BM5" i="47"/>
  <c r="BN5" i="47" s="1"/>
  <c r="DK5" i="47" s="1"/>
  <c r="BM6" i="47"/>
  <c r="BM7" i="47"/>
  <c r="BM8" i="47"/>
  <c r="BM9" i="47"/>
  <c r="BM10" i="47"/>
  <c r="BM11" i="47"/>
  <c r="BM12" i="47"/>
  <c r="BN12" i="47" s="1"/>
  <c r="DK12" i="47" s="1"/>
  <c r="BM13" i="47"/>
  <c r="BN13" i="47" s="1"/>
  <c r="DK13" i="47" s="1"/>
  <c r="BM14" i="47"/>
  <c r="BM15" i="47"/>
  <c r="BM16" i="47"/>
  <c r="BM4" i="47"/>
  <c r="BK5" i="47"/>
  <c r="BK6" i="47"/>
  <c r="BK7" i="47"/>
  <c r="BL7" i="47" s="1"/>
  <c r="DJ7" i="47" s="1"/>
  <c r="BK8" i="47"/>
  <c r="BK9" i="47"/>
  <c r="BK10" i="47"/>
  <c r="BK11" i="47"/>
  <c r="BK12" i="47"/>
  <c r="BL12" i="47" s="1"/>
  <c r="DJ12" i="47" s="1"/>
  <c r="BK13" i="47"/>
  <c r="BL13" i="47" s="1"/>
  <c r="DJ13" i="47" s="1"/>
  <c r="BK14" i="47"/>
  <c r="BK15" i="47"/>
  <c r="BL15" i="47" s="1"/>
  <c r="DJ15" i="47" s="1"/>
  <c r="BK16" i="47"/>
  <c r="BK4" i="47"/>
  <c r="BI5" i="47"/>
  <c r="BI6" i="47"/>
  <c r="BI7" i="47"/>
  <c r="BI8" i="47"/>
  <c r="BI9" i="47"/>
  <c r="BJ9" i="47" s="1"/>
  <c r="DI9" i="47" s="1"/>
  <c r="BI10" i="47"/>
  <c r="BI11" i="47"/>
  <c r="BI12" i="47"/>
  <c r="BJ12" i="47" s="1"/>
  <c r="DI12" i="47" s="1"/>
  <c r="BI13" i="47"/>
  <c r="BI14" i="47"/>
  <c r="BI15" i="47"/>
  <c r="BI16" i="47"/>
  <c r="BI4" i="47"/>
  <c r="BG5" i="47"/>
  <c r="BG6" i="47"/>
  <c r="BG7" i="47"/>
  <c r="BG8" i="47"/>
  <c r="BG9" i="47"/>
  <c r="BG10" i="47"/>
  <c r="BG11" i="47"/>
  <c r="BH11" i="47" s="1"/>
  <c r="DH11" i="47" s="1"/>
  <c r="BG12" i="47"/>
  <c r="BH12" i="47" s="1"/>
  <c r="DH12" i="47" s="1"/>
  <c r="BG13" i="47"/>
  <c r="BG14" i="47"/>
  <c r="BG15" i="47"/>
  <c r="BG16" i="47"/>
  <c r="BG4" i="47"/>
  <c r="BE5" i="47"/>
  <c r="BF5" i="47" s="1"/>
  <c r="DG5" i="47" s="1"/>
  <c r="BE6" i="47"/>
  <c r="BE7" i="47"/>
  <c r="BE8" i="47"/>
  <c r="BE9" i="47"/>
  <c r="BE10" i="47"/>
  <c r="BE11" i="47"/>
  <c r="BF11" i="47" s="1"/>
  <c r="DG11" i="47" s="1"/>
  <c r="BE12" i="47"/>
  <c r="BF12" i="47" s="1"/>
  <c r="DG12" i="47" s="1"/>
  <c r="BE13" i="47"/>
  <c r="BF13" i="47" s="1"/>
  <c r="DG13" i="47" s="1"/>
  <c r="BE14" i="47"/>
  <c r="BE15" i="47"/>
  <c r="BE16" i="47"/>
  <c r="BE4" i="47"/>
  <c r="BC5" i="47"/>
  <c r="BD5" i="47" s="1"/>
  <c r="DF5" i="47" s="1"/>
  <c r="BC6" i="47"/>
  <c r="BC7" i="47"/>
  <c r="BD7" i="47" s="1"/>
  <c r="DF7" i="47" s="1"/>
  <c r="BC8" i="47"/>
  <c r="BC9" i="47"/>
  <c r="BD9" i="47" s="1"/>
  <c r="DF9" i="47" s="1"/>
  <c r="BC10" i="47"/>
  <c r="BC11" i="47"/>
  <c r="BC12" i="47"/>
  <c r="BD12" i="47" s="1"/>
  <c r="DF12" i="47" s="1"/>
  <c r="BC13" i="47"/>
  <c r="BD13" i="47" s="1"/>
  <c r="DF13" i="47" s="1"/>
  <c r="BC14" i="47"/>
  <c r="BC15" i="47"/>
  <c r="BD15" i="47" s="1"/>
  <c r="DF15" i="47" s="1"/>
  <c r="BC16" i="47"/>
  <c r="BC4" i="47"/>
  <c r="AZ38" i="47"/>
  <c r="BA38" i="47" s="1"/>
  <c r="DE38" i="47" s="1"/>
  <c r="AZ39" i="47"/>
  <c r="AZ40" i="47"/>
  <c r="BA40" i="47" s="1"/>
  <c r="DE40" i="47" s="1"/>
  <c r="AZ41" i="47"/>
  <c r="AZ42" i="47"/>
  <c r="BA42" i="47" s="1"/>
  <c r="DE42" i="47" s="1"/>
  <c r="AZ43" i="47"/>
  <c r="BA43" i="47" s="1"/>
  <c r="DE43" i="47" s="1"/>
  <c r="AZ44" i="47"/>
  <c r="BA44" i="47" s="1"/>
  <c r="DE44" i="47" s="1"/>
  <c r="AZ45" i="47"/>
  <c r="BA45" i="47" s="1"/>
  <c r="DE45" i="47" s="1"/>
  <c r="AZ46" i="47"/>
  <c r="BA46" i="47" s="1"/>
  <c r="DE46" i="47" s="1"/>
  <c r="AZ47" i="47"/>
  <c r="BA47" i="47" s="1"/>
  <c r="DE47" i="47" s="1"/>
  <c r="AZ48" i="47"/>
  <c r="BA48" i="47" s="1"/>
  <c r="DE48" i="47" s="1"/>
  <c r="AZ49" i="47"/>
  <c r="AZ50" i="47"/>
  <c r="AZ37" i="47"/>
  <c r="AZ21" i="47"/>
  <c r="BA21" i="47" s="1"/>
  <c r="DE21" i="47" s="1"/>
  <c r="AZ22" i="47"/>
  <c r="BA22" i="47" s="1"/>
  <c r="DE22" i="47" s="1"/>
  <c r="AZ23" i="47"/>
  <c r="BA23" i="47" s="1"/>
  <c r="DE23" i="47" s="1"/>
  <c r="AZ24" i="47"/>
  <c r="BA24" i="47" s="1"/>
  <c r="DE24" i="47" s="1"/>
  <c r="AZ25" i="47"/>
  <c r="BA25" i="47" s="1"/>
  <c r="DE25" i="47" s="1"/>
  <c r="AZ26" i="47"/>
  <c r="BA26" i="47" s="1"/>
  <c r="DE26" i="47" s="1"/>
  <c r="AZ27" i="47"/>
  <c r="BA27" i="47" s="1"/>
  <c r="DE27" i="47" s="1"/>
  <c r="AZ28" i="47"/>
  <c r="BA28" i="47" s="1"/>
  <c r="DE28" i="47" s="1"/>
  <c r="AZ29" i="47"/>
  <c r="BA29" i="47" s="1"/>
  <c r="DE29" i="47" s="1"/>
  <c r="AZ30" i="47"/>
  <c r="BA30" i="47" s="1"/>
  <c r="DE30" i="47" s="1"/>
  <c r="AZ31" i="47"/>
  <c r="BA31" i="47" s="1"/>
  <c r="DE31" i="47" s="1"/>
  <c r="AZ32" i="47"/>
  <c r="BA32" i="47" s="1"/>
  <c r="DE32" i="47" s="1"/>
  <c r="AZ33" i="47"/>
  <c r="BA33" i="47" s="1"/>
  <c r="DE33" i="47" s="1"/>
  <c r="AZ20" i="47"/>
  <c r="AX39" i="47"/>
  <c r="AY39" i="47" s="1"/>
  <c r="DD39" i="47" s="1"/>
  <c r="AX40" i="47"/>
  <c r="AY40" i="47" s="1"/>
  <c r="DD40" i="47" s="1"/>
  <c r="AX41" i="47"/>
  <c r="AY41" i="47" s="1"/>
  <c r="DD41" i="47" s="1"/>
  <c r="AX42" i="47"/>
  <c r="AY42" i="47" s="1"/>
  <c r="DD42" i="47" s="1"/>
  <c r="AX43" i="47"/>
  <c r="AY43" i="47" s="1"/>
  <c r="DD43" i="47" s="1"/>
  <c r="AX44" i="47"/>
  <c r="AY44" i="47" s="1"/>
  <c r="DD44" i="47" s="1"/>
  <c r="AX45" i="47"/>
  <c r="AY45" i="47" s="1"/>
  <c r="DD45" i="47" s="1"/>
  <c r="AX46" i="47"/>
  <c r="AY46" i="47" s="1"/>
  <c r="DD46" i="47" s="1"/>
  <c r="AX47" i="47"/>
  <c r="AY47" i="47" s="1"/>
  <c r="DD47" i="47" s="1"/>
  <c r="AX48" i="47"/>
  <c r="AY48" i="47" s="1"/>
  <c r="DD48" i="47" s="1"/>
  <c r="AX49" i="47"/>
  <c r="AY49" i="47" s="1"/>
  <c r="DD49" i="47" s="1"/>
  <c r="AX50" i="47"/>
  <c r="AY50" i="47" s="1"/>
  <c r="DD50" i="47" s="1"/>
  <c r="AX38" i="47"/>
  <c r="AX37" i="47"/>
  <c r="AX22" i="47"/>
  <c r="AY22" i="47" s="1"/>
  <c r="DD22" i="47" s="1"/>
  <c r="AX23" i="47"/>
  <c r="AY23" i="47" s="1"/>
  <c r="DD23" i="47" s="1"/>
  <c r="AX24" i="47"/>
  <c r="AY24" i="47" s="1"/>
  <c r="DD24" i="47" s="1"/>
  <c r="AX25" i="47"/>
  <c r="AY25" i="47" s="1"/>
  <c r="DD25" i="47" s="1"/>
  <c r="AX26" i="47"/>
  <c r="AX27" i="47"/>
  <c r="AY27" i="47" s="1"/>
  <c r="DD27" i="47" s="1"/>
  <c r="AX28" i="47"/>
  <c r="AY28" i="47" s="1"/>
  <c r="DD28" i="47" s="1"/>
  <c r="AX29" i="47"/>
  <c r="AY29" i="47" s="1"/>
  <c r="DD29" i="47" s="1"/>
  <c r="AX30" i="47"/>
  <c r="AY30" i="47" s="1"/>
  <c r="DD30" i="47" s="1"/>
  <c r="AX31" i="47"/>
  <c r="AY31" i="47" s="1"/>
  <c r="DD31" i="47" s="1"/>
  <c r="AX32" i="47"/>
  <c r="AY32" i="47" s="1"/>
  <c r="DD32" i="47" s="1"/>
  <c r="AX33" i="47"/>
  <c r="AY33" i="47" s="1"/>
  <c r="DD33" i="47" s="1"/>
  <c r="AX21" i="47"/>
  <c r="AX20" i="47"/>
  <c r="AV39" i="47"/>
  <c r="AW39" i="47" s="1"/>
  <c r="DC39" i="47" s="1"/>
  <c r="AV40" i="47"/>
  <c r="AW40" i="47" s="1"/>
  <c r="DC40" i="47" s="1"/>
  <c r="AV41" i="47"/>
  <c r="AW41" i="47" s="1"/>
  <c r="DC41" i="47" s="1"/>
  <c r="AV42" i="47"/>
  <c r="AW42" i="47" s="1"/>
  <c r="DC42" i="47" s="1"/>
  <c r="AV43" i="47"/>
  <c r="AW43" i="47" s="1"/>
  <c r="DC43" i="47" s="1"/>
  <c r="AV44" i="47"/>
  <c r="AW44" i="47" s="1"/>
  <c r="DC44" i="47" s="1"/>
  <c r="AV45" i="47"/>
  <c r="AV46" i="47"/>
  <c r="AW46" i="47" s="1"/>
  <c r="DC46" i="47" s="1"/>
  <c r="AV47" i="47"/>
  <c r="AW47" i="47" s="1"/>
  <c r="DC47" i="47" s="1"/>
  <c r="AV48" i="47"/>
  <c r="AW48" i="47" s="1"/>
  <c r="DC48" i="47" s="1"/>
  <c r="AV49" i="47"/>
  <c r="AW49" i="47" s="1"/>
  <c r="DC49" i="47" s="1"/>
  <c r="AV50" i="47"/>
  <c r="AW50" i="47" s="1"/>
  <c r="DC50" i="47" s="1"/>
  <c r="AV38" i="47"/>
  <c r="AV37" i="47"/>
  <c r="AV21" i="47"/>
  <c r="AV22" i="47"/>
  <c r="AV23" i="47"/>
  <c r="AW23" i="47" s="1"/>
  <c r="DC23" i="47" s="1"/>
  <c r="AV24" i="47"/>
  <c r="AW24" i="47" s="1"/>
  <c r="DC24" i="47" s="1"/>
  <c r="AV25" i="47"/>
  <c r="AW25" i="47" s="1"/>
  <c r="DC25" i="47" s="1"/>
  <c r="AV26" i="47"/>
  <c r="AW26" i="47" s="1"/>
  <c r="DC26" i="47" s="1"/>
  <c r="AV27" i="47"/>
  <c r="AW27" i="47" s="1"/>
  <c r="DC27" i="47" s="1"/>
  <c r="AV28" i="47"/>
  <c r="AW28" i="47" s="1"/>
  <c r="DC28" i="47" s="1"/>
  <c r="AV29" i="47"/>
  <c r="AV30" i="47"/>
  <c r="AW30" i="47" s="1"/>
  <c r="DC30" i="47" s="1"/>
  <c r="AV31" i="47"/>
  <c r="AW31" i="47" s="1"/>
  <c r="DC31" i="47" s="1"/>
  <c r="AV32" i="47"/>
  <c r="AW32" i="47" s="1"/>
  <c r="DC32" i="47" s="1"/>
  <c r="AV33" i="47"/>
  <c r="AW33" i="47" s="1"/>
  <c r="DC33" i="47" s="1"/>
  <c r="AV20" i="47"/>
  <c r="AT39" i="47"/>
  <c r="AT40" i="47"/>
  <c r="AT41" i="47"/>
  <c r="AU41" i="47" s="1"/>
  <c r="DB41" i="47" s="1"/>
  <c r="AT42" i="47"/>
  <c r="AU42" i="47" s="1"/>
  <c r="DB42" i="47" s="1"/>
  <c r="AT43" i="47"/>
  <c r="AU43" i="47" s="1"/>
  <c r="DB43" i="47" s="1"/>
  <c r="AT44" i="47"/>
  <c r="AU44" i="47" s="1"/>
  <c r="DB44" i="47" s="1"/>
  <c r="AT45" i="47"/>
  <c r="AU45" i="47" s="1"/>
  <c r="DB45" i="47" s="1"/>
  <c r="AT46" i="47"/>
  <c r="AU46" i="47" s="1"/>
  <c r="DB46" i="47" s="1"/>
  <c r="AT47" i="47"/>
  <c r="AT48" i="47"/>
  <c r="AT49" i="47"/>
  <c r="AU49" i="47" s="1"/>
  <c r="DB49" i="47" s="1"/>
  <c r="AT50" i="47"/>
  <c r="AU50" i="47" s="1"/>
  <c r="DB50" i="47" s="1"/>
  <c r="AT38" i="47"/>
  <c r="AU38" i="47" s="1"/>
  <c r="AT37" i="47"/>
  <c r="AT21" i="47"/>
  <c r="AT22" i="47"/>
  <c r="AT23" i="47"/>
  <c r="AU23" i="47" s="1"/>
  <c r="DB23" i="47" s="1"/>
  <c r="AT24" i="47"/>
  <c r="AT25" i="47"/>
  <c r="AU25" i="47" s="1"/>
  <c r="DB25" i="47" s="1"/>
  <c r="AT26" i="47"/>
  <c r="AU26" i="47" s="1"/>
  <c r="DB26" i="47" s="1"/>
  <c r="AT27" i="47"/>
  <c r="AU27" i="47" s="1"/>
  <c r="DB27" i="47" s="1"/>
  <c r="AT28" i="47"/>
  <c r="AU28" i="47" s="1"/>
  <c r="DB28" i="47" s="1"/>
  <c r="AT29" i="47"/>
  <c r="AU29" i="47" s="1"/>
  <c r="DB29" i="47" s="1"/>
  <c r="AT30" i="47"/>
  <c r="AT31" i="47"/>
  <c r="AU31" i="47" s="1"/>
  <c r="DB31" i="47" s="1"/>
  <c r="AT32" i="47"/>
  <c r="AU32" i="47" s="1"/>
  <c r="DB32" i="47" s="1"/>
  <c r="AT33" i="47"/>
  <c r="AU33" i="47" s="1"/>
  <c r="DB33" i="47" s="1"/>
  <c r="AT20" i="47"/>
  <c r="AR38" i="47"/>
  <c r="AR39" i="47"/>
  <c r="AS39" i="47" s="1"/>
  <c r="DA39" i="47" s="1"/>
  <c r="AR40" i="47"/>
  <c r="AS40" i="47" s="1"/>
  <c r="DA40" i="47" s="1"/>
  <c r="AR41" i="47"/>
  <c r="AR42" i="47"/>
  <c r="AS42" i="47" s="1"/>
  <c r="DA42" i="47" s="1"/>
  <c r="AR43" i="47"/>
  <c r="AS43" i="47" s="1"/>
  <c r="DA43" i="47" s="1"/>
  <c r="AR44" i="47"/>
  <c r="AS44" i="47" s="1"/>
  <c r="DA44" i="47" s="1"/>
  <c r="AR45" i="47"/>
  <c r="AS45" i="47" s="1"/>
  <c r="DA45" i="47" s="1"/>
  <c r="AR46" i="47"/>
  <c r="AS46" i="47" s="1"/>
  <c r="DA46" i="47" s="1"/>
  <c r="AR47" i="47"/>
  <c r="AS47" i="47" s="1"/>
  <c r="DA47" i="47" s="1"/>
  <c r="AR48" i="47"/>
  <c r="AS48" i="47" s="1"/>
  <c r="DA48" i="47" s="1"/>
  <c r="AR49" i="47"/>
  <c r="AR50" i="47"/>
  <c r="AS50" i="47" s="1"/>
  <c r="DA50" i="47" s="1"/>
  <c r="AR37" i="47"/>
  <c r="AR21" i="47"/>
  <c r="AS21" i="47" s="1"/>
  <c r="DA21" i="47" s="1"/>
  <c r="AR22" i="47"/>
  <c r="AS22" i="47" s="1"/>
  <c r="DA22" i="47" s="1"/>
  <c r="AR23" i="47"/>
  <c r="AS23" i="47" s="1"/>
  <c r="DA23" i="47" s="1"/>
  <c r="AR24" i="47"/>
  <c r="AR25" i="47"/>
  <c r="AS25" i="47" s="1"/>
  <c r="DA25" i="47" s="1"/>
  <c r="AR26" i="47"/>
  <c r="AS26" i="47" s="1"/>
  <c r="DA26" i="47" s="1"/>
  <c r="AR27" i="47"/>
  <c r="AS27" i="47" s="1"/>
  <c r="DA27" i="47" s="1"/>
  <c r="AR28" i="47"/>
  <c r="AS28" i="47" s="1"/>
  <c r="DA28" i="47" s="1"/>
  <c r="AR29" i="47"/>
  <c r="AS29" i="47" s="1"/>
  <c r="DA29" i="47" s="1"/>
  <c r="AR30" i="47"/>
  <c r="AS30" i="47" s="1"/>
  <c r="DA30" i="47" s="1"/>
  <c r="AR31" i="47"/>
  <c r="AS31" i="47" s="1"/>
  <c r="DA31" i="47" s="1"/>
  <c r="AR32" i="47"/>
  <c r="AS32" i="47" s="1"/>
  <c r="DA32" i="47" s="1"/>
  <c r="AR33" i="47"/>
  <c r="AS33" i="47" s="1"/>
  <c r="DA33" i="47" s="1"/>
  <c r="AR20" i="47"/>
  <c r="AP38" i="47"/>
  <c r="AP39" i="47"/>
  <c r="AQ39" i="47" s="1"/>
  <c r="CZ39" i="47" s="1"/>
  <c r="AP40" i="47"/>
  <c r="AQ40" i="47" s="1"/>
  <c r="CZ40" i="47" s="1"/>
  <c r="AP41" i="47"/>
  <c r="AQ41" i="47" s="1"/>
  <c r="CZ41" i="47" s="1"/>
  <c r="AP42" i="47"/>
  <c r="AQ42" i="47" s="1"/>
  <c r="CZ42" i="47" s="1"/>
  <c r="AP43" i="47"/>
  <c r="AQ43" i="47" s="1"/>
  <c r="CZ43" i="47" s="1"/>
  <c r="AP44" i="47"/>
  <c r="AQ44" i="47" s="1"/>
  <c r="CZ44" i="47" s="1"/>
  <c r="AP45" i="47"/>
  <c r="AQ45" i="47" s="1"/>
  <c r="CZ45" i="47" s="1"/>
  <c r="AP46" i="47"/>
  <c r="AP47" i="47"/>
  <c r="AQ47" i="47" s="1"/>
  <c r="CZ47" i="47" s="1"/>
  <c r="AP48" i="47"/>
  <c r="AQ48" i="47" s="1"/>
  <c r="CZ48" i="47" s="1"/>
  <c r="AP49" i="47"/>
  <c r="AQ49" i="47" s="1"/>
  <c r="CZ49" i="47" s="1"/>
  <c r="AP50" i="47"/>
  <c r="AQ50" i="47" s="1"/>
  <c r="CZ50" i="47" s="1"/>
  <c r="AP37" i="47"/>
  <c r="AP22" i="47"/>
  <c r="AQ22" i="47" s="1"/>
  <c r="CZ22" i="47" s="1"/>
  <c r="AP23" i="47"/>
  <c r="AP24" i="47"/>
  <c r="AQ24" i="47" s="1"/>
  <c r="CZ24" i="47" s="1"/>
  <c r="AP25" i="47"/>
  <c r="AQ25" i="47" s="1"/>
  <c r="CZ25" i="47" s="1"/>
  <c r="AP26" i="47"/>
  <c r="AQ26" i="47" s="1"/>
  <c r="CZ26" i="47" s="1"/>
  <c r="AP27" i="47"/>
  <c r="AQ27" i="47" s="1"/>
  <c r="CZ27" i="47" s="1"/>
  <c r="AP28" i="47"/>
  <c r="AQ28" i="47" s="1"/>
  <c r="CZ28" i="47" s="1"/>
  <c r="AP29" i="47"/>
  <c r="AQ29" i="47" s="1"/>
  <c r="CZ29" i="47" s="1"/>
  <c r="AP30" i="47"/>
  <c r="AQ30" i="47" s="1"/>
  <c r="CZ30" i="47" s="1"/>
  <c r="AP31" i="47"/>
  <c r="AP32" i="47"/>
  <c r="AQ32" i="47" s="1"/>
  <c r="CZ32" i="47" s="1"/>
  <c r="AP33" i="47"/>
  <c r="AQ33" i="47" s="1"/>
  <c r="CZ33" i="47" s="1"/>
  <c r="AP21" i="47"/>
  <c r="AP20" i="47"/>
  <c r="AN39" i="47"/>
  <c r="AO39" i="47" s="1"/>
  <c r="CY39" i="47" s="1"/>
  <c r="AN40" i="47"/>
  <c r="AO40" i="47" s="1"/>
  <c r="CY40" i="47" s="1"/>
  <c r="AN41" i="47"/>
  <c r="AO41" i="47" s="1"/>
  <c r="CY41" i="47" s="1"/>
  <c r="AN42" i="47"/>
  <c r="AO42" i="47" s="1"/>
  <c r="CY42" i="47" s="1"/>
  <c r="AN43" i="47"/>
  <c r="AO43" i="47" s="1"/>
  <c r="CY43" i="47" s="1"/>
  <c r="AN44" i="47"/>
  <c r="AO44" i="47" s="1"/>
  <c r="CY44" i="47" s="1"/>
  <c r="AN45" i="47"/>
  <c r="AN46" i="47"/>
  <c r="AO46" i="47" s="1"/>
  <c r="CY46" i="47" s="1"/>
  <c r="AN47" i="47"/>
  <c r="AO47" i="47" s="1"/>
  <c r="CY47" i="47" s="1"/>
  <c r="AN48" i="47"/>
  <c r="AO48" i="47" s="1"/>
  <c r="CY48" i="47" s="1"/>
  <c r="AN49" i="47"/>
  <c r="AO49" i="47" s="1"/>
  <c r="CY49" i="47" s="1"/>
  <c r="AN50" i="47"/>
  <c r="AO50" i="47" s="1"/>
  <c r="CY50" i="47" s="1"/>
  <c r="AN38" i="47"/>
  <c r="AN37" i="47"/>
  <c r="AN22" i="47"/>
  <c r="AN23" i="47"/>
  <c r="AO23" i="47" s="1"/>
  <c r="CY23" i="47" s="1"/>
  <c r="AN24" i="47"/>
  <c r="AO24" i="47" s="1"/>
  <c r="CY24" i="47" s="1"/>
  <c r="AN25" i="47"/>
  <c r="AO25" i="47" s="1"/>
  <c r="CY25" i="47" s="1"/>
  <c r="AN26" i="47"/>
  <c r="AO26" i="47" s="1"/>
  <c r="CY26" i="47" s="1"/>
  <c r="AN27" i="47"/>
  <c r="AO27" i="47" s="1"/>
  <c r="CY27" i="47" s="1"/>
  <c r="AN28" i="47"/>
  <c r="AO28" i="47" s="1"/>
  <c r="CY28" i="47" s="1"/>
  <c r="AN29" i="47"/>
  <c r="AO29" i="47" s="1"/>
  <c r="CY29" i="47" s="1"/>
  <c r="AN30" i="47"/>
  <c r="AN31" i="47"/>
  <c r="AO31" i="47" s="1"/>
  <c r="CY31" i="47" s="1"/>
  <c r="AN32" i="47"/>
  <c r="AO32" i="47" s="1"/>
  <c r="CY32" i="47" s="1"/>
  <c r="AN33" i="47"/>
  <c r="AO33" i="47" s="1"/>
  <c r="CY33" i="47" s="1"/>
  <c r="AN21" i="47"/>
  <c r="AO21" i="47" s="1"/>
  <c r="AN20" i="47"/>
  <c r="AL39" i="47"/>
  <c r="AL40" i="47"/>
  <c r="AL41" i="47"/>
  <c r="AM41" i="47" s="1"/>
  <c r="CX41" i="47" s="1"/>
  <c r="AL42" i="47"/>
  <c r="AM42" i="47" s="1"/>
  <c r="CX42" i="47" s="1"/>
  <c r="AL43" i="47"/>
  <c r="AM43" i="47" s="1"/>
  <c r="CX43" i="47" s="1"/>
  <c r="AL44" i="47"/>
  <c r="AM44" i="47" s="1"/>
  <c r="CX44" i="47" s="1"/>
  <c r="AL45" i="47"/>
  <c r="AM45" i="47" s="1"/>
  <c r="CX45" i="47" s="1"/>
  <c r="AL46" i="47"/>
  <c r="AM46" i="47" s="1"/>
  <c r="CX46" i="47" s="1"/>
  <c r="AL47" i="47"/>
  <c r="AM47" i="47" s="1"/>
  <c r="CX47" i="47" s="1"/>
  <c r="AL48" i="47"/>
  <c r="AL49" i="47"/>
  <c r="AM49" i="47" s="1"/>
  <c r="CX49" i="47" s="1"/>
  <c r="AL50" i="47"/>
  <c r="AM50" i="47" s="1"/>
  <c r="CX50" i="47" s="1"/>
  <c r="AL38" i="47"/>
  <c r="AM38" i="47" s="1"/>
  <c r="AL22" i="47"/>
  <c r="AM22" i="47" s="1"/>
  <c r="CX22" i="47" s="1"/>
  <c r="AL23" i="47"/>
  <c r="AM23" i="47" s="1"/>
  <c r="CX23" i="47" s="1"/>
  <c r="AL24" i="47"/>
  <c r="AL25" i="47"/>
  <c r="AL26" i="47"/>
  <c r="AM26" i="47" s="1"/>
  <c r="CX26" i="47" s="1"/>
  <c r="AL27" i="47"/>
  <c r="AM27" i="47" s="1"/>
  <c r="CX27" i="47" s="1"/>
  <c r="AL28" i="47"/>
  <c r="AM28" i="47" s="1"/>
  <c r="CX28" i="47" s="1"/>
  <c r="AL29" i="47"/>
  <c r="AM29" i="47" s="1"/>
  <c r="CX29" i="47" s="1"/>
  <c r="AL30" i="47"/>
  <c r="AM30" i="47" s="1"/>
  <c r="CX30" i="47" s="1"/>
  <c r="AL31" i="47"/>
  <c r="AM31" i="47" s="1"/>
  <c r="CX31" i="47" s="1"/>
  <c r="AL32" i="47"/>
  <c r="AM32" i="47" s="1"/>
  <c r="CX32" i="47" s="1"/>
  <c r="AL33" i="47"/>
  <c r="AL21" i="47"/>
  <c r="AJ39" i="47"/>
  <c r="AK39" i="47" s="1"/>
  <c r="CW39" i="47" s="1"/>
  <c r="AJ40" i="47"/>
  <c r="AK40" i="47" s="1"/>
  <c r="CW40" i="47" s="1"/>
  <c r="AJ41" i="47"/>
  <c r="AK41" i="47" s="1"/>
  <c r="CW41" i="47" s="1"/>
  <c r="AJ42" i="47"/>
  <c r="AK42" i="47" s="1"/>
  <c r="CW42" i="47" s="1"/>
  <c r="AJ43" i="47"/>
  <c r="AK43" i="47" s="1"/>
  <c r="CW43" i="47" s="1"/>
  <c r="AJ44" i="47"/>
  <c r="AJ45" i="47"/>
  <c r="AK45" i="47" s="1"/>
  <c r="CW45" i="47" s="1"/>
  <c r="AJ46" i="47"/>
  <c r="AK46" i="47" s="1"/>
  <c r="CW46" i="47" s="1"/>
  <c r="AJ47" i="47"/>
  <c r="AK47" i="47" s="1"/>
  <c r="CW47" i="47" s="1"/>
  <c r="AJ48" i="47"/>
  <c r="AK48" i="47" s="1"/>
  <c r="CW48" i="47" s="1"/>
  <c r="AJ49" i="47"/>
  <c r="AK49" i="47" s="1"/>
  <c r="CW49" i="47" s="1"/>
  <c r="AJ50" i="47"/>
  <c r="AK50" i="47" s="1"/>
  <c r="CW50" i="47" s="1"/>
  <c r="AJ38" i="47"/>
  <c r="AK38" i="47" s="1"/>
  <c r="CW38" i="47" s="1"/>
  <c r="AJ22" i="47"/>
  <c r="AK22" i="47" s="1"/>
  <c r="CW22" i="47" s="1"/>
  <c r="AJ23" i="47"/>
  <c r="AK23" i="47" s="1"/>
  <c r="CW23" i="47" s="1"/>
  <c r="AJ24" i="47"/>
  <c r="AK24" i="47" s="1"/>
  <c r="CW24" i="47" s="1"/>
  <c r="AJ25" i="47"/>
  <c r="AK25" i="47" s="1"/>
  <c r="CW25" i="47" s="1"/>
  <c r="AJ26" i="47"/>
  <c r="AK26" i="47" s="1"/>
  <c r="CW26" i="47" s="1"/>
  <c r="AJ27" i="47"/>
  <c r="AK27" i="47" s="1"/>
  <c r="CW27" i="47" s="1"/>
  <c r="AJ28" i="47"/>
  <c r="AK28" i="47" s="1"/>
  <c r="CW28" i="47" s="1"/>
  <c r="AJ29" i="47"/>
  <c r="AK29" i="47" s="1"/>
  <c r="CW29" i="47" s="1"/>
  <c r="AJ30" i="47"/>
  <c r="AK30" i="47" s="1"/>
  <c r="CW30" i="47" s="1"/>
  <c r="AJ31" i="47"/>
  <c r="AK31" i="47" s="1"/>
  <c r="CW31" i="47" s="1"/>
  <c r="AJ32" i="47"/>
  <c r="AK32" i="47" s="1"/>
  <c r="CW32" i="47" s="1"/>
  <c r="AJ33" i="47"/>
  <c r="AK33" i="47" s="1"/>
  <c r="CW33" i="47" s="1"/>
  <c r="AJ21" i="47"/>
  <c r="AH39" i="47"/>
  <c r="AI39" i="47" s="1"/>
  <c r="CV39" i="47" s="1"/>
  <c r="F52" i="43" s="1"/>
  <c r="AH40" i="47"/>
  <c r="AI40" i="47" s="1"/>
  <c r="CV40" i="47" s="1"/>
  <c r="F53" i="43" s="1"/>
  <c r="AH41" i="47"/>
  <c r="AI41" i="47" s="1"/>
  <c r="CV41" i="47" s="1"/>
  <c r="F54" i="43" s="1"/>
  <c r="AH42" i="47"/>
  <c r="AI42" i="47" s="1"/>
  <c r="CV42" i="47" s="1"/>
  <c r="F55" i="43" s="1"/>
  <c r="AH43" i="47"/>
  <c r="AI43" i="47" s="1"/>
  <c r="CV43" i="47" s="1"/>
  <c r="F56" i="43" s="1"/>
  <c r="AH44" i="47"/>
  <c r="AI44" i="47" s="1"/>
  <c r="CV44" i="47" s="1"/>
  <c r="F57" i="43" s="1"/>
  <c r="AH45" i="47"/>
  <c r="AI45" i="47" s="1"/>
  <c r="CV45" i="47" s="1"/>
  <c r="F58" i="43" s="1"/>
  <c r="AH46" i="47"/>
  <c r="AI46" i="47" s="1"/>
  <c r="CV46" i="47" s="1"/>
  <c r="F59" i="43" s="1"/>
  <c r="AH47" i="47"/>
  <c r="AI47" i="47" s="1"/>
  <c r="CV47" i="47" s="1"/>
  <c r="F60" i="43" s="1"/>
  <c r="AH48" i="47"/>
  <c r="AH49" i="47"/>
  <c r="AI49" i="47" s="1"/>
  <c r="CV49" i="47" s="1"/>
  <c r="F62" i="43" s="1"/>
  <c r="AH50" i="47"/>
  <c r="AI50" i="47" s="1"/>
  <c r="CV50" i="47" s="1"/>
  <c r="F63" i="43" s="1"/>
  <c r="AH38" i="47"/>
  <c r="AI38" i="47" s="1"/>
  <c r="CV38" i="47" s="1"/>
  <c r="F51" i="43" s="1"/>
  <c r="AH22" i="47"/>
  <c r="AI22" i="47" s="1"/>
  <c r="CV22" i="47" s="1"/>
  <c r="F35" i="43" s="1"/>
  <c r="AH23" i="47"/>
  <c r="AI23" i="47" s="1"/>
  <c r="CV23" i="47" s="1"/>
  <c r="F36" i="43" s="1"/>
  <c r="AH24" i="47"/>
  <c r="AH25" i="47"/>
  <c r="AI25" i="47" s="1"/>
  <c r="CV25" i="47" s="1"/>
  <c r="F38" i="43" s="1"/>
  <c r="AH26" i="47"/>
  <c r="AI26" i="47" s="1"/>
  <c r="CV26" i="47" s="1"/>
  <c r="F39" i="43" s="1"/>
  <c r="AH27" i="47"/>
  <c r="AI27" i="47" s="1"/>
  <c r="CV27" i="47" s="1"/>
  <c r="F40" i="43" s="1"/>
  <c r="AH28" i="47"/>
  <c r="AI28" i="47" s="1"/>
  <c r="CV28" i="47" s="1"/>
  <c r="F41" i="43" s="1"/>
  <c r="AH29" i="47"/>
  <c r="AI29" i="47" s="1"/>
  <c r="CV29" i="47" s="1"/>
  <c r="F42" i="43" s="1"/>
  <c r="AH30" i="47"/>
  <c r="AI30" i="47" s="1"/>
  <c r="CV30" i="47" s="1"/>
  <c r="F43" i="43" s="1"/>
  <c r="AH31" i="47"/>
  <c r="AI31" i="47" s="1"/>
  <c r="CV31" i="47" s="1"/>
  <c r="F44" i="43" s="1"/>
  <c r="AH32" i="47"/>
  <c r="AI32" i="47" s="1"/>
  <c r="CV32" i="47" s="1"/>
  <c r="F45" i="43" s="1"/>
  <c r="AH33" i="47"/>
  <c r="AI33" i="47" s="1"/>
  <c r="CV33" i="47" s="1"/>
  <c r="F46" i="43" s="1"/>
  <c r="AH21" i="47"/>
  <c r="AI21" i="47" s="1"/>
  <c r="CJ38" i="47"/>
  <c r="DY38" i="47" s="1"/>
  <c r="CJ39" i="47"/>
  <c r="DY39" i="47" s="1"/>
  <c r="CJ40" i="47"/>
  <c r="DY40" i="47" s="1"/>
  <c r="CJ41" i="47"/>
  <c r="DY41" i="47" s="1"/>
  <c r="CJ42" i="47"/>
  <c r="DY42" i="47" s="1"/>
  <c r="CJ43" i="47"/>
  <c r="DY43" i="47" s="1"/>
  <c r="CJ44" i="47"/>
  <c r="CJ45" i="47"/>
  <c r="DY45" i="47" s="1"/>
  <c r="CJ46" i="47"/>
  <c r="CJ47" i="47"/>
  <c r="DY47" i="47" s="1"/>
  <c r="CJ48" i="47"/>
  <c r="DY48" i="47" s="1"/>
  <c r="CJ49" i="47"/>
  <c r="DY49" i="47" s="1"/>
  <c r="CJ50" i="47"/>
  <c r="CO3" i="47"/>
  <c r="CM3" i="47"/>
  <c r="CK3" i="47"/>
  <c r="CI3" i="47"/>
  <c r="CG3" i="47"/>
  <c r="CE3" i="47"/>
  <c r="CC3" i="47"/>
  <c r="CA3" i="47"/>
  <c r="BY3" i="47"/>
  <c r="BW3" i="47"/>
  <c r="BU3" i="47"/>
  <c r="BS3" i="47"/>
  <c r="BQ3" i="47"/>
  <c r="BO3" i="47"/>
  <c r="BM3" i="47"/>
  <c r="BK3" i="47"/>
  <c r="BI3" i="47"/>
  <c r="BG3" i="47"/>
  <c r="BE3" i="47"/>
  <c r="BC3" i="47"/>
  <c r="AZ3" i="47"/>
  <c r="AX3" i="47"/>
  <c r="AV3" i="47"/>
  <c r="AT3" i="47"/>
  <c r="AR3" i="47"/>
  <c r="AP3" i="47"/>
  <c r="AF3" i="47"/>
  <c r="AE3" i="47"/>
  <c r="AD3" i="47"/>
  <c r="AC3" i="47"/>
  <c r="AB3" i="47"/>
  <c r="AA3" i="47"/>
  <c r="Z3" i="47"/>
  <c r="Y3" i="47"/>
  <c r="X3" i="47"/>
  <c r="W3" i="47"/>
  <c r="V3" i="47"/>
  <c r="U3" i="47"/>
  <c r="T3" i="47"/>
  <c r="S3" i="47"/>
  <c r="R3" i="47"/>
  <c r="Q3" i="47"/>
  <c r="P3" i="47"/>
  <c r="O3" i="47"/>
  <c r="N3" i="47"/>
  <c r="AS49" i="47"/>
  <c r="DA49" i="47" s="1"/>
  <c r="AZ5" i="47"/>
  <c r="AZ6" i="47"/>
  <c r="BA6" i="47" s="1"/>
  <c r="DE6" i="47" s="1"/>
  <c r="AZ7" i="47"/>
  <c r="BA7" i="47" s="1"/>
  <c r="DE7" i="47" s="1"/>
  <c r="AZ8" i="47"/>
  <c r="BA8" i="47" s="1"/>
  <c r="DE8" i="47" s="1"/>
  <c r="AZ9" i="47"/>
  <c r="BA9" i="47" s="1"/>
  <c r="DE9" i="47" s="1"/>
  <c r="AZ10" i="47"/>
  <c r="BA10" i="47" s="1"/>
  <c r="DE10" i="47" s="1"/>
  <c r="AZ11" i="47"/>
  <c r="BA11" i="47" s="1"/>
  <c r="DE11" i="47" s="1"/>
  <c r="AZ12" i="47"/>
  <c r="AZ13" i="47"/>
  <c r="BA13" i="47" s="1"/>
  <c r="DE13" i="47" s="1"/>
  <c r="AZ14" i="47"/>
  <c r="BA14" i="47" s="1"/>
  <c r="DE14" i="47" s="1"/>
  <c r="AZ15" i="47"/>
  <c r="BA15" i="47" s="1"/>
  <c r="DE15" i="47" s="1"/>
  <c r="AZ16" i="47"/>
  <c r="BA16" i="47" s="1"/>
  <c r="DE16" i="47" s="1"/>
  <c r="AZ4" i="47"/>
  <c r="BA4" i="47" s="1"/>
  <c r="DE4" i="47" s="1"/>
  <c r="AX5" i="47"/>
  <c r="AY5" i="47" s="1"/>
  <c r="DD5" i="47" s="1"/>
  <c r="AX6" i="47"/>
  <c r="AY6" i="47" s="1"/>
  <c r="DD6" i="47" s="1"/>
  <c r="AX7" i="47"/>
  <c r="AY7" i="47" s="1"/>
  <c r="DD7" i="47" s="1"/>
  <c r="AX8" i="47"/>
  <c r="AY8" i="47" s="1"/>
  <c r="DD8" i="47" s="1"/>
  <c r="AX9" i="47"/>
  <c r="AX10" i="47"/>
  <c r="AY10" i="47" s="1"/>
  <c r="DD10" i="47" s="1"/>
  <c r="AX11" i="47"/>
  <c r="AY11" i="47" s="1"/>
  <c r="DD11" i="47" s="1"/>
  <c r="AX12" i="47"/>
  <c r="AY12" i="47" s="1"/>
  <c r="DD12" i="47" s="1"/>
  <c r="AX13" i="47"/>
  <c r="AY13" i="47" s="1"/>
  <c r="DD13" i="47" s="1"/>
  <c r="AX14" i="47"/>
  <c r="AY14" i="47" s="1"/>
  <c r="DD14" i="47" s="1"/>
  <c r="AX15" i="47"/>
  <c r="AY15" i="47" s="1"/>
  <c r="DD15" i="47" s="1"/>
  <c r="AX16" i="47"/>
  <c r="AY16" i="47" s="1"/>
  <c r="DD16" i="47" s="1"/>
  <c r="AX4" i="47"/>
  <c r="AV5" i="47"/>
  <c r="AW5" i="47" s="1"/>
  <c r="DC5" i="47" s="1"/>
  <c r="AV6" i="47"/>
  <c r="AW6" i="47" s="1"/>
  <c r="DC6" i="47" s="1"/>
  <c r="AV7" i="47"/>
  <c r="AW7" i="47" s="1"/>
  <c r="DC7" i="47" s="1"/>
  <c r="AV8" i="47"/>
  <c r="AW8" i="47" s="1"/>
  <c r="DC8" i="47" s="1"/>
  <c r="AV9" i="47"/>
  <c r="AW9" i="47" s="1"/>
  <c r="DC9" i="47" s="1"/>
  <c r="AV10" i="47"/>
  <c r="AW10" i="47" s="1"/>
  <c r="DC10" i="47" s="1"/>
  <c r="AV11" i="47"/>
  <c r="AV12" i="47"/>
  <c r="AW12" i="47" s="1"/>
  <c r="DC12" i="47" s="1"/>
  <c r="AV13" i="47"/>
  <c r="AW13" i="47" s="1"/>
  <c r="DC13" i="47" s="1"/>
  <c r="AV14" i="47"/>
  <c r="AW14" i="47" s="1"/>
  <c r="DC14" i="47" s="1"/>
  <c r="AV15" i="47"/>
  <c r="AW15" i="47" s="1"/>
  <c r="DC15" i="47" s="1"/>
  <c r="AV16" i="47"/>
  <c r="AW16" i="47" s="1"/>
  <c r="DC16" i="47" s="1"/>
  <c r="AV4" i="47"/>
  <c r="AW4" i="47" s="1"/>
  <c r="AT5" i="47"/>
  <c r="AT6" i="47"/>
  <c r="AU6" i="47" s="1"/>
  <c r="DB6" i="47" s="1"/>
  <c r="AT7" i="47"/>
  <c r="AU7" i="47" s="1"/>
  <c r="DB7" i="47" s="1"/>
  <c r="AT8" i="47"/>
  <c r="AU8" i="47" s="1"/>
  <c r="DB8" i="47" s="1"/>
  <c r="AT9" i="47"/>
  <c r="AU9" i="47" s="1"/>
  <c r="DB9" i="47" s="1"/>
  <c r="AT10" i="47"/>
  <c r="AU10" i="47" s="1"/>
  <c r="DB10" i="47" s="1"/>
  <c r="AT11" i="47"/>
  <c r="AU11" i="47" s="1"/>
  <c r="DB11" i="47" s="1"/>
  <c r="AT12" i="47"/>
  <c r="AU12" i="47" s="1"/>
  <c r="DB12" i="47" s="1"/>
  <c r="AT13" i="47"/>
  <c r="AT14" i="47"/>
  <c r="AU14" i="47" s="1"/>
  <c r="DB14" i="47" s="1"/>
  <c r="AT15" i="47"/>
  <c r="AU15" i="47" s="1"/>
  <c r="DB15" i="47" s="1"/>
  <c r="AT16" i="47"/>
  <c r="AU16" i="47" s="1"/>
  <c r="DB16" i="47" s="1"/>
  <c r="AT4" i="47"/>
  <c r="AU4" i="47" s="1"/>
  <c r="AR5" i="47"/>
  <c r="AS5" i="47" s="1"/>
  <c r="DA5" i="47" s="1"/>
  <c r="AR6" i="47"/>
  <c r="AS6" i="47" s="1"/>
  <c r="DA6" i="47" s="1"/>
  <c r="AR7" i="47"/>
  <c r="AR8" i="47"/>
  <c r="AS8" i="47" s="1"/>
  <c r="DA8" i="47" s="1"/>
  <c r="AR9" i="47"/>
  <c r="AS9" i="47" s="1"/>
  <c r="DA9" i="47" s="1"/>
  <c r="AR10" i="47"/>
  <c r="AS10" i="47" s="1"/>
  <c r="DA10" i="47" s="1"/>
  <c r="AR11" i="47"/>
  <c r="AS11" i="47" s="1"/>
  <c r="DA11" i="47" s="1"/>
  <c r="AR12" i="47"/>
  <c r="AS12" i="47" s="1"/>
  <c r="DA12" i="47" s="1"/>
  <c r="AR13" i="47"/>
  <c r="AS13" i="47" s="1"/>
  <c r="DA13" i="47" s="1"/>
  <c r="AR14" i="47"/>
  <c r="AS14" i="47" s="1"/>
  <c r="DA14" i="47" s="1"/>
  <c r="AR15" i="47"/>
  <c r="AS15" i="47" s="1"/>
  <c r="DA15" i="47" s="1"/>
  <c r="AR16" i="47"/>
  <c r="AS16" i="47" s="1"/>
  <c r="DA16" i="47" s="1"/>
  <c r="AR4" i="47"/>
  <c r="AS4" i="47" s="1"/>
  <c r="DA4" i="47" s="1"/>
  <c r="AP5" i="47"/>
  <c r="AQ5" i="47" s="1"/>
  <c r="CZ5" i="47" s="1"/>
  <c r="AP6" i="47"/>
  <c r="AQ6" i="47" s="1"/>
  <c r="CZ6" i="47" s="1"/>
  <c r="AP7" i="47"/>
  <c r="AQ7" i="47" s="1"/>
  <c r="CZ7" i="47" s="1"/>
  <c r="AP8" i="47"/>
  <c r="AQ8" i="47" s="1"/>
  <c r="CZ8" i="47" s="1"/>
  <c r="AP9" i="47"/>
  <c r="AQ9" i="47" s="1"/>
  <c r="CZ9" i="47" s="1"/>
  <c r="AP10" i="47"/>
  <c r="AQ10" i="47" s="1"/>
  <c r="CZ10" i="47" s="1"/>
  <c r="AP11" i="47"/>
  <c r="AQ11" i="47" s="1"/>
  <c r="CZ11" i="47" s="1"/>
  <c r="AP12" i="47"/>
  <c r="AQ12" i="47" s="1"/>
  <c r="CZ12" i="47" s="1"/>
  <c r="AP13" i="47"/>
  <c r="AQ13" i="47" s="1"/>
  <c r="CZ13" i="47" s="1"/>
  <c r="AP14" i="47"/>
  <c r="AQ14" i="47" s="1"/>
  <c r="CZ14" i="47" s="1"/>
  <c r="AP15" i="47"/>
  <c r="AQ15" i="47" s="1"/>
  <c r="CZ15" i="47" s="1"/>
  <c r="AP16" i="47"/>
  <c r="AQ16" i="47" s="1"/>
  <c r="CZ16" i="47" s="1"/>
  <c r="AP4" i="47"/>
  <c r="AN5" i="47"/>
  <c r="AO5" i="47" s="1"/>
  <c r="CY5" i="47" s="1"/>
  <c r="AN6" i="47"/>
  <c r="AO6" i="47" s="1"/>
  <c r="CY6" i="47" s="1"/>
  <c r="AN7" i="47"/>
  <c r="AO7" i="47" s="1"/>
  <c r="CY7" i="47" s="1"/>
  <c r="AN8" i="47"/>
  <c r="AO8" i="47" s="1"/>
  <c r="CY8" i="47" s="1"/>
  <c r="AN9" i="47"/>
  <c r="AO9" i="47" s="1"/>
  <c r="CY9" i="47" s="1"/>
  <c r="AN10" i="47"/>
  <c r="AO10" i="47" s="1"/>
  <c r="CY10" i="47" s="1"/>
  <c r="AN11" i="47"/>
  <c r="AO11" i="47" s="1"/>
  <c r="CY11" i="47" s="1"/>
  <c r="AN12" i="47"/>
  <c r="AO12" i="47" s="1"/>
  <c r="CY12" i="47" s="1"/>
  <c r="AN13" i="47"/>
  <c r="AO13" i="47" s="1"/>
  <c r="CY13" i="47" s="1"/>
  <c r="AN14" i="47"/>
  <c r="AO14" i="47" s="1"/>
  <c r="CY14" i="47" s="1"/>
  <c r="AN15" i="47"/>
  <c r="AO15" i="47" s="1"/>
  <c r="CY15" i="47" s="1"/>
  <c r="AN16" i="47"/>
  <c r="AO16" i="47" s="1"/>
  <c r="CY16" i="47" s="1"/>
  <c r="AN4" i="47"/>
  <c r="AO4" i="47" s="1"/>
  <c r="AL5" i="47"/>
  <c r="AL6" i="47"/>
  <c r="AM6" i="47" s="1"/>
  <c r="CX6" i="47" s="1"/>
  <c r="AL7" i="47"/>
  <c r="AM7" i="47" s="1"/>
  <c r="CX7" i="47" s="1"/>
  <c r="AL8" i="47"/>
  <c r="AM8" i="47" s="1"/>
  <c r="CX8" i="47" s="1"/>
  <c r="AL9" i="47"/>
  <c r="AM9" i="47" s="1"/>
  <c r="CX9" i="47" s="1"/>
  <c r="AL10" i="47"/>
  <c r="AM10" i="47" s="1"/>
  <c r="CX10" i="47" s="1"/>
  <c r="AL11" i="47"/>
  <c r="AM11" i="47" s="1"/>
  <c r="CX11" i="47" s="1"/>
  <c r="AL12" i="47"/>
  <c r="AM12" i="47" s="1"/>
  <c r="CX12" i="47" s="1"/>
  <c r="AL13" i="47"/>
  <c r="AM13" i="47" s="1"/>
  <c r="CX13" i="47" s="1"/>
  <c r="AL14" i="47"/>
  <c r="AM14" i="47" s="1"/>
  <c r="CX14" i="47" s="1"/>
  <c r="AL15" i="47"/>
  <c r="AM15" i="47" s="1"/>
  <c r="CX15" i="47" s="1"/>
  <c r="AL16" i="47"/>
  <c r="AM16" i="47" s="1"/>
  <c r="CX16" i="47" s="1"/>
  <c r="AL4" i="47"/>
  <c r="AK44" i="47"/>
  <c r="CW44" i="47" s="1"/>
  <c r="AJ5" i="47"/>
  <c r="AK5" i="47" s="1"/>
  <c r="CW5" i="47" s="1"/>
  <c r="AJ6" i="47"/>
  <c r="AK6" i="47" s="1"/>
  <c r="CW6" i="47" s="1"/>
  <c r="AJ7" i="47"/>
  <c r="AK7" i="47" s="1"/>
  <c r="CW7" i="47" s="1"/>
  <c r="AJ8" i="47"/>
  <c r="AK8" i="47" s="1"/>
  <c r="CW8" i="47" s="1"/>
  <c r="AJ9" i="47"/>
  <c r="AK9" i="47" s="1"/>
  <c r="CW9" i="47" s="1"/>
  <c r="AJ10" i="47"/>
  <c r="AK10" i="47" s="1"/>
  <c r="CW10" i="47" s="1"/>
  <c r="AJ11" i="47"/>
  <c r="AK11" i="47" s="1"/>
  <c r="CW11" i="47" s="1"/>
  <c r="AJ12" i="47"/>
  <c r="AK12" i="47" s="1"/>
  <c r="CW12" i="47" s="1"/>
  <c r="AJ13" i="47"/>
  <c r="AK13" i="47" s="1"/>
  <c r="CW13" i="47" s="1"/>
  <c r="AJ14" i="47"/>
  <c r="AK14" i="47" s="1"/>
  <c r="CW14" i="47" s="1"/>
  <c r="AJ15" i="47"/>
  <c r="AK15" i="47" s="1"/>
  <c r="CW15" i="47" s="1"/>
  <c r="AJ16" i="47"/>
  <c r="AK16" i="47" s="1"/>
  <c r="CW16" i="47" s="1"/>
  <c r="AJ4" i="47"/>
  <c r="AK4" i="47" s="1"/>
  <c r="CW4" i="47" s="1"/>
  <c r="AH5" i="47"/>
  <c r="AI5" i="47" s="1"/>
  <c r="CV5" i="47" s="1"/>
  <c r="AH6" i="47"/>
  <c r="AI6" i="47" s="1"/>
  <c r="CV6" i="47" s="1"/>
  <c r="AH7" i="47"/>
  <c r="AI7" i="47" s="1"/>
  <c r="CV7" i="47" s="1"/>
  <c r="AH8" i="47"/>
  <c r="AI8" i="47" s="1"/>
  <c r="CV8" i="47" s="1"/>
  <c r="AH9" i="47"/>
  <c r="AI9" i="47" s="1"/>
  <c r="CV9" i="47" s="1"/>
  <c r="AH10" i="47"/>
  <c r="AI10" i="47" s="1"/>
  <c r="CV10" i="47" s="1"/>
  <c r="AH11" i="47"/>
  <c r="AI11" i="47" s="1"/>
  <c r="CV11" i="47" s="1"/>
  <c r="AH12" i="47"/>
  <c r="AI12" i="47" s="1"/>
  <c r="CV12" i="47" s="1"/>
  <c r="AH13" i="47"/>
  <c r="AI13" i="47" s="1"/>
  <c r="CV13" i="47" s="1"/>
  <c r="AH14" i="47"/>
  <c r="AI14" i="47" s="1"/>
  <c r="CV14" i="47" s="1"/>
  <c r="AH15" i="47"/>
  <c r="AI15" i="47" s="1"/>
  <c r="CV15" i="47" s="1"/>
  <c r="AH16" i="47"/>
  <c r="AI16" i="47" s="1"/>
  <c r="CV16" i="47" s="1"/>
  <c r="AH4" i="47"/>
  <c r="D51" i="47"/>
  <c r="E51" i="47"/>
  <c r="F51" i="47"/>
  <c r="G51" i="47"/>
  <c r="H51" i="47"/>
  <c r="I51" i="47"/>
  <c r="J51" i="47"/>
  <c r="K51" i="47"/>
  <c r="L51" i="47"/>
  <c r="C51" i="47"/>
  <c r="D34" i="47"/>
  <c r="E34" i="47"/>
  <c r="F34" i="47"/>
  <c r="G34" i="47"/>
  <c r="H34" i="47"/>
  <c r="I34" i="47"/>
  <c r="J34" i="47"/>
  <c r="K34" i="47"/>
  <c r="L34" i="47"/>
  <c r="C34" i="47"/>
  <c r="M17" i="47"/>
  <c r="L17" i="47"/>
  <c r="K17" i="47"/>
  <c r="J17" i="47"/>
  <c r="I17" i="47"/>
  <c r="H17" i="47"/>
  <c r="G17" i="47"/>
  <c r="F17" i="47"/>
  <c r="E17" i="47"/>
  <c r="D17" i="47"/>
  <c r="C17" i="47"/>
  <c r="AF51" i="47"/>
  <c r="AE51" i="47"/>
  <c r="AD51" i="47"/>
  <c r="AC51" i="47"/>
  <c r="AB51" i="47"/>
  <c r="AA51" i="47"/>
  <c r="Z51" i="47"/>
  <c r="Y51" i="47"/>
  <c r="X51" i="47"/>
  <c r="W51" i="47"/>
  <c r="V51" i="47"/>
  <c r="U51" i="47"/>
  <c r="T51" i="47"/>
  <c r="S51" i="47"/>
  <c r="R51" i="47"/>
  <c r="Q51" i="47"/>
  <c r="P51" i="47"/>
  <c r="O51" i="47"/>
  <c r="N51" i="47"/>
  <c r="M51" i="47"/>
  <c r="DV50" i="47"/>
  <c r="DT50" i="47"/>
  <c r="DL50" i="47"/>
  <c r="CP50" i="47"/>
  <c r="CN50" i="47"/>
  <c r="CL50" i="47"/>
  <c r="CH50" i="47"/>
  <c r="DW50" i="47" s="1"/>
  <c r="CF50" i="47"/>
  <c r="DU50" i="47" s="1"/>
  <c r="CD50" i="47"/>
  <c r="DS50" i="47" s="1"/>
  <c r="CB50" i="47"/>
  <c r="DR50" i="47" s="1"/>
  <c r="BZ50" i="47"/>
  <c r="DQ50" i="47" s="1"/>
  <c r="BX50" i="47"/>
  <c r="DP50" i="47" s="1"/>
  <c r="BV50" i="47"/>
  <c r="DO50" i="47" s="1"/>
  <c r="BT50" i="47"/>
  <c r="DN50" i="47" s="1"/>
  <c r="BR50" i="47"/>
  <c r="DM50" i="47" s="1"/>
  <c r="BP50" i="47"/>
  <c r="BN50" i="47"/>
  <c r="DK50" i="47" s="1"/>
  <c r="BL50" i="47"/>
  <c r="DJ50" i="47" s="1"/>
  <c r="BJ50" i="47"/>
  <c r="DI50" i="47" s="1"/>
  <c r="BH50" i="47"/>
  <c r="DH50" i="47" s="1"/>
  <c r="BF50" i="47"/>
  <c r="DG50" i="47" s="1"/>
  <c r="BD50" i="47"/>
  <c r="DF50" i="47" s="1"/>
  <c r="BA50" i="47"/>
  <c r="DE50" i="47" s="1"/>
  <c r="DX49" i="47"/>
  <c r="CP49" i="47"/>
  <c r="CN49" i="47"/>
  <c r="CL49" i="47"/>
  <c r="CH49" i="47"/>
  <c r="DW49" i="47" s="1"/>
  <c r="DV49" i="47"/>
  <c r="CF49" i="47"/>
  <c r="DU49" i="47" s="1"/>
  <c r="CD49" i="47"/>
  <c r="DS49" i="47" s="1"/>
  <c r="CB49" i="47"/>
  <c r="DR49" i="47" s="1"/>
  <c r="BZ49" i="47"/>
  <c r="DQ49" i="47" s="1"/>
  <c r="BX49" i="47"/>
  <c r="DP49" i="47" s="1"/>
  <c r="BV49" i="47"/>
  <c r="DO49" i="47" s="1"/>
  <c r="BT49" i="47"/>
  <c r="DN49" i="47" s="1"/>
  <c r="BR49" i="47"/>
  <c r="DM49" i="47" s="1"/>
  <c r="BP49" i="47"/>
  <c r="BN49" i="47"/>
  <c r="DK49" i="47" s="1"/>
  <c r="BL49" i="47"/>
  <c r="DJ49" i="47" s="1"/>
  <c r="BJ49" i="47"/>
  <c r="DI49" i="47" s="1"/>
  <c r="BH49" i="47"/>
  <c r="DH49" i="47" s="1"/>
  <c r="BF49" i="47"/>
  <c r="DG49" i="47" s="1"/>
  <c r="BD49" i="47"/>
  <c r="DF49" i="47" s="1"/>
  <c r="BA49" i="47"/>
  <c r="DE49" i="47" s="1"/>
  <c r="DV48" i="47"/>
  <c r="DT48" i="47"/>
  <c r="DL48" i="47"/>
  <c r="CP48" i="47"/>
  <c r="CN48" i="47"/>
  <c r="CL48" i="47"/>
  <c r="CH48" i="47"/>
  <c r="DW48" i="47" s="1"/>
  <c r="CF48" i="47"/>
  <c r="DU48" i="47" s="1"/>
  <c r="CD48" i="47"/>
  <c r="DS48" i="47" s="1"/>
  <c r="CB48" i="47"/>
  <c r="DR48" i="47" s="1"/>
  <c r="BZ48" i="47"/>
  <c r="DQ48" i="47" s="1"/>
  <c r="BX48" i="47"/>
  <c r="DP48" i="47" s="1"/>
  <c r="BV48" i="47"/>
  <c r="DO48" i="47" s="1"/>
  <c r="BT48" i="47"/>
  <c r="DN48" i="47" s="1"/>
  <c r="BR48" i="47"/>
  <c r="DM48" i="47" s="1"/>
  <c r="BP48" i="47"/>
  <c r="BN48" i="47"/>
  <c r="DK48" i="47" s="1"/>
  <c r="BL48" i="47"/>
  <c r="DJ48" i="47" s="1"/>
  <c r="BJ48" i="47"/>
  <c r="DI48" i="47" s="1"/>
  <c r="BH48" i="47"/>
  <c r="DH48" i="47" s="1"/>
  <c r="BF48" i="47"/>
  <c r="DG48" i="47" s="1"/>
  <c r="BD48" i="47"/>
  <c r="DF48" i="47" s="1"/>
  <c r="AU48" i="47"/>
  <c r="DB48" i="47" s="1"/>
  <c r="AM48" i="47"/>
  <c r="CX48" i="47" s="1"/>
  <c r="AI48" i="47"/>
  <c r="CV48" i="47" s="1"/>
  <c r="F61" i="43" s="1"/>
  <c r="DX47" i="47"/>
  <c r="DV47" i="47"/>
  <c r="CP47" i="47"/>
  <c r="CN47" i="47"/>
  <c r="CL47" i="47"/>
  <c r="CH47" i="47"/>
  <c r="DW47" i="47" s="1"/>
  <c r="CD47" i="47"/>
  <c r="DS47" i="47" s="1"/>
  <c r="CB47" i="47"/>
  <c r="DR47" i="47" s="1"/>
  <c r="BZ47" i="47"/>
  <c r="DQ47" i="47" s="1"/>
  <c r="BX47" i="47"/>
  <c r="DP47" i="47" s="1"/>
  <c r="BV47" i="47"/>
  <c r="DO47" i="47" s="1"/>
  <c r="BT47" i="47"/>
  <c r="DN47" i="47" s="1"/>
  <c r="BR47" i="47"/>
  <c r="DM47" i="47" s="1"/>
  <c r="BN47" i="47"/>
  <c r="DK47" i="47" s="1"/>
  <c r="BL47" i="47"/>
  <c r="DJ47" i="47" s="1"/>
  <c r="BJ47" i="47"/>
  <c r="DI47" i="47" s="1"/>
  <c r="BH47" i="47"/>
  <c r="DH47" i="47" s="1"/>
  <c r="BF47" i="47"/>
  <c r="DG47" i="47" s="1"/>
  <c r="BD47" i="47"/>
  <c r="DF47" i="47" s="1"/>
  <c r="AU47" i="47"/>
  <c r="DB47" i="47" s="1"/>
  <c r="DV46" i="47"/>
  <c r="DT46" i="47"/>
  <c r="DL46" i="47"/>
  <c r="CP46" i="47"/>
  <c r="CN46" i="47"/>
  <c r="CL46" i="47"/>
  <c r="DX46" i="47"/>
  <c r="CH46" i="47"/>
  <c r="DW46" i="47" s="1"/>
  <c r="CF46" i="47"/>
  <c r="DU46" i="47" s="1"/>
  <c r="CD46" i="47"/>
  <c r="DS46" i="47" s="1"/>
  <c r="CB46" i="47"/>
  <c r="DR46" i="47" s="1"/>
  <c r="BZ46" i="47"/>
  <c r="DQ46" i="47" s="1"/>
  <c r="BX46" i="47"/>
  <c r="DP46" i="47" s="1"/>
  <c r="BV46" i="47"/>
  <c r="DO46" i="47" s="1"/>
  <c r="BT46" i="47"/>
  <c r="DN46" i="47" s="1"/>
  <c r="BR46" i="47"/>
  <c r="DM46" i="47" s="1"/>
  <c r="BP46" i="47"/>
  <c r="BN46" i="47"/>
  <c r="DK46" i="47" s="1"/>
  <c r="BL46" i="47"/>
  <c r="DJ46" i="47" s="1"/>
  <c r="BJ46" i="47"/>
  <c r="DI46" i="47" s="1"/>
  <c r="BH46" i="47"/>
  <c r="DH46" i="47" s="1"/>
  <c r="BF46" i="47"/>
  <c r="DG46" i="47" s="1"/>
  <c r="BD46" i="47"/>
  <c r="DF46" i="47" s="1"/>
  <c r="AQ46" i="47"/>
  <c r="CZ46" i="47" s="1"/>
  <c r="DX45" i="47"/>
  <c r="DV45" i="47"/>
  <c r="CP45" i="47"/>
  <c r="CN45" i="47"/>
  <c r="CL45" i="47"/>
  <c r="CH45" i="47"/>
  <c r="DW45" i="47" s="1"/>
  <c r="CD45" i="47"/>
  <c r="DS45" i="47" s="1"/>
  <c r="CB45" i="47"/>
  <c r="DR45" i="47" s="1"/>
  <c r="BZ45" i="47"/>
  <c r="DQ45" i="47" s="1"/>
  <c r="BX45" i="47"/>
  <c r="DP45" i="47" s="1"/>
  <c r="BV45" i="47"/>
  <c r="DO45" i="47" s="1"/>
  <c r="BT45" i="47"/>
  <c r="DN45" i="47" s="1"/>
  <c r="BR45" i="47"/>
  <c r="DM45" i="47" s="1"/>
  <c r="BN45" i="47"/>
  <c r="DK45" i="47" s="1"/>
  <c r="BL45" i="47"/>
  <c r="DJ45" i="47" s="1"/>
  <c r="BJ45" i="47"/>
  <c r="DI45" i="47" s="1"/>
  <c r="BH45" i="47"/>
  <c r="DH45" i="47" s="1"/>
  <c r="BF45" i="47"/>
  <c r="DG45" i="47" s="1"/>
  <c r="BD45" i="47"/>
  <c r="DF45" i="47" s="1"/>
  <c r="AW45" i="47"/>
  <c r="DC45" i="47" s="1"/>
  <c r="AO45" i="47"/>
  <c r="CY45" i="47" s="1"/>
  <c r="CP44" i="47"/>
  <c r="CN44" i="47"/>
  <c r="CL44" i="47"/>
  <c r="DY44" i="47"/>
  <c r="DX44" i="47"/>
  <c r="CH44" i="47"/>
  <c r="DW44" i="47" s="1"/>
  <c r="DV44" i="47"/>
  <c r="CF44" i="47"/>
  <c r="DU44" i="47" s="1"/>
  <c r="DT44" i="47"/>
  <c r="CD44" i="47"/>
  <c r="DS44" i="47" s="1"/>
  <c r="CB44" i="47"/>
  <c r="DR44" i="47" s="1"/>
  <c r="BZ44" i="47"/>
  <c r="DQ44" i="47" s="1"/>
  <c r="BX44" i="47"/>
  <c r="DP44" i="47" s="1"/>
  <c r="BV44" i="47"/>
  <c r="DO44" i="47" s="1"/>
  <c r="BT44" i="47"/>
  <c r="DN44" i="47" s="1"/>
  <c r="BR44" i="47"/>
  <c r="DM44" i="47" s="1"/>
  <c r="BP44" i="47"/>
  <c r="DL44" i="47"/>
  <c r="BN44" i="47"/>
  <c r="DK44" i="47" s="1"/>
  <c r="BL44" i="47"/>
  <c r="DJ44" i="47" s="1"/>
  <c r="BJ44" i="47"/>
  <c r="DI44" i="47" s="1"/>
  <c r="BH44" i="47"/>
  <c r="DH44" i="47" s="1"/>
  <c r="BF44" i="47"/>
  <c r="DG44" i="47" s="1"/>
  <c r="BD44" i="47"/>
  <c r="DF44" i="47" s="1"/>
  <c r="DX43" i="47"/>
  <c r="DV43" i="47"/>
  <c r="DT43" i="47"/>
  <c r="DL43" i="47"/>
  <c r="CP43" i="47"/>
  <c r="CN43" i="47"/>
  <c r="CL43" i="47"/>
  <c r="CH43" i="47"/>
  <c r="DW43" i="47" s="1"/>
  <c r="CF43" i="47"/>
  <c r="DU43" i="47" s="1"/>
  <c r="CD43" i="47"/>
  <c r="DS43" i="47" s="1"/>
  <c r="CB43" i="47"/>
  <c r="DR43" i="47" s="1"/>
  <c r="BZ43" i="47"/>
  <c r="DQ43" i="47" s="1"/>
  <c r="BX43" i="47"/>
  <c r="DP43" i="47" s="1"/>
  <c r="BV43" i="47"/>
  <c r="DO43" i="47" s="1"/>
  <c r="BT43" i="47"/>
  <c r="DN43" i="47" s="1"/>
  <c r="BR43" i="47"/>
  <c r="DM43" i="47" s="1"/>
  <c r="BP43" i="47"/>
  <c r="BN43" i="47"/>
  <c r="DK43" i="47" s="1"/>
  <c r="BL43" i="47"/>
  <c r="DJ43" i="47" s="1"/>
  <c r="BJ43" i="47"/>
  <c r="DI43" i="47" s="1"/>
  <c r="BH43" i="47"/>
  <c r="DH43" i="47" s="1"/>
  <c r="BF43" i="47"/>
  <c r="DG43" i="47" s="1"/>
  <c r="BD43" i="47"/>
  <c r="DF43" i="47" s="1"/>
  <c r="DX42" i="47"/>
  <c r="DT42" i="47"/>
  <c r="DL42" i="47"/>
  <c r="CP42" i="47"/>
  <c r="CN42" i="47"/>
  <c r="CL42" i="47"/>
  <c r="CH42" i="47"/>
  <c r="DW42" i="47" s="1"/>
  <c r="DV42" i="47"/>
  <c r="CF42" i="47"/>
  <c r="DU42" i="47" s="1"/>
  <c r="CD42" i="47"/>
  <c r="DS42" i="47" s="1"/>
  <c r="CB42" i="47"/>
  <c r="DR42" i="47" s="1"/>
  <c r="BZ42" i="47"/>
  <c r="DQ42" i="47" s="1"/>
  <c r="BX42" i="47"/>
  <c r="DP42" i="47" s="1"/>
  <c r="BV42" i="47"/>
  <c r="DO42" i="47" s="1"/>
  <c r="BT42" i="47"/>
  <c r="DN42" i="47" s="1"/>
  <c r="BR42" i="47"/>
  <c r="DM42" i="47" s="1"/>
  <c r="BP42" i="47"/>
  <c r="BN42" i="47"/>
  <c r="DK42" i="47" s="1"/>
  <c r="BL42" i="47"/>
  <c r="DJ42" i="47" s="1"/>
  <c r="BJ42" i="47"/>
  <c r="DI42" i="47" s="1"/>
  <c r="BH42" i="47"/>
  <c r="DH42" i="47" s="1"/>
  <c r="BF42" i="47"/>
  <c r="DG42" i="47" s="1"/>
  <c r="BD42" i="47"/>
  <c r="DF42" i="47" s="1"/>
  <c r="DX41" i="47"/>
  <c r="DV41" i="47"/>
  <c r="DT41" i="47"/>
  <c r="DL41" i="47"/>
  <c r="CP41" i="47"/>
  <c r="CN41" i="47"/>
  <c r="CL41" i="47"/>
  <c r="CH41" i="47"/>
  <c r="DW41" i="47" s="1"/>
  <c r="CF41" i="47"/>
  <c r="DU41" i="47" s="1"/>
  <c r="CD41" i="47"/>
  <c r="DS41" i="47" s="1"/>
  <c r="CB41" i="47"/>
  <c r="DR41" i="47" s="1"/>
  <c r="BZ41" i="47"/>
  <c r="DQ41" i="47" s="1"/>
  <c r="BX41" i="47"/>
  <c r="DP41" i="47" s="1"/>
  <c r="BV41" i="47"/>
  <c r="DO41" i="47" s="1"/>
  <c r="BT41" i="47"/>
  <c r="DN41" i="47" s="1"/>
  <c r="BR41" i="47"/>
  <c r="DM41" i="47" s="1"/>
  <c r="BP41" i="47"/>
  <c r="BN41" i="47"/>
  <c r="DK41" i="47" s="1"/>
  <c r="BL41" i="47"/>
  <c r="DJ41" i="47" s="1"/>
  <c r="BJ41" i="47"/>
  <c r="DI41" i="47" s="1"/>
  <c r="BH41" i="47"/>
  <c r="DH41" i="47" s="1"/>
  <c r="BF41" i="47"/>
  <c r="DG41" i="47" s="1"/>
  <c r="BD41" i="47"/>
  <c r="DF41" i="47" s="1"/>
  <c r="BA41" i="47"/>
  <c r="DE41" i="47" s="1"/>
  <c r="AS41" i="47"/>
  <c r="DA41" i="47" s="1"/>
  <c r="DX40" i="47"/>
  <c r="DL40" i="47"/>
  <c r="CP40" i="47"/>
  <c r="CN40" i="47"/>
  <c r="CL40" i="47"/>
  <c r="DV40" i="47"/>
  <c r="CF40" i="47"/>
  <c r="DU40" i="47" s="1"/>
  <c r="DT40" i="47"/>
  <c r="CD40" i="47"/>
  <c r="DS40" i="47" s="1"/>
  <c r="CB40" i="47"/>
  <c r="DR40" i="47" s="1"/>
  <c r="BZ40" i="47"/>
  <c r="DQ40" i="47" s="1"/>
  <c r="BX40" i="47"/>
  <c r="DP40" i="47" s="1"/>
  <c r="BV40" i="47"/>
  <c r="DO40" i="47" s="1"/>
  <c r="BT40" i="47"/>
  <c r="DN40" i="47" s="1"/>
  <c r="BR40" i="47"/>
  <c r="DM40" i="47" s="1"/>
  <c r="BP40" i="47"/>
  <c r="BN40" i="47"/>
  <c r="DK40" i="47" s="1"/>
  <c r="BL40" i="47"/>
  <c r="DJ40" i="47" s="1"/>
  <c r="BJ40" i="47"/>
  <c r="DI40" i="47" s="1"/>
  <c r="BH40" i="47"/>
  <c r="DH40" i="47" s="1"/>
  <c r="BF40" i="47"/>
  <c r="DG40" i="47" s="1"/>
  <c r="BD40" i="47"/>
  <c r="DF40" i="47" s="1"/>
  <c r="AU40" i="47"/>
  <c r="DB40" i="47" s="1"/>
  <c r="AM40" i="47"/>
  <c r="CX40" i="47" s="1"/>
  <c r="DX39" i="47"/>
  <c r="DV39" i="47"/>
  <c r="DT39" i="47"/>
  <c r="DL39" i="47"/>
  <c r="CP39" i="47"/>
  <c r="CN39" i="47"/>
  <c r="CL39" i="47"/>
  <c r="CH39" i="47"/>
  <c r="DW39" i="47" s="1"/>
  <c r="CF39" i="47"/>
  <c r="DU39" i="47" s="1"/>
  <c r="CD39" i="47"/>
  <c r="DS39" i="47" s="1"/>
  <c r="CB39" i="47"/>
  <c r="DR39" i="47" s="1"/>
  <c r="BZ39" i="47"/>
  <c r="DQ39" i="47" s="1"/>
  <c r="BX39" i="47"/>
  <c r="DP39" i="47" s="1"/>
  <c r="BV39" i="47"/>
  <c r="DO39" i="47" s="1"/>
  <c r="BT39" i="47"/>
  <c r="DN39" i="47" s="1"/>
  <c r="BR39" i="47"/>
  <c r="DM39" i="47" s="1"/>
  <c r="BP39" i="47"/>
  <c r="BN39" i="47"/>
  <c r="DK39" i="47" s="1"/>
  <c r="BL39" i="47"/>
  <c r="DJ39" i="47" s="1"/>
  <c r="BJ39" i="47"/>
  <c r="DI39" i="47" s="1"/>
  <c r="BH39" i="47"/>
  <c r="DH39" i="47" s="1"/>
  <c r="BF39" i="47"/>
  <c r="DG39" i="47" s="1"/>
  <c r="BD39" i="47"/>
  <c r="DF39" i="47" s="1"/>
  <c r="BA39" i="47"/>
  <c r="DE39" i="47" s="1"/>
  <c r="AU39" i="47"/>
  <c r="DB39" i="47" s="1"/>
  <c r="AM39" i="47"/>
  <c r="CX39" i="47" s="1"/>
  <c r="DX38" i="47"/>
  <c r="CP38" i="47"/>
  <c r="CN38" i="47"/>
  <c r="CL38" i="47"/>
  <c r="CF38" i="47"/>
  <c r="DU38" i="47" s="1"/>
  <c r="DT38" i="47"/>
  <c r="CB38" i="47"/>
  <c r="DR38" i="47" s="1"/>
  <c r="BZ38" i="47"/>
  <c r="DQ38" i="47" s="1"/>
  <c r="BX38" i="47"/>
  <c r="BT38" i="47"/>
  <c r="BL38" i="47"/>
  <c r="DJ38" i="47" s="1"/>
  <c r="BH38" i="47"/>
  <c r="BD38" i="47"/>
  <c r="AF34" i="47"/>
  <c r="AE34" i="47"/>
  <c r="AD34" i="47"/>
  <c r="AC34" i="47"/>
  <c r="AB34" i="47"/>
  <c r="AA34" i="47"/>
  <c r="Z34" i="47"/>
  <c r="Y34" i="47"/>
  <c r="X34" i="47"/>
  <c r="W34" i="47"/>
  <c r="V34" i="47"/>
  <c r="U34" i="47"/>
  <c r="T34" i="47"/>
  <c r="S34" i="47"/>
  <c r="R34" i="47"/>
  <c r="Q34" i="47"/>
  <c r="P34" i="47"/>
  <c r="O34" i="47"/>
  <c r="N34" i="47"/>
  <c r="M34" i="47"/>
  <c r="DT33" i="47"/>
  <c r="DL33" i="47"/>
  <c r="CP33" i="47"/>
  <c r="CN33" i="47"/>
  <c r="CL33" i="47"/>
  <c r="CJ33" i="47"/>
  <c r="DY33" i="47" s="1"/>
  <c r="DX33" i="47"/>
  <c r="CF33" i="47"/>
  <c r="DU33" i="47" s="1"/>
  <c r="CD33" i="47"/>
  <c r="DS33" i="47" s="1"/>
  <c r="CB33" i="47"/>
  <c r="DR33" i="47" s="1"/>
  <c r="BZ33" i="47"/>
  <c r="DQ33" i="47" s="1"/>
  <c r="BX33" i="47"/>
  <c r="DP33" i="47" s="1"/>
  <c r="BV33" i="47"/>
  <c r="DO33" i="47" s="1"/>
  <c r="BT33" i="47"/>
  <c r="DN33" i="47" s="1"/>
  <c r="BR33" i="47"/>
  <c r="DM33" i="47" s="1"/>
  <c r="BP33" i="47"/>
  <c r="BJ33" i="47"/>
  <c r="DI33" i="47" s="1"/>
  <c r="BH33" i="47"/>
  <c r="DH33" i="47" s="1"/>
  <c r="BD33" i="47"/>
  <c r="DF33" i="47" s="1"/>
  <c r="AM33" i="47"/>
  <c r="CX33" i="47" s="1"/>
  <c r="DX32" i="47"/>
  <c r="DV32" i="47"/>
  <c r="CP32" i="47"/>
  <c r="CN32" i="47"/>
  <c r="CL32" i="47"/>
  <c r="CJ32" i="47"/>
  <c r="DY32" i="47" s="1"/>
  <c r="CH32" i="47"/>
  <c r="DW32" i="47" s="1"/>
  <c r="CF32" i="47"/>
  <c r="DU32" i="47" s="1"/>
  <c r="DT32" i="47"/>
  <c r="CD32" i="47"/>
  <c r="DS32" i="47" s="1"/>
  <c r="CB32" i="47"/>
  <c r="DR32" i="47" s="1"/>
  <c r="BZ32" i="47"/>
  <c r="DQ32" i="47" s="1"/>
  <c r="BX32" i="47"/>
  <c r="DP32" i="47" s="1"/>
  <c r="BV32" i="47"/>
  <c r="DO32" i="47" s="1"/>
  <c r="BT32" i="47"/>
  <c r="DN32" i="47" s="1"/>
  <c r="BR32" i="47"/>
  <c r="DM32" i="47" s="1"/>
  <c r="BP32" i="47"/>
  <c r="DL32" i="47"/>
  <c r="BN32" i="47"/>
  <c r="DK32" i="47" s="1"/>
  <c r="BL32" i="47"/>
  <c r="DJ32" i="47" s="1"/>
  <c r="BJ32" i="47"/>
  <c r="DI32" i="47" s="1"/>
  <c r="BH32" i="47"/>
  <c r="DH32" i="47" s="1"/>
  <c r="BF32" i="47"/>
  <c r="DG32" i="47" s="1"/>
  <c r="BD32" i="47"/>
  <c r="DF32" i="47" s="1"/>
  <c r="DT31" i="47"/>
  <c r="DL31" i="47"/>
  <c r="CP31" i="47"/>
  <c r="CN31" i="47"/>
  <c r="CL31" i="47"/>
  <c r="DV31" i="47"/>
  <c r="CF31" i="47"/>
  <c r="DU31" i="47" s="1"/>
  <c r="CD31" i="47"/>
  <c r="DS31" i="47" s="1"/>
  <c r="CB31" i="47"/>
  <c r="DR31" i="47" s="1"/>
  <c r="BZ31" i="47"/>
  <c r="DQ31" i="47" s="1"/>
  <c r="BX31" i="47"/>
  <c r="DP31" i="47" s="1"/>
  <c r="BV31" i="47"/>
  <c r="DO31" i="47" s="1"/>
  <c r="BT31" i="47"/>
  <c r="DN31" i="47" s="1"/>
  <c r="BR31" i="47"/>
  <c r="DM31" i="47" s="1"/>
  <c r="BP31" i="47"/>
  <c r="BL31" i="47"/>
  <c r="DJ31" i="47" s="1"/>
  <c r="BJ31" i="47"/>
  <c r="DI31" i="47" s="1"/>
  <c r="BD31" i="47"/>
  <c r="DF31" i="47" s="1"/>
  <c r="AQ31" i="47"/>
  <c r="CZ31" i="47" s="1"/>
  <c r="DX30" i="47"/>
  <c r="DV30" i="47"/>
  <c r="CP30" i="47"/>
  <c r="CN30" i="47"/>
  <c r="CL30" i="47"/>
  <c r="CJ30" i="47"/>
  <c r="DY30" i="47" s="1"/>
  <c r="CH30" i="47"/>
  <c r="DW30" i="47" s="1"/>
  <c r="CF30" i="47"/>
  <c r="DU30" i="47" s="1"/>
  <c r="DT30" i="47"/>
  <c r="CD30" i="47"/>
  <c r="DS30" i="47" s="1"/>
  <c r="CB30" i="47"/>
  <c r="DR30" i="47" s="1"/>
  <c r="BZ30" i="47"/>
  <c r="DQ30" i="47" s="1"/>
  <c r="BX30" i="47"/>
  <c r="DP30" i="47" s="1"/>
  <c r="BV30" i="47"/>
  <c r="DO30" i="47" s="1"/>
  <c r="BT30" i="47"/>
  <c r="DN30" i="47" s="1"/>
  <c r="BR30" i="47"/>
  <c r="DM30" i="47" s="1"/>
  <c r="BP30" i="47"/>
  <c r="DL30" i="47"/>
  <c r="BN30" i="47"/>
  <c r="DK30" i="47" s="1"/>
  <c r="BL30" i="47"/>
  <c r="DJ30" i="47" s="1"/>
  <c r="BJ30" i="47"/>
  <c r="DI30" i="47" s="1"/>
  <c r="BH30" i="47"/>
  <c r="DH30" i="47" s="1"/>
  <c r="BF30" i="47"/>
  <c r="DG30" i="47" s="1"/>
  <c r="BD30" i="47"/>
  <c r="DF30" i="47" s="1"/>
  <c r="AU30" i="47"/>
  <c r="DB30" i="47" s="1"/>
  <c r="AO30" i="47"/>
  <c r="CY30" i="47" s="1"/>
  <c r="DT29" i="47"/>
  <c r="DL29" i="47"/>
  <c r="CP29" i="47"/>
  <c r="CN29" i="47"/>
  <c r="CL29" i="47"/>
  <c r="CF29" i="47"/>
  <c r="DU29" i="47" s="1"/>
  <c r="CD29" i="47"/>
  <c r="DS29" i="47" s="1"/>
  <c r="CB29" i="47"/>
  <c r="DR29" i="47" s="1"/>
  <c r="BZ29" i="47"/>
  <c r="DQ29" i="47" s="1"/>
  <c r="BX29" i="47"/>
  <c r="DP29" i="47" s="1"/>
  <c r="BV29" i="47"/>
  <c r="DO29" i="47" s="1"/>
  <c r="BT29" i="47"/>
  <c r="DN29" i="47" s="1"/>
  <c r="BR29" i="47"/>
  <c r="DM29" i="47" s="1"/>
  <c r="BP29" i="47"/>
  <c r="BN29" i="47"/>
  <c r="DK29" i="47" s="1"/>
  <c r="BL29" i="47"/>
  <c r="DJ29" i="47" s="1"/>
  <c r="BF29" i="47"/>
  <c r="DG29" i="47" s="1"/>
  <c r="BD29" i="47"/>
  <c r="DF29" i="47" s="1"/>
  <c r="AW29" i="47"/>
  <c r="DC29" i="47" s="1"/>
  <c r="DX28" i="47"/>
  <c r="DW28" i="47"/>
  <c r="DV28" i="47"/>
  <c r="CP28" i="47"/>
  <c r="CN28" i="47"/>
  <c r="CL28" i="47"/>
  <c r="CJ28" i="47"/>
  <c r="DY28" i="47" s="1"/>
  <c r="CH28" i="47"/>
  <c r="DT28" i="47"/>
  <c r="CD28" i="47"/>
  <c r="DS28" i="47" s="1"/>
  <c r="CB28" i="47"/>
  <c r="DR28" i="47" s="1"/>
  <c r="BZ28" i="47"/>
  <c r="DQ28" i="47" s="1"/>
  <c r="BX28" i="47"/>
  <c r="DP28" i="47" s="1"/>
  <c r="BV28" i="47"/>
  <c r="DO28" i="47" s="1"/>
  <c r="BT28" i="47"/>
  <c r="DN28" i="47" s="1"/>
  <c r="BR28" i="47"/>
  <c r="DM28" i="47" s="1"/>
  <c r="BP28" i="47"/>
  <c r="DL28" i="47"/>
  <c r="BJ28" i="47"/>
  <c r="DI28" i="47" s="1"/>
  <c r="DV27" i="47"/>
  <c r="DT27" i="47"/>
  <c r="DL27" i="47"/>
  <c r="CP27" i="47"/>
  <c r="CN27" i="47"/>
  <c r="CL27" i="47"/>
  <c r="CH27" i="47"/>
  <c r="DW27" i="47" s="1"/>
  <c r="CF27" i="47"/>
  <c r="DU27" i="47" s="1"/>
  <c r="CD27" i="47"/>
  <c r="DS27" i="47" s="1"/>
  <c r="CB27" i="47"/>
  <c r="DR27" i="47" s="1"/>
  <c r="BZ27" i="47"/>
  <c r="DQ27" i="47" s="1"/>
  <c r="BX27" i="47"/>
  <c r="DP27" i="47" s="1"/>
  <c r="BV27" i="47"/>
  <c r="DO27" i="47" s="1"/>
  <c r="BT27" i="47"/>
  <c r="DN27" i="47" s="1"/>
  <c r="BR27" i="47"/>
  <c r="DM27" i="47" s="1"/>
  <c r="BP27" i="47"/>
  <c r="BN27" i="47"/>
  <c r="DK27" i="47" s="1"/>
  <c r="BF27" i="47"/>
  <c r="DG27" i="47" s="1"/>
  <c r="DX26" i="47"/>
  <c r="DV26" i="47"/>
  <c r="CP26" i="47"/>
  <c r="CN26" i="47"/>
  <c r="CL26" i="47"/>
  <c r="CJ26" i="47"/>
  <c r="DY26" i="47" s="1"/>
  <c r="CH26" i="47"/>
  <c r="DW26" i="47" s="1"/>
  <c r="CF26" i="47"/>
  <c r="DU26" i="47" s="1"/>
  <c r="DT26" i="47"/>
  <c r="CD26" i="47"/>
  <c r="DS26" i="47" s="1"/>
  <c r="CB26" i="47"/>
  <c r="DR26" i="47" s="1"/>
  <c r="BZ26" i="47"/>
  <c r="DQ26" i="47" s="1"/>
  <c r="BX26" i="47"/>
  <c r="DP26" i="47" s="1"/>
  <c r="BV26" i="47"/>
  <c r="DO26" i="47" s="1"/>
  <c r="BT26" i="47"/>
  <c r="DN26" i="47" s="1"/>
  <c r="BR26" i="47"/>
  <c r="DM26" i="47" s="1"/>
  <c r="DL26" i="47"/>
  <c r="BN26" i="47"/>
  <c r="DK26" i="47" s="1"/>
  <c r="BL26" i="47"/>
  <c r="DJ26" i="47" s="1"/>
  <c r="BJ26" i="47"/>
  <c r="DI26" i="47" s="1"/>
  <c r="BH26" i="47"/>
  <c r="DH26" i="47" s="1"/>
  <c r="BD26" i="47"/>
  <c r="DF26" i="47" s="1"/>
  <c r="AY26" i="47"/>
  <c r="DD26" i="47" s="1"/>
  <c r="DL25" i="47"/>
  <c r="CP25" i="47"/>
  <c r="CN25" i="47"/>
  <c r="CL25" i="47"/>
  <c r="CJ25" i="47"/>
  <c r="DY25" i="47" s="1"/>
  <c r="DX25" i="47"/>
  <c r="CD25" i="47"/>
  <c r="DS25" i="47" s="1"/>
  <c r="CB25" i="47"/>
  <c r="DR25" i="47" s="1"/>
  <c r="BZ25" i="47"/>
  <c r="DQ25" i="47" s="1"/>
  <c r="BX25" i="47"/>
  <c r="DP25" i="47" s="1"/>
  <c r="BV25" i="47"/>
  <c r="DO25" i="47" s="1"/>
  <c r="BT25" i="47"/>
  <c r="DN25" i="47" s="1"/>
  <c r="BR25" i="47"/>
  <c r="DM25" i="47" s="1"/>
  <c r="BP25" i="47"/>
  <c r="BL25" i="47"/>
  <c r="DJ25" i="47" s="1"/>
  <c r="BJ25" i="47"/>
  <c r="DI25" i="47" s="1"/>
  <c r="BH25" i="47"/>
  <c r="DH25" i="47" s="1"/>
  <c r="AM25" i="47"/>
  <c r="CX25" i="47" s="1"/>
  <c r="DV24" i="47"/>
  <c r="CP24" i="47"/>
  <c r="CN24" i="47"/>
  <c r="CL24" i="47"/>
  <c r="CH24" i="47"/>
  <c r="DW24" i="47" s="1"/>
  <c r="CF24" i="47"/>
  <c r="DU24" i="47" s="1"/>
  <c r="DT24" i="47"/>
  <c r="CD24" i="47"/>
  <c r="DS24" i="47" s="1"/>
  <c r="CB24" i="47"/>
  <c r="DR24" i="47" s="1"/>
  <c r="BZ24" i="47"/>
  <c r="DQ24" i="47" s="1"/>
  <c r="BX24" i="47"/>
  <c r="DP24" i="47" s="1"/>
  <c r="BV24" i="47"/>
  <c r="DO24" i="47" s="1"/>
  <c r="BT24" i="47"/>
  <c r="DN24" i="47" s="1"/>
  <c r="BR24" i="47"/>
  <c r="DM24" i="47" s="1"/>
  <c r="BP24" i="47"/>
  <c r="DL24" i="47"/>
  <c r="BN24" i="47"/>
  <c r="DK24" i="47" s="1"/>
  <c r="BL24" i="47"/>
  <c r="DJ24" i="47" s="1"/>
  <c r="BJ24" i="47"/>
  <c r="DI24" i="47" s="1"/>
  <c r="BH24" i="47"/>
  <c r="DH24" i="47" s="1"/>
  <c r="BF24" i="47"/>
  <c r="DG24" i="47" s="1"/>
  <c r="BD24" i="47"/>
  <c r="DF24" i="47" s="1"/>
  <c r="AU24" i="47"/>
  <c r="DB24" i="47" s="1"/>
  <c r="AS24" i="47"/>
  <c r="DA24" i="47" s="1"/>
  <c r="AM24" i="47"/>
  <c r="CX24" i="47" s="1"/>
  <c r="AI24" i="47"/>
  <c r="CV24" i="47" s="1"/>
  <c r="F37" i="43" s="1"/>
  <c r="DV23" i="47"/>
  <c r="DL23" i="47"/>
  <c r="CP23" i="47"/>
  <c r="CN23" i="47"/>
  <c r="CL23" i="47"/>
  <c r="DX23" i="47"/>
  <c r="CH23" i="47"/>
  <c r="DW23" i="47" s="1"/>
  <c r="CD23" i="47"/>
  <c r="DS23" i="47" s="1"/>
  <c r="CB23" i="47"/>
  <c r="DR23" i="47" s="1"/>
  <c r="BZ23" i="47"/>
  <c r="DQ23" i="47" s="1"/>
  <c r="BX23" i="47"/>
  <c r="DP23" i="47" s="1"/>
  <c r="BV23" i="47"/>
  <c r="DO23" i="47" s="1"/>
  <c r="BT23" i="47"/>
  <c r="DN23" i="47" s="1"/>
  <c r="BR23" i="47"/>
  <c r="DM23" i="47" s="1"/>
  <c r="BP23" i="47"/>
  <c r="BL23" i="47"/>
  <c r="DJ23" i="47" s="1"/>
  <c r="BJ23" i="47"/>
  <c r="DI23" i="47" s="1"/>
  <c r="BF23" i="47"/>
  <c r="DG23" i="47" s="1"/>
  <c r="BD23" i="47"/>
  <c r="DF23" i="47" s="1"/>
  <c r="AQ23" i="47"/>
  <c r="CZ23" i="47" s="1"/>
  <c r="DV22" i="47"/>
  <c r="DL22" i="47"/>
  <c r="CP22" i="47"/>
  <c r="CN22" i="47"/>
  <c r="CL22" i="47"/>
  <c r="CJ22" i="47"/>
  <c r="DY22" i="47" s="1"/>
  <c r="DX22" i="47"/>
  <c r="CH22" i="47"/>
  <c r="DW22" i="47" s="1"/>
  <c r="CB22" i="47"/>
  <c r="DR22" i="47" s="1"/>
  <c r="BZ22" i="47"/>
  <c r="DQ22" i="47" s="1"/>
  <c r="BX22" i="47"/>
  <c r="DP22" i="47" s="1"/>
  <c r="BV22" i="47"/>
  <c r="DO22" i="47" s="1"/>
  <c r="BT22" i="47"/>
  <c r="DN22" i="47" s="1"/>
  <c r="BR22" i="47"/>
  <c r="DM22" i="47" s="1"/>
  <c r="BP22" i="47"/>
  <c r="BL22" i="47"/>
  <c r="DJ22" i="47" s="1"/>
  <c r="BH22" i="47"/>
  <c r="DH22" i="47" s="1"/>
  <c r="BF22" i="47"/>
  <c r="DG22" i="47" s="1"/>
  <c r="BD22" i="47"/>
  <c r="DF22" i="47" s="1"/>
  <c r="AW22" i="47"/>
  <c r="DC22" i="47" s="1"/>
  <c r="AU22" i="47"/>
  <c r="DB22" i="47" s="1"/>
  <c r="CP21" i="47"/>
  <c r="CN21" i="47"/>
  <c r="CL21" i="47"/>
  <c r="CJ21" i="47"/>
  <c r="DY21" i="47" s="1"/>
  <c r="CF21" i="47"/>
  <c r="DU21" i="47" s="1"/>
  <c r="DT21" i="47"/>
  <c r="CD21" i="47"/>
  <c r="BZ21" i="47"/>
  <c r="BX21" i="47"/>
  <c r="DP21" i="47" s="1"/>
  <c r="BV21" i="47"/>
  <c r="BN21" i="47"/>
  <c r="DK21" i="47" s="1"/>
  <c r="BF21" i="47"/>
  <c r="AW21" i="47"/>
  <c r="DC21" i="47" s="1"/>
  <c r="AF17" i="47"/>
  <c r="AE17" i="47"/>
  <c r="AD17" i="47"/>
  <c r="AC17" i="47"/>
  <c r="AB17" i="47"/>
  <c r="AA17" i="47"/>
  <c r="Z17" i="47"/>
  <c r="Y17" i="47"/>
  <c r="X17" i="47"/>
  <c r="W17" i="47"/>
  <c r="V17" i="47"/>
  <c r="U17" i="47"/>
  <c r="T17" i="47"/>
  <c r="S17" i="47"/>
  <c r="R17" i="47"/>
  <c r="Q17" i="47"/>
  <c r="P17" i="47"/>
  <c r="O17" i="47"/>
  <c r="N17" i="47"/>
  <c r="CN16" i="47"/>
  <c r="CL16" i="47"/>
  <c r="CJ16" i="47"/>
  <c r="DY16" i="47" s="1"/>
  <c r="DX16" i="47"/>
  <c r="CH16" i="47"/>
  <c r="DW16" i="47" s="1"/>
  <c r="DV16" i="47"/>
  <c r="CD16" i="47"/>
  <c r="DS16" i="47" s="1"/>
  <c r="CB16" i="47"/>
  <c r="DR16" i="47" s="1"/>
  <c r="BZ16" i="47"/>
  <c r="DQ16" i="47" s="1"/>
  <c r="BX16" i="47"/>
  <c r="DP16" i="47" s="1"/>
  <c r="BV16" i="47"/>
  <c r="DO16" i="47" s="1"/>
  <c r="BT16" i="47"/>
  <c r="DN16" i="47" s="1"/>
  <c r="BR16" i="47"/>
  <c r="DM16" i="47" s="1"/>
  <c r="BP16" i="47"/>
  <c r="BN16" i="47"/>
  <c r="DK16" i="47" s="1"/>
  <c r="BL16" i="47"/>
  <c r="DJ16" i="47" s="1"/>
  <c r="BJ16" i="47"/>
  <c r="DI16" i="47" s="1"/>
  <c r="BH16" i="47"/>
  <c r="DH16" i="47" s="1"/>
  <c r="BF16" i="47"/>
  <c r="DG16" i="47" s="1"/>
  <c r="BD16" i="47"/>
  <c r="DF16" i="47" s="1"/>
  <c r="CP15" i="47"/>
  <c r="CN15" i="47"/>
  <c r="CL15" i="47"/>
  <c r="DT15" i="47"/>
  <c r="CD15" i="47"/>
  <c r="DS15" i="47" s="1"/>
  <c r="BX15" i="47"/>
  <c r="DP15" i="47" s="1"/>
  <c r="BV15" i="47"/>
  <c r="DO15" i="47" s="1"/>
  <c r="BP15" i="47"/>
  <c r="DL15" i="47"/>
  <c r="BN15" i="47"/>
  <c r="DK15" i="47" s="1"/>
  <c r="BJ15" i="47"/>
  <c r="DI15" i="47" s="1"/>
  <c r="BH15" i="47"/>
  <c r="DH15" i="47" s="1"/>
  <c r="BF15" i="47"/>
  <c r="DG15" i="47" s="1"/>
  <c r="DT14" i="47"/>
  <c r="CN14" i="47"/>
  <c r="CH14" i="47"/>
  <c r="DW14" i="47" s="1"/>
  <c r="DV14" i="47"/>
  <c r="CF14" i="47"/>
  <c r="DU14" i="47" s="1"/>
  <c r="CD14" i="47"/>
  <c r="DS14" i="47" s="1"/>
  <c r="CB14" i="47"/>
  <c r="DR14" i="47" s="1"/>
  <c r="BZ14" i="47"/>
  <c r="DQ14" i="47" s="1"/>
  <c r="BX14" i="47"/>
  <c r="DP14" i="47" s="1"/>
  <c r="BV14" i="47"/>
  <c r="DO14" i="47" s="1"/>
  <c r="BT14" i="47"/>
  <c r="DN14" i="47" s="1"/>
  <c r="BR14" i="47"/>
  <c r="DM14" i="47" s="1"/>
  <c r="BP14" i="47"/>
  <c r="BN14" i="47"/>
  <c r="DK14" i="47" s="1"/>
  <c r="BL14" i="47"/>
  <c r="DJ14" i="47" s="1"/>
  <c r="BJ14" i="47"/>
  <c r="DI14" i="47" s="1"/>
  <c r="BH14" i="47"/>
  <c r="DH14" i="47" s="1"/>
  <c r="BF14" i="47"/>
  <c r="DG14" i="47" s="1"/>
  <c r="BD14" i="47"/>
  <c r="DF14" i="47" s="1"/>
  <c r="DV13" i="47"/>
  <c r="CP13" i="47"/>
  <c r="CN13" i="47"/>
  <c r="CL13" i="47"/>
  <c r="CH13" i="47"/>
  <c r="DW13" i="47" s="1"/>
  <c r="CF13" i="47"/>
  <c r="DU13" i="47" s="1"/>
  <c r="DT13" i="47"/>
  <c r="BZ13" i="47"/>
  <c r="DQ13" i="47" s="1"/>
  <c r="BX13" i="47"/>
  <c r="DP13" i="47" s="1"/>
  <c r="BT13" i="47"/>
  <c r="DN13" i="47" s="1"/>
  <c r="BR13" i="47"/>
  <c r="DM13" i="47" s="1"/>
  <c r="BP13" i="47"/>
  <c r="DL13" i="47"/>
  <c r="BJ13" i="47"/>
  <c r="DI13" i="47" s="1"/>
  <c r="BH13" i="47"/>
  <c r="DH13" i="47" s="1"/>
  <c r="AU13" i="47"/>
  <c r="DB13" i="47" s="1"/>
  <c r="CP12" i="47"/>
  <c r="CJ12" i="47"/>
  <c r="DY12" i="47" s="1"/>
  <c r="BZ12" i="47"/>
  <c r="DQ12" i="47" s="1"/>
  <c r="BV12" i="47"/>
  <c r="DO12" i="47" s="1"/>
  <c r="BA12" i="47"/>
  <c r="DE12" i="47" s="1"/>
  <c r="CL11" i="47"/>
  <c r="CH11" i="47"/>
  <c r="DW11" i="47" s="1"/>
  <c r="CD11" i="47"/>
  <c r="DS11" i="47" s="1"/>
  <c r="CB11" i="47"/>
  <c r="DR11" i="47" s="1"/>
  <c r="BZ11" i="47"/>
  <c r="DQ11" i="47" s="1"/>
  <c r="BT11" i="47"/>
  <c r="DN11" i="47" s="1"/>
  <c r="BR11" i="47"/>
  <c r="DM11" i="47" s="1"/>
  <c r="BN11" i="47"/>
  <c r="DK11" i="47" s="1"/>
  <c r="BL11" i="47"/>
  <c r="DJ11" i="47" s="1"/>
  <c r="BJ11" i="47"/>
  <c r="DI11" i="47" s="1"/>
  <c r="BD11" i="47"/>
  <c r="DF11" i="47" s="1"/>
  <c r="AW11" i="47"/>
  <c r="DC11" i="47" s="1"/>
  <c r="DV10" i="47"/>
  <c r="CP10" i="47"/>
  <c r="CL10" i="47"/>
  <c r="CH10" i="47"/>
  <c r="DW10" i="47" s="1"/>
  <c r="CD10" i="47"/>
  <c r="DS10" i="47" s="1"/>
  <c r="CB10" i="47"/>
  <c r="DR10" i="47" s="1"/>
  <c r="BZ10" i="47"/>
  <c r="DQ10" i="47" s="1"/>
  <c r="BX10" i="47"/>
  <c r="DP10" i="47" s="1"/>
  <c r="BV10" i="47"/>
  <c r="DO10" i="47" s="1"/>
  <c r="BT10" i="47"/>
  <c r="DN10" i="47" s="1"/>
  <c r="BR10" i="47"/>
  <c r="DM10" i="47" s="1"/>
  <c r="BN10" i="47"/>
  <c r="DK10" i="47" s="1"/>
  <c r="BL10" i="47"/>
  <c r="DJ10" i="47" s="1"/>
  <c r="BJ10" i="47"/>
  <c r="DI10" i="47" s="1"/>
  <c r="BH10" i="47"/>
  <c r="DH10" i="47" s="1"/>
  <c r="BF10" i="47"/>
  <c r="DG10" i="47" s="1"/>
  <c r="BD10" i="47"/>
  <c r="DF10" i="47" s="1"/>
  <c r="CP9" i="47"/>
  <c r="CN9" i="47"/>
  <c r="CL9" i="47"/>
  <c r="CF9" i="47"/>
  <c r="DU9" i="47" s="1"/>
  <c r="CD9" i="47"/>
  <c r="DS9" i="47" s="1"/>
  <c r="CB9" i="47"/>
  <c r="DR9" i="47" s="1"/>
  <c r="BV9" i="47"/>
  <c r="DO9" i="47" s="1"/>
  <c r="BT9" i="47"/>
  <c r="DN9" i="47" s="1"/>
  <c r="BN9" i="47"/>
  <c r="DK9" i="47" s="1"/>
  <c r="BL9" i="47"/>
  <c r="DJ9" i="47" s="1"/>
  <c r="BH9" i="47"/>
  <c r="DH9" i="47" s="1"/>
  <c r="BF9" i="47"/>
  <c r="DG9" i="47" s="1"/>
  <c r="AY9" i="47"/>
  <c r="DD9" i="47" s="1"/>
  <c r="DV8" i="47"/>
  <c r="CN8" i="47"/>
  <c r="CL8" i="47"/>
  <c r="CH8" i="47"/>
  <c r="DW8" i="47" s="1"/>
  <c r="CD8" i="47"/>
  <c r="DS8" i="47" s="1"/>
  <c r="CB8" i="47"/>
  <c r="DR8" i="47" s="1"/>
  <c r="BZ8" i="47"/>
  <c r="DQ8" i="47" s="1"/>
  <c r="BX8" i="47"/>
  <c r="DP8" i="47" s="1"/>
  <c r="BV8" i="47"/>
  <c r="DO8" i="47" s="1"/>
  <c r="BT8" i="47"/>
  <c r="DN8" i="47" s="1"/>
  <c r="BR8" i="47"/>
  <c r="DM8" i="47" s="1"/>
  <c r="BN8" i="47"/>
  <c r="DK8" i="47" s="1"/>
  <c r="BL8" i="47"/>
  <c r="DJ8" i="47" s="1"/>
  <c r="BJ8" i="47"/>
  <c r="DI8" i="47" s="1"/>
  <c r="BH8" i="47"/>
  <c r="DH8" i="47" s="1"/>
  <c r="BF8" i="47"/>
  <c r="DG8" i="47" s="1"/>
  <c r="BD8" i="47"/>
  <c r="DF8" i="47" s="1"/>
  <c r="CP7" i="47"/>
  <c r="CN7" i="47"/>
  <c r="CL7" i="47"/>
  <c r="CD7" i="47"/>
  <c r="DS7" i="47" s="1"/>
  <c r="CB7" i="47"/>
  <c r="DR7" i="47" s="1"/>
  <c r="BX7" i="47"/>
  <c r="DP7" i="47" s="1"/>
  <c r="BV7" i="47"/>
  <c r="DO7" i="47" s="1"/>
  <c r="BN7" i="47"/>
  <c r="DK7" i="47" s="1"/>
  <c r="BJ7" i="47"/>
  <c r="DI7" i="47" s="1"/>
  <c r="BH7" i="47"/>
  <c r="DH7" i="47" s="1"/>
  <c r="BF7" i="47"/>
  <c r="DG7" i="47" s="1"/>
  <c r="AS7" i="47"/>
  <c r="DA7" i="47" s="1"/>
  <c r="DV6" i="47"/>
  <c r="CN6" i="47"/>
  <c r="CL6" i="47"/>
  <c r="DX6" i="47"/>
  <c r="CH6" i="47"/>
  <c r="DW6" i="47" s="1"/>
  <c r="CD6" i="47"/>
  <c r="DS6" i="47" s="1"/>
  <c r="CB6" i="47"/>
  <c r="DR6" i="47" s="1"/>
  <c r="BZ6" i="47"/>
  <c r="DQ6" i="47" s="1"/>
  <c r="BV6" i="47"/>
  <c r="DO6" i="47" s="1"/>
  <c r="BT6" i="47"/>
  <c r="DN6" i="47" s="1"/>
  <c r="BR6" i="47"/>
  <c r="DM6" i="47" s="1"/>
  <c r="BN6" i="47"/>
  <c r="DK6" i="47" s="1"/>
  <c r="BL6" i="47"/>
  <c r="DJ6" i="47" s="1"/>
  <c r="BJ6" i="47"/>
  <c r="DI6" i="47" s="1"/>
  <c r="BH6" i="47"/>
  <c r="DH6" i="47" s="1"/>
  <c r="BF6" i="47"/>
  <c r="DG6" i="47" s="1"/>
  <c r="BD6" i="47"/>
  <c r="DF6" i="47" s="1"/>
  <c r="CP5" i="47"/>
  <c r="CN5" i="47"/>
  <c r="CJ5" i="47"/>
  <c r="DY5" i="47" s="1"/>
  <c r="CH5" i="47"/>
  <c r="DW5" i="47" s="1"/>
  <c r="DV5" i="47"/>
  <c r="DT5" i="47"/>
  <c r="BZ5" i="47"/>
  <c r="DQ5" i="47" s="1"/>
  <c r="BX5" i="47"/>
  <c r="DP5" i="47" s="1"/>
  <c r="BP5" i="47"/>
  <c r="DL5" i="47"/>
  <c r="BL5" i="47"/>
  <c r="DJ5" i="47" s="1"/>
  <c r="BJ5" i="47"/>
  <c r="DI5" i="47" s="1"/>
  <c r="BH5" i="47"/>
  <c r="DH5" i="47" s="1"/>
  <c r="AU5" i="47"/>
  <c r="DB5" i="47" s="1"/>
  <c r="AM5" i="47"/>
  <c r="CX5" i="47" s="1"/>
  <c r="DV4" i="47"/>
  <c r="DT4" i="47"/>
  <c r="DL4" i="47"/>
  <c r="CN4" i="47"/>
  <c r="CL4" i="47"/>
  <c r="CJ4" i="47"/>
  <c r="DY4" i="47" s="1"/>
  <c r="DX4" i="47"/>
  <c r="CH4" i="47"/>
  <c r="DW4" i="47" s="1"/>
  <c r="CF4" i="47"/>
  <c r="DU4" i="47" s="1"/>
  <c r="CD4" i="47"/>
  <c r="BZ4" i="47"/>
  <c r="DQ4" i="47" s="1"/>
  <c r="BR4" i="47"/>
  <c r="DM4" i="47" s="1"/>
  <c r="BN4" i="47"/>
  <c r="DK4" i="47" s="1"/>
  <c r="BL4" i="47"/>
  <c r="BJ4" i="47"/>
  <c r="I75" i="25" l="1"/>
  <c r="I83" i="25"/>
  <c r="H80" i="25"/>
  <c r="H88" i="25"/>
  <c r="H79" i="25"/>
  <c r="J90" i="25"/>
  <c r="J82" i="25"/>
  <c r="J74" i="25"/>
  <c r="H91" i="25"/>
  <c r="I76" i="25"/>
  <c r="I84" i="25"/>
  <c r="H81" i="25"/>
  <c r="H89" i="25"/>
  <c r="H73" i="25"/>
  <c r="J89" i="25"/>
  <c r="J81" i="25"/>
  <c r="I77" i="25"/>
  <c r="I85" i="25"/>
  <c r="H82" i="25"/>
  <c r="H90" i="25"/>
  <c r="H72" i="25"/>
  <c r="J88" i="25"/>
  <c r="J80" i="25"/>
  <c r="J73" i="25"/>
  <c r="I82" i="25"/>
  <c r="I86" i="25"/>
  <c r="I78" i="25"/>
  <c r="I88" i="25"/>
  <c r="H83" i="25"/>
  <c r="H74" i="25"/>
  <c r="J87" i="25"/>
  <c r="J79" i="25"/>
  <c r="J72" i="25"/>
  <c r="I74" i="25"/>
  <c r="I79" i="25"/>
  <c r="I89" i="25"/>
  <c r="H84" i="25"/>
  <c r="H75" i="25"/>
  <c r="J86" i="25"/>
  <c r="J78" i="25"/>
  <c r="I87" i="25"/>
  <c r="I80" i="25"/>
  <c r="I90" i="25"/>
  <c r="H85" i="25"/>
  <c r="H76" i="25"/>
  <c r="J85" i="25"/>
  <c r="J77" i="25"/>
  <c r="I72" i="25"/>
  <c r="W28" i="30" s="1"/>
  <c r="H87" i="25"/>
  <c r="H78" i="25"/>
  <c r="J83" i="25"/>
  <c r="I73" i="25"/>
  <c r="I81" i="25"/>
  <c r="I91" i="25"/>
  <c r="H86" i="25"/>
  <c r="H77" i="25"/>
  <c r="J84" i="25"/>
  <c r="J76" i="25"/>
  <c r="J91" i="25"/>
  <c r="J75" i="25"/>
  <c r="AV51" i="57"/>
  <c r="AR17" i="57"/>
  <c r="AU17" i="57"/>
  <c r="AO17" i="57"/>
  <c r="AT51" i="57"/>
  <c r="AQ51" i="57"/>
  <c r="CF11" i="47"/>
  <c r="DU11" i="47" s="1"/>
  <c r="DP34" i="47"/>
  <c r="F23" i="43"/>
  <c r="F25" i="43"/>
  <c r="F22" i="43"/>
  <c r="F29" i="43"/>
  <c r="F21" i="43"/>
  <c r="F28" i="43"/>
  <c r="F20" i="43"/>
  <c r="F24" i="43"/>
  <c r="F27" i="43"/>
  <c r="F19" i="43"/>
  <c r="F26" i="43"/>
  <c r="F18" i="43"/>
  <c r="DV12" i="47"/>
  <c r="BP12" i="47"/>
  <c r="CD17" i="47"/>
  <c r="BJ17" i="47"/>
  <c r="DJ51" i="47"/>
  <c r="DY50" i="47"/>
  <c r="DA34" i="47"/>
  <c r="F82" i="43" s="1"/>
  <c r="CJ8" i="47"/>
  <c r="DY8" i="47" s="1"/>
  <c r="DX8" i="47"/>
  <c r="AS17" i="47"/>
  <c r="AI34" i="47"/>
  <c r="CV21" i="47"/>
  <c r="AK17" i="47"/>
  <c r="BD4" i="47"/>
  <c r="BV4" i="47"/>
  <c r="BA5" i="47"/>
  <c r="DE5" i="47" s="1"/>
  <c r="DE17" i="47" s="1"/>
  <c r="BP7" i="47"/>
  <c r="DL7" i="47"/>
  <c r="BN17" i="47"/>
  <c r="CF16" i="47"/>
  <c r="DU16" i="47" s="1"/>
  <c r="DT16" i="47"/>
  <c r="CB4" i="47"/>
  <c r="DA17" i="47"/>
  <c r="F70" i="43" s="1"/>
  <c r="BL17" i="47"/>
  <c r="DJ4" i="47"/>
  <c r="DJ17" i="47" s="1"/>
  <c r="DS4" i="47"/>
  <c r="DS17" i="47" s="1"/>
  <c r="BP4" i="47"/>
  <c r="DT6" i="47"/>
  <c r="CF6" i="47"/>
  <c r="DU6" i="47" s="1"/>
  <c r="CF7" i="47"/>
  <c r="DU7" i="47" s="1"/>
  <c r="DT7" i="47"/>
  <c r="DL8" i="47"/>
  <c r="BP8" i="47"/>
  <c r="DX9" i="47"/>
  <c r="CJ9" i="47"/>
  <c r="DY9" i="47" s="1"/>
  <c r="AY4" i="47"/>
  <c r="DB4" i="47"/>
  <c r="DB17" i="47" s="1"/>
  <c r="F71" i="43" s="1"/>
  <c r="AU17" i="47"/>
  <c r="BX4" i="47"/>
  <c r="AM4" i="47"/>
  <c r="BF4" i="47"/>
  <c r="CF5" i="47"/>
  <c r="DU5" i="47" s="1"/>
  <c r="BH4" i="47"/>
  <c r="DQ17" i="47"/>
  <c r="CH7" i="47"/>
  <c r="DW7" i="47" s="1"/>
  <c r="DV7" i="47"/>
  <c r="DL10" i="47"/>
  <c r="BP10" i="47"/>
  <c r="DT12" i="47"/>
  <c r="CF12" i="47"/>
  <c r="DU12" i="47" s="1"/>
  <c r="CD22" i="47"/>
  <c r="DS22" i="47" s="1"/>
  <c r="DX27" i="47"/>
  <c r="CJ27" i="47"/>
  <c r="DY27" i="47" s="1"/>
  <c r="AO17" i="47"/>
  <c r="CW17" i="47"/>
  <c r="F74" i="43" s="1"/>
  <c r="DK17" i="47"/>
  <c r="DL6" i="47"/>
  <c r="BP6" i="47"/>
  <c r="DX7" i="47"/>
  <c r="CJ7" i="47"/>
  <c r="DY7" i="47" s="1"/>
  <c r="DT8" i="47"/>
  <c r="CF8" i="47"/>
  <c r="DU8" i="47" s="1"/>
  <c r="AQ4" i="47"/>
  <c r="DX5" i="47"/>
  <c r="DT10" i="47"/>
  <c r="CF10" i="47"/>
  <c r="DU10" i="47" s="1"/>
  <c r="DX14" i="47"/>
  <c r="CJ14" i="47"/>
  <c r="DY14" i="47" s="1"/>
  <c r="CH15" i="47"/>
  <c r="DW15" i="47" s="1"/>
  <c r="DV15" i="47"/>
  <c r="AI4" i="47"/>
  <c r="CY4" i="47"/>
  <c r="CY17" i="47" s="1"/>
  <c r="F68" i="43" s="1"/>
  <c r="BR5" i="47"/>
  <c r="DM5" i="47" s="1"/>
  <c r="DM17" i="47" s="1"/>
  <c r="CJ6" i="47"/>
  <c r="DY6" i="47" s="1"/>
  <c r="BP9" i="47"/>
  <c r="DL9" i="47"/>
  <c r="AS34" i="47"/>
  <c r="DL21" i="47"/>
  <c r="DL34" i="47" s="1"/>
  <c r="BP21" i="47"/>
  <c r="BZ34" i="47"/>
  <c r="DQ21" i="47"/>
  <c r="DQ34" i="47" s="1"/>
  <c r="DT9" i="47"/>
  <c r="DX10" i="47"/>
  <c r="DV11" i="47"/>
  <c r="DX12" i="47"/>
  <c r="DL14" i="47"/>
  <c r="DX15" i="47"/>
  <c r="AU21" i="47"/>
  <c r="BF34" i="47"/>
  <c r="DG21" i="47"/>
  <c r="DG34" i="47" s="1"/>
  <c r="BR21" i="47"/>
  <c r="CF22" i="47"/>
  <c r="DU22" i="47" s="1"/>
  <c r="DT22" i="47"/>
  <c r="DV29" i="47"/>
  <c r="CH29" i="47"/>
  <c r="DW29" i="47" s="1"/>
  <c r="BA34" i="47"/>
  <c r="AU51" i="47"/>
  <c r="DB38" i="47"/>
  <c r="DB51" i="47" s="1"/>
  <c r="F95" i="43" s="1"/>
  <c r="DI4" i="47"/>
  <c r="DI17" i="47" s="1"/>
  <c r="DL11" i="47"/>
  <c r="AK21" i="47"/>
  <c r="DC34" i="47"/>
  <c r="F84" i="43" s="1"/>
  <c r="DX21" i="47"/>
  <c r="AO22" i="47"/>
  <c r="CY22" i="47" s="1"/>
  <c r="DX29" i="47"/>
  <c r="CJ29" i="47"/>
  <c r="DY29" i="47" s="1"/>
  <c r="CH31" i="47"/>
  <c r="DW31" i="47" s="1"/>
  <c r="BZ17" i="47"/>
  <c r="DV9" i="47"/>
  <c r="DX11" i="47"/>
  <c r="AM21" i="47"/>
  <c r="BH34" i="47"/>
  <c r="DS21" i="47"/>
  <c r="BN22" i="47"/>
  <c r="DK22" i="47" s="1"/>
  <c r="DK34" i="47" s="1"/>
  <c r="DL16" i="47"/>
  <c r="AY21" i="47"/>
  <c r="BV34" i="47"/>
  <c r="DH34" i="47"/>
  <c r="CY21" i="47"/>
  <c r="BL21" i="47"/>
  <c r="CJ24" i="47"/>
  <c r="DY24" i="47" s="1"/>
  <c r="DX24" i="47"/>
  <c r="DX13" i="47"/>
  <c r="DE34" i="47"/>
  <c r="BX34" i="47"/>
  <c r="DV21" i="47"/>
  <c r="CH21" i="47"/>
  <c r="DW21" i="47" s="1"/>
  <c r="CF15" i="47"/>
  <c r="DU15" i="47" s="1"/>
  <c r="BD21" i="47"/>
  <c r="DO21" i="47"/>
  <c r="DO34" i="47" s="1"/>
  <c r="AW34" i="47"/>
  <c r="CF23" i="47"/>
  <c r="DU23" i="47" s="1"/>
  <c r="DT23" i="47"/>
  <c r="DX31" i="47"/>
  <c r="CJ31" i="47"/>
  <c r="DY31" i="47" s="1"/>
  <c r="CB21" i="47"/>
  <c r="CF25" i="47"/>
  <c r="DU25" i="47" s="1"/>
  <c r="DT25" i="47"/>
  <c r="AQ21" i="47"/>
  <c r="BJ21" i="47"/>
  <c r="BT21" i="47"/>
  <c r="DV25" i="47"/>
  <c r="CH25" i="47"/>
  <c r="DW25" i="47" s="1"/>
  <c r="DQ51" i="47"/>
  <c r="DV33" i="47"/>
  <c r="CH33" i="47"/>
  <c r="DW33" i="47" s="1"/>
  <c r="BD51" i="47"/>
  <c r="DF38" i="47"/>
  <c r="DF51" i="47" s="1"/>
  <c r="DL38" i="47"/>
  <c r="BP38" i="47"/>
  <c r="CW51" i="47"/>
  <c r="F98" i="43" s="1"/>
  <c r="BH51" i="47"/>
  <c r="DH38" i="47"/>
  <c r="DH51" i="47" s="1"/>
  <c r="DR51" i="47"/>
  <c r="DL45" i="47"/>
  <c r="BP45" i="47"/>
  <c r="CJ23" i="47"/>
  <c r="DY23" i="47" s="1"/>
  <c r="BP26" i="47"/>
  <c r="CF28" i="47"/>
  <c r="DU28" i="47" s="1"/>
  <c r="AY38" i="47"/>
  <c r="BX51" i="47"/>
  <c r="DP38" i="47"/>
  <c r="DP51" i="47" s="1"/>
  <c r="DV38" i="47"/>
  <c r="DV51" i="47" s="1"/>
  <c r="CH38" i="47"/>
  <c r="DW38" i="47" s="1"/>
  <c r="CV51" i="47"/>
  <c r="BZ51" i="47"/>
  <c r="DT45" i="47"/>
  <c r="CF45" i="47"/>
  <c r="DU45" i="47" s="1"/>
  <c r="AK51" i="47"/>
  <c r="BR38" i="47"/>
  <c r="AM51" i="47"/>
  <c r="CX38" i="47"/>
  <c r="CX51" i="47" s="1"/>
  <c r="F99" i="43" s="1"/>
  <c r="BA51" i="47"/>
  <c r="CF47" i="47"/>
  <c r="DU47" i="47" s="1"/>
  <c r="DT47" i="47"/>
  <c r="AQ38" i="47"/>
  <c r="BJ38" i="47"/>
  <c r="CB51" i="47"/>
  <c r="CH40" i="47"/>
  <c r="DW40" i="47" s="1"/>
  <c r="AI51" i="47"/>
  <c r="DE51" i="47"/>
  <c r="BT51" i="47"/>
  <c r="DN38" i="47"/>
  <c r="DN51" i="47" s="1"/>
  <c r="AS38" i="47"/>
  <c r="BL51" i="47"/>
  <c r="DY46" i="47"/>
  <c r="BP47" i="47"/>
  <c r="DL47" i="47"/>
  <c r="AO38" i="47"/>
  <c r="AW38" i="47"/>
  <c r="BF38" i="47"/>
  <c r="BN38" i="47"/>
  <c r="BV38" i="47"/>
  <c r="CD38" i="47"/>
  <c r="DX48" i="47"/>
  <c r="DL49" i="47"/>
  <c r="DT49" i="47"/>
  <c r="DX50" i="47"/>
  <c r="DX51" i="47" s="1"/>
  <c r="DY51" i="47" l="1"/>
  <c r="DU51" i="47"/>
  <c r="DW34" i="47"/>
  <c r="DU34" i="47"/>
  <c r="CV34" i="47"/>
  <c r="F34" i="43"/>
  <c r="DY17" i="47"/>
  <c r="DY34" i="47"/>
  <c r="DX17" i="47"/>
  <c r="DV17" i="47"/>
  <c r="DW17" i="47"/>
  <c r="DT17" i="47"/>
  <c r="DL17" i="47"/>
  <c r="DX34" i="47"/>
  <c r="DT34" i="47"/>
  <c r="BN34" i="47"/>
  <c r="DT51" i="47"/>
  <c r="BA17" i="47"/>
  <c r="CY34" i="47"/>
  <c r="F80" i="43" s="1"/>
  <c r="AO34" i="47"/>
  <c r="BD34" i="47"/>
  <c r="DF21" i="47"/>
  <c r="DF34" i="47" s="1"/>
  <c r="AW17" i="47"/>
  <c r="DC4" i="47"/>
  <c r="DC17" i="47" s="1"/>
  <c r="F72" i="43" s="1"/>
  <c r="BJ51" i="47"/>
  <c r="DI38" i="47"/>
  <c r="DI51" i="47" s="1"/>
  <c r="BP51" i="47"/>
  <c r="DS34" i="47"/>
  <c r="BD17" i="47"/>
  <c r="DF4" i="47"/>
  <c r="DF17" i="47" s="1"/>
  <c r="CD51" i="47"/>
  <c r="DS38" i="47"/>
  <c r="DS51" i="47" s="1"/>
  <c r="DL51" i="47"/>
  <c r="CD34" i="47"/>
  <c r="BR17" i="47"/>
  <c r="CW21" i="47"/>
  <c r="CW34" i="47" s="1"/>
  <c r="F86" i="43" s="1"/>
  <c r="AK34" i="47"/>
  <c r="AU34" i="47"/>
  <c r="DB21" i="47"/>
  <c r="DB34" i="47" s="1"/>
  <c r="F83" i="43" s="1"/>
  <c r="AI17" i="47"/>
  <c r="CV4" i="47"/>
  <c r="AY17" i="47"/>
  <c r="DD4" i="47"/>
  <c r="DD17" i="47" s="1"/>
  <c r="F73" i="43" s="1"/>
  <c r="DA38" i="47"/>
  <c r="DA51" i="47" s="1"/>
  <c r="F94" i="43" s="1"/>
  <c r="AS51" i="47"/>
  <c r="BV51" i="47"/>
  <c r="DO38" i="47"/>
  <c r="DO51" i="47" s="1"/>
  <c r="AQ51" i="47"/>
  <c r="CZ38" i="47"/>
  <c r="CZ51" i="47" s="1"/>
  <c r="F93" i="43" s="1"/>
  <c r="BT34" i="47"/>
  <c r="DN21" i="47"/>
  <c r="DN34" i="47" s="1"/>
  <c r="CB34" i="47"/>
  <c r="DR21" i="47"/>
  <c r="DR34" i="47" s="1"/>
  <c r="DD21" i="47"/>
  <c r="DD34" i="47" s="1"/>
  <c r="F85" i="43" s="1"/>
  <c r="AY34" i="47"/>
  <c r="DG4" i="47"/>
  <c r="DG17" i="47" s="1"/>
  <c r="BF17" i="47"/>
  <c r="BP17" i="47"/>
  <c r="BF51" i="47"/>
  <c r="DG38" i="47"/>
  <c r="DG51" i="47" s="1"/>
  <c r="BJ34" i="47"/>
  <c r="DI21" i="47"/>
  <c r="DI34" i="47" s="1"/>
  <c r="DV34" i="47"/>
  <c r="AM34" i="47"/>
  <c r="CX21" i="47"/>
  <c r="CX34" i="47" s="1"/>
  <c r="F87" i="43" s="1"/>
  <c r="BP34" i="47"/>
  <c r="AQ17" i="47"/>
  <c r="CZ4" i="47"/>
  <c r="CZ17" i="47" s="1"/>
  <c r="F69" i="43" s="1"/>
  <c r="AM17" i="47"/>
  <c r="CX4" i="47"/>
  <c r="CX17" i="47" s="1"/>
  <c r="F75" i="43" s="1"/>
  <c r="CB17" i="47"/>
  <c r="DR4" i="47"/>
  <c r="DR17" i="47" s="1"/>
  <c r="AW51" i="47"/>
  <c r="DC38" i="47"/>
  <c r="DC51" i="47" s="1"/>
  <c r="F96" i="43" s="1"/>
  <c r="AY51" i="47"/>
  <c r="DD38" i="47"/>
  <c r="DD51" i="47" s="1"/>
  <c r="F97" i="43" s="1"/>
  <c r="BL34" i="47"/>
  <c r="DJ21" i="47"/>
  <c r="DJ34" i="47" s="1"/>
  <c r="BR34" i="47"/>
  <c r="DM21" i="47"/>
  <c r="DM34" i="47" s="1"/>
  <c r="BH17" i="47"/>
  <c r="DH4" i="47"/>
  <c r="DH17" i="47" s="1"/>
  <c r="BX17" i="47"/>
  <c r="DP4" i="47"/>
  <c r="DP17" i="47" s="1"/>
  <c r="BN51" i="47"/>
  <c r="DK38" i="47"/>
  <c r="DK51" i="47" s="1"/>
  <c r="AO51" i="47"/>
  <c r="CY38" i="47"/>
  <c r="CY51" i="47" s="1"/>
  <c r="F92" i="43" s="1"/>
  <c r="DM38" i="47"/>
  <c r="DM51" i="47" s="1"/>
  <c r="BR51" i="47"/>
  <c r="DW51" i="47"/>
  <c r="AQ34" i="47"/>
  <c r="CZ21" i="47"/>
  <c r="CZ34" i="47" s="1"/>
  <c r="F81" i="43" s="1"/>
  <c r="DN4" i="47"/>
  <c r="DN17" i="47" s="1"/>
  <c r="BT17" i="47"/>
  <c r="BV17" i="47"/>
  <c r="DO4" i="47"/>
  <c r="DO17" i="47" s="1"/>
  <c r="CV17" i="47" l="1"/>
  <c r="F17" i="43"/>
  <c r="A21" i="31" l="1"/>
  <c r="A20" i="31"/>
  <c r="A19" i="31"/>
  <c r="A18" i="31"/>
  <c r="A17" i="31"/>
  <c r="D11" i="31" l="1"/>
  <c r="C11" i="31"/>
  <c r="B11" i="31"/>
  <c r="A63" i="43" l="1"/>
  <c r="A62" i="43"/>
  <c r="A61" i="43"/>
  <c r="A60" i="43"/>
  <c r="A59" i="43"/>
  <c r="A58" i="43"/>
  <c r="A57" i="43"/>
  <c r="A56" i="43"/>
  <c r="A55" i="43"/>
  <c r="A54" i="43"/>
  <c r="A53" i="43"/>
  <c r="A52" i="43"/>
  <c r="A51" i="43"/>
  <c r="A46" i="43"/>
  <c r="A45" i="43"/>
  <c r="A44" i="43"/>
  <c r="A43" i="43"/>
  <c r="A42" i="43"/>
  <c r="A41" i="43"/>
  <c r="A40" i="43"/>
  <c r="A39" i="43"/>
  <c r="A38" i="43"/>
  <c r="A37" i="43"/>
  <c r="A36" i="43"/>
  <c r="A35" i="43"/>
  <c r="A34" i="43"/>
  <c r="A29" i="43"/>
  <c r="A28" i="43"/>
  <c r="A27" i="43"/>
  <c r="A26" i="43"/>
  <c r="A25" i="43"/>
  <c r="A24" i="43"/>
  <c r="A23" i="43"/>
  <c r="A22" i="43"/>
  <c r="A21" i="43"/>
  <c r="A20" i="43"/>
  <c r="A19" i="43"/>
  <c r="A18" i="43"/>
  <c r="A17" i="43"/>
  <c r="B8" i="30"/>
  <c r="B6" i="30"/>
  <c r="B17" i="31" l="1"/>
  <c r="T8" i="30" s="1"/>
  <c r="B18" i="31"/>
  <c r="B19" i="31"/>
  <c r="B20" i="31"/>
  <c r="B21" i="31"/>
  <c r="C21" i="31"/>
  <c r="C20" i="31"/>
  <c r="C19" i="31"/>
  <c r="C18" i="31"/>
  <c r="C17" i="31"/>
  <c r="T9" i="30" s="1"/>
  <c r="D21" i="31"/>
  <c r="D20" i="31"/>
  <c r="D19" i="31"/>
  <c r="D18" i="31"/>
  <c r="D17" i="31"/>
  <c r="T10" i="30" s="1"/>
  <c r="AO18" i="23" l="1"/>
  <c r="AM18" i="23"/>
  <c r="AK18" i="23"/>
  <c r="AI18" i="23"/>
  <c r="AG18" i="23"/>
  <c r="AE18" i="23"/>
  <c r="B17" i="23"/>
  <c r="B16" i="23"/>
  <c r="B15" i="23"/>
  <c r="B14" i="23"/>
  <c r="B13" i="23"/>
  <c r="B12" i="23"/>
  <c r="B11" i="23"/>
  <c r="B10" i="23"/>
  <c r="B9" i="23"/>
  <c r="B8" i="23"/>
  <c r="B7" i="23"/>
  <c r="B6" i="23"/>
  <c r="B5" i="23"/>
  <c r="CE51" i="47" l="1"/>
  <c r="CF51" i="47" s="1"/>
  <c r="CE34" i="47"/>
  <c r="CF34" i="47" s="1"/>
  <c r="CE17" i="47"/>
  <c r="CF17" i="47" s="1"/>
  <c r="DU17" i="47" s="1"/>
  <c r="CI34" i="47"/>
  <c r="CJ34" i="47" s="1"/>
  <c r="CI51" i="47"/>
  <c r="CJ51" i="47" s="1"/>
  <c r="CI17" i="47"/>
  <c r="CJ17" i="47" s="1"/>
  <c r="CK51" i="47"/>
  <c r="CL51" i="47" s="1"/>
  <c r="CK34" i="47"/>
  <c r="CL34" i="47" s="1"/>
  <c r="CK17" i="47"/>
  <c r="CL17" i="47" s="1"/>
  <c r="CG34" i="47"/>
  <c r="CH34" i="47" s="1"/>
  <c r="CG51" i="47"/>
  <c r="CH51" i="47" s="1"/>
  <c r="CG17" i="47"/>
  <c r="CH17" i="47" s="1"/>
  <c r="CM51" i="47"/>
  <c r="CN51" i="47" s="1"/>
  <c r="CM34" i="47"/>
  <c r="CN34" i="47" s="1"/>
  <c r="CM17" i="47"/>
  <c r="CN17" i="47" s="1"/>
  <c r="CO34" i="47"/>
  <c r="CP34" i="47" s="1"/>
  <c r="CO51" i="47"/>
  <c r="CP51" i="47" s="1"/>
  <c r="CO17" i="47"/>
  <c r="CP17" i="47" s="1"/>
  <c r="E52" i="25" l="1"/>
  <c r="E64" i="25"/>
  <c r="E68" i="25"/>
  <c r="E53" i="25"/>
  <c r="E57" i="25"/>
  <c r="E56" i="25"/>
  <c r="E61" i="25"/>
  <c r="E65" i="25"/>
  <c r="E58" i="25"/>
  <c r="E62" i="25"/>
  <c r="E66" i="25"/>
  <c r="E60" i="25"/>
  <c r="E55" i="25"/>
  <c r="E59" i="25"/>
  <c r="E63" i="25"/>
  <c r="E67" i="25"/>
  <c r="C98" i="25"/>
  <c r="C113" i="25"/>
  <c r="C121" i="25"/>
  <c r="C114" i="25"/>
  <c r="C115" i="25"/>
  <c r="C116" i="25"/>
  <c r="C117" i="25"/>
  <c r="C118" i="25"/>
  <c r="C119" i="25"/>
  <c r="C120" i="25"/>
  <c r="C122" i="25"/>
  <c r="C123" i="25"/>
  <c r="C124" i="25"/>
  <c r="C125" i="25"/>
  <c r="C96" i="25"/>
  <c r="C97" i="25"/>
  <c r="C99" i="25"/>
  <c r="C100" i="25"/>
  <c r="C101" i="25"/>
  <c r="C102" i="25"/>
  <c r="C103" i="25"/>
  <c r="C104" i="25"/>
  <c r="C105" i="25"/>
  <c r="C106" i="25"/>
  <c r="C107" i="25"/>
  <c r="C95" i="25"/>
  <c r="I60" i="25" l="1"/>
  <c r="H68" i="25"/>
  <c r="V30" i="30"/>
  <c r="I62" i="25"/>
  <c r="V32" i="30"/>
  <c r="I56" i="25"/>
  <c r="I65" i="25"/>
  <c r="I66" i="25"/>
  <c r="I59" i="25"/>
  <c r="I52" i="25"/>
  <c r="T31" i="30" s="1"/>
  <c r="J65" i="25"/>
  <c r="X29" i="30"/>
  <c r="H65" i="25"/>
  <c r="T28" i="30"/>
  <c r="I57" i="25"/>
  <c r="J64" i="25"/>
  <c r="V31" i="30"/>
  <c r="I64" i="25"/>
  <c r="I67" i="25"/>
  <c r="I53" i="25"/>
  <c r="T32" i="30" s="1"/>
  <c r="U29" i="30"/>
  <c r="J67" i="25"/>
  <c r="J68" i="25"/>
  <c r="X31" i="30"/>
  <c r="W30" i="30"/>
  <c r="W29" i="30"/>
  <c r="H64" i="25"/>
  <c r="I68" i="25"/>
  <c r="I61" i="25"/>
  <c r="H63" i="25"/>
  <c r="I51" i="25"/>
  <c r="T30" i="30" s="1"/>
  <c r="V29" i="30"/>
  <c r="X30" i="30"/>
  <c r="V28" i="30"/>
  <c r="J58" i="25"/>
  <c r="J51" i="25"/>
  <c r="U30" i="30" s="1"/>
  <c r="J53" i="25"/>
  <c r="U32" i="30" s="1"/>
  <c r="J54" i="25"/>
  <c r="J59" i="25"/>
  <c r="H66" i="25"/>
  <c r="X32" i="30"/>
  <c r="W32" i="30"/>
  <c r="I54" i="25"/>
  <c r="U28" i="30"/>
  <c r="J63" i="25"/>
  <c r="I63" i="25"/>
  <c r="I58" i="25"/>
  <c r="J57" i="25"/>
  <c r="X28" i="30"/>
  <c r="W31" i="30"/>
  <c r="J66" i="25"/>
  <c r="J52" i="25"/>
  <c r="U31" i="30" s="1"/>
  <c r="J61" i="25"/>
  <c r="J62" i="25"/>
  <c r="J55" i="25"/>
  <c r="I55" i="25"/>
  <c r="H67" i="25"/>
  <c r="J60" i="25"/>
  <c r="I50" i="25"/>
  <c r="T29" i="30" s="1"/>
  <c r="J56" i="25"/>
  <c r="E122" i="25"/>
  <c r="E96" i="25"/>
  <c r="E95" i="25"/>
  <c r="E100" i="25"/>
  <c r="E125" i="25"/>
  <c r="E120" i="25"/>
  <c r="E121" i="25"/>
  <c r="E117" i="25"/>
  <c r="E104" i="25"/>
  <c r="E107" i="25"/>
  <c r="E103" i="25"/>
  <c r="E99" i="25"/>
  <c r="E124" i="25"/>
  <c r="E113" i="25"/>
  <c r="E106" i="25"/>
  <c r="E102" i="25"/>
  <c r="E123" i="25"/>
  <c r="E118" i="25"/>
  <c r="E105" i="25"/>
  <c r="E101" i="25"/>
  <c r="E97" i="25"/>
  <c r="E98" i="25"/>
  <c r="E116" i="25"/>
  <c r="E119" i="25"/>
  <c r="E115" i="25"/>
  <c r="E114" i="25"/>
  <c r="I95" i="25" l="1"/>
  <c r="H113" i="25"/>
  <c r="H116" i="25"/>
  <c r="H124" i="25"/>
  <c r="H118" i="25"/>
  <c r="H119" i="25"/>
  <c r="H125" i="25"/>
  <c r="H120" i="25"/>
  <c r="H121" i="25"/>
  <c r="H117" i="25"/>
  <c r="H114" i="25"/>
  <c r="H122" i="25"/>
  <c r="H115" i="25"/>
  <c r="H123" i="25"/>
  <c r="I113" i="25"/>
  <c r="H95" i="25"/>
  <c r="I125" i="25"/>
  <c r="H100" i="25"/>
  <c r="I117" i="25"/>
  <c r="I120" i="25"/>
  <c r="I121" i="25"/>
  <c r="I98" i="25"/>
  <c r="I115" i="25"/>
  <c r="I114" i="25"/>
  <c r="I118" i="25"/>
  <c r="I119" i="25"/>
  <c r="I124" i="25"/>
  <c r="H107" i="25"/>
  <c r="I122" i="25"/>
  <c r="I123" i="25"/>
  <c r="H106" i="25"/>
  <c r="I116" i="25"/>
  <c r="H97" i="25"/>
  <c r="I99" i="25"/>
  <c r="I106" i="25"/>
  <c r="I96" i="25"/>
  <c r="H96" i="25"/>
  <c r="H105" i="25"/>
  <c r="I105" i="25"/>
  <c r="H98" i="25"/>
  <c r="I103" i="25"/>
  <c r="I101" i="25"/>
  <c r="H99" i="25"/>
  <c r="I100" i="25"/>
  <c r="H104" i="25"/>
  <c r="I102" i="25"/>
  <c r="H102" i="25"/>
  <c r="I107" i="25"/>
  <c r="H101" i="25"/>
  <c r="H103" i="25"/>
  <c r="I104" i="25"/>
  <c r="I97" i="25"/>
  <c r="D36" i="25" l="1"/>
  <c r="C36" i="25"/>
  <c r="C27" i="25"/>
  <c r="C18" i="25"/>
  <c r="C9" i="25"/>
  <c r="M22" i="10"/>
  <c r="AR34" i="47" l="1"/>
  <c r="AR51" i="47"/>
  <c r="AR17" i="47"/>
  <c r="A62" i="25"/>
  <c r="H62" i="25" s="1"/>
  <c r="A61" i="25"/>
  <c r="H61" i="25" s="1"/>
  <c r="A60" i="25"/>
  <c r="H60" i="25" s="1"/>
  <c r="A59" i="25"/>
  <c r="H59" i="25" s="1"/>
  <c r="A58" i="25"/>
  <c r="H58" i="25" s="1"/>
  <c r="A57" i="25"/>
  <c r="H57" i="25" s="1"/>
  <c r="A56" i="25"/>
  <c r="H56" i="25" s="1"/>
  <c r="A55" i="25"/>
  <c r="H55" i="25" s="1"/>
  <c r="A54" i="25"/>
  <c r="H54" i="25" s="1"/>
  <c r="A53" i="25"/>
  <c r="H53" i="25" s="1"/>
  <c r="S32" i="30" s="1"/>
  <c r="A52" i="25"/>
  <c r="H52" i="25" s="1"/>
  <c r="S31" i="30" s="1"/>
  <c r="A51" i="25"/>
  <c r="H51" i="25" s="1"/>
  <c r="S30" i="30" s="1"/>
  <c r="A50" i="25"/>
  <c r="H50" i="25" s="1"/>
  <c r="S29" i="30" s="1"/>
  <c r="A49" i="25"/>
  <c r="H49" i="25" s="1"/>
  <c r="S28" i="30" s="1"/>
  <c r="A45" i="25"/>
  <c r="A44" i="25"/>
  <c r="A43" i="25"/>
  <c r="A42" i="25"/>
  <c r="A41" i="25"/>
  <c r="A40" i="25"/>
  <c r="A39" i="25"/>
  <c r="E18" i="23" l="1"/>
  <c r="G18" i="23"/>
  <c r="I18" i="23"/>
  <c r="K18" i="23"/>
  <c r="M18" i="23"/>
  <c r="O18" i="23"/>
  <c r="Q18" i="23"/>
  <c r="S18" i="23"/>
  <c r="U18" i="23"/>
  <c r="W18" i="23"/>
  <c r="Y18" i="23"/>
  <c r="AA18" i="23"/>
  <c r="AC18" i="23"/>
  <c r="C18" i="23"/>
  <c r="K22" i="10"/>
  <c r="O22" i="10"/>
  <c r="Q22" i="10"/>
  <c r="S22" i="10"/>
  <c r="U22" i="10"/>
  <c r="C35" i="25"/>
  <c r="C34" i="25"/>
  <c r="C33" i="25"/>
  <c r="C32" i="25"/>
  <c r="BS34" i="47" l="1"/>
  <c r="BS51" i="47"/>
  <c r="BS17" i="47"/>
  <c r="BQ34" i="47"/>
  <c r="BQ51" i="47"/>
  <c r="BQ17" i="47"/>
  <c r="CC51" i="47"/>
  <c r="CC34" i="47"/>
  <c r="CC17" i="47"/>
  <c r="BK51" i="47"/>
  <c r="BK17" i="47"/>
  <c r="BK34" i="47"/>
  <c r="BC51" i="47"/>
  <c r="BC17" i="47"/>
  <c r="BC34" i="47"/>
  <c r="BI51" i="47"/>
  <c r="BI17" i="47"/>
  <c r="BI34" i="47"/>
  <c r="BO51" i="47"/>
  <c r="BO34" i="47"/>
  <c r="BO17" i="47"/>
  <c r="CA34" i="47"/>
  <c r="CA51" i="47"/>
  <c r="CA17" i="47"/>
  <c r="BY34" i="47"/>
  <c r="BY51" i="47"/>
  <c r="BY17" i="47"/>
  <c r="BW51" i="47"/>
  <c r="BW34" i="47"/>
  <c r="BW17" i="47"/>
  <c r="BG51" i="47"/>
  <c r="BG17" i="47"/>
  <c r="BG34" i="47"/>
  <c r="BM51" i="47"/>
  <c r="BM34" i="47"/>
  <c r="BM17" i="47"/>
  <c r="BU51" i="47"/>
  <c r="BU34" i="47"/>
  <c r="BU17" i="47"/>
  <c r="BE51" i="47"/>
  <c r="BE34" i="47"/>
  <c r="BE17" i="47"/>
  <c r="AP34" i="47"/>
  <c r="AP51" i="47"/>
  <c r="AP17" i="47"/>
  <c r="AV51" i="47"/>
  <c r="AV34" i="47"/>
  <c r="AV17" i="47"/>
  <c r="AZ51" i="47"/>
  <c r="AZ17" i="47"/>
  <c r="AZ34" i="47"/>
  <c r="AT51" i="47"/>
  <c r="AT34" i="47"/>
  <c r="AT17" i="47"/>
  <c r="AX34" i="47"/>
  <c r="AX51" i="47"/>
  <c r="AX17" i="47"/>
  <c r="D34" i="25"/>
  <c r="D33" i="25" l="1"/>
  <c r="C24" i="25"/>
  <c r="C25" i="25"/>
  <c r="C26" i="25"/>
  <c r="C17" i="25"/>
  <c r="C15" i="25"/>
  <c r="C7" i="25"/>
  <c r="D35" i="25"/>
  <c r="D32" i="25"/>
  <c r="C6" i="25" l="1"/>
  <c r="C8" i="25"/>
  <c r="C16" i="25"/>
  <c r="C14" i="25"/>
  <c r="C5" i="25"/>
  <c r="C23" i="25"/>
  <c r="C42" i="25" l="1"/>
  <c r="C44" i="25" l="1"/>
  <c r="C40" i="25"/>
  <c r="C43" i="25"/>
  <c r="C39" i="25"/>
  <c r="C45" i="25"/>
  <c r="C41" i="25"/>
  <c r="C31" i="25"/>
  <c r="D31" i="25" l="1"/>
  <c r="I22" i="10"/>
  <c r="AN34" i="47" l="1"/>
  <c r="AN51" i="47"/>
  <c r="AN17" i="47"/>
  <c r="E31" i="25"/>
  <c r="E36" i="25"/>
  <c r="E34" i="25"/>
  <c r="E35" i="25"/>
  <c r="E33" i="25"/>
  <c r="E32" i="25"/>
  <c r="C13" i="25"/>
  <c r="C4" i="25"/>
  <c r="E4" i="25" s="1"/>
  <c r="D44" i="25"/>
  <c r="C22" i="10"/>
  <c r="G22" i="10"/>
  <c r="E22" i="10"/>
  <c r="AH51" i="47" l="1"/>
  <c r="AH17" i="47"/>
  <c r="AH34" i="47"/>
  <c r="AL51" i="47"/>
  <c r="AL17" i="47"/>
  <c r="AL34" i="47"/>
  <c r="AJ17" i="47"/>
  <c r="AJ34" i="47"/>
  <c r="AJ51" i="47"/>
  <c r="D43" i="25"/>
  <c r="D39" i="25"/>
  <c r="D45" i="25"/>
  <c r="D40" i="25"/>
  <c r="D42" i="25"/>
  <c r="D41" i="25"/>
  <c r="E13" i="25"/>
  <c r="E18" i="25"/>
  <c r="E17" i="25"/>
  <c r="E15" i="25"/>
  <c r="E14" i="25"/>
  <c r="E16" i="25"/>
  <c r="E9" i="25"/>
  <c r="E7" i="25"/>
  <c r="E8" i="25"/>
  <c r="E5" i="25"/>
  <c r="E6" i="25"/>
  <c r="J33" i="25"/>
  <c r="J34" i="25"/>
  <c r="I33" i="25"/>
  <c r="J31" i="25"/>
  <c r="J35" i="25"/>
  <c r="J32" i="25"/>
  <c r="J36" i="25"/>
  <c r="I35" i="25"/>
  <c r="H31" i="25"/>
  <c r="I32" i="25"/>
  <c r="H36" i="25"/>
  <c r="I34" i="25"/>
  <c r="I36" i="25"/>
  <c r="I31" i="25"/>
  <c r="H32" i="25"/>
  <c r="H35" i="25"/>
  <c r="H33" i="25"/>
  <c r="H34" i="25"/>
  <c r="C22" i="25"/>
  <c r="H13" i="25" l="1"/>
  <c r="I6" i="25"/>
  <c r="I4" i="25"/>
  <c r="H8" i="25"/>
  <c r="I8" i="25"/>
  <c r="H6" i="25"/>
  <c r="H4" i="25"/>
  <c r="H5" i="25"/>
  <c r="I5" i="25"/>
  <c r="H7" i="25"/>
  <c r="I7" i="25"/>
  <c r="H9" i="25"/>
  <c r="I9" i="25"/>
  <c r="E22" i="25"/>
  <c r="E27" i="25"/>
  <c r="E26" i="25"/>
  <c r="E25" i="25"/>
  <c r="E24" i="25"/>
  <c r="E23" i="25"/>
  <c r="I15" i="25"/>
  <c r="I13" i="25"/>
  <c r="H17" i="25"/>
  <c r="I17" i="25"/>
  <c r="H15" i="25"/>
  <c r="I16" i="25"/>
  <c r="H18" i="25"/>
  <c r="I18" i="25"/>
  <c r="H14" i="25"/>
  <c r="I14" i="25"/>
  <c r="H16" i="25"/>
  <c r="E40" i="25"/>
  <c r="E44" i="25"/>
  <c r="E41" i="25"/>
  <c r="E45" i="25"/>
  <c r="E39" i="25"/>
  <c r="E43" i="25"/>
  <c r="E42" i="25"/>
  <c r="I22" i="25" l="1"/>
  <c r="H40" i="25"/>
  <c r="H41" i="25"/>
  <c r="H39" i="25"/>
  <c r="I24" i="25"/>
  <c r="H26" i="25"/>
  <c r="I26" i="25"/>
  <c r="H24" i="25"/>
  <c r="H22" i="25"/>
  <c r="H23" i="25"/>
  <c r="I23" i="25"/>
  <c r="H25" i="25"/>
  <c r="I25" i="25"/>
  <c r="H27" i="25"/>
  <c r="I27" i="25"/>
  <c r="I39" i="25"/>
  <c r="I40" i="25"/>
  <c r="J45" i="25"/>
  <c r="I42" i="25"/>
  <c r="I43" i="25"/>
  <c r="J43" i="25"/>
  <c r="J41" i="25"/>
  <c r="H45" i="25"/>
  <c r="H42" i="25"/>
  <c r="J42" i="25"/>
  <c r="H43" i="25"/>
  <c r="J40" i="25"/>
  <c r="I41" i="25"/>
  <c r="J39" i="25"/>
  <c r="J44" i="25"/>
  <c r="I44" i="25"/>
  <c r="I45" i="25"/>
  <c r="H44" i="25"/>
  <c r="B67" i="43"/>
  <c r="G75" i="43" s="1" a="1"/>
  <c r="G75" i="43" s="1"/>
  <c r="B79" i="43"/>
  <c r="G83" i="43" s="1" a="1"/>
  <c r="G83" i="43" s="1"/>
  <c r="B50" i="43"/>
  <c r="G62" i="43" s="1" a="1"/>
  <c r="G62" i="43" s="1"/>
  <c r="B91" i="43"/>
  <c r="G93" i="43" s="1" a="1"/>
  <c r="G93" i="43" s="1"/>
  <c r="B33" i="43"/>
  <c r="G37" i="43" s="1" a="1"/>
  <c r="G37" i="43" s="1"/>
  <c r="G20" i="43" a="1"/>
  <c r="G20" i="43" s="1"/>
  <c r="G86" i="43" l="1" a="1"/>
  <c r="G86" i="43" s="1"/>
  <c r="G98" i="43" a="1"/>
  <c r="G98" i="43" s="1"/>
  <c r="G96" i="43" a="1"/>
  <c r="G96" i="43" s="1"/>
  <c r="G80" i="43" a="1"/>
  <c r="G80" i="43" s="1"/>
  <c r="G34" i="43" a="1"/>
  <c r="G34" i="43" s="1"/>
  <c r="G41" i="43" a="1"/>
  <c r="G41" i="43" s="1"/>
  <c r="G40" i="43" a="1"/>
  <c r="G40" i="43" s="1"/>
  <c r="G38" i="43" a="1"/>
  <c r="G38" i="43" s="1"/>
  <c r="G29" i="43" a="1"/>
  <c r="G29" i="43" s="1"/>
  <c r="G19" i="43" a="1"/>
  <c r="G19" i="43" s="1"/>
  <c r="G25" i="43" a="1"/>
  <c r="G25" i="43" s="1"/>
  <c r="G27" i="43" a="1"/>
  <c r="G27" i="43" s="1"/>
  <c r="G94" i="43" a="1"/>
  <c r="G94" i="43" s="1"/>
  <c r="G61" i="43" a="1"/>
  <c r="G61" i="43" s="1"/>
  <c r="G60" i="43" a="1"/>
  <c r="G60" i="43" s="1"/>
  <c r="G58" i="43" a="1"/>
  <c r="G58" i="43" s="1"/>
  <c r="G72" i="43" a="1"/>
  <c r="G72" i="43" s="1"/>
  <c r="G74" i="43" a="1"/>
  <c r="G74" i="43" s="1"/>
  <c r="G45" i="43" a="1"/>
  <c r="G45" i="43" s="1"/>
  <c r="G39" i="43" a="1"/>
  <c r="G39" i="43" s="1"/>
  <c r="G92" i="43" a="1"/>
  <c r="G92" i="43" s="1"/>
  <c r="G55" i="43" a="1"/>
  <c r="G55" i="43" s="1"/>
  <c r="G81" i="43" a="1"/>
  <c r="G81" i="43" s="1"/>
  <c r="G82" i="43" a="1"/>
  <c r="G82" i="43" s="1"/>
  <c r="G28" i="43" a="1"/>
  <c r="G28" i="43" s="1"/>
  <c r="G18" i="43" a="1"/>
  <c r="G18" i="43" s="1"/>
  <c r="G22" i="43" a="1"/>
  <c r="G22" i="43" s="1"/>
  <c r="G57" i="43" a="1"/>
  <c r="G57" i="43" s="1"/>
  <c r="G51" i="43" a="1"/>
  <c r="G51" i="43" s="1"/>
  <c r="G52" i="43" a="1"/>
  <c r="G52" i="43" s="1"/>
  <c r="G69" i="43" a="1"/>
  <c r="G69" i="43" s="1"/>
  <c r="G68" i="43" a="1"/>
  <c r="G68" i="43" s="1"/>
  <c r="G42" i="43" a="1"/>
  <c r="G42" i="43" s="1"/>
  <c r="G46" i="43" a="1"/>
  <c r="G46" i="43" s="1"/>
  <c r="G43" i="43" a="1"/>
  <c r="G43" i="43" s="1"/>
  <c r="G97" i="43" a="1"/>
  <c r="G97" i="43" s="1"/>
  <c r="G99" i="43" a="1"/>
  <c r="G99" i="43" s="1"/>
  <c r="G87" i="43" a="1"/>
  <c r="G87" i="43" s="1"/>
  <c r="G84" i="43" a="1"/>
  <c r="G84" i="43" s="1"/>
  <c r="G26" i="43" a="1"/>
  <c r="G26" i="43" s="1"/>
  <c r="G23" i="43" a="1"/>
  <c r="G23" i="43" s="1"/>
  <c r="G24" i="43" a="1"/>
  <c r="G24" i="43" s="1"/>
  <c r="G36" i="43" a="1"/>
  <c r="G36" i="43" s="1"/>
  <c r="G54" i="43" a="1"/>
  <c r="G54" i="43" s="1"/>
  <c r="G63" i="43" a="1"/>
  <c r="G63" i="43" s="1"/>
  <c r="G53" i="43" a="1"/>
  <c r="G53" i="43" s="1"/>
  <c r="G85" i="43" a="1"/>
  <c r="G85" i="43" s="1"/>
  <c r="G73" i="43" a="1"/>
  <c r="G73" i="43" s="1"/>
  <c r="G70" i="43" a="1"/>
  <c r="G70" i="43" s="1"/>
  <c r="G35" i="43" a="1"/>
  <c r="G35" i="43" s="1"/>
  <c r="G44" i="43" a="1"/>
  <c r="G44" i="43" s="1"/>
  <c r="G95" i="43" a="1"/>
  <c r="G95" i="43" s="1"/>
  <c r="G71" i="43" a="1"/>
  <c r="G71" i="43" s="1"/>
  <c r="G21" i="43" a="1"/>
  <c r="G21" i="43" s="1"/>
  <c r="G17" i="43" a="1"/>
  <c r="G17" i="43" s="1"/>
  <c r="G56" i="43" a="1"/>
  <c r="G56" i="43" s="1"/>
  <c r="G59" i="43" a="1"/>
  <c r="G59" i="4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<sst xmlns="http://schemas.openxmlformats.org/spreadsheetml/2006/main" count="1240" uniqueCount="271">
  <si>
    <t>Name</t>
  </si>
  <si>
    <t>ICD-10-CM code</t>
  </si>
  <si>
    <t>ICD-10 notes</t>
  </si>
  <si>
    <t>1a. Create Nonfatal MVT-Specific Injury Hospitalizations Data Set - The MVT-specific hospitalization indicators should be calculated based on first creating a MVT-related injury hospitalization subset. This is done using the ICD-10-CM codes for the MVT-related hospital discharge indicator in the State Injury Indicators listed below.
For hospitalizations, one of these codes should be in the primary/principal diagnosis field for the case to be in the injury subset.
*Only include cases if the 7th character of the code is A, B, C, or missing (reflects initial encounter, active treatment). T30-T32 do not have a 7th character.
Create an injury hospitalization subset using the ICD-10-CM codes below:</t>
  </si>
  <si>
    <t xml:space="preserve">Nonfatal injury hospitalization for all injuries
</t>
  </si>
  <si>
    <t>S00-S99</t>
  </si>
  <si>
    <t>T07-T34</t>
  </si>
  <si>
    <t>T36-T50</t>
  </si>
  <si>
    <t>T36-T50 with a 6th character of 1, 2, 3, or 4 Note: Include T36.9, T37.9, T39.9, T41.4, T42.7, T43.9, T45.9, T47.9, and T49.9 with 5th character of 1, 2, 3, or 4) (Intent information for these codes is included in the 5thcharacter and not the 6th)</t>
  </si>
  <si>
    <t>T51-T65</t>
  </si>
  <si>
    <t>T66-T76</t>
  </si>
  <si>
    <t xml:space="preserve"> </t>
  </si>
  <si>
    <t>T79</t>
  </si>
  <si>
    <t>O9A.2-O9A.5</t>
  </si>
  <si>
    <t>M97</t>
  </si>
  <si>
    <t xml:space="preserve">Nonfatal Motor vehicle traffic hospitalization
</t>
  </si>
  <si>
    <t>V02-V04 (.1, .9), V09.2, V09.3</t>
  </si>
  <si>
    <t>V12-V14 (.3-.9), V19.4-V19.6, V19.9</t>
  </si>
  <si>
    <t>V20-V28 (.3-.9), V29.4-V29.9</t>
  </si>
  <si>
    <t>V30-V79 (.4-.9), V83-V86 (.0-.3), V87.0-V87.8, V89.2</t>
  </si>
  <si>
    <t>V80.3-V80.5, V81.1, V82.1</t>
  </si>
  <si>
    <t xml:space="preserve">Nonfatal Injury ED visit
</t>
  </si>
  <si>
    <t>T84.04</t>
  </si>
  <si>
    <t>V00-V99</t>
  </si>
  <si>
    <t>W00-X58</t>
  </si>
  <si>
    <t>X71-X83</t>
  </si>
  <si>
    <t>X92-Y09</t>
  </si>
  <si>
    <t>Y21-Y33</t>
  </si>
  <si>
    <t>Y35-Y38</t>
  </si>
  <si>
    <t>Nonfatal Motor vehicle traffic ED visit</t>
  </si>
  <si>
    <t>V02.1, V02.9, V03.1, V03.9, V04.1, V04.9, V09.2, V09.3</t>
  </si>
  <si>
    <t>3a. Create MVT-specific Deaths Data Set - The MVT-specific death indicators should be calculated based on first creating a MVT-related injury death subset. Limit deaths to those with an injury underlying cause of death:</t>
  </si>
  <si>
    <t>Injury underlying cause of death</t>
  </si>
  <si>
    <t>V01-Y36</t>
  </si>
  <si>
    <t>Y85-Y87</t>
  </si>
  <si>
    <t>Y89</t>
  </si>
  <si>
    <t>U01-U03</t>
  </si>
  <si>
    <t>3b.  Then select deaths with any of the TBI ICD-10-CM codes in any field of the multiple cause of death file:</t>
  </si>
  <si>
    <t>Motor vehicle traffic fatalities</t>
  </si>
  <si>
    <t>V02-V04 (.1, .9)</t>
  </si>
  <si>
    <t>V09.2</t>
  </si>
  <si>
    <t>V12-V14(.3-.9)</t>
  </si>
  <si>
    <t>V19(.4-.6)</t>
  </si>
  <si>
    <t>V20-V28(.3-.9)</t>
  </si>
  <si>
    <t>V80(.3-.5)</t>
  </si>
  <si>
    <t>V81.1</t>
  </si>
  <si>
    <t>V82.1</t>
  </si>
  <si>
    <t>V83-V86(.0-.3)</t>
  </si>
  <si>
    <t>V87(.0-.8)</t>
  </si>
  <si>
    <t>V89.2</t>
  </si>
  <si>
    <t>MVT-Specific State Injury Indicators Report</t>
  </si>
  <si>
    <t>State/Territor Population Data</t>
  </si>
  <si>
    <t>State/Territory:</t>
  </si>
  <si>
    <t>Data year:</t>
  </si>
  <si>
    <t>Enter your state name</t>
  </si>
  <si>
    <t>Enter your most recent data year</t>
  </si>
  <si>
    <t>Enter total population data by age group below</t>
  </si>
  <si>
    <t>Enter male population data by age group below</t>
  </si>
  <si>
    <t>Enter female population data by age group below</t>
  </si>
  <si>
    <t>Optional: 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</si>
  <si>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</si>
  <si>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</si>
  <si>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</si>
  <si>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</si>
  <si>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</si>
  <si>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</si>
  <si>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</si>
  <si>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</si>
  <si>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</si>
  <si>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</si>
  <si>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</si>
  <si>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</si>
  <si>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</si>
  <si>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</si>
  <si>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</si>
  <si>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</si>
  <si>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15-19</t>
  </si>
  <si>
    <t>20-24</t>
  </si>
  <si>
    <t>25-34</t>
  </si>
  <si>
    <t>35-44</t>
  </si>
  <si>
    <t>45-54</t>
  </si>
  <si>
    <t>55-64</t>
  </si>
  <si>
    <t>65-74</t>
  </si>
  <si>
    <t>75-84</t>
  </si>
  <si>
    <t>85+</t>
  </si>
  <si>
    <t>Modify year if needed</t>
  </si>
  <si>
    <t>Enter name of "Other" category in S8</t>
  </si>
  <si>
    <t>Enter name of "Other" category in U8</t>
  </si>
  <si>
    <t>Health Districts/Regions Data</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</si>
  <si>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</si>
  <si>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</si>
  <si>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</si>
  <si>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</si>
  <si>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</si>
  <si>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</si>
  <si>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</si>
  <si>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</si>
  <si>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</si>
  <si>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</si>
  <si>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</si>
  <si>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</si>
  <si>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</si>
  <si>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</si>
  <si>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</si>
  <si>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</si>
  <si>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</si>
  <si>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</si>
  <si>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</si>
  <si>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</si>
  <si>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</si>
  <si>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Instructions: Enter your TBI-related injury data in the </t>
    </r>
    <r>
      <rPr>
        <sz val="10"/>
        <color rgb="FFFF0000"/>
        <rFont val="Arial"/>
        <family val="2"/>
      </rPr>
      <t>red cells</t>
    </r>
    <r>
      <rPr>
        <sz val="10"/>
        <rFont val="Arial"/>
        <family val="2"/>
      </rPr>
      <t xml:space="preserve"> below. The age-adjusted rates will automatically calculate in the results table.</t>
    </r>
  </si>
  <si>
    <t xml:space="preserve">Use columns F through L to enter demographic data </t>
  </si>
  <si>
    <t>Optional: Unhide columns O through AK to show rate calculations and 2000 population weights</t>
  </si>
  <si>
    <t xml:space="preserve">Enter 2000 State population by age group. Columns AN through AW will then autogenerate age adjusted rates per 100,000 </t>
  </si>
  <si>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</si>
  <si>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</si>
  <si>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</si>
  <si>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</si>
  <si>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</si>
  <si>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</si>
  <si>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</si>
  <si>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</si>
  <si>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</si>
  <si>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</si>
  <si>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</si>
  <si>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t>
  </si>
  <si>
    <t>Weight</t>
  </si>
  <si>
    <t>total</t>
  </si>
  <si>
    <t>Number of ED visits- Total</t>
  </si>
  <si>
    <t>Number of ED visits- Male</t>
  </si>
  <si>
    <t>Number of ED visits- Female</t>
  </si>
  <si>
    <t>Number of deaths- Total</t>
  </si>
  <si>
    <t>Number of deaths- Male</t>
  </si>
  <si>
    <t>Number of deaths- Female</t>
  </si>
  <si>
    <t xml:space="preserve">Enter 2000 State population by age group. Columns AM through AV will then autogenerate age adjusted rates per 100,000 </t>
  </si>
  <si>
    <t>State Population Total</t>
  </si>
  <si>
    <t>Optional: Unhide columns R through AF to enter health additional region data</t>
  </si>
  <si>
    <t>Optional: Unhide columns AI through CS to show rate calculations and 2000 population weights</t>
  </si>
  <si>
    <t xml:space="preserve">Enter 2000 State population by age group. Columns CV through DD will then autogenerate age adjusted rates per 100,000 </t>
  </si>
  <si>
    <t>Optional: Unhide columns CG through DA to show additional demographic and Regional rates</t>
  </si>
  <si>
    <t>Region Data</t>
  </si>
  <si>
    <t>Year 1 - Year 5 overall MVT non-fatal and fatal injury rates</t>
  </si>
  <si>
    <t>Hopitalization</t>
  </si>
  <si>
    <t>ED</t>
  </si>
  <si>
    <t>Death</t>
  </si>
  <si>
    <t>Year 1 - Year 5 hospitalization rates across age groups</t>
  </si>
  <si>
    <t>age group</t>
  </si>
  <si>
    <t>average annual change in age-adjusted rate per 100,000 over 5 years (not percentage change)</t>
  </si>
  <si>
    <t>Year 1 - Year 5 ED rates across age groups</t>
  </si>
  <si>
    <t>Year 1 - Year 5 death rates across age groups</t>
  </si>
  <si>
    <t>Year 1 - Year 5 hospitalization rates across race/ethnicity and sex</t>
  </si>
  <si>
    <t>Year 1 - Year 5 ED rates across race/ethnicity and sex</t>
  </si>
  <si>
    <t>Year 1 - Year 5 death rates across race/ethnicity and sex</t>
  </si>
  <si>
    <t xml:space="preserve">Years can be edit given your dataset. Figure 2 reflects MVT deaths over 10 years. </t>
  </si>
  <si>
    <t>The graph in this tab will automatically update the graph in the "Report" tab</t>
  </si>
  <si>
    <t xml:space="preserve">Year </t>
  </si>
  <si>
    <t>Year label - enter specific years in this column to reflect in graph</t>
  </si>
  <si>
    <t>Deaths - enter fatality counts for each year to reflect in the graph</t>
  </si>
  <si>
    <t>data year label</t>
  </si>
  <si>
    <t>FIGURE 3: Percent of Unintentional MTV Injuries by Type of Person, (Years, State)</t>
  </si>
  <si>
    <t>The type of person type can be modified in rows 7, 8, 9, and 10 if necessary</t>
  </si>
  <si>
    <t>Enter fatality, hospitalization, and ED visit data in Rows 6 through 10</t>
  </si>
  <si>
    <t>Number by person type</t>
  </si>
  <si>
    <t>Deaths</t>
  </si>
  <si>
    <t>Hospitalizations</t>
  </si>
  <si>
    <t>ED Visits</t>
  </si>
  <si>
    <t>Occupant</t>
  </si>
  <si>
    <t>Driver</t>
  </si>
  <si>
    <t>Cyclist</t>
  </si>
  <si>
    <t>Pedestrian</t>
  </si>
  <si>
    <t>Percent by person type</t>
  </si>
  <si>
    <t>Fatalities</t>
  </si>
  <si>
    <t>Figure 4: Death or Non-fatal Unintentional Motor Vehicle Traffic-Occupant Injuries by Age and Sex</t>
  </si>
  <si>
    <t>The links below can be used to compile information for the Quick Facts section on Page 2 of the MVT Special Emphasis Report</t>
  </si>
  <si>
    <t>MVT State Facts:</t>
  </si>
  <si>
    <t>Measure:</t>
  </si>
  <si>
    <t>Data Source:</t>
  </si>
  <si>
    <t>Web Link:</t>
  </si>
  <si>
    <t>Sub-category</t>
  </si>
  <si>
    <t xml:space="preserve">Table  </t>
  </si>
  <si>
    <t>Comments</t>
  </si>
  <si>
    <t>Using most recent data available:</t>
  </si>
  <si>
    <t>Percent of State/Region drivers wearing seat belts</t>
  </si>
  <si>
    <t>Fatal Analysis Reporting System (FARS)</t>
  </si>
  <si>
    <t>https://cdan.nhtsa.gov/stsi.htm</t>
  </si>
  <si>
    <t>State Traffic Safety Information (STSI)</t>
  </si>
  <si>
    <t>Table: Traffic Safety Performance (Core Outcome) Measures</t>
  </si>
  <si>
    <t>Website also includes county data</t>
  </si>
  <si>
    <t>Percent of State/Region driver fatalities not restrained</t>
  </si>
  <si>
    <t>https://cdan.nhtsa.gov/tsftables/tsfar.htm</t>
  </si>
  <si>
    <t>Traffic Safety Facts Annual Report Tables (TSFAR)</t>
  </si>
  <si>
    <t>Table 84: Drivers Involved in Crashes, by Vehicle Type, Restraint Use, and Crash Severity, 2017</t>
  </si>
  <si>
    <t>Located within “People – Restraints”</t>
  </si>
  <si>
    <t>Number of lives saved if 100% of drivers wore seat belts</t>
  </si>
  <si>
    <t>Table: (State) Passenger Vehicle Occupant Fatalities by Restraint Use and Lives Saved Estimates (Ages 5+)</t>
  </si>
  <si>
    <t>Percent of fatal drivers with BAC higher than .08</t>
  </si>
  <si>
    <t>Table: Alcohol-Impaired Driving Fatalities</t>
  </si>
  <si>
    <t>Seat belt use among teens (see below footnotes)</t>
  </si>
  <si>
    <t>Youth Risk Behavioral Survey (YRBS)</t>
  </si>
  <si>
    <t>https://www.cdc.gov/healthyyouth/data/yrbs</t>
  </si>
  <si>
    <t>State Data can be downloaded</t>
  </si>
  <si>
    <t>Check state public health department for reports</t>
  </si>
  <si>
    <t>How many times did you ride with someone whose been drinking?</t>
  </si>
  <si>
    <t>How many times did you text or e-mail?</t>
  </si>
  <si>
    <t>Lifetime cost of MVT injuries in &lt;State/Region&gt;</t>
  </si>
  <si>
    <t>National Center for Health Statistics (NCHS)</t>
  </si>
  <si>
    <t>https://www.cdc.gov/injury/wisqars</t>
  </si>
  <si>
    <t>Cost of Injury Data</t>
  </si>
  <si>
    <t>Can also include whether your state has a primary or secondary seat belt law.</t>
  </si>
  <si>
    <t>Governors Highway Safety Administration (GHSA)</t>
  </si>
  <si>
    <t>https://www.ghsa.org/state-laws</t>
  </si>
  <si>
    <t>All states have laws governing various driver behaviors, from distracted driving to motorcyle helmet use</t>
  </si>
  <si>
    <t>Drop down menus by State and Topic</t>
  </si>
  <si>
    <r>
      <rPr>
        <sz val="12"/>
        <rFont val="DejaVu Sans;Verdana"/>
        <family val="2"/>
        <charset val="128"/>
      </rPr>
      <t xml:space="preserve">YRBS: </t>
    </r>
    <r>
      <rPr>
        <sz val="10"/>
        <rFont val="DejaVu Sans"/>
        <family val="2"/>
        <charset val="1"/>
      </rPr>
      <t>2017/2019 Youth Behavioral Survey provides seat belt use; driving and drinking (YRBS), rode w/driver who had been drinking (YRBS).</t>
    </r>
  </si>
  <si>
    <t>YRBS also has texting and marijuana driving questions too.</t>
  </si>
  <si>
    <t>Q1) How often do you wear a seat belt when riding in a car driven by someone else?</t>
  </si>
  <si>
    <r>
      <rPr>
        <b/>
        <i/>
        <sz val="11"/>
        <rFont val="DejaVu Sans"/>
        <family val="2"/>
        <charset val="1"/>
      </rPr>
      <t xml:space="preserve">Options: </t>
    </r>
    <r>
      <rPr>
        <i/>
        <sz val="12"/>
        <rFont val="DejaVu Sans;Verdana"/>
        <family val="2"/>
        <charset val="1"/>
      </rPr>
      <t>Never, Rarely, Sometimes, Most of the time, Always</t>
    </r>
  </si>
  <si>
    <r>
      <rPr>
        <sz val="12"/>
        <rFont val="DejaVu Sans;Verdana"/>
        <family val="2"/>
        <charset val="128"/>
      </rPr>
      <t xml:space="preserve">Q2) </t>
    </r>
    <r>
      <rPr>
        <sz val="10"/>
        <rFont val="DejaVu Sans"/>
        <family val="2"/>
        <charset val="1"/>
      </rPr>
      <t xml:space="preserve">During the past 30 days, how many times </t>
    </r>
    <r>
      <rPr>
        <u/>
        <sz val="12"/>
        <rFont val="DejaVu Sans;Verdana"/>
        <family val="2"/>
        <charset val="128"/>
      </rPr>
      <t>did you ride</t>
    </r>
    <r>
      <rPr>
        <sz val="10"/>
        <rFont val="DejaVu Sans"/>
        <family val="2"/>
        <charset val="1"/>
      </rPr>
      <t xml:space="preserve"> in a car or other vehicle driven by someone who had been drinking alcohol (</t>
    </r>
    <r>
      <rPr>
        <sz val="12"/>
        <rFont val="DejaVu Sans;Verdana"/>
        <family val="2"/>
        <charset val="128"/>
      </rPr>
      <t>0, 1, 2 or 3, 4 or 5, 6+</t>
    </r>
    <r>
      <rPr>
        <sz val="10"/>
        <rFont val="DejaVu Sans"/>
        <family val="2"/>
        <charset val="1"/>
      </rPr>
      <t xml:space="preserve">). </t>
    </r>
  </si>
  <si>
    <r>
      <rPr>
        <b/>
        <i/>
        <sz val="11"/>
        <rFont val="DejaVu Sans"/>
        <family val="2"/>
        <charset val="1"/>
      </rPr>
      <t xml:space="preserve">Options: </t>
    </r>
    <r>
      <rPr>
        <i/>
        <sz val="12"/>
        <rFont val="DejaVu Sans;Verdana"/>
        <family val="2"/>
        <charset val="1"/>
      </rPr>
      <t>0, 1, 2 or 3, 4 or 5, 6+</t>
    </r>
  </si>
  <si>
    <t xml:space="preserve">Q3) During the past 30 days, on how many days did you text or e-mail while driving a car or other vehicle </t>
  </si>
  <si>
    <r>
      <rPr>
        <b/>
        <i/>
        <sz val="11"/>
        <rFont val="DejaVu Sans"/>
        <family val="2"/>
        <charset val="1"/>
      </rPr>
      <t>Options:</t>
    </r>
    <r>
      <rPr>
        <i/>
        <sz val="11"/>
        <rFont val="DejaVu Sans"/>
        <family val="2"/>
        <charset val="1"/>
      </rPr>
      <t xml:space="preserve"> I did not drive a car or other vehicle during the past 30 days, 0 days, 1 or 2 days, 3 to 5 days, 6 to 9 days, 10 to 19 days, 20 to 29 days, All 30 days</t>
    </r>
  </si>
  <si>
    <t>Rate per 100k People</t>
  </si>
  <si>
    <t>No.</t>
  </si>
  <si>
    <t>Desired No.</t>
  </si>
  <si>
    <t>Cause</t>
  </si>
  <si>
    <t>Figure 2</t>
  </si>
  <si>
    <t>Count</t>
  </si>
  <si>
    <t>Demographic</t>
  </si>
  <si>
    <t>Regions</t>
  </si>
  <si>
    <t>2020 Hospitalizations counts</t>
  </si>
  <si>
    <t>2020 age-adjusted hospitalization rate per 100k people</t>
  </si>
  <si>
    <t>2020 ED visit counts</t>
  </si>
  <si>
    <t>2020 age-adjusted ED visit rate per 100k People</t>
  </si>
  <si>
    <t>No</t>
  </si>
  <si>
    <t>figure 6</t>
  </si>
  <si>
    <t>State</t>
  </si>
  <si>
    <t>Data Year</t>
  </si>
  <si>
    <t>Occupants percentage of deaths</t>
  </si>
  <si>
    <t>Occupants percentage of hospitalizations</t>
  </si>
  <si>
    <t>Total fatalities</t>
  </si>
  <si>
    <t>Occupants percentage of ED visits</t>
  </si>
  <si>
    <t>Total hospitalizations</t>
  </si>
  <si>
    <t>Total ED visits</t>
  </si>
  <si>
    <t>Refer to 2016-2020 rates tab</t>
  </si>
  <si>
    <t>Top 5 Regions for Hospitalizations</t>
  </si>
  <si>
    <t>Hospitalization count</t>
  </si>
  <si>
    <t>Age-adjusted hospitalization rate per 100k People</t>
  </si>
  <si>
    <t>Top 5 Regions for ED Visits</t>
  </si>
  <si>
    <t>ED visit count</t>
  </si>
  <si>
    <t>Age-adjusted ED visit rate per 100k People</t>
  </si>
  <si>
    <t xml:space="preserve">T84.04 </t>
  </si>
  <si>
    <t>T84.04 was retired and replaced by M97 in the FY2017 version of ICD-10-CM which went into effect on Oct 1, 2016.</t>
  </si>
  <si>
    <t>MVT-Pedestrian</t>
  </si>
  <si>
    <t>MVT-Pedal cyclist</t>
  </si>
  <si>
    <t>MVT-Motorcyclist</t>
  </si>
  <si>
    <t>MVT-Occupant (and unspecified)</t>
  </si>
  <si>
    <t>MVT-Other</t>
  </si>
  <si>
    <t>Pedal cyclist</t>
  </si>
  <si>
    <t>Motorcyclist</t>
  </si>
  <si>
    <t>V29(.4–.9)</t>
  </si>
  <si>
    <r>
      <t xml:space="preserve">2a. Create Nonfatal MVT-Specific Injury Emergency Department (ED) Visit Data Set - These indicators should be calculated based on first creating a MVT-related injury emergency department visit subset. This is done using the instructions for ICD-10-CM codes for MVT-related emergency department indicator listed below:
</t>
    </r>
    <r>
      <rPr>
        <b/>
        <i/>
        <sz val="11"/>
        <rFont val="Calibri"/>
        <family val="2"/>
      </rPr>
      <t>Include cases if the 7th character of the code is A, B, C, or missing (reflects initial encounter, active treatment)</t>
    </r>
  </si>
  <si>
    <r>
      <t xml:space="preserve">1b. Select hospitalizations with any of the MVT ICD-10-CM codes in any diagnosis field listed below:
</t>
    </r>
    <r>
      <rPr>
        <b/>
        <i/>
        <sz val="11"/>
        <rFont val="Calibri"/>
        <family val="2"/>
      </rPr>
      <t>*Only Include cases if the 7th character of the code is A or missing (reflects initial encounter, active treatment</t>
    </r>
    <r>
      <rPr>
        <b/>
        <sz val="11"/>
        <rFont val="Calibri"/>
        <family val="2"/>
      </rPr>
      <t>)</t>
    </r>
  </si>
  <si>
    <r>
      <t xml:space="preserve">For ICD10CM </t>
    </r>
    <r>
      <rPr>
        <u/>
        <sz val="11"/>
        <rFont val="Calibri"/>
        <family val="2"/>
      </rPr>
      <t>Injury Cause Codes</t>
    </r>
    <r>
      <rPr>
        <sz val="11"/>
        <rFont val="Calibri"/>
        <family val="2"/>
      </rPr>
      <t xml:space="preserve"> select only 7</t>
    </r>
    <r>
      <rPr>
        <vertAlign val="superscript"/>
        <sz val="11"/>
        <rFont val="Calibri"/>
        <family val="2"/>
      </rPr>
      <t>th</t>
    </r>
    <r>
      <rPr>
        <sz val="11"/>
        <rFont val="Calibri"/>
        <family val="2"/>
      </rPr>
      <t xml:space="preserve"> character of A or missing
**Only include cases if the 7th character is A or missing (reflects initial encounter, active treatment)</t>
    </r>
  </si>
  <si>
    <r>
      <t xml:space="preserve">2b. Select ED visits with any of the following MVT ICD-10-CM codes in any diagnosis field listed below:
</t>
    </r>
    <r>
      <rPr>
        <b/>
        <i/>
        <sz val="11"/>
        <rFont val="Calibri"/>
        <family val="2"/>
      </rPr>
      <t>**Only Include cases if the 7th character of the code is A or missing (reflects initial encounter, active treatment)</t>
    </r>
  </si>
  <si>
    <t>V30-V79(.4-.9)</t>
  </si>
  <si>
    <t>Occupant (and unspecified)</t>
  </si>
  <si>
    <t>MVT-Occupant</t>
  </si>
  <si>
    <t>MVT-Unspecified</t>
  </si>
  <si>
    <t>Please edit years in the Populations tab, not this tab</t>
  </si>
  <si>
    <r>
      <rPr>
        <b/>
        <i/>
        <sz val="9"/>
        <color theme="0"/>
        <rFont val="Arial"/>
        <family val="2"/>
      </rPr>
      <t>Please do not edit data</t>
    </r>
    <r>
      <rPr>
        <i/>
        <sz val="9"/>
        <color theme="0"/>
        <rFont val="Arial"/>
        <family val="2"/>
      </rPr>
      <t xml:space="preserve"> in rows 27 through 29, they will autofill with data from rows 6 through 10</t>
    </r>
  </si>
  <si>
    <t>Other/Unspecified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</si>
</sst>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Red]#,##0"/>
    <numFmt numFmtId="165" formatCode="0.0%"/>
    <numFmt numFmtId="166" formatCode="0.0"/>
  </numFmts>
  <fonts count="50">
    <font>
      <sz val="10"/>
      <name val="Arial"/>
    </font>
    <font>
      <sz val="11"/>
      <color theme="1"/>
      <name val="Calibri"/>
      <family val="2"/>
      <scheme val="minor"/>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sz val="10"/>
      <color rgb="FFFF0000"/>
      <name val="Arial"/>
      <family val="2"/>
    </font>
    <font>
      <b/>
      <sz val="10"/>
      <color rgb="FFFFFFFF"/>
      <name val="Arial"/>
      <family val="2"/>
    </font>
    <font>
      <b/>
      <sz val="10"/>
      <color rgb="FFFF0000"/>
      <name val="Arial"/>
      <family val="2"/>
    </font>
    <font>
      <b/>
      <sz val="10"/>
      <color rgb="FF00B050"/>
      <name val="Arial"/>
      <family val="2"/>
    </font>
    <font>
      <b/>
      <sz val="10"/>
      <color rgb="FF0070C0"/>
      <name val="Arial"/>
      <family val="2"/>
    </font>
    <font>
      <sz val="11"/>
      <name val="DejaVu Sans"/>
      <family val="2"/>
      <charset val="1"/>
    </font>
    <font>
      <sz val="10"/>
      <name val="DejaVu Sans"/>
      <family val="2"/>
      <charset val="1"/>
    </font>
    <font>
      <b/>
      <i/>
      <sz val="11"/>
      <name val="DejaVu Sans"/>
      <family val="2"/>
      <charset val="1"/>
    </font>
    <font>
      <i/>
      <sz val="11"/>
      <name val="DejaVu Sans"/>
      <family val="2"/>
      <charset val="1"/>
    </font>
    <font>
      <i/>
      <sz val="12"/>
      <name val="DejaVu Sans;Verdana"/>
      <family val="2"/>
      <charset val="1"/>
    </font>
    <font>
      <sz val="12"/>
      <name val="DejaVu Sans;Verdana"/>
      <family val="2"/>
      <charset val="128"/>
    </font>
    <font>
      <u/>
      <sz val="12"/>
      <name val="DejaVu Sans;Verdana"/>
      <family val="2"/>
      <charset val="128"/>
    </font>
    <font>
      <sz val="12"/>
      <name val="Arial"/>
      <family val="2"/>
    </font>
    <font>
      <sz val="10"/>
      <color rgb="FF0000FF"/>
      <name val="DejaVu Sans"/>
      <family val="2"/>
      <charset val="1"/>
    </font>
    <font>
      <sz val="10"/>
      <color rgb="FF014A87"/>
      <name val="DejaVu Sans"/>
      <family val="2"/>
      <charset val="1"/>
    </font>
    <font>
      <i/>
      <sz val="10"/>
      <name val="DejaVu Sans"/>
      <family val="2"/>
      <charset val="1"/>
    </font>
    <font>
      <b/>
      <sz val="11"/>
      <name val="DejaVu Sans"/>
      <family val="2"/>
      <charset val="1"/>
    </font>
    <font>
      <i/>
      <sz val="9"/>
      <color theme="0" tint="-0.34998626667073579"/>
      <name val="Arial"/>
      <family val="2"/>
    </font>
    <font>
      <b/>
      <sz val="10"/>
      <color theme="0" tint="-0.34998626667073579"/>
      <name val="Arial"/>
      <family val="2"/>
    </font>
    <font>
      <sz val="10"/>
      <color theme="0" tint="-0.34998626667073579"/>
      <name val="Arial"/>
      <family val="2"/>
    </font>
    <font>
      <b/>
      <sz val="11"/>
      <name val="Arial"/>
      <family val="2"/>
    </font>
    <font>
      <sz val="10"/>
      <color rgb="FF0000FF"/>
      <name val="Arial"/>
      <family val="2"/>
      <charset val="1"/>
    </font>
    <font>
      <sz val="10"/>
      <color rgb="FF0070C0"/>
      <name val="Arial"/>
      <family val="2"/>
    </font>
    <font>
      <b/>
      <i/>
      <sz val="11"/>
      <color theme="0"/>
      <name val="Arial"/>
      <family val="2"/>
    </font>
    <font>
      <b/>
      <i/>
      <sz val="10"/>
      <color theme="0"/>
      <name val="Arial"/>
      <family val="2"/>
    </font>
    <font>
      <sz val="11"/>
      <color indexed="8"/>
      <name val="Calibri"/>
      <family val="2"/>
    </font>
    <font>
      <b/>
      <sz val="11"/>
      <color indexed="8"/>
      <name val="Calibri"/>
      <family val="2"/>
    </font>
    <font>
      <b/>
      <sz val="11"/>
      <name val="Calibri"/>
      <family val="2"/>
    </font>
    <font>
      <sz val="11"/>
      <name val="Calibri"/>
      <family val="2"/>
    </font>
    <font>
      <b/>
      <i/>
      <sz val="11"/>
      <name val="Calibri"/>
      <family val="2"/>
    </font>
    <font>
      <u/>
      <sz val="11"/>
      <name val="Calibri"/>
      <family val="2"/>
    </font>
    <font>
      <vertAlign val="superscript"/>
      <sz val="11"/>
      <name val="Calibri"/>
      <family val="2"/>
    </font>
    <font>
      <sz val="11"/>
      <color indexed="8"/>
      <name val="Calibri"/>
      <family val="2"/>
      <scheme val="minor"/>
    </font>
    <font>
      <b/>
      <sz val="14"/>
      <name val="Calibri"/>
      <family val="2"/>
      <scheme val="minor"/>
    </font>
    <font>
      <b/>
      <i/>
      <sz val="9"/>
      <color theme="0"/>
      <name val="Arial"/>
      <family val="2"/>
    </font>
  </fonts>
  <fills count="29">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4" tint="0.79998168889431442"/>
        <bgColor indexed="64"/>
      </patternFill>
    </fill>
    <fill>
      <patternFill patternType="solid">
        <fgColor theme="0" tint="-0.14999847407452621"/>
        <bgColor indexed="64"/>
      </patternFill>
    </fill>
    <fill>
      <patternFill patternType="solid">
        <fgColor rgb="FF8E03A3"/>
        <bgColor rgb="FF800080"/>
      </patternFill>
    </fill>
    <fill>
      <patternFill patternType="solid">
        <fgColor rgb="FF00B0F0"/>
        <bgColor indexed="64"/>
      </patternFill>
    </fill>
    <fill>
      <patternFill patternType="solid">
        <fgColor rgb="FFFFC000"/>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0.14999847407452621"/>
        <bgColor indexed="42"/>
      </patternFill>
    </fill>
    <fill>
      <patternFill patternType="solid">
        <fgColor theme="4" tint="0.79998168889431442"/>
        <bgColor indexed="42"/>
      </patternFill>
    </fill>
    <fill>
      <patternFill patternType="solid">
        <fgColor theme="4" tint="0.79998168889431442"/>
        <bgColor indexed="34"/>
      </patternFill>
    </fill>
    <fill>
      <patternFill patternType="solid">
        <fgColor theme="4" tint="0.79998168889431442"/>
        <bgColor indexed="31"/>
      </patternFill>
    </fill>
  </fills>
  <borders count="124">
    <border>
      <left/>
      <right/>
      <top/>
      <bottom/>
      <diagonal/>
    </border>
    <border>
      <left style="thin">
        <color rgb="FFFF0000"/>
      </left>
      <right style="thin">
        <color rgb="FFFF0000"/>
      </right>
      <top/>
      <bottom style="thin">
        <color rgb="FFFF000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auto="1"/>
      </left>
      <right/>
      <top style="thin">
        <color auto="1"/>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hair">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hair">
        <color rgb="FFF80909"/>
      </left>
      <right style="hair">
        <color rgb="FFF80909"/>
      </right>
      <top style="hair">
        <color rgb="FFF80909"/>
      </top>
      <bottom style="hair">
        <color rgb="FFF80909"/>
      </bottom>
      <diagonal/>
    </border>
    <border>
      <left style="hair">
        <color auto="1"/>
      </left>
      <right style="hair">
        <color auto="1"/>
      </right>
      <top style="hair">
        <color auto="1"/>
      </top>
      <bottom style="hair">
        <color auto="1"/>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style="thin">
        <color rgb="FFFF0000"/>
      </left>
      <right style="thin">
        <color theme="4"/>
      </right>
      <top style="thin">
        <color indexed="64"/>
      </top>
      <bottom style="thin">
        <color rgb="FFFF0000"/>
      </bottom>
      <diagonal/>
    </border>
    <border>
      <left style="thin">
        <color rgb="FFFF0000"/>
      </left>
      <right style="thin">
        <color theme="9"/>
      </right>
      <top style="thin">
        <color indexed="64"/>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style="thin">
        <color indexed="10"/>
      </right>
      <top style="thin">
        <color indexed="10"/>
      </top>
      <bottom style="thin">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rgb="FF000000"/>
      </left>
      <right style="medium">
        <color indexed="64"/>
      </right>
      <top/>
      <bottom style="thin">
        <color rgb="FF000000"/>
      </bottom>
      <diagonal/>
    </border>
    <border>
      <left style="thin">
        <color rgb="FFFF0000"/>
      </left>
      <right style="medium">
        <color indexed="64"/>
      </right>
      <top/>
      <bottom style="thin">
        <color rgb="FFFF0000"/>
      </bottom>
      <diagonal/>
    </border>
    <border>
      <left style="thin">
        <color rgb="FFFF0000"/>
      </left>
      <right style="medium">
        <color indexed="64"/>
      </right>
      <top style="thin">
        <color rgb="FFFF0000"/>
      </top>
      <bottom style="thin">
        <color rgb="FFFF0000"/>
      </bottom>
      <diagonal/>
    </border>
    <border>
      <left/>
      <right style="thin">
        <color rgb="FF000000"/>
      </right>
      <top/>
      <bottom style="thin">
        <color rgb="FF000000"/>
      </bottom>
      <diagonal/>
    </border>
    <border>
      <left/>
      <right/>
      <top/>
      <bottom style="thin">
        <color indexed="10"/>
      </bottom>
      <diagonal/>
    </border>
    <border>
      <left style="hair">
        <color auto="1"/>
      </left>
      <right/>
      <top/>
      <bottom style="hair">
        <color auto="1"/>
      </bottom>
      <diagonal/>
    </border>
    <border>
      <left style="thin">
        <color rgb="FFFF0000"/>
      </left>
      <right style="thin">
        <color rgb="FFFF0000"/>
      </right>
      <top style="thin">
        <color rgb="FFFF0000"/>
      </top>
      <bottom style="medium">
        <color indexed="64"/>
      </bottom>
      <diagonal/>
    </border>
    <border>
      <left style="thin">
        <color indexed="10"/>
      </left>
      <right style="thin">
        <color indexed="10"/>
      </right>
      <top/>
      <bottom style="medium">
        <color indexed="64"/>
      </bottom>
      <diagonal/>
    </border>
    <border>
      <left style="thin">
        <color indexed="10"/>
      </left>
      <right/>
      <top/>
      <bottom style="medium">
        <color indexed="64"/>
      </bottom>
      <diagonal/>
    </border>
    <border>
      <left style="thin">
        <color rgb="FFFF0000"/>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10"/>
      </top>
      <bottom style="thin">
        <color theme="4"/>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top style="thin">
        <color auto="1"/>
      </top>
      <bottom style="thin">
        <color auto="1"/>
      </bottom>
      <diagonal/>
    </border>
    <border>
      <left/>
      <right/>
      <top style="thin">
        <color indexed="10"/>
      </top>
      <bottom style="medium">
        <color indexed="64"/>
      </bottom>
      <diagonal/>
    </border>
    <border>
      <left/>
      <right style="medium">
        <color indexed="64"/>
      </right>
      <top style="thin">
        <color indexed="10"/>
      </top>
      <bottom style="medium">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8"/>
      </top>
      <bottom/>
      <diagonal/>
    </border>
    <border>
      <left style="thin">
        <color indexed="8"/>
      </left>
      <right style="thin">
        <color indexed="64"/>
      </right>
      <top style="medium">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style="medium">
        <color indexed="8"/>
      </bottom>
      <diagonal/>
    </border>
    <border>
      <left style="thin">
        <color indexed="8"/>
      </left>
      <right style="thin">
        <color indexed="64"/>
      </right>
      <top style="thin">
        <color indexed="8"/>
      </top>
      <bottom/>
      <diagonal/>
    </border>
    <border>
      <left style="thin">
        <color indexed="8"/>
      </left>
      <right style="thin">
        <color indexed="64"/>
      </right>
      <top/>
      <bottom style="medium">
        <color indexed="8"/>
      </bottom>
      <diagonal/>
    </border>
    <border>
      <left style="medium">
        <color rgb="FFC00000"/>
      </left>
      <right style="thin">
        <color indexed="64"/>
      </right>
      <top style="medium">
        <color rgb="FFC00000"/>
      </top>
      <bottom style="thin">
        <color indexed="64"/>
      </bottom>
      <diagonal/>
    </border>
    <border>
      <left style="thin">
        <color indexed="64"/>
      </left>
      <right style="medium">
        <color rgb="FFC00000"/>
      </right>
      <top style="medium">
        <color rgb="FFC00000"/>
      </top>
      <bottom style="thin">
        <color indexed="64"/>
      </bottom>
      <diagonal/>
    </border>
    <border>
      <left style="medium">
        <color rgb="FFC00000"/>
      </left>
      <right style="thin">
        <color indexed="64"/>
      </right>
      <top style="thin">
        <color indexed="64"/>
      </top>
      <bottom style="thin">
        <color indexed="64"/>
      </bottom>
      <diagonal/>
    </border>
    <border>
      <left style="thin">
        <color indexed="64"/>
      </left>
      <right style="medium">
        <color rgb="FFC00000"/>
      </right>
      <top style="thin">
        <color indexed="64"/>
      </top>
      <bottom style="thin">
        <color indexed="64"/>
      </bottom>
      <diagonal/>
    </border>
    <border>
      <left style="medium">
        <color rgb="FFC00000"/>
      </left>
      <right style="thin">
        <color indexed="64"/>
      </right>
      <top style="thin">
        <color indexed="64"/>
      </top>
      <bottom style="medium">
        <color rgb="FFC00000"/>
      </bottom>
      <diagonal/>
    </border>
    <border>
      <left style="thin">
        <color indexed="64"/>
      </left>
      <right style="medium">
        <color rgb="FFC00000"/>
      </right>
      <top style="thin">
        <color indexed="64"/>
      </top>
      <bottom style="medium">
        <color rgb="FFC00000"/>
      </bottom>
      <diagonal/>
    </border>
    <border>
      <left style="medium">
        <color rgb="FF00B0F0"/>
      </left>
      <right style="medium">
        <color rgb="FF00B0F0"/>
      </right>
      <top style="medium">
        <color rgb="FF00B0F0"/>
      </top>
      <bottom style="medium">
        <color rgb="FF00B0F0"/>
      </bottom>
      <diagonal/>
    </border>
    <border>
      <left style="medium">
        <color rgb="FF92D050"/>
      </left>
      <right style="medium">
        <color rgb="FF92D050"/>
      </right>
      <top style="medium">
        <color rgb="FF92D050"/>
      </top>
      <bottom style="medium">
        <color rgb="FF92D050"/>
      </bottom>
      <diagonal/>
    </border>
    <border>
      <left/>
      <right style="medium">
        <color rgb="FF92D050"/>
      </right>
      <top style="medium">
        <color rgb="FF92D050"/>
      </top>
      <bottom style="medium">
        <color rgb="FF92D050"/>
      </bottom>
      <diagonal/>
    </border>
    <border>
      <left/>
      <right style="medium">
        <color theme="4" tint="0.39997558519241921"/>
      </right>
      <top style="medium">
        <color theme="4" tint="0.39997558519241921"/>
      </top>
      <bottom style="medium">
        <color theme="4" tint="0.39997558519241921"/>
      </bottom>
      <diagonal/>
    </border>
    <border>
      <left style="medium">
        <color theme="4" tint="0.39997558519241921"/>
      </left>
      <right style="thin">
        <color theme="4" tint="0.59999389629810485"/>
      </right>
      <top style="medium">
        <color theme="4" tint="0.39997558519241921"/>
      </top>
      <bottom style="medium">
        <color theme="4" tint="0.39997558519241921"/>
      </bottom>
      <diagonal/>
    </border>
    <border>
      <left/>
      <right/>
      <top/>
      <bottom style="thin">
        <color rgb="FF0070C0"/>
      </bottom>
      <diagonal/>
    </border>
    <border>
      <left/>
      <right/>
      <top/>
      <bottom style="thin">
        <color rgb="FFF4CC4A"/>
      </bottom>
      <diagonal/>
    </border>
    <border>
      <left style="thin">
        <color indexed="64"/>
      </left>
      <right/>
      <top style="thin">
        <color rgb="FF0070C0"/>
      </top>
      <bottom style="thin">
        <color rgb="FF0070C0"/>
      </bottom>
      <diagonal/>
    </border>
    <border>
      <left style="thin">
        <color indexed="64"/>
      </left>
      <right/>
      <top/>
      <bottom style="thin">
        <color rgb="FFF4CC4A"/>
      </bottom>
      <diagonal/>
    </border>
    <border>
      <left style="thin">
        <color indexed="64"/>
      </left>
      <right/>
      <top style="thin">
        <color theme="9"/>
      </top>
      <bottom style="thin">
        <color theme="9"/>
      </bottom>
      <diagonal/>
    </border>
  </borders>
  <cellStyleXfs count="9">
    <xf numFmtId="0" fontId="0" fillId="0" borderId="0"/>
    <xf numFmtId="0" fontId="5" fillId="0" borderId="0"/>
    <xf numFmtId="9" fontId="5" fillId="0" borderId="0" applyFont="0" applyFill="0" applyBorder="0" applyAlignment="0" applyProtection="0"/>
    <xf numFmtId="0" fontId="2" fillId="0" borderId="0"/>
    <xf numFmtId="0" fontId="1" fillId="0" borderId="0"/>
    <xf numFmtId="0" fontId="1" fillId="0" borderId="0"/>
    <xf numFmtId="0" fontId="40" fillId="0" borderId="0"/>
    <xf numFmtId="0" fontId="40" fillId="0" borderId="0"/>
    <xf numFmtId="0" fontId="40" fillId="0" borderId="0"/>
  </cellStyleXfs>
  <cellXfs count="453">
    <xf numFmtId="0" fontId="0" fillId="0" borderId="0" xfId="0"/>
    <xf numFmtId="0" fontId="0" fillId="0" borderId="0" xfId="0" applyProtection="1"/>
    <xf numFmtId="0" fontId="3" fillId="0" borderId="0" xfId="0" applyFont="1" applyProtection="1"/>
    <xf numFmtId="0" fontId="3" fillId="0" borderId="0" xfId="0" applyFont="1" applyAlignment="1" applyProtection="1">
      <alignment wrapText="1"/>
    </xf>
    <xf numFmtId="0" fontId="6" fillId="0" borderId="0" xfId="0" applyFont="1" applyProtection="1"/>
    <xf numFmtId="0" fontId="5" fillId="0" borderId="0" xfId="0" applyFont="1" applyProtection="1"/>
    <xf numFmtId="0" fontId="3" fillId="0" borderId="0" xfId="0" applyFont="1" applyFill="1" applyProtection="1"/>
    <xf numFmtId="0" fontId="5" fillId="0" borderId="0" xfId="0" applyFont="1"/>
    <xf numFmtId="0" fontId="0" fillId="0" borderId="0" xfId="0" applyFill="1" applyBorder="1"/>
    <xf numFmtId="164" fontId="0" fillId="0" borderId="0" xfId="0" applyNumberFormat="1" applyFill="1" applyBorder="1" applyProtection="1">
      <protection locked="0"/>
    </xf>
    <xf numFmtId="0" fontId="5" fillId="0" borderId="0" xfId="0" applyFont="1" applyBorder="1"/>
    <xf numFmtId="0" fontId="0" fillId="0" borderId="0" xfId="0" applyBorder="1"/>
    <xf numFmtId="0" fontId="5" fillId="0" borderId="0" xfId="0" applyFont="1" applyFill="1" applyBorder="1"/>
    <xf numFmtId="0" fontId="0" fillId="0" borderId="21" xfId="0" applyBorder="1" applyProtection="1"/>
    <xf numFmtId="0" fontId="3" fillId="0" borderId="22" xfId="0" applyFont="1" applyBorder="1" applyAlignment="1" applyProtection="1">
      <alignment wrapText="1"/>
    </xf>
    <xf numFmtId="3" fontId="0" fillId="0" borderId="0" xfId="0" applyNumberFormat="1" applyBorder="1"/>
    <xf numFmtId="0" fontId="10" fillId="8" borderId="26" xfId="0" applyFont="1" applyFill="1" applyBorder="1" applyAlignment="1">
      <alignment horizontal="center" vertical="center" wrapText="1"/>
    </xf>
    <xf numFmtId="0" fontId="0" fillId="0" borderId="20" xfId="0" applyBorder="1"/>
    <xf numFmtId="0" fontId="13" fillId="7" borderId="27" xfId="0" applyFont="1" applyFill="1" applyBorder="1"/>
    <xf numFmtId="3" fontId="12" fillId="9" borderId="27" xfId="0" applyNumberFormat="1" applyFont="1" applyFill="1" applyBorder="1"/>
    <xf numFmtId="3" fontId="12" fillId="0" borderId="27" xfId="0" applyNumberFormat="1" applyFont="1" applyBorder="1"/>
    <xf numFmtId="0" fontId="5" fillId="0" borderId="0" xfId="1"/>
    <xf numFmtId="0" fontId="3" fillId="0" borderId="0" xfId="0" applyFont="1"/>
    <xf numFmtId="0" fontId="3" fillId="0" borderId="0" xfId="1" applyFont="1"/>
    <xf numFmtId="0" fontId="16" fillId="12" borderId="0" xfId="1" applyFont="1" applyFill="1" applyAlignment="1">
      <alignment vertical="center"/>
    </xf>
    <xf numFmtId="0" fontId="5" fillId="12" borderId="0" xfId="1" applyFill="1" applyAlignment="1">
      <alignment vertical="center"/>
    </xf>
    <xf numFmtId="0" fontId="5" fillId="0" borderId="0" xfId="1" applyAlignment="1">
      <alignment vertical="center"/>
    </xf>
    <xf numFmtId="0" fontId="5" fillId="0" borderId="36" xfId="1" applyBorder="1"/>
    <xf numFmtId="0" fontId="5" fillId="0" borderId="36" xfId="1" applyBorder="1" applyAlignment="1">
      <alignment horizontal="center"/>
    </xf>
    <xf numFmtId="165" fontId="5" fillId="0" borderId="0" xfId="1" applyNumberFormat="1" applyAlignment="1">
      <alignment horizontal="right"/>
    </xf>
    <xf numFmtId="165" fontId="5" fillId="0" borderId="0" xfId="1" applyNumberFormat="1"/>
    <xf numFmtId="0" fontId="5" fillId="0" borderId="0" xfId="0" applyFont="1" applyBorder="1" applyAlignment="1">
      <alignment horizontal="center"/>
    </xf>
    <xf numFmtId="0" fontId="0" fillId="0" borderId="37" xfId="0" applyBorder="1"/>
    <xf numFmtId="0" fontId="0" fillId="0" borderId="38" xfId="0" applyBorder="1"/>
    <xf numFmtId="0" fontId="3" fillId="0" borderId="0" xfId="0" applyFont="1" applyBorder="1" applyAlignment="1"/>
    <xf numFmtId="0" fontId="3" fillId="0" borderId="0" xfId="0" applyFont="1" applyBorder="1"/>
    <xf numFmtId="0" fontId="4" fillId="0" borderId="0" xfId="0" applyFont="1" applyBorder="1" applyProtection="1"/>
    <xf numFmtId="16" fontId="4" fillId="0" borderId="0" xfId="0" applyNumberFormat="1" applyFont="1" applyBorder="1" applyProtection="1"/>
    <xf numFmtId="0" fontId="0" fillId="0" borderId="0" xfId="0" applyAlignment="1">
      <alignment horizontal="center"/>
    </xf>
    <xf numFmtId="0" fontId="0" fillId="0" borderId="32" xfId="0" applyBorder="1" applyAlignment="1">
      <alignment horizontal="center"/>
    </xf>
    <xf numFmtId="0" fontId="0" fillId="0" borderId="42" xfId="0" applyBorder="1" applyAlignment="1">
      <alignment horizontal="center"/>
    </xf>
    <xf numFmtId="0" fontId="3" fillId="0" borderId="0" xfId="0" applyFont="1" applyFill="1" applyBorder="1" applyAlignment="1">
      <alignment horizontal="center"/>
    </xf>
    <xf numFmtId="0" fontId="4" fillId="0" borderId="0" xfId="0" applyFont="1" applyBorder="1" applyAlignment="1" applyProtection="1">
      <alignment horizontal="center"/>
    </xf>
    <xf numFmtId="0" fontId="5" fillId="0" borderId="42" xfId="0" applyFont="1" applyBorder="1" applyAlignment="1">
      <alignment horizontal="left" wrapText="1"/>
    </xf>
    <xf numFmtId="3" fontId="0" fillId="0" borderId="37" xfId="0" applyNumberFormat="1" applyBorder="1"/>
    <xf numFmtId="0" fontId="0" fillId="0" borderId="0" xfId="0" applyFill="1" applyBorder="1" applyAlignment="1">
      <alignment horizontal="center"/>
    </xf>
    <xf numFmtId="166" fontId="5" fillId="0" borderId="0" xfId="1" applyNumberFormat="1" applyAlignment="1">
      <alignment horizontal="right"/>
    </xf>
    <xf numFmtId="1" fontId="5" fillId="0" borderId="0" xfId="1" applyNumberFormat="1" applyAlignment="1">
      <alignment horizontal="right"/>
    </xf>
    <xf numFmtId="166" fontId="5" fillId="0" borderId="0" xfId="1" applyNumberFormat="1"/>
    <xf numFmtId="166" fontId="5" fillId="0" borderId="36" xfId="1" applyNumberFormat="1" applyBorder="1"/>
    <xf numFmtId="166" fontId="5" fillId="0" borderId="36" xfId="1" applyNumberFormat="1" applyBorder="1" applyAlignment="1">
      <alignment horizontal="right"/>
    </xf>
    <xf numFmtId="0" fontId="5" fillId="0" borderId="0" xfId="0" applyFont="1" applyAlignment="1">
      <alignment wrapText="1"/>
    </xf>
    <xf numFmtId="0" fontId="0" fillId="0" borderId="0" xfId="0" applyAlignment="1">
      <alignment wrapText="1"/>
    </xf>
    <xf numFmtId="0" fontId="20" fillId="0" borderId="0" xfId="1" applyFont="1"/>
    <xf numFmtId="0" fontId="21" fillId="0" borderId="0" xfId="1" applyFont="1"/>
    <xf numFmtId="0" fontId="22" fillId="0" borderId="0" xfId="1" applyFont="1" applyAlignment="1">
      <alignment horizontal="left" indent="4"/>
    </xf>
    <xf numFmtId="0" fontId="25" fillId="0" borderId="0" xfId="1" applyFont="1"/>
    <xf numFmtId="0" fontId="21" fillId="0" borderId="0" xfId="1" applyFont="1" applyAlignment="1">
      <alignment wrapText="1"/>
    </xf>
    <xf numFmtId="0" fontId="5" fillId="0" borderId="0" xfId="1" applyAlignment="1">
      <alignment wrapText="1"/>
    </xf>
    <xf numFmtId="0" fontId="27" fillId="0" borderId="0" xfId="1" applyFont="1"/>
    <xf numFmtId="0" fontId="28" fillId="0" borderId="0" xfId="1" applyFont="1"/>
    <xf numFmtId="0" fontId="5" fillId="0" borderId="44" xfId="1" applyBorder="1"/>
    <xf numFmtId="0" fontId="27" fillId="0" borderId="0" xfId="1" applyFont="1" applyAlignment="1">
      <alignment wrapText="1"/>
    </xf>
    <xf numFmtId="0" fontId="28" fillId="0" borderId="0" xfId="1" applyFont="1" applyAlignment="1">
      <alignment wrapText="1"/>
    </xf>
    <xf numFmtId="0" fontId="21" fillId="0" borderId="44" xfId="1" applyFont="1" applyBorder="1"/>
    <xf numFmtId="0" fontId="29" fillId="0" borderId="0" xfId="1" applyFont="1" applyAlignment="1">
      <alignment wrapText="1"/>
    </xf>
    <xf numFmtId="0" fontId="20" fillId="0" borderId="0" xfId="1" applyFont="1" applyAlignment="1">
      <alignment wrapText="1"/>
    </xf>
    <xf numFmtId="0" fontId="30" fillId="0" borderId="0" xfId="1" applyFont="1" applyAlignment="1">
      <alignment vertical="center"/>
    </xf>
    <xf numFmtId="0" fontId="20" fillId="0" borderId="0" xfId="1" applyFont="1" applyAlignment="1">
      <alignment vertical="center"/>
    </xf>
    <xf numFmtId="0" fontId="31" fillId="0" borderId="36" xfId="1" applyFont="1" applyBorder="1" applyAlignment="1">
      <alignment vertical="center"/>
    </xf>
    <xf numFmtId="0" fontId="31" fillId="0" borderId="45" xfId="1" applyFont="1" applyBorder="1" applyAlignment="1">
      <alignment vertical="center"/>
    </xf>
    <xf numFmtId="0" fontId="20" fillId="0" borderId="36" xfId="1" applyFont="1" applyBorder="1" applyAlignment="1">
      <alignment vertical="center"/>
    </xf>
    <xf numFmtId="0" fontId="5" fillId="0" borderId="51" xfId="0" applyFont="1" applyBorder="1" applyAlignment="1">
      <alignment horizontal="center"/>
    </xf>
    <xf numFmtId="0" fontId="5" fillId="0" borderId="52" xfId="0" applyFont="1" applyBorder="1" applyAlignment="1">
      <alignment horizontal="center"/>
    </xf>
    <xf numFmtId="0" fontId="3" fillId="0" borderId="53" xfId="0" applyFont="1" applyBorder="1" applyAlignment="1">
      <alignment horizontal="center"/>
    </xf>
    <xf numFmtId="3" fontId="0" fillId="0" borderId="51" xfId="0" applyNumberFormat="1" applyBorder="1"/>
    <xf numFmtId="3" fontId="0" fillId="0" borderId="52" xfId="0" applyNumberFormat="1" applyBorder="1"/>
    <xf numFmtId="0" fontId="3" fillId="0" borderId="54" xfId="0" applyFont="1" applyBorder="1" applyAlignment="1">
      <alignment horizontal="center"/>
    </xf>
    <xf numFmtId="3" fontId="0" fillId="0" borderId="55" xfId="0" applyNumberFormat="1" applyBorder="1"/>
    <xf numFmtId="3" fontId="0" fillId="0" borderId="56" xfId="0" applyNumberFormat="1" applyBorder="1"/>
    <xf numFmtId="0" fontId="5" fillId="0" borderId="51" xfId="0" applyFont="1" applyFill="1" applyBorder="1" applyAlignment="1">
      <alignment horizontal="center" wrapText="1"/>
    </xf>
    <xf numFmtId="0" fontId="0" fillId="0" borderId="52" xfId="0" applyBorder="1"/>
    <xf numFmtId="0" fontId="4" fillId="0" borderId="53" xfId="0" applyFont="1" applyBorder="1" applyAlignment="1" applyProtection="1">
      <alignment horizontal="center"/>
    </xf>
    <xf numFmtId="0" fontId="0" fillId="0" borderId="51" xfId="0" applyBorder="1"/>
    <xf numFmtId="16" fontId="4" fillId="0" borderId="53" xfId="0" applyNumberFormat="1" applyFont="1" applyBorder="1" applyAlignment="1" applyProtection="1">
      <alignment horizontal="center"/>
    </xf>
    <xf numFmtId="0" fontId="4" fillId="0" borderId="54" xfId="0" applyFont="1" applyBorder="1" applyAlignment="1" applyProtection="1">
      <alignment horizontal="center"/>
    </xf>
    <xf numFmtId="0" fontId="0" fillId="0" borderId="55" xfId="0" applyBorder="1"/>
    <xf numFmtId="0" fontId="0" fillId="0" borderId="56" xfId="0" applyBorder="1"/>
    <xf numFmtId="0" fontId="3" fillId="0" borderId="51" xfId="0" applyFont="1" applyBorder="1" applyAlignment="1">
      <alignment horizontal="center"/>
    </xf>
    <xf numFmtId="0" fontId="5" fillId="0" borderId="52" xfId="0" applyFont="1" applyBorder="1"/>
    <xf numFmtId="0" fontId="0" fillId="0" borderId="53" xfId="0" applyBorder="1" applyAlignment="1">
      <alignment horizontal="center"/>
    </xf>
    <xf numFmtId="0" fontId="0" fillId="0" borderId="53" xfId="0" applyBorder="1" applyAlignment="1">
      <alignment horizontal="left" wrapText="1"/>
    </xf>
    <xf numFmtId="1" fontId="0" fillId="0" borderId="51" xfId="0" applyNumberFormat="1" applyBorder="1"/>
    <xf numFmtId="0" fontId="5" fillId="0" borderId="54" xfId="0" applyFont="1" applyBorder="1" applyAlignment="1">
      <alignment horizontal="left" wrapText="1"/>
    </xf>
    <xf numFmtId="0" fontId="0" fillId="0" borderId="51" xfId="0" applyBorder="1" applyAlignment="1">
      <alignment horizontal="center"/>
    </xf>
    <xf numFmtId="1" fontId="12" fillId="9" borderId="51" xfId="0" applyNumberFormat="1" applyFont="1" applyFill="1" applyBorder="1"/>
    <xf numFmtId="3" fontId="12" fillId="9" borderId="51" xfId="0" applyNumberFormat="1" applyFont="1" applyFill="1" applyBorder="1"/>
    <xf numFmtId="0" fontId="3" fillId="7" borderId="51" xfId="0" applyFont="1" applyFill="1" applyBorder="1"/>
    <xf numFmtId="0" fontId="5" fillId="0" borderId="51" xfId="0" applyNumberFormat="1" applyFont="1" applyBorder="1"/>
    <xf numFmtId="0" fontId="3" fillId="0" borderId="51" xfId="0" applyFont="1" applyBorder="1" applyAlignment="1">
      <alignment horizontal="center" wrapText="1"/>
    </xf>
    <xf numFmtId="0" fontId="32" fillId="18" borderId="0" xfId="0" applyFont="1" applyFill="1" applyBorder="1" applyAlignment="1">
      <alignment horizontal="center" vertical="center" wrapText="1"/>
    </xf>
    <xf numFmtId="0" fontId="33" fillId="18" borderId="0" xfId="0" applyFont="1" applyFill="1" applyBorder="1" applyAlignment="1">
      <alignment horizontal="center" wrapText="1"/>
    </xf>
    <xf numFmtId="0" fontId="34" fillId="18" borderId="0" xfId="0" applyFont="1" applyFill="1" applyBorder="1" applyAlignment="1">
      <alignment horizontal="center"/>
    </xf>
    <xf numFmtId="0" fontId="5" fillId="0" borderId="51" xfId="0" applyFont="1" applyBorder="1" applyAlignment="1">
      <alignment wrapText="1"/>
    </xf>
    <xf numFmtId="0" fontId="15" fillId="0" borderId="0" xfId="0" applyFont="1"/>
    <xf numFmtId="1" fontId="0" fillId="0" borderId="0" xfId="0" applyNumberFormat="1"/>
    <xf numFmtId="0" fontId="3" fillId="0" borderId="0" xfId="0" applyFont="1" applyBorder="1" applyAlignment="1">
      <alignment wrapText="1"/>
    </xf>
    <xf numFmtId="0" fontId="5" fillId="0" borderId="0" xfId="0" applyFont="1" applyBorder="1" applyAlignment="1">
      <alignment wrapText="1"/>
    </xf>
    <xf numFmtId="0" fontId="3" fillId="0" borderId="0" xfId="0" applyFont="1" applyFill="1" applyBorder="1" applyAlignment="1">
      <alignment wrapText="1"/>
    </xf>
    <xf numFmtId="0" fontId="5" fillId="0" borderId="0" xfId="0" applyFont="1" applyFill="1" applyBorder="1" applyAlignment="1">
      <alignment wrapText="1"/>
    </xf>
    <xf numFmtId="3" fontId="0" fillId="0" borderId="0" xfId="0" applyNumberFormat="1" applyFill="1" applyBorder="1" applyAlignment="1">
      <alignment horizontal="center"/>
    </xf>
    <xf numFmtId="0" fontId="0" fillId="0" borderId="0" xfId="0" applyFill="1" applyBorder="1" applyAlignment="1">
      <alignment wrapText="1"/>
    </xf>
    <xf numFmtId="0" fontId="5" fillId="0" borderId="0" xfId="0" applyFont="1" applyFill="1" applyBorder="1" applyAlignment="1" applyProtection="1">
      <alignment wrapText="1"/>
    </xf>
    <xf numFmtId="16" fontId="5" fillId="0" borderId="0" xfId="0" applyNumberFormat="1" applyFont="1" applyFill="1" applyBorder="1" applyAlignment="1" applyProtection="1">
      <alignment wrapText="1"/>
    </xf>
    <xf numFmtId="1" fontId="0" fillId="0" borderId="0" xfId="0" applyNumberFormat="1" applyBorder="1"/>
    <xf numFmtId="0" fontId="3" fillId="7" borderId="51" xfId="0" applyFont="1" applyFill="1" applyBorder="1" applyAlignment="1">
      <alignment wrapText="1"/>
    </xf>
    <xf numFmtId="0" fontId="3" fillId="0" borderId="0" xfId="0" applyFont="1" applyAlignment="1">
      <alignment wrapText="1"/>
    </xf>
    <xf numFmtId="0" fontId="13" fillId="7" borderId="27" xfId="0" applyFont="1" applyFill="1" applyBorder="1" applyAlignment="1">
      <alignment wrapText="1"/>
    </xf>
    <xf numFmtId="0" fontId="12" fillId="9" borderId="27" xfId="0" applyFont="1" applyFill="1" applyBorder="1" applyAlignment="1">
      <alignment wrapText="1"/>
    </xf>
    <xf numFmtId="0" fontId="12" fillId="0" borderId="27" xfId="0" applyFont="1" applyBorder="1" applyAlignment="1">
      <alignment wrapText="1"/>
    </xf>
    <xf numFmtId="0" fontId="0" fillId="0" borderId="51" xfId="0" applyBorder="1" applyAlignment="1">
      <alignment wrapText="1"/>
    </xf>
    <xf numFmtId="0" fontId="12" fillId="9" borderId="51" xfId="0" applyFont="1" applyFill="1" applyBorder="1" applyAlignment="1">
      <alignment wrapText="1"/>
    </xf>
    <xf numFmtId="0" fontId="4" fillId="0" borderId="51" xfId="0" applyFont="1" applyBorder="1" applyAlignment="1" applyProtection="1">
      <alignment wrapText="1"/>
    </xf>
    <xf numFmtId="49" fontId="4" fillId="0" borderId="51" xfId="0" applyNumberFormat="1" applyFont="1" applyBorder="1" applyAlignment="1" applyProtection="1">
      <alignment wrapText="1"/>
    </xf>
    <xf numFmtId="1" fontId="0" fillId="0" borderId="0" xfId="0" applyNumberFormat="1" applyFill="1" applyBorder="1"/>
    <xf numFmtId="1" fontId="12" fillId="0" borderId="0" xfId="0" applyNumberFormat="1" applyFont="1" applyFill="1" applyBorder="1"/>
    <xf numFmtId="3" fontId="12" fillId="0" borderId="0" xfId="0" applyNumberFormat="1" applyFont="1" applyFill="1" applyBorder="1"/>
    <xf numFmtId="3" fontId="0" fillId="0" borderId="0" xfId="0" applyNumberFormat="1" applyFill="1" applyBorder="1"/>
    <xf numFmtId="0" fontId="3" fillId="0" borderId="0" xfId="0" applyFont="1" applyFill="1" applyBorder="1" applyAlignment="1">
      <alignment horizontal="center" wrapText="1"/>
    </xf>
    <xf numFmtId="0" fontId="13" fillId="7" borderId="27" xfId="0" applyFont="1" applyFill="1" applyBorder="1" applyAlignment="1">
      <alignment horizontal="center" wrapText="1"/>
    </xf>
    <xf numFmtId="0" fontId="5" fillId="0" borderId="0" xfId="0" applyFont="1" applyAlignment="1">
      <alignment horizontal="center"/>
    </xf>
    <xf numFmtId="0" fontId="5" fillId="0" borderId="0" xfId="0" applyFont="1" applyAlignment="1">
      <alignment horizontal="center" wrapText="1"/>
    </xf>
    <xf numFmtId="0" fontId="13" fillId="7" borderId="27" xfId="0" applyFont="1" applyFill="1" applyBorder="1" applyAlignment="1">
      <alignment horizontal="center"/>
    </xf>
    <xf numFmtId="0" fontId="5" fillId="0" borderId="0" xfId="0" applyFont="1" applyBorder="1" applyAlignment="1"/>
    <xf numFmtId="1" fontId="12" fillId="0" borderId="51" xfId="0" applyNumberFormat="1" applyFont="1" applyBorder="1"/>
    <xf numFmtId="0" fontId="10" fillId="8" borderId="26" xfId="1" applyFont="1" applyFill="1" applyBorder="1" applyAlignment="1">
      <alignment horizontal="center" vertical="center" wrapText="1"/>
    </xf>
    <xf numFmtId="0" fontId="11" fillId="0" borderId="26" xfId="1" applyFont="1" applyBorder="1"/>
    <xf numFmtId="0" fontId="5" fillId="0" borderId="4" xfId="1" applyBorder="1"/>
    <xf numFmtId="0" fontId="5" fillId="4" borderId="4" xfId="1" applyFill="1" applyBorder="1"/>
    <xf numFmtId="0" fontId="5" fillId="5" borderId="4" xfId="1" applyFill="1" applyBorder="1"/>
    <xf numFmtId="0" fontId="5" fillId="6" borderId="0" xfId="1" applyFill="1"/>
    <xf numFmtId="0" fontId="3" fillId="0" borderId="3" xfId="1" applyFont="1" applyBorder="1" applyAlignment="1">
      <alignment wrapText="1"/>
    </xf>
    <xf numFmtId="0" fontId="3" fillId="2" borderId="5" xfId="1" applyFont="1" applyFill="1" applyBorder="1" applyAlignment="1">
      <alignment wrapText="1"/>
    </xf>
    <xf numFmtId="0" fontId="3" fillId="3" borderId="6" xfId="1" applyFont="1" applyFill="1" applyBorder="1" applyAlignment="1">
      <alignment wrapText="1"/>
    </xf>
    <xf numFmtId="0" fontId="3" fillId="5" borderId="5" xfId="1" applyFont="1" applyFill="1" applyBorder="1" applyAlignment="1">
      <alignment wrapText="1"/>
    </xf>
    <xf numFmtId="0" fontId="3" fillId="6" borderId="8" xfId="1" applyFont="1" applyFill="1" applyBorder="1" applyAlignment="1">
      <alignment wrapText="1"/>
    </xf>
    <xf numFmtId="0" fontId="3" fillId="0" borderId="0" xfId="1" applyFont="1" applyAlignment="1">
      <alignment wrapText="1"/>
    </xf>
    <xf numFmtId="0" fontId="3" fillId="0" borderId="17" xfId="1" applyFont="1" applyBorder="1" applyAlignment="1">
      <alignment wrapText="1"/>
    </xf>
    <xf numFmtId="0" fontId="3" fillId="0" borderId="24" xfId="1" applyFont="1" applyBorder="1" applyAlignment="1">
      <alignment wrapText="1"/>
    </xf>
    <xf numFmtId="0" fontId="3" fillId="2" borderId="17" xfId="1" applyFont="1" applyFill="1" applyBorder="1" applyAlignment="1">
      <alignment wrapText="1"/>
    </xf>
    <xf numFmtId="0" fontId="3" fillId="3" borderId="17" xfId="1" applyFont="1" applyFill="1" applyBorder="1" applyAlignment="1">
      <alignment wrapText="1"/>
    </xf>
    <xf numFmtId="0" fontId="3" fillId="5" borderId="17" xfId="1" applyFont="1" applyFill="1" applyBorder="1" applyAlignment="1">
      <alignment wrapText="1"/>
    </xf>
    <xf numFmtId="0" fontId="4" fillId="0" borderId="0" xfId="1" applyFont="1"/>
    <xf numFmtId="164" fontId="5" fillId="2" borderId="46" xfId="1" applyNumberFormat="1" applyFill="1" applyBorder="1" applyProtection="1">
      <protection locked="0"/>
    </xf>
    <xf numFmtId="164" fontId="5" fillId="3" borderId="47" xfId="1" applyNumberFormat="1" applyFill="1" applyBorder="1" applyProtection="1">
      <protection locked="0"/>
    </xf>
    <xf numFmtId="164" fontId="5" fillId="3" borderId="1" xfId="1" applyNumberFormat="1" applyFill="1" applyBorder="1" applyProtection="1">
      <protection locked="0"/>
    </xf>
    <xf numFmtId="164" fontId="5" fillId="5" borderId="1" xfId="1" applyNumberFormat="1" applyFill="1" applyBorder="1" applyProtection="1">
      <protection locked="0"/>
    </xf>
    <xf numFmtId="164" fontId="5" fillId="5" borderId="18" xfId="1" applyNumberFormat="1" applyFill="1" applyBorder="1" applyProtection="1">
      <protection locked="0"/>
    </xf>
    <xf numFmtId="164" fontId="5" fillId="5" borderId="48" xfId="1" applyNumberFormat="1" applyFill="1" applyBorder="1" applyProtection="1">
      <protection locked="0"/>
    </xf>
    <xf numFmtId="164" fontId="5" fillId="6" borderId="18" xfId="1" applyNumberFormat="1" applyFill="1" applyBorder="1" applyProtection="1">
      <protection locked="0"/>
    </xf>
    <xf numFmtId="164" fontId="5" fillId="6" borderId="48" xfId="1" applyNumberFormat="1" applyFill="1" applyBorder="1" applyProtection="1">
      <protection locked="0"/>
    </xf>
    <xf numFmtId="164" fontId="5" fillId="0" borderId="0" xfId="1" applyNumberFormat="1" applyProtection="1">
      <protection locked="0"/>
    </xf>
    <xf numFmtId="3" fontId="5" fillId="0" borderId="17" xfId="1" applyNumberFormat="1" applyBorder="1"/>
    <xf numFmtId="3" fontId="5" fillId="0" borderId="0" xfId="1" applyNumberFormat="1"/>
    <xf numFmtId="0" fontId="5" fillId="0" borderId="17" xfId="1" applyBorder="1"/>
    <xf numFmtId="164" fontId="5" fillId="2" borderId="17" xfId="1" applyNumberFormat="1" applyFill="1" applyBorder="1"/>
    <xf numFmtId="164" fontId="5" fillId="3" borderId="17" xfId="1" applyNumberFormat="1" applyFill="1" applyBorder="1"/>
    <xf numFmtId="164" fontId="5" fillId="5" borderId="17" xfId="1" applyNumberFormat="1" applyFill="1" applyBorder="1" applyProtection="1">
      <protection locked="0"/>
    </xf>
    <xf numFmtId="164" fontId="5" fillId="2" borderId="58" xfId="1" applyNumberFormat="1" applyFill="1" applyBorder="1" applyProtection="1">
      <protection locked="0"/>
    </xf>
    <xf numFmtId="164" fontId="5" fillId="3" borderId="59" xfId="1" applyNumberFormat="1" applyFill="1" applyBorder="1" applyProtection="1">
      <protection locked="0"/>
    </xf>
    <xf numFmtId="164" fontId="5" fillId="3" borderId="2" xfId="1" applyNumberFormat="1" applyFill="1" applyBorder="1" applyProtection="1">
      <protection locked="0"/>
    </xf>
    <xf numFmtId="164" fontId="5" fillId="5" borderId="2" xfId="1" applyNumberFormat="1" applyFill="1" applyBorder="1" applyProtection="1">
      <protection locked="0"/>
    </xf>
    <xf numFmtId="164" fontId="5" fillId="5" borderId="19" xfId="1" applyNumberFormat="1" applyFill="1" applyBorder="1" applyProtection="1">
      <protection locked="0"/>
    </xf>
    <xf numFmtId="164" fontId="5" fillId="5" borderId="9" xfId="1" applyNumberFormat="1" applyFill="1" applyBorder="1" applyProtection="1">
      <protection locked="0"/>
    </xf>
    <xf numFmtId="164" fontId="5" fillId="6" borderId="19" xfId="1" applyNumberFormat="1" applyFill="1" applyBorder="1" applyProtection="1">
      <protection locked="0"/>
    </xf>
    <xf numFmtId="164" fontId="5" fillId="6" borderId="9" xfId="1" applyNumberFormat="1" applyFill="1" applyBorder="1" applyProtection="1">
      <protection locked="0"/>
    </xf>
    <xf numFmtId="164" fontId="5" fillId="6" borderId="23" xfId="1" applyNumberFormat="1" applyFill="1" applyBorder="1" applyProtection="1">
      <protection locked="0"/>
    </xf>
    <xf numFmtId="0" fontId="5" fillId="0" borderId="7" xfId="1" applyBorder="1"/>
    <xf numFmtId="3" fontId="5" fillId="6" borderId="10" xfId="1" applyNumberFormat="1" applyFill="1" applyBorder="1"/>
    <xf numFmtId="164" fontId="5" fillId="0" borderId="17" xfId="1" applyNumberFormat="1" applyBorder="1"/>
    <xf numFmtId="164" fontId="5" fillId="0" borderId="0" xfId="1" applyNumberFormat="1"/>
    <xf numFmtId="3" fontId="5" fillId="0" borderId="25" xfId="1" applyNumberFormat="1" applyBorder="1"/>
    <xf numFmtId="0" fontId="5" fillId="0" borderId="25" xfId="1" applyBorder="1"/>
    <xf numFmtId="3" fontId="5" fillId="2" borderId="17" xfId="1" applyNumberFormat="1" applyFill="1" applyBorder="1"/>
    <xf numFmtId="3" fontId="5" fillId="3" borderId="17" xfId="1" applyNumberFormat="1" applyFill="1" applyBorder="1"/>
    <xf numFmtId="0" fontId="5" fillId="3" borderId="17" xfId="1" applyFill="1" applyBorder="1"/>
    <xf numFmtId="1" fontId="5" fillId="5" borderId="17" xfId="1" applyNumberFormat="1" applyFill="1" applyBorder="1"/>
    <xf numFmtId="0" fontId="5" fillId="5" borderId="17" xfId="1" applyFill="1" applyBorder="1"/>
    <xf numFmtId="0" fontId="5" fillId="0" borderId="11" xfId="1" applyBorder="1"/>
    <xf numFmtId="0" fontId="5" fillId="4" borderId="11" xfId="1" applyFill="1" applyBorder="1"/>
    <xf numFmtId="0" fontId="5" fillId="5" borderId="11" xfId="1" applyFill="1" applyBorder="1"/>
    <xf numFmtId="164" fontId="5" fillId="5" borderId="49" xfId="1" applyNumberFormat="1" applyFill="1" applyBorder="1" applyProtection="1">
      <protection locked="0"/>
    </xf>
    <xf numFmtId="164" fontId="5" fillId="5" borderId="12" xfId="1" applyNumberFormat="1" applyFill="1" applyBorder="1" applyProtection="1">
      <protection locked="0"/>
    </xf>
    <xf numFmtId="0" fontId="5" fillId="0" borderId="13" xfId="1" applyBorder="1"/>
    <xf numFmtId="164" fontId="5" fillId="6" borderId="10" xfId="1" applyNumberFormat="1" applyFill="1" applyBorder="1"/>
    <xf numFmtId="0" fontId="5" fillId="0" borderId="14" xfId="1" applyBorder="1"/>
    <xf numFmtId="0" fontId="5" fillId="4" borderId="14" xfId="1" applyFill="1" applyBorder="1"/>
    <xf numFmtId="0" fontId="5" fillId="5" borderId="14" xfId="1" applyFill="1" applyBorder="1"/>
    <xf numFmtId="164" fontId="5" fillId="5" borderId="50" xfId="1" applyNumberFormat="1" applyFill="1" applyBorder="1" applyProtection="1">
      <protection locked="0"/>
    </xf>
    <xf numFmtId="164" fontId="5" fillId="5" borderId="16" xfId="1" applyNumberFormat="1" applyFill="1" applyBorder="1" applyProtection="1">
      <protection locked="0"/>
    </xf>
    <xf numFmtId="0" fontId="5" fillId="0" borderId="15" xfId="1" applyBorder="1"/>
    <xf numFmtId="0" fontId="5" fillId="0" borderId="17" xfId="1" applyFont="1" applyBorder="1" applyAlignment="1">
      <alignment wrapText="1"/>
    </xf>
    <xf numFmtId="0" fontId="3" fillId="0" borderId="0" xfId="0" applyFont="1" applyFill="1" applyAlignment="1" applyProtection="1">
      <alignment horizontal="center" vertical="center" wrapText="1"/>
    </xf>
    <xf numFmtId="0" fontId="19" fillId="0" borderId="0" xfId="0" applyFont="1" applyFill="1" applyAlignment="1">
      <alignment vertical="center" wrapText="1"/>
    </xf>
    <xf numFmtId="3" fontId="0" fillId="0" borderId="0" xfId="0" applyNumberFormat="1" applyFill="1" applyProtection="1"/>
    <xf numFmtId="0" fontId="6" fillId="0" borderId="0" xfId="0" applyFont="1" applyFill="1" applyProtection="1"/>
    <xf numFmtId="0" fontId="0" fillId="0" borderId="0" xfId="0" applyFill="1" applyProtection="1"/>
    <xf numFmtId="0" fontId="3" fillId="0" borderId="0" xfId="0" applyFont="1" applyAlignment="1">
      <alignment horizontal="center" vertical="center" wrapText="1"/>
    </xf>
    <xf numFmtId="0" fontId="3" fillId="0" borderId="0" xfId="0" applyFont="1" applyFill="1" applyAlignment="1" applyProtection="1">
      <alignment wrapText="1"/>
    </xf>
    <xf numFmtId="0" fontId="4" fillId="0" borderId="2" xfId="0" applyFont="1" applyFill="1" applyBorder="1" applyProtection="1"/>
    <xf numFmtId="164" fontId="5" fillId="0" borderId="60" xfId="0" applyNumberFormat="1" applyFont="1" applyFill="1" applyBorder="1" applyProtection="1">
      <protection locked="0"/>
    </xf>
    <xf numFmtId="0" fontId="4" fillId="0" borderId="0" xfId="0" applyFont="1" applyFill="1" applyProtection="1"/>
    <xf numFmtId="1" fontId="0" fillId="0" borderId="0" xfId="0" applyNumberFormat="1" applyFill="1" applyProtection="1"/>
    <xf numFmtId="164" fontId="5" fillId="0" borderId="46" xfId="0" applyNumberFormat="1" applyFont="1" applyFill="1" applyBorder="1" applyProtection="1">
      <protection locked="0"/>
    </xf>
    <xf numFmtId="49" fontId="4" fillId="0" borderId="2" xfId="0" applyNumberFormat="1" applyFont="1" applyFill="1" applyBorder="1" applyProtection="1"/>
    <xf numFmtId="16" fontId="4" fillId="0" borderId="0" xfId="0" applyNumberFormat="1" applyFont="1" applyFill="1" applyProtection="1"/>
    <xf numFmtId="0" fontId="35" fillId="0" borderId="0" xfId="1" applyFont="1"/>
    <xf numFmtId="0" fontId="5" fillId="0" borderId="0" xfId="1" applyAlignment="1">
      <alignment horizontal="center"/>
    </xf>
    <xf numFmtId="0" fontId="4" fillId="0" borderId="0" xfId="1" applyFont="1" applyAlignment="1"/>
    <xf numFmtId="0" fontId="37" fillId="0" borderId="0" xfId="0" applyFont="1" applyFill="1" applyAlignment="1">
      <alignment vertical="center" wrapText="1"/>
    </xf>
    <xf numFmtId="0" fontId="36" fillId="0" borderId="0" xfId="1" applyFont="1" applyBorder="1"/>
    <xf numFmtId="0" fontId="0" fillId="0" borderId="61" xfId="0" applyBorder="1" applyAlignment="1">
      <alignment horizontal="center"/>
    </xf>
    <xf numFmtId="0" fontId="0" fillId="0" borderId="63" xfId="0" applyBorder="1"/>
    <xf numFmtId="0" fontId="5" fillId="0" borderId="42" xfId="0" applyFont="1" applyFill="1" applyBorder="1" applyAlignment="1">
      <alignment horizontal="center"/>
    </xf>
    <xf numFmtId="0" fontId="5" fillId="0" borderId="37" xfId="0" applyFont="1" applyBorder="1" applyAlignment="1">
      <alignment horizontal="center"/>
    </xf>
    <xf numFmtId="0" fontId="5" fillId="0" borderId="37" xfId="0" applyFont="1" applyFill="1" applyBorder="1" applyAlignment="1">
      <alignment horizontal="center" wrapText="1"/>
    </xf>
    <xf numFmtId="0" fontId="3" fillId="0" borderId="61" xfId="0" applyFont="1" applyBorder="1" applyAlignment="1">
      <alignment horizontal="center"/>
    </xf>
    <xf numFmtId="0" fontId="3" fillId="0" borderId="42" xfId="0" applyFont="1" applyFill="1" applyBorder="1" applyAlignment="1">
      <alignment horizontal="center"/>
    </xf>
    <xf numFmtId="0" fontId="3" fillId="0" borderId="37" xfId="0" applyFont="1" applyBorder="1" applyAlignment="1">
      <alignment horizontal="center"/>
    </xf>
    <xf numFmtId="0" fontId="3" fillId="0" borderId="0" xfId="1" applyFont="1" applyBorder="1" applyAlignment="1">
      <alignment wrapText="1"/>
    </xf>
    <xf numFmtId="0" fontId="5" fillId="0" borderId="0" xfId="1" applyBorder="1"/>
    <xf numFmtId="0" fontId="3" fillId="0" borderId="32" xfId="1" applyFont="1" applyBorder="1" applyAlignment="1">
      <alignment wrapText="1"/>
    </xf>
    <xf numFmtId="0" fontId="3" fillId="3" borderId="66" xfId="1" applyFont="1" applyFill="1" applyBorder="1" applyAlignment="1">
      <alignment wrapText="1"/>
    </xf>
    <xf numFmtId="0" fontId="4" fillId="0" borderId="32" xfId="1" applyFont="1" applyBorder="1"/>
    <xf numFmtId="164" fontId="5" fillId="3" borderId="67" xfId="1" applyNumberFormat="1" applyFill="1" applyBorder="1" applyProtection="1">
      <protection locked="0"/>
    </xf>
    <xf numFmtId="16" fontId="4" fillId="0" borderId="32" xfId="1" applyNumberFormat="1" applyFont="1" applyBorder="1"/>
    <xf numFmtId="164" fontId="5" fillId="3" borderId="68" xfId="1" applyNumberFormat="1" applyFill="1" applyBorder="1" applyProtection="1">
      <protection locked="0"/>
    </xf>
    <xf numFmtId="0" fontId="5" fillId="0" borderId="33" xfId="1" applyBorder="1"/>
    <xf numFmtId="0" fontId="5" fillId="20" borderId="31" xfId="1" applyFill="1" applyBorder="1"/>
    <xf numFmtId="0" fontId="3" fillId="3" borderId="69" xfId="1" applyFont="1" applyFill="1" applyBorder="1" applyAlignment="1">
      <alignment wrapText="1"/>
    </xf>
    <xf numFmtId="164" fontId="5" fillId="3" borderId="70" xfId="1" applyNumberFormat="1" applyFill="1" applyBorder="1" applyProtection="1">
      <protection locked="0"/>
    </xf>
    <xf numFmtId="164" fontId="5" fillId="2" borderId="2" xfId="1" applyNumberFormat="1" applyFill="1" applyBorder="1" applyProtection="1">
      <protection locked="0"/>
    </xf>
    <xf numFmtId="0" fontId="3" fillId="2" borderId="1" xfId="1" applyFont="1" applyFill="1" applyBorder="1" applyAlignment="1">
      <alignment wrapText="1"/>
    </xf>
    <xf numFmtId="0" fontId="36" fillId="0" borderId="71" xfId="1" applyFont="1" applyBorder="1"/>
    <xf numFmtId="3" fontId="5" fillId="2" borderId="72" xfId="1" applyNumberFormat="1" applyFill="1" applyBorder="1"/>
    <xf numFmtId="164" fontId="5" fillId="2" borderId="73" xfId="1" applyNumberFormat="1" applyFill="1" applyBorder="1" applyProtection="1">
      <protection locked="0"/>
    </xf>
    <xf numFmtId="164" fontId="5" fillId="3" borderId="74" xfId="1" applyNumberFormat="1" applyFill="1" applyBorder="1" applyProtection="1">
      <protection locked="0"/>
    </xf>
    <xf numFmtId="164" fontId="5" fillId="3" borderId="75" xfId="1" applyNumberFormat="1" applyFill="1" applyBorder="1" applyProtection="1">
      <protection locked="0"/>
    </xf>
    <xf numFmtId="0" fontId="5" fillId="20" borderId="31" xfId="1" applyFill="1" applyBorder="1" applyAlignment="1"/>
    <xf numFmtId="0" fontId="5" fillId="20" borderId="29" xfId="1" applyFill="1" applyBorder="1" applyAlignment="1"/>
    <xf numFmtId="0" fontId="5" fillId="20" borderId="30" xfId="1" applyFill="1" applyBorder="1" applyAlignment="1"/>
    <xf numFmtId="0" fontId="3" fillId="0" borderId="0" xfId="0" applyFont="1" applyFill="1" applyAlignment="1" applyProtection="1">
      <alignment vertical="center" wrapText="1"/>
    </xf>
    <xf numFmtId="0" fontId="3" fillId="21" borderId="0" xfId="0" applyFont="1" applyFill="1" applyAlignment="1" applyProtection="1">
      <alignment wrapText="1"/>
    </xf>
    <xf numFmtId="0" fontId="0" fillId="21" borderId="0" xfId="0" applyFill="1" applyProtection="1"/>
    <xf numFmtId="0" fontId="4" fillId="21" borderId="0" xfId="0" applyFont="1" applyFill="1" applyProtection="1"/>
    <xf numFmtId="164" fontId="5" fillId="21" borderId="46" xfId="0" applyNumberFormat="1" applyFont="1" applyFill="1" applyBorder="1" applyProtection="1">
      <protection locked="0"/>
    </xf>
    <xf numFmtId="164" fontId="0" fillId="21" borderId="0" xfId="0" applyNumberFormat="1" applyFill="1" applyBorder="1" applyProtection="1">
      <protection locked="0"/>
    </xf>
    <xf numFmtId="1" fontId="0" fillId="21" borderId="0" xfId="0" applyNumberFormat="1" applyFill="1" applyProtection="1"/>
    <xf numFmtId="16" fontId="4" fillId="21" borderId="0" xfId="0" applyNumberFormat="1" applyFont="1" applyFill="1" applyProtection="1"/>
    <xf numFmtId="0" fontId="6" fillId="21" borderId="0" xfId="0" applyFont="1" applyFill="1" applyProtection="1"/>
    <xf numFmtId="0" fontId="3" fillId="21" borderId="22" xfId="0" applyFont="1" applyFill="1" applyBorder="1" applyAlignment="1" applyProtection="1">
      <alignment wrapText="1"/>
    </xf>
    <xf numFmtId="0" fontId="0" fillId="21" borderId="21" xfId="0" applyFill="1" applyBorder="1" applyProtection="1"/>
    <xf numFmtId="0" fontId="3" fillId="21" borderId="0" xfId="0" applyFont="1" applyFill="1" applyAlignment="1" applyProtection="1">
      <alignment vertical="center" wrapText="1"/>
    </xf>
    <xf numFmtId="0" fontId="4" fillId="21" borderId="2" xfId="0" applyFont="1" applyFill="1" applyBorder="1" applyProtection="1"/>
    <xf numFmtId="164" fontId="5" fillId="21" borderId="60" xfId="0" applyNumberFormat="1" applyFont="1" applyFill="1" applyBorder="1" applyProtection="1">
      <protection locked="0"/>
    </xf>
    <xf numFmtId="49" fontId="4" fillId="21" borderId="2" xfId="0" applyNumberFormat="1" applyFont="1" applyFill="1" applyBorder="1" applyProtection="1"/>
    <xf numFmtId="0" fontId="37" fillId="21" borderId="0" xfId="0" applyFont="1" applyFill="1" applyAlignment="1">
      <alignment vertical="center" wrapText="1"/>
    </xf>
    <xf numFmtId="3" fontId="0" fillId="21" borderId="0" xfId="0" applyNumberFormat="1" applyFill="1" applyProtection="1"/>
    <xf numFmtId="0" fontId="10" fillId="22" borderId="26" xfId="0" applyFont="1" applyFill="1" applyBorder="1" applyAlignment="1">
      <alignment horizontal="center" vertical="center" wrapText="1"/>
    </xf>
    <xf numFmtId="0" fontId="3" fillId="0" borderId="21" xfId="0" applyFont="1" applyFill="1" applyBorder="1" applyAlignment="1" applyProtection="1">
      <alignment wrapText="1"/>
    </xf>
    <xf numFmtId="0" fontId="3" fillId="0" borderId="2" xfId="0" applyFont="1" applyFill="1" applyBorder="1" applyAlignment="1" applyProtection="1">
      <alignment wrapText="1"/>
    </xf>
    <xf numFmtId="0" fontId="0" fillId="0" borderId="0" xfId="0" applyFill="1" applyBorder="1" applyProtection="1"/>
    <xf numFmtId="164" fontId="0" fillId="0" borderId="0" xfId="0" applyNumberFormat="1" applyFill="1" applyProtection="1"/>
    <xf numFmtId="0" fontId="0" fillId="7" borderId="31" xfId="0" applyFill="1" applyBorder="1" applyAlignment="1">
      <alignment horizontal="center"/>
    </xf>
    <xf numFmtId="0" fontId="0" fillId="7" borderId="29" xfId="0" applyFill="1" applyBorder="1"/>
    <xf numFmtId="0" fontId="0" fillId="7" borderId="30" xfId="0" applyFill="1" applyBorder="1"/>
    <xf numFmtId="0" fontId="0" fillId="7" borderId="33" xfId="0" applyFill="1" applyBorder="1" applyAlignment="1">
      <alignment horizontal="center"/>
    </xf>
    <xf numFmtId="0" fontId="0" fillId="7" borderId="34" xfId="0" applyFill="1" applyBorder="1"/>
    <xf numFmtId="0" fontId="0" fillId="7" borderId="35" xfId="0" applyFill="1" applyBorder="1"/>
    <xf numFmtId="1" fontId="0" fillId="0" borderId="55" xfId="0" applyNumberFormat="1" applyBorder="1"/>
    <xf numFmtId="0" fontId="38" fillId="0" borderId="32" xfId="1" applyFont="1" applyFill="1" applyBorder="1" applyAlignment="1">
      <alignment vertical="top" wrapText="1"/>
    </xf>
    <xf numFmtId="0" fontId="38" fillId="0" borderId="0" xfId="1" applyFont="1" applyFill="1" applyAlignment="1">
      <alignment vertical="top" wrapText="1"/>
    </xf>
    <xf numFmtId="0" fontId="39" fillId="8" borderId="29" xfId="0" applyFont="1" applyFill="1" applyBorder="1" applyAlignment="1">
      <alignment vertical="center" wrapText="1"/>
    </xf>
    <xf numFmtId="1" fontId="12" fillId="11" borderId="51" xfId="0" applyNumberFormat="1" applyFont="1" applyFill="1" applyBorder="1"/>
    <xf numFmtId="0" fontId="13" fillId="7" borderId="42" xfId="0" applyFont="1" applyFill="1" applyBorder="1" applyAlignment="1">
      <alignment wrapText="1"/>
    </xf>
    <xf numFmtId="0" fontId="3" fillId="7" borderId="37" xfId="0" applyFont="1" applyFill="1" applyBorder="1" applyAlignment="1">
      <alignment wrapText="1"/>
    </xf>
    <xf numFmtId="0" fontId="13" fillId="7" borderId="38" xfId="0" applyFont="1" applyFill="1" applyBorder="1" applyAlignment="1">
      <alignment wrapText="1"/>
    </xf>
    <xf numFmtId="1" fontId="12" fillId="9" borderId="53" xfId="0" applyNumberFormat="1" applyFont="1" applyFill="1" applyBorder="1"/>
    <xf numFmtId="1" fontId="12" fillId="9" borderId="52" xfId="0" applyNumberFormat="1" applyFont="1" applyFill="1" applyBorder="1"/>
    <xf numFmtId="1" fontId="12" fillId="0" borderId="53" xfId="0" applyNumberFormat="1" applyFont="1" applyFill="1" applyBorder="1"/>
    <xf numFmtId="1" fontId="12" fillId="0" borderId="52" xfId="0" applyNumberFormat="1" applyFont="1" applyFill="1" applyBorder="1"/>
    <xf numFmtId="1" fontId="12" fillId="9" borderId="54" xfId="0" applyNumberFormat="1" applyFont="1" applyFill="1" applyBorder="1"/>
    <xf numFmtId="1" fontId="12" fillId="11" borderId="55" xfId="0" applyNumberFormat="1" applyFont="1" applyFill="1" applyBorder="1"/>
    <xf numFmtId="1" fontId="12" fillId="9" borderId="56" xfId="0" applyNumberFormat="1" applyFont="1" applyFill="1" applyBorder="1"/>
    <xf numFmtId="0" fontId="13" fillId="7" borderId="37" xfId="0" applyFont="1" applyFill="1" applyBorder="1" applyAlignment="1">
      <alignment wrapText="1"/>
    </xf>
    <xf numFmtId="1" fontId="12" fillId="0" borderId="52" xfId="0" applyNumberFormat="1" applyFont="1" applyBorder="1"/>
    <xf numFmtId="1" fontId="12" fillId="9" borderId="55" xfId="0" applyNumberFormat="1" applyFont="1" applyFill="1" applyBorder="1"/>
    <xf numFmtId="0" fontId="5" fillId="19" borderId="0" xfId="1" applyFill="1"/>
    <xf numFmtId="0" fontId="5" fillId="3" borderId="0" xfId="1" applyFill="1"/>
    <xf numFmtId="0" fontId="5" fillId="23" borderId="0" xfId="1" applyFill="1"/>
    <xf numFmtId="0" fontId="5" fillId="24" borderId="0" xfId="1" applyFill="1"/>
    <xf numFmtId="0" fontId="5" fillId="17" borderId="36" xfId="1" applyFill="1" applyBorder="1"/>
    <xf numFmtId="0" fontId="12" fillId="9" borderId="77" xfId="0" applyFont="1" applyFill="1" applyBorder="1" applyAlignment="1">
      <alignment wrapText="1"/>
    </xf>
    <xf numFmtId="16" fontId="0" fillId="0" borderId="0" xfId="0" applyNumberFormat="1"/>
    <xf numFmtId="0" fontId="10" fillId="8" borderId="0" xfId="0" applyFont="1" applyFill="1" applyAlignment="1">
      <alignment horizontal="center" vertical="center" wrapText="1"/>
    </xf>
    <xf numFmtId="0" fontId="10" fillId="8" borderId="0" xfId="1" applyFont="1" applyFill="1" applyAlignment="1">
      <alignment horizontal="center" vertical="center" wrapText="1"/>
    </xf>
    <xf numFmtId="0" fontId="10" fillId="8" borderId="0" xfId="1" applyFont="1" applyFill="1" applyAlignment="1">
      <alignment vertical="center" wrapText="1"/>
    </xf>
    <xf numFmtId="0" fontId="10" fillId="8" borderId="0" xfId="0" applyFont="1" applyFill="1" applyAlignment="1">
      <alignment horizontal="center" vertical="center" wrapText="1"/>
    </xf>
    <xf numFmtId="0" fontId="7" fillId="0" borderId="58" xfId="0" applyFont="1" applyBorder="1" applyProtection="1">
      <protection locked="0"/>
    </xf>
    <xf numFmtId="164" fontId="0" fillId="21" borderId="58" xfId="0" applyNumberFormat="1" applyFill="1" applyBorder="1" applyProtection="1">
      <protection locked="0"/>
    </xf>
    <xf numFmtId="2" fontId="0" fillId="21" borderId="58" xfId="0" applyNumberFormat="1" applyFill="1" applyBorder="1" applyProtection="1">
      <protection locked="0"/>
    </xf>
    <xf numFmtId="164" fontId="5" fillId="21" borderId="58" xfId="0" applyNumberFormat="1" applyFont="1" applyFill="1" applyBorder="1" applyProtection="1">
      <protection locked="0"/>
    </xf>
    <xf numFmtId="164" fontId="0" fillId="0" borderId="58" xfId="0" applyNumberFormat="1" applyFill="1" applyBorder="1" applyProtection="1">
      <protection locked="0"/>
    </xf>
    <xf numFmtId="2" fontId="0" fillId="0" borderId="58" xfId="0" applyNumberFormat="1" applyFill="1" applyBorder="1" applyProtection="1">
      <protection locked="0"/>
    </xf>
    <xf numFmtId="164" fontId="5" fillId="0" borderId="58" xfId="0" applyNumberFormat="1" applyFont="1" applyFill="1" applyBorder="1" applyProtection="1">
      <protection locked="0"/>
    </xf>
    <xf numFmtId="1" fontId="0" fillId="0" borderId="58" xfId="0" applyNumberFormat="1" applyFill="1" applyBorder="1" applyProtection="1">
      <protection locked="0"/>
    </xf>
    <xf numFmtId="3" fontId="5" fillId="2" borderId="78" xfId="1" applyNumberFormat="1" applyFill="1" applyBorder="1"/>
    <xf numFmtId="3" fontId="5" fillId="3" borderId="78" xfId="1" applyNumberFormat="1" applyFill="1" applyBorder="1"/>
    <xf numFmtId="3" fontId="5" fillId="5" borderId="78" xfId="1" applyNumberFormat="1" applyFill="1" applyBorder="1"/>
    <xf numFmtId="3" fontId="5" fillId="2" borderId="79" xfId="1" applyNumberFormat="1" applyFill="1" applyBorder="1"/>
    <xf numFmtId="3" fontId="5" fillId="3" borderId="79" xfId="1" applyNumberFormat="1" applyFill="1" applyBorder="1"/>
    <xf numFmtId="3" fontId="5" fillId="5" borderId="79" xfId="1" applyNumberFormat="1" applyFill="1" applyBorder="1"/>
    <xf numFmtId="3" fontId="5" fillId="2" borderId="80" xfId="1" applyNumberFormat="1" applyFill="1" applyBorder="1"/>
    <xf numFmtId="3" fontId="5" fillId="3" borderId="80" xfId="1" applyNumberFormat="1" applyFill="1" applyBorder="1"/>
    <xf numFmtId="3" fontId="5" fillId="5" borderId="80" xfId="1" applyNumberFormat="1" applyFill="1" applyBorder="1"/>
    <xf numFmtId="164" fontId="5" fillId="2" borderId="81" xfId="1" applyNumberFormat="1" applyFill="1" applyBorder="1" applyProtection="1">
      <protection locked="0"/>
    </xf>
    <xf numFmtId="164" fontId="5" fillId="3" borderId="82" xfId="1" applyNumberFormat="1" applyFill="1" applyBorder="1" applyProtection="1">
      <protection locked="0"/>
    </xf>
    <xf numFmtId="3" fontId="5" fillId="6" borderId="78" xfId="1" applyNumberFormat="1" applyFill="1" applyBorder="1"/>
    <xf numFmtId="0" fontId="4" fillId="0" borderId="83" xfId="0" applyFont="1" applyBorder="1" applyAlignment="1" applyProtection="1">
      <alignment horizontal="center"/>
    </xf>
    <xf numFmtId="0" fontId="0" fillId="0" borderId="84" xfId="0" applyBorder="1"/>
    <xf numFmtId="0" fontId="0" fillId="0" borderId="85" xfId="0" applyBorder="1"/>
    <xf numFmtId="0" fontId="0" fillId="0" borderId="83" xfId="0" applyBorder="1" applyAlignment="1">
      <alignment horizontal="left" wrapText="1"/>
    </xf>
    <xf numFmtId="0" fontId="3" fillId="0" borderId="86" xfId="0" applyFont="1" applyBorder="1" applyAlignment="1">
      <alignment horizontal="center" wrapText="1"/>
    </xf>
    <xf numFmtId="0" fontId="0" fillId="0" borderId="86" xfId="0" applyBorder="1" applyAlignment="1">
      <alignment horizontal="center"/>
    </xf>
    <xf numFmtId="3" fontId="5" fillId="3" borderId="87" xfId="1" applyNumberFormat="1" applyFill="1" applyBorder="1"/>
    <xf numFmtId="3" fontId="5" fillId="3" borderId="88" xfId="1" applyNumberFormat="1" applyFill="1" applyBorder="1"/>
    <xf numFmtId="3" fontId="5" fillId="2" borderId="87" xfId="1" applyNumberFormat="1" applyFill="1" applyBorder="1"/>
    <xf numFmtId="164" fontId="5" fillId="2" borderId="89" xfId="1" applyNumberFormat="1" applyFill="1" applyBorder="1" applyProtection="1">
      <protection locked="0"/>
    </xf>
    <xf numFmtId="164" fontId="5" fillId="3" borderId="90" xfId="1" applyNumberFormat="1" applyFill="1" applyBorder="1" applyProtection="1">
      <protection locked="0"/>
    </xf>
    <xf numFmtId="0" fontId="13" fillId="7" borderId="76" xfId="0" applyFont="1" applyFill="1" applyBorder="1"/>
    <xf numFmtId="3" fontId="12" fillId="9" borderId="76" xfId="0" applyNumberFormat="1" applyFont="1" applyFill="1" applyBorder="1"/>
    <xf numFmtId="0" fontId="12" fillId="9" borderId="86" xfId="0" applyFont="1" applyFill="1" applyBorder="1" applyAlignment="1">
      <alignment wrapText="1"/>
    </xf>
    <xf numFmtId="3" fontId="12" fillId="9" borderId="86" xfId="0" applyNumberFormat="1" applyFont="1" applyFill="1" applyBorder="1"/>
    <xf numFmtId="0" fontId="13" fillId="7" borderId="76" xfId="0" applyFont="1" applyFill="1" applyBorder="1" applyAlignment="1">
      <alignment horizontal="center" wrapText="1"/>
    </xf>
    <xf numFmtId="1" fontId="12" fillId="9" borderId="76" xfId="0" applyNumberFormat="1" applyFont="1" applyFill="1" applyBorder="1"/>
    <xf numFmtId="3" fontId="12" fillId="0" borderId="77" xfId="0" applyNumberFormat="1" applyFont="1" applyBorder="1"/>
    <xf numFmtId="0" fontId="5" fillId="0" borderId="0" xfId="1" applyAlignment="1">
      <alignment horizontal="center" vertical="center" wrapText="1"/>
    </xf>
    <xf numFmtId="0" fontId="5" fillId="0" borderId="0" xfId="1" applyAlignment="1">
      <alignment horizontal="center" vertical="center"/>
    </xf>
    <xf numFmtId="0" fontId="10" fillId="8" borderId="0" xfId="1" applyFont="1" applyFill="1" applyAlignment="1">
      <alignment horizontal="center" vertical="center" wrapText="1"/>
    </xf>
    <xf numFmtId="0" fontId="17" fillId="0" borderId="37" xfId="0" applyFont="1" applyBorder="1" applyAlignment="1">
      <alignment horizontal="center"/>
    </xf>
    <xf numFmtId="0" fontId="18" fillId="0" borderId="39" xfId="0" applyFont="1" applyBorder="1" applyAlignment="1">
      <alignment horizontal="center"/>
    </xf>
    <xf numFmtId="0" fontId="18" fillId="0" borderId="40" xfId="0" applyFont="1" applyBorder="1" applyAlignment="1">
      <alignment horizontal="center"/>
    </xf>
    <xf numFmtId="0" fontId="18" fillId="0" borderId="43" xfId="0" applyFont="1" applyBorder="1" applyAlignment="1">
      <alignment horizontal="center"/>
    </xf>
    <xf numFmtId="0" fontId="19" fillId="0" borderId="39" xfId="0" applyFont="1" applyBorder="1" applyAlignment="1">
      <alignment horizontal="center"/>
    </xf>
    <xf numFmtId="0" fontId="19" fillId="0" borderId="40" xfId="0" applyFont="1" applyBorder="1" applyAlignment="1">
      <alignment horizontal="center"/>
    </xf>
    <xf numFmtId="0" fontId="19" fillId="0" borderId="43" xfId="0" applyFont="1" applyBorder="1" applyAlignment="1">
      <alignment horizontal="center"/>
    </xf>
    <xf numFmtId="0" fontId="3" fillId="0" borderId="39" xfId="0" applyFont="1" applyBorder="1" applyAlignment="1">
      <alignment horizontal="center" vertical="top" wrapText="1"/>
    </xf>
    <xf numFmtId="0" fontId="3" fillId="0" borderId="40" xfId="0" applyFont="1" applyBorder="1" applyAlignment="1">
      <alignment horizontal="center" vertical="top" wrapText="1"/>
    </xf>
    <xf numFmtId="0" fontId="3" fillId="0" borderId="41" xfId="0" applyFont="1" applyBorder="1" applyAlignment="1">
      <alignment horizontal="center" vertical="top" wrapText="1"/>
    </xf>
    <xf numFmtId="0" fontId="17" fillId="0" borderId="62" xfId="0" applyFont="1" applyBorder="1" applyAlignment="1">
      <alignment horizontal="center"/>
    </xf>
    <xf numFmtId="0" fontId="18" fillId="0" borderId="64" xfId="0" applyFont="1" applyBorder="1" applyAlignment="1">
      <alignment horizontal="center"/>
    </xf>
    <xf numFmtId="0" fontId="18" fillId="0" borderId="29" xfId="0" applyFont="1" applyBorder="1" applyAlignment="1">
      <alignment horizontal="center"/>
    </xf>
    <xf numFmtId="0" fontId="18" fillId="0" borderId="65" xfId="0" applyFont="1" applyBorder="1" applyAlignment="1">
      <alignment horizontal="center"/>
    </xf>
    <xf numFmtId="0" fontId="19" fillId="0" borderId="64" xfId="0" applyFont="1" applyBorder="1" applyAlignment="1">
      <alignment horizontal="center"/>
    </xf>
    <xf numFmtId="0" fontId="19" fillId="0" borderId="29" xfId="0" applyFont="1" applyBorder="1" applyAlignment="1">
      <alignment horizontal="center"/>
    </xf>
    <xf numFmtId="0" fontId="19" fillId="0" borderId="65" xfId="0" applyFont="1" applyBorder="1" applyAlignment="1">
      <alignment horizontal="center"/>
    </xf>
    <xf numFmtId="0" fontId="10" fillId="8" borderId="57" xfId="0" applyFont="1" applyFill="1" applyBorder="1" applyAlignment="1">
      <alignment horizontal="center" vertical="center" wrapText="1"/>
    </xf>
    <xf numFmtId="0" fontId="10" fillId="8" borderId="0" xfId="0" applyFont="1" applyFill="1" applyAlignment="1">
      <alignment horizontal="center" vertical="center" wrapText="1"/>
    </xf>
    <xf numFmtId="0" fontId="21" fillId="0" borderId="0" xfId="1" applyFont="1" applyAlignment="1">
      <alignment horizontal="left" vertical="center" wrapText="1"/>
    </xf>
    <xf numFmtId="0" fontId="41" fillId="0" borderId="91" xfId="6" applyFont="1" applyBorder="1" applyAlignment="1">
      <alignment horizontal="center"/>
    </xf>
    <xf numFmtId="0" fontId="42" fillId="0" borderId="92" xfId="6" applyFont="1" applyBorder="1" applyAlignment="1">
      <alignment horizontal="center"/>
    </xf>
    <xf numFmtId="0" fontId="40" fillId="0" borderId="0" xfId="7"/>
    <xf numFmtId="0" fontId="40" fillId="0" borderId="0" xfId="6"/>
    <xf numFmtId="0" fontId="41" fillId="25" borderId="93" xfId="6" applyFont="1" applyFill="1" applyBorder="1" applyAlignment="1">
      <alignment horizontal="left" vertical="center" wrapText="1"/>
    </xf>
    <xf numFmtId="0" fontId="42" fillId="25" borderId="93" xfId="8" applyFont="1" applyFill="1" applyBorder="1" applyAlignment="1">
      <alignment horizontal="left" vertical="center" wrapText="1"/>
    </xf>
    <xf numFmtId="0" fontId="43" fillId="26" borderId="94" xfId="6" applyFont="1" applyFill="1" applyBorder="1" applyAlignment="1">
      <alignment horizontal="left" vertical="top" wrapText="1"/>
    </xf>
    <xf numFmtId="0" fontId="43" fillId="26" borderId="95" xfId="6" applyFont="1" applyFill="1" applyBorder="1" applyAlignment="1">
      <alignment horizontal="left"/>
    </xf>
    <xf numFmtId="0" fontId="43" fillId="26" borderId="96" xfId="6" applyFont="1" applyFill="1" applyBorder="1" applyAlignment="1">
      <alignment horizontal="left"/>
    </xf>
    <xf numFmtId="0" fontId="43" fillId="27" borderId="96" xfId="6" applyFont="1" applyFill="1" applyBorder="1" applyAlignment="1">
      <alignment horizontal="left"/>
    </xf>
    <xf numFmtId="0" fontId="43" fillId="27" borderId="97" xfId="6" applyFont="1" applyFill="1" applyBorder="1" applyAlignment="1">
      <alignment horizontal="left"/>
    </xf>
    <xf numFmtId="0" fontId="43" fillId="26" borderId="94" xfId="6" applyFont="1" applyFill="1" applyBorder="1" applyAlignment="1">
      <alignment horizontal="left" vertical="top" wrapText="1"/>
    </xf>
    <xf numFmtId="0" fontId="43" fillId="26" borderId="97" xfId="6" applyFont="1" applyFill="1" applyBorder="1" applyAlignment="1">
      <alignment horizontal="left"/>
    </xf>
    <xf numFmtId="0" fontId="43" fillId="26" borderId="98" xfId="6" applyFont="1" applyFill="1" applyBorder="1" applyAlignment="1">
      <alignment horizontal="left" vertical="top" wrapText="1"/>
    </xf>
    <xf numFmtId="0" fontId="14" fillId="27" borderId="51" xfId="6" applyFont="1" applyFill="1" applyBorder="1" applyAlignment="1">
      <alignment horizontal="left" vertical="top"/>
    </xf>
    <xf numFmtId="0" fontId="43" fillId="26" borderId="94" xfId="6" applyFont="1" applyFill="1" applyBorder="1" applyAlignment="1">
      <alignment horizontal="left"/>
    </xf>
    <xf numFmtId="0" fontId="14" fillId="10" borderId="94" xfId="6" applyFont="1" applyFill="1" applyBorder="1" applyAlignment="1">
      <alignment horizontal="left" vertical="top" wrapText="1"/>
    </xf>
    <xf numFmtId="0" fontId="14" fillId="10" borderId="95" xfId="6" applyFont="1" applyFill="1" applyBorder="1" applyAlignment="1">
      <alignment horizontal="left" wrapText="1"/>
    </xf>
    <xf numFmtId="0" fontId="14" fillId="10" borderId="96" xfId="6" applyFont="1" applyFill="1" applyBorder="1" applyAlignment="1">
      <alignment horizontal="left" wrapText="1"/>
    </xf>
    <xf numFmtId="0" fontId="14" fillId="10" borderId="96" xfId="6" applyFont="1" applyFill="1" applyBorder="1" applyAlignment="1">
      <alignment wrapText="1"/>
    </xf>
    <xf numFmtId="0" fontId="14" fillId="10" borderId="97" xfId="6" applyFont="1" applyFill="1" applyBorder="1" applyAlignment="1">
      <alignment wrapText="1"/>
    </xf>
    <xf numFmtId="0" fontId="14" fillId="0" borderId="51" xfId="6" applyFont="1" applyBorder="1" applyAlignment="1">
      <alignment horizontal="left"/>
    </xf>
    <xf numFmtId="0" fontId="47" fillId="0" borderId="51" xfId="6" applyFont="1" applyBorder="1"/>
    <xf numFmtId="0" fontId="14" fillId="0" borderId="51" xfId="6" applyFont="1" applyBorder="1" applyAlignment="1">
      <alignment horizontal="center" vertical="center" wrapText="1"/>
    </xf>
    <xf numFmtId="0" fontId="14" fillId="0" borderId="51" xfId="6" applyFont="1" applyBorder="1" applyAlignment="1">
      <alignment horizontal="center" vertical="center"/>
    </xf>
    <xf numFmtId="0" fontId="14" fillId="28" borderId="51" xfId="6" applyFont="1" applyFill="1" applyBorder="1" applyAlignment="1">
      <alignment horizontal="left"/>
    </xf>
    <xf numFmtId="0" fontId="14" fillId="28" borderId="51" xfId="6" applyFont="1" applyFill="1" applyBorder="1" applyAlignment="1">
      <alignment horizontal="center" vertical="center" wrapText="1"/>
    </xf>
    <xf numFmtId="0" fontId="14" fillId="28" borderId="51" xfId="6" applyFont="1" applyFill="1" applyBorder="1" applyAlignment="1">
      <alignment horizontal="center" vertical="center"/>
    </xf>
    <xf numFmtId="0" fontId="42" fillId="25" borderId="91" xfId="8" applyFont="1" applyFill="1" applyBorder="1" applyAlignment="1">
      <alignment horizontal="left" vertical="center"/>
    </xf>
    <xf numFmtId="0" fontId="42" fillId="11" borderId="93" xfId="8" applyFont="1" applyFill="1" applyBorder="1" applyAlignment="1">
      <alignment horizontal="left" vertical="center" wrapText="1"/>
    </xf>
    <xf numFmtId="0" fontId="43" fillId="10" borderId="94" xfId="6" applyFont="1" applyFill="1" applyBorder="1" applyAlignment="1">
      <alignment horizontal="left" vertical="top" wrapText="1"/>
    </xf>
    <xf numFmtId="0" fontId="14" fillId="26" borderId="94" xfId="6" applyFont="1" applyFill="1" applyBorder="1" applyAlignment="1">
      <alignment horizontal="left" vertical="top" wrapText="1"/>
    </xf>
    <xf numFmtId="0" fontId="14" fillId="10" borderId="100" xfId="6" applyFont="1" applyFill="1" applyBorder="1" applyAlignment="1">
      <alignment horizontal="left" vertical="top" wrapText="1"/>
    </xf>
    <xf numFmtId="0" fontId="14" fillId="10" borderId="28" xfId="6" applyFont="1" applyFill="1" applyBorder="1" applyAlignment="1">
      <alignment horizontal="left" vertical="top" wrapText="1"/>
    </xf>
    <xf numFmtId="0" fontId="14" fillId="10" borderId="101" xfId="6" applyFont="1" applyFill="1" applyBorder="1" applyAlignment="1">
      <alignment horizontal="left" vertical="top" wrapText="1"/>
    </xf>
    <xf numFmtId="0" fontId="47" fillId="27" borderId="51" xfId="6" applyFont="1" applyFill="1" applyBorder="1" applyAlignment="1">
      <alignment horizontal="center" vertical="top" wrapText="1"/>
    </xf>
    <xf numFmtId="0" fontId="41" fillId="0" borderId="102" xfId="6" applyFont="1" applyBorder="1" applyAlignment="1">
      <alignment horizontal="center" wrapText="1"/>
    </xf>
    <xf numFmtId="0" fontId="0" fillId="0" borderId="99" xfId="6" applyFont="1" applyBorder="1"/>
    <xf numFmtId="0" fontId="40" fillId="0" borderId="0" xfId="7" applyBorder="1"/>
    <xf numFmtId="0" fontId="40" fillId="0" borderId="0" xfId="6" applyBorder="1"/>
    <xf numFmtId="0" fontId="0" fillId="0" borderId="0" xfId="7" applyFont="1" applyBorder="1"/>
    <xf numFmtId="0" fontId="40" fillId="0" borderId="0" xfId="7" applyBorder="1" applyAlignment="1">
      <alignment horizontal="center" vertical="center" wrapText="1"/>
    </xf>
    <xf numFmtId="0" fontId="43" fillId="0" borderId="0" xfId="6" applyFont="1" applyBorder="1" applyAlignment="1">
      <alignment horizontal="center" vertical="center" wrapText="1"/>
    </xf>
    <xf numFmtId="0" fontId="44" fillId="0" borderId="0" xfId="7" applyFont="1" applyBorder="1" applyAlignment="1">
      <alignment vertical="center" wrapText="1"/>
    </xf>
    <xf numFmtId="0" fontId="43" fillId="0" borderId="0" xfId="6" applyFont="1" applyBorder="1" applyAlignment="1">
      <alignment vertical="center" wrapText="1"/>
    </xf>
    <xf numFmtId="0" fontId="5" fillId="0" borderId="0" xfId="7" applyFont="1" applyBorder="1" applyAlignment="1">
      <alignment horizontal="center" vertical="center" wrapText="1"/>
    </xf>
    <xf numFmtId="0" fontId="0" fillId="0" borderId="0" xfId="7" applyFont="1" applyBorder="1" applyAlignment="1">
      <alignment horizontal="center" vertical="center" wrapText="1"/>
    </xf>
    <xf numFmtId="0" fontId="40" fillId="26" borderId="103" xfId="6" applyFill="1" applyBorder="1" applyAlignment="1">
      <alignment horizontal="left" wrapText="1"/>
    </xf>
    <xf numFmtId="0" fontId="40" fillId="26" borderId="104" xfId="6" applyFill="1" applyBorder="1" applyAlignment="1">
      <alignment horizontal="left" wrapText="1"/>
    </xf>
    <xf numFmtId="0" fontId="40" fillId="26" borderId="105" xfId="6" applyFill="1" applyBorder="1" applyAlignment="1">
      <alignment horizontal="left" wrapText="1"/>
    </xf>
    <xf numFmtId="0" fontId="14" fillId="10" borderId="103" xfId="6" applyFont="1" applyFill="1" applyBorder="1" applyAlignment="1">
      <alignment horizontal="center" vertical="center" wrapText="1"/>
    </xf>
    <xf numFmtId="0" fontId="14" fillId="10" borderId="104" xfId="6" applyFont="1" applyFill="1" applyBorder="1" applyAlignment="1">
      <alignment horizontal="center" vertical="center" wrapText="1"/>
    </xf>
    <xf numFmtId="0" fontId="14" fillId="10" borderId="105" xfId="6" applyFont="1" applyFill="1" applyBorder="1" applyAlignment="1">
      <alignment horizontal="center" vertical="center" wrapText="1"/>
    </xf>
    <xf numFmtId="0" fontId="43" fillId="26" borderId="103" xfId="6" applyFont="1" applyFill="1" applyBorder="1" applyAlignment="1">
      <alignment horizontal="left" wrapText="1"/>
    </xf>
    <xf numFmtId="0" fontId="43" fillId="26" borderId="104" xfId="6" applyFont="1" applyFill="1" applyBorder="1" applyAlignment="1">
      <alignment horizontal="left" wrapText="1"/>
    </xf>
    <xf numFmtId="0" fontId="43" fillId="26" borderId="104" xfId="6" applyFont="1" applyFill="1" applyBorder="1" applyAlignment="1">
      <alignment horizontal="center" wrapText="1"/>
    </xf>
    <xf numFmtId="0" fontId="43" fillId="27" borderId="104" xfId="6" applyFont="1" applyFill="1" applyBorder="1" applyAlignment="1">
      <alignment horizontal="center" vertical="center" wrapText="1"/>
    </xf>
    <xf numFmtId="0" fontId="43" fillId="27" borderId="105" xfId="6" applyFont="1" applyFill="1" applyBorder="1" applyAlignment="1">
      <alignment horizontal="center" vertical="center" wrapText="1"/>
    </xf>
    <xf numFmtId="0" fontId="43" fillId="26" borderId="104" xfId="6" applyFont="1" applyFill="1" applyBorder="1" applyAlignment="1">
      <alignment horizontal="center" vertical="center" wrapText="1"/>
    </xf>
    <xf numFmtId="0" fontId="43" fillId="26" borderId="106" xfId="6" applyFont="1" applyFill="1" applyBorder="1" applyAlignment="1">
      <alignment horizontal="left" wrapText="1"/>
    </xf>
    <xf numFmtId="0" fontId="43" fillId="26" borderId="107" xfId="6" applyFont="1" applyFill="1" applyBorder="1" applyAlignment="1">
      <alignment horizontal="left" wrapText="1"/>
    </xf>
    <xf numFmtId="0" fontId="48" fillId="10" borderId="0" xfId="1" applyFont="1" applyFill="1" applyAlignment="1">
      <alignment horizontal="center" vertical="center"/>
    </xf>
    <xf numFmtId="0" fontId="5" fillId="0" borderId="51" xfId="1" applyBorder="1"/>
    <xf numFmtId="0" fontId="5" fillId="0" borderId="51" xfId="1" applyBorder="1" applyAlignment="1">
      <alignment horizontal="center"/>
    </xf>
    <xf numFmtId="0" fontId="5" fillId="0" borderId="108" xfId="0" applyFont="1" applyBorder="1" applyAlignment="1">
      <alignment vertical="top" wrapText="1"/>
    </xf>
    <xf numFmtId="0" fontId="0" fillId="0" borderId="109" xfId="0" applyBorder="1"/>
    <xf numFmtId="0" fontId="5" fillId="0" borderId="110" xfId="0" applyFont="1" applyBorder="1" applyAlignment="1">
      <alignment vertical="top" wrapText="1"/>
    </xf>
    <xf numFmtId="0" fontId="5" fillId="0" borderId="111" xfId="0" applyFont="1" applyBorder="1" applyAlignment="1"/>
    <xf numFmtId="0" fontId="5" fillId="0" borderId="112" xfId="0" applyFont="1" applyBorder="1" applyAlignment="1">
      <alignment vertical="top" wrapText="1"/>
    </xf>
    <xf numFmtId="0" fontId="5" fillId="0" borderId="113" xfId="0" applyFont="1" applyBorder="1"/>
    <xf numFmtId="0" fontId="3" fillId="0" borderId="114" xfId="0" applyFont="1" applyBorder="1" applyAlignment="1">
      <alignment wrapText="1"/>
    </xf>
    <xf numFmtId="3" fontId="0" fillId="16" borderId="116" xfId="0" applyNumberFormat="1" applyFill="1" applyBorder="1"/>
    <xf numFmtId="0" fontId="3" fillId="0" borderId="115" xfId="0" applyFont="1" applyBorder="1" applyAlignment="1">
      <alignment wrapText="1"/>
    </xf>
    <xf numFmtId="3" fontId="0" fillId="17" borderId="117" xfId="0" applyNumberFormat="1" applyFill="1" applyBorder="1"/>
    <xf numFmtId="0" fontId="3" fillId="0" borderId="118" xfId="0" applyFont="1" applyBorder="1" applyAlignment="1">
      <alignment wrapText="1"/>
    </xf>
    <xf numFmtId="0" fontId="0" fillId="0" borderId="11" xfId="0" applyBorder="1" applyAlignment="1">
      <alignment wrapText="1"/>
    </xf>
    <xf numFmtId="0" fontId="0" fillId="0" borderId="119" xfId="0" applyBorder="1" applyAlignment="1">
      <alignment wrapText="1"/>
    </xf>
    <xf numFmtId="0" fontId="0" fillId="0" borderId="120" xfId="0" applyBorder="1" applyAlignment="1">
      <alignment wrapText="1"/>
    </xf>
    <xf numFmtId="0" fontId="3" fillId="0" borderId="121" xfId="0" applyFont="1" applyBorder="1" applyAlignment="1">
      <alignment wrapText="1"/>
    </xf>
    <xf numFmtId="0" fontId="3" fillId="0" borderId="122" xfId="0" applyFont="1" applyBorder="1" applyAlignment="1">
      <alignment wrapText="1"/>
    </xf>
    <xf numFmtId="0" fontId="3" fillId="0" borderId="123" xfId="0" applyFont="1" applyBorder="1" applyAlignment="1">
      <alignment wrapText="1"/>
    </xf>
    <xf numFmtId="0" fontId="0" fillId="13" borderId="0" xfId="0" applyFill="1" applyBorder="1"/>
    <xf numFmtId="0" fontId="0" fillId="14" borderId="0" xfId="0" applyFill="1" applyBorder="1"/>
    <xf numFmtId="3" fontId="0" fillId="15" borderId="0" xfId="0" applyNumberFormat="1" applyFill="1" applyBorder="1"/>
  </cellXfs>
  <cellStyles count="9">
    <cellStyle name="Normal" xfId="0" builtinId="0"/>
    <cellStyle name="Normal 2" xfId="1" xr:uid="{7F552557-01E9-4582-A399-B89D5C58A3E3}"/>
    <cellStyle name="Normal 2 2" xfId="3" xr:uid="{D103F048-F66E-4DB1-8F98-1607C5E6327E}"/>
    <cellStyle name="Normal 2 2 2" xfId="8" xr:uid="{E0CBE303-E473-404E-AB12-F6C38E899DA8}"/>
    <cellStyle name="Normal 2 3" xfId="5" xr:uid="{E602E989-AB27-414F-B607-DD67B4DE4B5E}"/>
    <cellStyle name="Normal 2 3 2" xfId="6" xr:uid="{21B394EA-D8EE-42CB-B608-B76F2869B1BB}"/>
    <cellStyle name="Normal 3" xfId="4" xr:uid="{40771E13-002D-4AD8-9A55-43BF1E732DB8}"/>
    <cellStyle name="Normal 3 2" xfId="7" xr:uid="{F5D8EFF9-C2FE-4AA6-AAB5-2FE7567A3F7F}"/>
    <cellStyle name="Percent 2" xfId="2" xr:uid="{8341FAD8-0F7D-4D8A-B83A-F24539C4DCBD}"/>
  </cellStyles>
  <dxfs count="1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F4CC4A"/>
      <color rgb="FF087673"/>
      <color rgb="FFB890BB"/>
      <color rgb="FFCCCC00"/>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11699167662575E-2"/>
          <c:y val="0.26029109997613936"/>
          <c:w val="0.88733279629804929"/>
          <c:h val="0.52640635463089103"/>
        </c:manualLayout>
      </c:layout>
      <c:lineChart>
        <c:grouping val="standard"/>
        <c:varyColors val="0"/>
        <c:ser>
          <c:idx val="0"/>
          <c:order val="0"/>
          <c:tx>
            <c:strRef>
              <c:f>'2016-2020 rates'!$B$8</c:f>
              <c:strCache>
                <c:ptCount val="1"/>
                <c:pt idx="0">
                  <c:v>Hopitalization</c:v>
                </c:pt>
              </c:strCache>
            </c:strRef>
          </c:tx>
          <c:spPr>
            <a:ln w="28575" cap="rnd">
              <a:solidFill>
                <a:schemeClr val="accent1"/>
              </a:solidFill>
              <a:round/>
            </a:ln>
            <a:effectLst/>
          </c:spPr>
          <c:marker>
            <c:symbol val="none"/>
          </c:marker>
          <c:cat>
            <c:numRef>
              <c:f>'2016-2020 rates'!$A$9:$A$13</c:f>
              <c:numCache>
                <c:formatCode>General</c:formatCode>
                <c:ptCount val="5"/>
                <c:pt idx="0">
                  <c:v>2016</c:v>
                </c:pt>
                <c:pt idx="1">
                  <c:v>2017</c:v>
                </c:pt>
                <c:pt idx="2">
                  <c:v>2018</c:v>
                </c:pt>
                <c:pt idx="3">
                  <c:v>2019</c:v>
                </c:pt>
                <c:pt idx="4">
                  <c:v>2020</c:v>
                </c:pt>
              </c:numCache>
            </c:numRef>
          </c:cat>
          <c:val>
            <c:numRef>
              <c:f>'2016-2020 rates'!$B$9:$B$13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E325-4FA5-A0F5-672A01238CF0}"/>
            </c:ext>
          </c:extLst>
        </c:ser>
        <c:ser>
          <c:idx val="1"/>
          <c:order val="1"/>
          <c:tx>
            <c:strRef>
              <c:f>'2016-2020 rates'!$C$8</c:f>
              <c:strCache>
                <c:ptCount val="1"/>
                <c:pt idx="0">
                  <c:v>ED</c:v>
                </c:pt>
              </c:strCache>
            </c:strRef>
          </c:tx>
          <c:spPr>
            <a:ln w="28575" cap="rnd">
              <a:solidFill>
                <a:schemeClr val="accent2"/>
              </a:solidFill>
              <a:round/>
            </a:ln>
            <a:effectLst/>
          </c:spPr>
          <c:marker>
            <c:symbol val="none"/>
          </c:marker>
          <c:cat>
            <c:numRef>
              <c:f>'2016-2020 rates'!$A$9:$A$13</c:f>
              <c:numCache>
                <c:formatCode>General</c:formatCode>
                <c:ptCount val="5"/>
                <c:pt idx="0">
                  <c:v>2016</c:v>
                </c:pt>
                <c:pt idx="1">
                  <c:v>2017</c:v>
                </c:pt>
                <c:pt idx="2">
                  <c:v>2018</c:v>
                </c:pt>
                <c:pt idx="3">
                  <c:v>2019</c:v>
                </c:pt>
                <c:pt idx="4">
                  <c:v>2020</c:v>
                </c:pt>
              </c:numCache>
            </c:numRef>
          </c:cat>
          <c:val>
            <c:numRef>
              <c:f>'2016-2020 rates'!$C$9:$C$13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E325-4FA5-A0F5-672A01238CF0}"/>
            </c:ext>
          </c:extLst>
        </c:ser>
        <c:ser>
          <c:idx val="2"/>
          <c:order val="2"/>
          <c:tx>
            <c:strRef>
              <c:f>'2016-2020 rates'!$D$8</c:f>
              <c:strCache>
                <c:ptCount val="1"/>
                <c:pt idx="0">
                  <c:v>Death</c:v>
                </c:pt>
              </c:strCache>
            </c:strRef>
          </c:tx>
          <c:spPr>
            <a:ln w="28575" cap="rnd">
              <a:solidFill>
                <a:schemeClr val="accent3"/>
              </a:solidFill>
              <a:round/>
            </a:ln>
            <a:effectLst/>
          </c:spPr>
          <c:marker>
            <c:symbol val="none"/>
          </c:marker>
          <c:cat>
            <c:numRef>
              <c:f>'2016-2020 rates'!$A$9:$A$13</c:f>
              <c:numCache>
                <c:formatCode>General</c:formatCode>
                <c:ptCount val="5"/>
                <c:pt idx="0">
                  <c:v>2016</c:v>
                </c:pt>
                <c:pt idx="1">
                  <c:v>2017</c:v>
                </c:pt>
                <c:pt idx="2">
                  <c:v>2018</c:v>
                </c:pt>
                <c:pt idx="3">
                  <c:v>2019</c:v>
                </c:pt>
                <c:pt idx="4">
                  <c:v>2020</c:v>
                </c:pt>
              </c:numCache>
            </c:numRef>
          </c:cat>
          <c:val>
            <c:numRef>
              <c:f>'2016-2020 rates'!$D$9:$D$13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E325-4FA5-A0F5-672A01238CF0}"/>
            </c:ext>
          </c:extLst>
        </c:ser>
        <c:dLbls>
          <c:showLegendKey val="0"/>
          <c:showVal val="0"/>
          <c:showCatName val="0"/>
          <c:showSerName val="0"/>
          <c:showPercent val="0"/>
          <c:showBubbleSize val="0"/>
        </c:dLbls>
        <c:smooth val="0"/>
        <c:axId val="712512400"/>
        <c:axId val="724782192"/>
      </c:lineChart>
      <c:catAx>
        <c:axId val="712512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4782192"/>
        <c:crosses val="autoZero"/>
        <c:auto val="1"/>
        <c:lblAlgn val="ctr"/>
        <c:lblOffset val="100"/>
        <c:noMultiLvlLbl val="0"/>
      </c:catAx>
      <c:valAx>
        <c:axId val="7247821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25124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626663930852288E-2"/>
          <c:y val="0.17171296296296296"/>
          <c:w val="0.86048454692349119"/>
          <c:h val="0.72088764946048411"/>
        </c:manualLayout>
      </c:layout>
      <c:scatterChart>
        <c:scatterStyle val="lineMarker"/>
        <c:varyColors val="0"/>
        <c:ser>
          <c:idx val="0"/>
          <c:order val="0"/>
          <c:tx>
            <c:v>deaths</c:v>
          </c:tx>
          <c:spPr>
            <a:ln w="25400" cap="rnd">
              <a:noFill/>
              <a:round/>
            </a:ln>
            <a:effectLst/>
          </c:spPr>
          <c:marker>
            <c:symbol val="square"/>
            <c:size val="5"/>
            <c:spPr>
              <a:solidFill>
                <a:schemeClr val="accent1"/>
              </a:solidFill>
              <a:ln w="73025">
                <a:solidFill>
                  <a:srgbClr val="08767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errBars>
            <c:errDir val="y"/>
            <c:errBarType val="minus"/>
            <c:errValType val="percentage"/>
            <c:noEndCap val="0"/>
            <c:val val="100"/>
            <c:spPr>
              <a:noFill/>
              <a:ln w="123825" cap="flat" cmpd="sng" algn="ctr">
                <a:solidFill>
                  <a:srgbClr val="087673"/>
                </a:solidFill>
                <a:round/>
              </a:ln>
              <a:effectLst/>
            </c:spPr>
          </c:errBars>
          <c:xVal>
            <c:numRef>
              <c:f>'Figure 2'!$A$3:$A$12</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'Figure 2'!$C$3:$C$12</c:f>
              <c:numCache>
                <c:formatCode>General</c:formatCode>
                <c:ptCount val="10"/>
                <c:pt idx="0">
                  <c:v>199</c:v>
                </c:pt>
                <c:pt idx="1">
                  <c:v>200</c:v>
                </c:pt>
                <c:pt idx="2">
                  <c:v>120</c:v>
                </c:pt>
                <c:pt idx="3">
                  <c:v>250</c:v>
                </c:pt>
                <c:pt idx="4">
                  <c:v>400</c:v>
                </c:pt>
                <c:pt idx="5">
                  <c:v>200</c:v>
                </c:pt>
                <c:pt idx="6">
                  <c:v>300</c:v>
                </c:pt>
                <c:pt idx="7">
                  <c:v>250</c:v>
                </c:pt>
                <c:pt idx="8">
                  <c:v>140</c:v>
                </c:pt>
                <c:pt idx="9">
                  <c:v>200</c:v>
                </c:pt>
              </c:numCache>
            </c:numRef>
          </c:yVal>
          <c:smooth val="0"/>
          <c:extLst>
            <c:ext xmlns:c16="http://schemas.microsoft.com/office/drawing/2014/chart" uri="{C3380CC4-5D6E-409C-BE32-E72D297353CC}">
              <c16:uniqueId val="{00000003-E294-471D-B7DC-325BA06888F0}"/>
            </c:ext>
          </c:extLst>
        </c:ser>
        <c:ser>
          <c:idx val="1"/>
          <c:order val="1"/>
          <c:tx>
            <c:v>year labels</c:v>
          </c:tx>
          <c:spPr>
            <a:ln w="25400" cap="rnd">
              <a:noFill/>
              <a:round/>
            </a:ln>
            <a:effectLst/>
          </c:spPr>
          <c:marker>
            <c:symbol val="none"/>
          </c:marker>
          <c:dLbls>
            <c:dLbl>
              <c:idx val="0"/>
              <c:tx>
                <c:rich>
                  <a:bodyPr/>
                  <a:lstStyle/>
                  <a:p>
                    <a:fld id="{9AB04F4B-5D70-4A26-A3AE-F4311F81387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294-471D-B7DC-325BA06888F0}"/>
                </c:ext>
              </c:extLst>
            </c:dLbl>
            <c:dLbl>
              <c:idx val="1"/>
              <c:tx>
                <c:rich>
                  <a:bodyPr/>
                  <a:lstStyle/>
                  <a:p>
                    <a:fld id="{BC91D5AD-E3C1-4BF4-9A1F-7EC8B369A71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294-471D-B7DC-325BA06888F0}"/>
                </c:ext>
              </c:extLst>
            </c:dLbl>
            <c:dLbl>
              <c:idx val="2"/>
              <c:tx>
                <c:rich>
                  <a:bodyPr/>
                  <a:lstStyle/>
                  <a:p>
                    <a:fld id="{DF35D043-9C4B-473A-91CF-D6D04A0709B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294-471D-B7DC-325BA06888F0}"/>
                </c:ext>
              </c:extLst>
            </c:dLbl>
            <c:dLbl>
              <c:idx val="3"/>
              <c:tx>
                <c:rich>
                  <a:bodyPr/>
                  <a:lstStyle/>
                  <a:p>
                    <a:fld id="{865A8655-A92A-4F18-B2FB-45B6A0CB51B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294-471D-B7DC-325BA06888F0}"/>
                </c:ext>
              </c:extLst>
            </c:dLbl>
            <c:dLbl>
              <c:idx val="4"/>
              <c:tx>
                <c:rich>
                  <a:bodyPr/>
                  <a:lstStyle/>
                  <a:p>
                    <a:fld id="{E8C32732-D0AB-4AB3-A6C0-62AC00F0452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294-471D-B7DC-325BA06888F0}"/>
                </c:ext>
              </c:extLst>
            </c:dLbl>
            <c:dLbl>
              <c:idx val="5"/>
              <c:tx>
                <c:rich>
                  <a:bodyPr/>
                  <a:lstStyle/>
                  <a:p>
                    <a:fld id="{3531C8CF-C8D6-4F27-BE3B-6644644328B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294-471D-B7DC-325BA06888F0}"/>
                </c:ext>
              </c:extLst>
            </c:dLbl>
            <c:dLbl>
              <c:idx val="6"/>
              <c:tx>
                <c:rich>
                  <a:bodyPr/>
                  <a:lstStyle/>
                  <a:p>
                    <a:fld id="{873DA6DA-FCE5-4F42-9763-13298A103C7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294-471D-B7DC-325BA06888F0}"/>
                </c:ext>
              </c:extLst>
            </c:dLbl>
            <c:dLbl>
              <c:idx val="7"/>
              <c:tx>
                <c:rich>
                  <a:bodyPr/>
                  <a:lstStyle/>
                  <a:p>
                    <a:fld id="{1A4F374B-CA98-41C2-BEE6-CCCD5C7A772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E294-471D-B7DC-325BA06888F0}"/>
                </c:ext>
              </c:extLst>
            </c:dLbl>
            <c:dLbl>
              <c:idx val="8"/>
              <c:tx>
                <c:rich>
                  <a:bodyPr/>
                  <a:lstStyle/>
                  <a:p>
                    <a:fld id="{9C91F7F4-13C4-4EA2-8044-C89EC6393D5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E294-471D-B7DC-325BA06888F0}"/>
                </c:ext>
              </c:extLst>
            </c:dLbl>
            <c:dLbl>
              <c:idx val="9"/>
              <c:tx>
                <c:rich>
                  <a:bodyPr/>
                  <a:lstStyle/>
                  <a:p>
                    <a:fld id="{6E9CD50F-AC1A-4B26-9AD6-6D9D6BEEEC0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E294-471D-B7DC-325BA06888F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'Figure 2'!$A$3:$A$12</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'Figure 2'!$D$3:$D$12</c:f>
              <c:numCache>
                <c:formatCode>General</c:formatCode>
                <c:ptCount val="10"/>
                <c:pt idx="0">
                  <c:v>0</c:v>
                </c:pt>
                <c:pt idx="1">
                  <c:v>0</c:v>
                </c:pt>
                <c:pt idx="2">
                  <c:v>0</c:v>
                </c:pt>
                <c:pt idx="3">
                  <c:v>0</c:v>
                </c:pt>
                <c:pt idx="4">
                  <c:v>0</c:v>
                </c:pt>
                <c:pt idx="5">
                  <c:v>0</c:v>
                </c:pt>
                <c:pt idx="6">
                  <c:v>0</c:v>
                </c:pt>
                <c:pt idx="7">
                  <c:v>0</c:v>
                </c:pt>
                <c:pt idx="8">
                  <c:v>0</c:v>
                </c:pt>
                <c:pt idx="9">
                  <c:v>0</c:v>
                </c:pt>
              </c:numCache>
            </c:numRef>
          </c:yVal>
          <c:smooth val="0"/>
          <c:extLst>
            <c:ext xmlns:c15="http://schemas.microsoft.com/office/drawing/2012/chart" uri="{02D57815-91ED-43cb-92C2-25804820EDAC}">
              <c15:datalabelsRange>
                <c15:f>'Figure 2'!$B$3:$B$12</c15:f>
                <c15:dlblRangeCache>
                  <c:ptCount val="10"/>
                  <c:pt idx="0">
                    <c:v>2009</c:v>
                  </c:pt>
                  <c:pt idx="1">
                    <c:v>2010</c:v>
                  </c:pt>
                  <c:pt idx="2">
                    <c:v>2011</c:v>
                  </c:pt>
                  <c:pt idx="3">
                    <c:v>2012</c:v>
                  </c:pt>
                  <c:pt idx="4">
                    <c:v>2013</c:v>
                  </c:pt>
                  <c:pt idx="5">
                    <c:v>2014</c:v>
                  </c:pt>
                  <c:pt idx="6">
                    <c:v>2015</c:v>
                  </c:pt>
                  <c:pt idx="7">
                    <c:v>2016</c:v>
                  </c:pt>
                  <c:pt idx="8">
                    <c:v>2017</c:v>
                  </c:pt>
                  <c:pt idx="9">
                    <c:v>2018</c:v>
                  </c:pt>
                </c15:dlblRangeCache>
              </c15:datalabelsRange>
            </c:ext>
            <c:ext xmlns:c16="http://schemas.microsoft.com/office/drawing/2014/chart" uri="{C3380CC4-5D6E-409C-BE32-E72D297353CC}">
              <c16:uniqueId val="{00000005-E294-471D-B7DC-325BA06888F0}"/>
            </c:ext>
          </c:extLst>
        </c:ser>
        <c:dLbls>
          <c:dLblPos val="t"/>
          <c:showLegendKey val="0"/>
          <c:showVal val="1"/>
          <c:showCatName val="0"/>
          <c:showSerName val="0"/>
          <c:showPercent val="0"/>
          <c:showBubbleSize val="0"/>
        </c:dLbls>
        <c:axId val="630163504"/>
        <c:axId val="725482240"/>
      </c:scatterChart>
      <c:valAx>
        <c:axId val="630163504"/>
        <c:scaling>
          <c:orientation val="minMax"/>
          <c:max val="10.5"/>
          <c:min val="0"/>
        </c:scaling>
        <c:delete val="1"/>
        <c:axPos val="b"/>
        <c:numFmt formatCode="General" sourceLinked="1"/>
        <c:majorTickMark val="none"/>
        <c:minorTickMark val="none"/>
        <c:tickLblPos val="nextTo"/>
        <c:crossAx val="725482240"/>
        <c:crosses val="autoZero"/>
        <c:crossBetween val="midCat"/>
        <c:majorUnit val="1"/>
      </c:valAx>
      <c:valAx>
        <c:axId val="725482240"/>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163504"/>
        <c:crosses val="autoZero"/>
        <c:crossBetween val="midCat"/>
        <c:majorUnit val="100"/>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71828521436E-2"/>
          <c:y val="5.0925925925925923E-2"/>
          <c:w val="0.88266907261592298"/>
          <c:h val="0.73577136191309422"/>
        </c:manualLayout>
      </c:layout>
      <c:barChart>
        <c:barDir val="col"/>
        <c:grouping val="clustered"/>
        <c:varyColors val="0"/>
        <c:ser>
          <c:idx val="0"/>
          <c:order val="0"/>
          <c:tx>
            <c:v>ED</c:v>
          </c:tx>
          <c:spPr>
            <a:solidFill>
              <a:schemeClr val="accent1"/>
            </a:solidFill>
            <a:ln>
              <a:noFill/>
            </a:ln>
            <a:effectLst/>
          </c:spPr>
          <c:invertIfNegative val="0"/>
          <c:val>
            <c:numRef>
              <c:f>'Figure 3'!$B$27:$F$27</c:f>
              <c:numCache>
                <c:formatCode>General</c:formatCode>
                <c:ptCount val="5"/>
                <c:pt idx="0">
                  <c:v>5</c:v>
                </c:pt>
                <c:pt idx="1">
                  <c:v>15</c:v>
                </c:pt>
                <c:pt idx="2">
                  <c:v>13</c:v>
                </c:pt>
                <c:pt idx="3">
                  <c:v>7</c:v>
                </c:pt>
                <c:pt idx="4">
                  <c:v>9</c:v>
                </c:pt>
              </c:numCache>
            </c:numRef>
          </c:val>
          <c:extLst>
            <c:ext xmlns:c16="http://schemas.microsoft.com/office/drawing/2014/chart" uri="{C3380CC4-5D6E-409C-BE32-E72D297353CC}">
              <c16:uniqueId val="{00000005-F3AF-47B0-8721-880B996605DA}"/>
            </c:ext>
          </c:extLst>
        </c:ser>
        <c:ser>
          <c:idx val="1"/>
          <c:order val="1"/>
          <c:tx>
            <c:v>Hospitalizations</c:v>
          </c:tx>
          <c:spPr>
            <a:solidFill>
              <a:schemeClr val="accent2"/>
            </a:solidFill>
            <a:ln>
              <a:noFill/>
            </a:ln>
            <a:effectLst/>
          </c:spPr>
          <c:invertIfNegative val="0"/>
          <c:dLbls>
            <c:dLbl>
              <c:idx val="0"/>
              <c:layout>
                <c:manualLayout>
                  <c:x val="0"/>
                  <c:y val="0.37499999999999983"/>
                </c:manualLayout>
              </c:layout>
              <c:tx>
                <c:strRef>
                  <c:f>'Figure 3'!$B$26</c:f>
                  <c:strCache>
                    <c:ptCount val="1"/>
                    <c:pt idx="0">
                      <c:v>Occupant</c:v>
                    </c:pt>
                  </c:strCache>
                </c:strRef>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{F5EB04F7-94A7-4874-9F0C-070129550B80}</c15:txfldGUID>
                      <c15:f>'Figure 3'!$B$26</c15:f>
                      <c15:dlblFieldTableCache>
                        <c:ptCount val="1"/>
                        <c:pt idx="0">
                          <c:v>Occupant</c:v>
                        </c:pt>
                      </c15:dlblFieldTableCache>
                    </c15:dlblFTEntry>
                  </c15:dlblFieldTable>
                  <c15:showDataLabelsRange val="0"/>
                </c:ext>
                <c:ext xmlns:c16="http://schemas.microsoft.com/office/drawing/2014/chart" uri="{C3380CC4-5D6E-409C-BE32-E72D297353CC}">
                  <c16:uniqueId val="{00000008-F3AF-47B0-8721-880B996605DA}"/>
                </c:ext>
              </c:extLst>
            </c:dLbl>
            <c:dLbl>
              <c:idx val="1"/>
              <c:layout>
                <c:manualLayout>
                  <c:x val="-1.3888888888888889E-3"/>
                  <c:y val="0.53240740740740744"/>
                </c:manualLayout>
              </c:layout>
              <c:tx>
                <c:strRef>
                  <c:f>'Figure 3'!$C$26</c:f>
                  <c:strCache>
                    <c:ptCount val="1"/>
                    <c:pt idx="0">
                      <c:v>Driver</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4044444444444448"/>
                      <c:h val="9.2523330417031202E-2"/>
                    </c:manualLayout>
                  </c15:layout>
                  <c15:dlblFieldTable>
                    <c15:dlblFTEntry>
                      <c15:txfldGUID>{56C36931-BC22-48EE-A088-13EE3D5CAE4F}</c15:txfldGUID>
                      <c15:f>'Figure 3'!$C$26</c15:f>
                      <c15:dlblFieldTableCache>
                        <c:ptCount val="1"/>
                        <c:pt idx="0">
                          <c:v>Driver</c:v>
                        </c:pt>
                      </c15:dlblFieldTableCache>
                    </c15:dlblFTEntry>
                  </c15:dlblFieldTable>
                  <c15:showDataLabelsRange val="0"/>
                </c:ext>
                <c:ext xmlns:c16="http://schemas.microsoft.com/office/drawing/2014/chart" uri="{C3380CC4-5D6E-409C-BE32-E72D297353CC}">
                  <c16:uniqueId val="{00000009-F3AF-47B0-8721-880B996605DA}"/>
                </c:ext>
              </c:extLst>
            </c:dLbl>
            <c:dLbl>
              <c:idx val="2"/>
              <c:layout>
                <c:manualLayout>
                  <c:x val="-2.7776684164479439E-3"/>
                  <c:y val="0.75925944152814229"/>
                </c:manualLayout>
              </c:layout>
              <c:tx>
                <c:strRef>
                  <c:f>'Figure 3'!$D$26</c:f>
                  <c:strCache>
                    <c:ptCount val="1"/>
                    <c:pt idx="0">
                      <c:v>Cyclist</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9.1999999999999985E-2"/>
                      <c:h val="0.10178258967629045"/>
                    </c:manualLayout>
                  </c15:layout>
                  <c15:dlblFieldTable>
                    <c15:dlblFTEntry>
                      <c15:txfldGUID>{51128006-693E-4CFC-9BB1-41A5C71246D8}</c15:txfldGUID>
                      <c15:f>'Figure 3'!$D$26</c15:f>
                      <c15:dlblFieldTableCache>
                        <c:ptCount val="1"/>
                        <c:pt idx="0">
                          <c:v>Cyclist</c:v>
                        </c:pt>
                      </c15:dlblFieldTableCache>
                    </c15:dlblFTEntry>
                  </c15:dlblFieldTable>
                  <c15:showDataLabelsRange val="0"/>
                </c:ext>
                <c:ext xmlns:c16="http://schemas.microsoft.com/office/drawing/2014/chart" uri="{C3380CC4-5D6E-409C-BE32-E72D297353CC}">
                  <c16:uniqueId val="{0000000A-F3AF-47B0-8721-880B996605DA}"/>
                </c:ext>
              </c:extLst>
            </c:dLbl>
            <c:dLbl>
              <c:idx val="3"/>
              <c:layout>
                <c:manualLayout>
                  <c:x val="1.3888888888888889E-3"/>
                  <c:y val="0.40277796004666067"/>
                </c:manualLayout>
              </c:layout>
              <c:tx>
                <c:strRef>
                  <c:f>'Figure 3'!$E$26</c:f>
                  <c:strCache>
                    <c:ptCount val="1"/>
                    <c:pt idx="0">
                      <c:v>Pedestrian</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5433333333333332"/>
                      <c:h val="0.11104184893554971"/>
                    </c:manualLayout>
                  </c15:layout>
                  <c15:dlblFieldTable>
                    <c15:dlblFTEntry>
                      <c15:txfldGUID>{B4E46003-44EA-4D96-AC4E-494221B04432}</c15:txfldGUID>
                      <c15:f>'Figure 3'!$E$26</c15:f>
                      <c15:dlblFieldTableCache>
                        <c:ptCount val="1"/>
                        <c:pt idx="0">
                          <c:v>Pedestrian</c:v>
                        </c:pt>
                      </c15:dlblFieldTableCache>
                    </c15:dlblFTEntry>
                  </c15:dlblFieldTable>
                  <c15:showDataLabelsRange val="0"/>
                </c:ext>
                <c:ext xmlns:c16="http://schemas.microsoft.com/office/drawing/2014/chart" uri="{C3380CC4-5D6E-409C-BE32-E72D297353CC}">
                  <c16:uniqueId val="{0000000B-F3AF-47B0-8721-880B996605DA}"/>
                </c:ext>
              </c:extLst>
            </c:dLbl>
            <c:dLbl>
              <c:idx val="4"/>
              <c:layout>
                <c:manualLayout>
                  <c:x val="3.0334887801723512E-3"/>
                  <c:y val="0.72001616195382057"/>
                </c:manualLayout>
              </c:layout>
              <c:tx>
                <c:strRef>
                  <c:f>'Figure 3'!$F$26</c:f>
                  <c:strCache>
                    <c:ptCount val="1"/>
                    <c:pt idx="0">
                      <c:v>Other/Unspecified</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8010037256021513"/>
                      <c:h val="0.10662934842180312"/>
                    </c:manualLayout>
                  </c15:layout>
                  <c15:dlblFieldTable>
                    <c15:dlblFTEntry>
                      <c15:txfldGUID>{2EB0C0CF-3696-4776-B3C9-EDB0544DCE14}</c15:txfldGUID>
                      <c15:f>'Figure 3'!$F$26</c15:f>
                      <c15:dlblFieldTableCache>
                        <c:ptCount val="1"/>
                        <c:pt idx="0">
                          <c:v>Other/Unspecified</c:v>
                        </c:pt>
                      </c15:dlblFieldTableCache>
                    </c15:dlblFTEntry>
                  </c15:dlblFieldTable>
                  <c15:showDataLabelsRange val="0"/>
                </c:ext>
                <c:ext xmlns:c16="http://schemas.microsoft.com/office/drawing/2014/chart" uri="{C3380CC4-5D6E-409C-BE32-E72D297353CC}">
                  <c16:uniqueId val="{0000000C-F3AF-47B0-8721-880B996605D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'Figure 3'!$B$28:$F$28</c:f>
              <c:numCache>
                <c:formatCode>General</c:formatCode>
                <c:ptCount val="5"/>
                <c:pt idx="0">
                  <c:v>6</c:v>
                </c:pt>
                <c:pt idx="1">
                  <c:v>9</c:v>
                </c:pt>
                <c:pt idx="2">
                  <c:v>14</c:v>
                </c:pt>
                <c:pt idx="3">
                  <c:v>6</c:v>
                </c:pt>
                <c:pt idx="4">
                  <c:v>13</c:v>
                </c:pt>
              </c:numCache>
            </c:numRef>
          </c:val>
          <c:extLst>
            <c:ext xmlns:c16="http://schemas.microsoft.com/office/drawing/2014/chart" uri="{C3380CC4-5D6E-409C-BE32-E72D297353CC}">
              <c16:uniqueId val="{00000006-F3AF-47B0-8721-880B996605DA}"/>
            </c:ext>
          </c:extLst>
        </c:ser>
        <c:ser>
          <c:idx val="2"/>
          <c:order val="2"/>
          <c:tx>
            <c:v>Fatalities</c:v>
          </c:tx>
          <c:spPr>
            <a:solidFill>
              <a:schemeClr val="accent3"/>
            </a:solidFill>
            <a:ln>
              <a:noFill/>
            </a:ln>
            <a:effectLst/>
          </c:spPr>
          <c:invertIfNegative val="0"/>
          <c:val>
            <c:numRef>
              <c:f>'Figure 3'!$B$29:$F$29</c:f>
              <c:numCache>
                <c:formatCode>General</c:formatCode>
                <c:ptCount val="5"/>
                <c:pt idx="0">
                  <c:v>2</c:v>
                </c:pt>
                <c:pt idx="1">
                  <c:v>3</c:v>
                </c:pt>
                <c:pt idx="2">
                  <c:v>12</c:v>
                </c:pt>
                <c:pt idx="3">
                  <c:v>5</c:v>
                </c:pt>
                <c:pt idx="4">
                  <c:v>11</c:v>
                </c:pt>
              </c:numCache>
            </c:numRef>
          </c:val>
          <c:extLst>
            <c:ext xmlns:c16="http://schemas.microsoft.com/office/drawing/2014/chart" uri="{C3380CC4-5D6E-409C-BE32-E72D297353CC}">
              <c16:uniqueId val="{00000007-F3AF-47B0-8721-880B996605DA}"/>
            </c:ext>
          </c:extLst>
        </c:ser>
        <c:dLbls>
          <c:showLegendKey val="0"/>
          <c:showVal val="0"/>
          <c:showCatName val="0"/>
          <c:showSerName val="0"/>
          <c:showPercent val="0"/>
          <c:showBubbleSize val="0"/>
        </c:dLbls>
        <c:gapWidth val="219"/>
        <c:overlap val="-27"/>
        <c:axId val="297359311"/>
        <c:axId val="302731599"/>
      </c:barChart>
      <c:catAx>
        <c:axId val="297359311"/>
        <c:scaling>
          <c:orientation val="minMax"/>
        </c:scaling>
        <c:delete val="1"/>
        <c:axPos val="b"/>
        <c:numFmt formatCode="General" sourceLinked="1"/>
        <c:majorTickMark val="none"/>
        <c:minorTickMark val="none"/>
        <c:tickLblPos val="nextTo"/>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4928044345370197"/>
          <c:y val="4.5170646280418836E-2"/>
          <c:w val="0.39872178737518144"/>
          <c:h val="0.101961707511167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626663930852288E-2"/>
          <c:y val="0.17171296296296296"/>
          <c:w val="0.86048454692349119"/>
          <c:h val="0.72088764946048411"/>
        </c:manualLayout>
      </c:layout>
      <c:scatterChart>
        <c:scatterStyle val="lineMarker"/>
        <c:varyColors val="0"/>
        <c:ser>
          <c:idx val="0"/>
          <c:order val="0"/>
          <c:tx>
            <c:v>deaths</c:v>
          </c:tx>
          <c:spPr>
            <a:ln w="25400" cap="rnd">
              <a:noFill/>
              <a:round/>
            </a:ln>
            <a:effectLst/>
          </c:spPr>
          <c:marker>
            <c:symbol val="square"/>
            <c:size val="5"/>
            <c:spPr>
              <a:solidFill>
                <a:schemeClr val="accent1"/>
              </a:solidFill>
              <a:ln w="68580">
                <a:solidFill>
                  <a:srgbClr val="08767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errBars>
            <c:errDir val="y"/>
            <c:errBarType val="minus"/>
            <c:errValType val="percentage"/>
            <c:noEndCap val="0"/>
            <c:val val="100"/>
            <c:spPr>
              <a:noFill/>
              <a:ln w="123825" cap="flat" cmpd="sng" algn="ctr">
                <a:solidFill>
                  <a:srgbClr val="087673"/>
                </a:solidFill>
                <a:round/>
              </a:ln>
              <a:effectLst/>
            </c:spPr>
          </c:errBars>
          <c:xVal>
            <c:numRef>
              <c:f>'Figure 2'!$A$3:$A$12</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'Figure 2'!$C$3:$C$12</c:f>
              <c:numCache>
                <c:formatCode>General</c:formatCode>
                <c:ptCount val="10"/>
                <c:pt idx="0">
                  <c:v>199</c:v>
                </c:pt>
                <c:pt idx="1">
                  <c:v>200</c:v>
                </c:pt>
                <c:pt idx="2">
                  <c:v>120</c:v>
                </c:pt>
                <c:pt idx="3">
                  <c:v>250</c:v>
                </c:pt>
                <c:pt idx="4">
                  <c:v>400</c:v>
                </c:pt>
                <c:pt idx="5">
                  <c:v>200</c:v>
                </c:pt>
                <c:pt idx="6">
                  <c:v>300</c:v>
                </c:pt>
                <c:pt idx="7">
                  <c:v>250</c:v>
                </c:pt>
                <c:pt idx="8">
                  <c:v>140</c:v>
                </c:pt>
                <c:pt idx="9">
                  <c:v>200</c:v>
                </c:pt>
              </c:numCache>
            </c:numRef>
          </c:yVal>
          <c:smooth val="0"/>
          <c:extLst>
            <c:ext xmlns:c16="http://schemas.microsoft.com/office/drawing/2014/chart" uri="{C3380CC4-5D6E-409C-BE32-E72D297353CC}">
              <c16:uniqueId val="{00000000-66E2-48E9-9BC4-E20F4B4895B2}"/>
            </c:ext>
          </c:extLst>
        </c:ser>
        <c:ser>
          <c:idx val="1"/>
          <c:order val="1"/>
          <c:tx>
            <c:v>year labels</c:v>
          </c:tx>
          <c:spPr>
            <a:ln w="25400" cap="rnd">
              <a:noFill/>
              <a:round/>
            </a:ln>
            <a:effectLst/>
          </c:spPr>
          <c:marker>
            <c:symbol val="none"/>
          </c:marker>
          <c:dLbls>
            <c:dLbl>
              <c:idx val="0"/>
              <c:tx>
                <c:rich>
                  <a:bodyPr/>
                  <a:lstStyle/>
                  <a:p>
                    <a:fld id="{D1EA2F87-2CA3-4EC2-96E6-68FED54780E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6E2-48E9-9BC4-E20F4B4895B2}"/>
                </c:ext>
              </c:extLst>
            </c:dLbl>
            <c:dLbl>
              <c:idx val="1"/>
              <c:tx>
                <c:rich>
                  <a:bodyPr/>
                  <a:lstStyle/>
                  <a:p>
                    <a:fld id="{06AC29BA-6F38-46F4-B040-8A15C0B950F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6E2-48E9-9BC4-E20F4B4895B2}"/>
                </c:ext>
              </c:extLst>
            </c:dLbl>
            <c:dLbl>
              <c:idx val="2"/>
              <c:tx>
                <c:rich>
                  <a:bodyPr/>
                  <a:lstStyle/>
                  <a:p>
                    <a:fld id="{63681BDB-0121-4142-9BD1-C482BEFF6EA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6E2-48E9-9BC4-E20F4B4895B2}"/>
                </c:ext>
              </c:extLst>
            </c:dLbl>
            <c:dLbl>
              <c:idx val="3"/>
              <c:tx>
                <c:rich>
                  <a:bodyPr/>
                  <a:lstStyle/>
                  <a:p>
                    <a:fld id="{D116E22E-6F5F-4CA7-B931-C80C3A6916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6E2-48E9-9BC4-E20F4B4895B2}"/>
                </c:ext>
              </c:extLst>
            </c:dLbl>
            <c:dLbl>
              <c:idx val="4"/>
              <c:tx>
                <c:rich>
                  <a:bodyPr/>
                  <a:lstStyle/>
                  <a:p>
                    <a:fld id="{6624239C-A771-4F7A-AA0B-FF68DC7AA17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6E2-48E9-9BC4-E20F4B4895B2}"/>
                </c:ext>
              </c:extLst>
            </c:dLbl>
            <c:dLbl>
              <c:idx val="5"/>
              <c:tx>
                <c:rich>
                  <a:bodyPr/>
                  <a:lstStyle/>
                  <a:p>
                    <a:fld id="{7154122F-1C3D-4ABA-AD68-3EDB7B91D75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6E2-48E9-9BC4-E20F4B4895B2}"/>
                </c:ext>
              </c:extLst>
            </c:dLbl>
            <c:dLbl>
              <c:idx val="6"/>
              <c:tx>
                <c:rich>
                  <a:bodyPr/>
                  <a:lstStyle/>
                  <a:p>
                    <a:fld id="{B9489629-622E-4AB1-ADC7-411AF145FBA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6E2-48E9-9BC4-E20F4B4895B2}"/>
                </c:ext>
              </c:extLst>
            </c:dLbl>
            <c:dLbl>
              <c:idx val="7"/>
              <c:tx>
                <c:rich>
                  <a:bodyPr/>
                  <a:lstStyle/>
                  <a:p>
                    <a:fld id="{5E97C265-C1E5-4A40-A4B0-12D61B212FB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6E2-48E9-9BC4-E20F4B4895B2}"/>
                </c:ext>
              </c:extLst>
            </c:dLbl>
            <c:dLbl>
              <c:idx val="8"/>
              <c:tx>
                <c:rich>
                  <a:bodyPr/>
                  <a:lstStyle/>
                  <a:p>
                    <a:fld id="{4C644A8D-F836-47B2-8786-9C48375E8A3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6E2-48E9-9BC4-E20F4B4895B2}"/>
                </c:ext>
              </c:extLst>
            </c:dLbl>
            <c:dLbl>
              <c:idx val="9"/>
              <c:tx>
                <c:rich>
                  <a:bodyPr/>
                  <a:lstStyle/>
                  <a:p>
                    <a:fld id="{B0C836C2-0691-4B15-9588-674CF124C34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6E2-48E9-9BC4-E20F4B4895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'Figure 2'!$A$3:$A$12</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'Figure 2'!$D$3:$D$12</c:f>
              <c:numCache>
                <c:formatCode>General</c:formatCode>
                <c:ptCount val="10"/>
                <c:pt idx="0">
                  <c:v>0</c:v>
                </c:pt>
                <c:pt idx="1">
                  <c:v>0</c:v>
                </c:pt>
                <c:pt idx="2">
                  <c:v>0</c:v>
                </c:pt>
                <c:pt idx="3">
                  <c:v>0</c:v>
                </c:pt>
                <c:pt idx="4">
                  <c:v>0</c:v>
                </c:pt>
                <c:pt idx="5">
                  <c:v>0</c:v>
                </c:pt>
                <c:pt idx="6">
                  <c:v>0</c:v>
                </c:pt>
                <c:pt idx="7">
                  <c:v>0</c:v>
                </c:pt>
                <c:pt idx="8">
                  <c:v>0</c:v>
                </c:pt>
                <c:pt idx="9">
                  <c:v>0</c:v>
                </c:pt>
              </c:numCache>
            </c:numRef>
          </c:yVal>
          <c:smooth val="0"/>
          <c:extLst>
            <c:ext xmlns:c15="http://schemas.microsoft.com/office/drawing/2012/chart" uri="{02D57815-91ED-43cb-92C2-25804820EDAC}">
              <c15:datalabelsRange>
                <c15:f>'Figure 2'!$B$3:$B$12</c15:f>
                <c15:dlblRangeCache>
                  <c:ptCount val="10"/>
                  <c:pt idx="0">
                    <c:v>2009</c:v>
                  </c:pt>
                  <c:pt idx="1">
                    <c:v>2010</c:v>
                  </c:pt>
                  <c:pt idx="2">
                    <c:v>2011</c:v>
                  </c:pt>
                  <c:pt idx="3">
                    <c:v>2012</c:v>
                  </c:pt>
                  <c:pt idx="4">
                    <c:v>2013</c:v>
                  </c:pt>
                  <c:pt idx="5">
                    <c:v>2014</c:v>
                  </c:pt>
                  <c:pt idx="6">
                    <c:v>2015</c:v>
                  </c:pt>
                  <c:pt idx="7">
                    <c:v>2016</c:v>
                  </c:pt>
                  <c:pt idx="8">
                    <c:v>2017</c:v>
                  </c:pt>
                  <c:pt idx="9">
                    <c:v>2018</c:v>
                  </c:pt>
                </c15:dlblRangeCache>
              </c15:datalabelsRange>
            </c:ext>
            <c:ext xmlns:c16="http://schemas.microsoft.com/office/drawing/2014/chart" uri="{C3380CC4-5D6E-409C-BE32-E72D297353CC}">
              <c16:uniqueId val="{0000000B-66E2-48E9-9BC4-E20F4B4895B2}"/>
            </c:ext>
          </c:extLst>
        </c:ser>
        <c:dLbls>
          <c:dLblPos val="t"/>
          <c:showLegendKey val="0"/>
          <c:showVal val="1"/>
          <c:showCatName val="0"/>
          <c:showSerName val="0"/>
          <c:showPercent val="0"/>
          <c:showBubbleSize val="0"/>
        </c:dLbls>
        <c:axId val="630163504"/>
        <c:axId val="725482240"/>
      </c:scatterChart>
      <c:valAx>
        <c:axId val="630163504"/>
        <c:scaling>
          <c:orientation val="minMax"/>
          <c:max val="10.5"/>
          <c:min val="0"/>
        </c:scaling>
        <c:delete val="1"/>
        <c:axPos val="b"/>
        <c:numFmt formatCode="General" sourceLinked="1"/>
        <c:majorTickMark val="none"/>
        <c:minorTickMark val="none"/>
        <c:tickLblPos val="nextTo"/>
        <c:crossAx val="725482240"/>
        <c:crosses val="autoZero"/>
        <c:crossBetween val="midCat"/>
        <c:majorUnit val="1"/>
      </c:valAx>
      <c:valAx>
        <c:axId val="725482240"/>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163504"/>
        <c:crosses val="autoZero"/>
        <c:crossBetween val="midCat"/>
        <c:majorUnit val="100"/>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914260717410324E-2"/>
          <c:y val="0.17171296296296296"/>
          <c:w val="0.9155301837270341"/>
          <c:h val="0.67087962962962955"/>
        </c:manualLayout>
      </c:layout>
      <c:barChart>
        <c:barDir val="col"/>
        <c:grouping val="clustered"/>
        <c:varyColors val="0"/>
        <c:ser>
          <c:idx val="0"/>
          <c:order val="0"/>
          <c:tx>
            <c:v>hospitalizations</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Sheet1!$C$128:$C$133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0C47-441A-9B8E-839197257CB2}"/>
            </c:ext>
          </c:extLst>
        </c:ser>
        <c:ser>
          <c:idx val="1"/>
          <c:order val="1"/>
          <c:tx>
            <c:v>labels</c:v>
          </c:tx>
          <c:spPr>
            <a:solidFill>
              <a:schemeClr val="accent2"/>
            </a:solidFill>
            <a:ln>
              <a:noFill/>
            </a:ln>
            <a:effectLst/>
          </c:spPr>
          <c:invertIfNegative val="0"/>
          <c:dLbls>
            <c:dLbl>
              <c:idx val="0"/>
              <c:layout>
                <c:manualLayout>
                  <c:x val="-3.1980241965415566E-2"/>
                  <c:y val="0.16014822877686588"/>
                </c:manualLayout>
              </c:layout>
              <c:tx>
                <c:strRef>
                  <c:f>Sheet1!$A$128</c:f>
                  <c:strCache>
                    <c:ptCount val="1"/>
                    <c:pt idx="0">
                      <c:v>White-Not Hispanic</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2669824349425896"/>
                      <c:h val="0.15311564066894109"/>
                    </c:manualLayout>
                  </c15:layout>
                  <c15:dlblFieldTable>
                    <c15:dlblFTEntry>
                      <c15:txfldGUID>{38E45467-3910-4B3D-A313-EF58AA8308B1}</c15:txfldGUID>
                      <c15:f>Sheet1!$A$128</c15:f>
                      <c15:dlblFieldTableCache>
                        <c:ptCount val="1"/>
                        <c:pt idx="0">
                          <c:v>White-Not Hispanic</c:v>
                        </c:pt>
                      </c15:dlblFieldTableCache>
                    </c15:dlblFTEntry>
                  </c15:dlblFieldTable>
                  <c15:showDataLabelsRange val="0"/>
                </c:ext>
                <c:ext xmlns:c16="http://schemas.microsoft.com/office/drawing/2014/chart" uri="{C3380CC4-5D6E-409C-BE32-E72D297353CC}">
                  <c16:uniqueId val="{0000000E-0C47-441A-9B8E-839197257CB2}"/>
                </c:ext>
              </c:extLst>
            </c:dLbl>
            <c:dLbl>
              <c:idx val="1"/>
              <c:layout>
                <c:manualLayout>
                  <c:x val="-2.9199551288185254E-2"/>
                  <c:y val="0.14622212897665343"/>
                </c:manualLayout>
              </c:layout>
              <c:tx>
                <c:strRef>
                  <c:f>Sheet1!$A$129</c:f>
                  <c:strCache>
                    <c:ptCount val="1"/>
                    <c:pt idx="0">
                      <c:v>Hispanic</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3504097243374047"/>
                      <c:h val="0.13454775127508037"/>
                    </c:manualLayout>
                  </c15:layout>
                  <c15:dlblFieldTable>
                    <c15:dlblFTEntry>
                      <c15:txfldGUID>{E4383DD6-4F9A-4068-AD60-CCC1A116A564}</c15:txfldGUID>
                      <c15:f>Sheet1!$A$129</c15:f>
                      <c15:dlblFieldTableCache>
                        <c:ptCount val="1"/>
                        <c:pt idx="0">
                          <c:v>Hispanic</c:v>
                        </c:pt>
                      </c15:dlblFieldTableCache>
                    </c15:dlblFTEntry>
                  </c15:dlblFieldTable>
                  <c15:showDataLabelsRange val="0"/>
                </c:ext>
                <c:ext xmlns:c16="http://schemas.microsoft.com/office/drawing/2014/chart" uri="{C3380CC4-5D6E-409C-BE32-E72D297353CC}">
                  <c16:uniqueId val="{0000000D-0C47-441A-9B8E-839197257CB2}"/>
                </c:ext>
              </c:extLst>
            </c:dLbl>
            <c:dLbl>
              <c:idx val="2"/>
              <c:layout>
                <c:manualLayout>
                  <c:x val="-2.6418532157059596E-2"/>
                  <c:y val="0.16246921495109828"/>
                </c:manualLayout>
              </c:layout>
              <c:tx>
                <c:strRef>
                  <c:f>Sheet1!$A$130</c:f>
                  <c:strCache>
                    <c:ptCount val="1"/>
                    <c:pt idx="0">
                      <c:v>Black-Not Hispanic</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5728824960569107"/>
                      <c:h val="0.1484736683204759"/>
                    </c:manualLayout>
                  </c15:layout>
                  <c15:dlblFieldTable>
                    <c15:dlblFTEntry>
                      <c15:txfldGUID>{84CC1A39-23E4-4050-B91E-2BDE0F1C6043}</c15:txfldGUID>
                      <c15:f>Sheet1!$A$130</c15:f>
                      <c15:dlblFieldTableCache>
                        <c:ptCount val="1"/>
                        <c:pt idx="0">
                          <c:v>Black-Not Hispanic</c:v>
                        </c:pt>
                      </c15:dlblFieldTableCache>
                    </c15:dlblFTEntry>
                  </c15:dlblFieldTable>
                  <c15:showDataLabelsRange val="0"/>
                </c:ext>
                <c:ext xmlns:c16="http://schemas.microsoft.com/office/drawing/2014/chart" uri="{C3380CC4-5D6E-409C-BE32-E72D297353CC}">
                  <c16:uniqueId val="{0000000C-0C47-441A-9B8E-839197257CB2}"/>
                </c:ext>
              </c:extLst>
            </c:dLbl>
            <c:dLbl>
              <c:idx val="3"/>
              <c:layout>
                <c:manualLayout>
                  <c:x val="-4.1666666666666664E-2"/>
                  <c:y val="8.7962962962962965E-2"/>
                </c:manualLayout>
              </c:layout>
              <c:tx>
                <c:strRef>
                  <c:f>Sheet1!$A$131</c:f>
                  <c:strCache>
                    <c:ptCount val="1"/>
                    <c:pt idx="0">
                      <c:v>Asian</c:v>
                    </c:pt>
                  </c:strCache>
                </c:strRef>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{93ACA775-A632-46E8-BF92-275C087563F1}</c15:txfldGUID>
                      <c15:f>Sheet1!$A$131</c15:f>
                      <c15:dlblFieldTableCache>
                        <c:ptCount val="1"/>
                        <c:pt idx="0">
                          <c:v>Asian</c:v>
                        </c:pt>
                      </c15:dlblFieldTableCache>
                    </c15:dlblFTEntry>
                  </c15:dlblFieldTable>
                  <c15:showDataLabelsRange val="0"/>
                </c:ext>
                <c:ext xmlns:c16="http://schemas.microsoft.com/office/drawing/2014/chart" uri="{C3380CC4-5D6E-409C-BE32-E72D297353CC}">
                  <c16:uniqueId val="{0000000B-0C47-441A-9B8E-839197257CB2}"/>
                </c:ext>
              </c:extLst>
            </c:dLbl>
            <c:dLbl>
              <c:idx val="4"/>
              <c:layout>
                <c:manualLayout>
                  <c:x val="-4.1666566305754327E-2"/>
                  <c:y val="0.16685185821442697"/>
                </c:manualLayout>
              </c:layout>
              <c:tx>
                <c:strRef>
                  <c:f>Sheet1!$A$132</c:f>
                  <c:strCache>
                    <c:ptCount val="1"/>
                    <c:pt idx="0">
                      <c:v>American Indian/Alaska Native</c:v>
                    </c:pt>
                  </c:strCache>
                </c:strRef>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{CEA395C6-AF50-46C3-9AD0-D3689F6E4CF8}</c15:txfldGUID>
                      <c15:f>Sheet1!$A$132</c15:f>
                      <c15:dlblFieldTableCache>
                        <c:ptCount val="1"/>
                        <c:pt idx="0">
                          <c:v>American Indian/Alaska Native</c:v>
                        </c:pt>
                      </c15:dlblFieldTableCache>
                    </c15:dlblFTEntry>
                  </c15:dlblFieldTable>
                  <c15:showDataLabelsRange val="0"/>
                </c:ext>
                <c:ext xmlns:c16="http://schemas.microsoft.com/office/drawing/2014/chart" uri="{C3380CC4-5D6E-409C-BE32-E72D297353CC}">
                  <c16:uniqueId val="{00000009-0C47-441A-9B8E-839197257CB2}"/>
                </c:ext>
              </c:extLst>
            </c:dLbl>
            <c:dLbl>
              <c:idx val="5"/>
              <c:layout>
                <c:manualLayout>
                  <c:x val="-3.8888888888888994E-2"/>
                  <c:y val="0.10185185185185185"/>
                </c:manualLayout>
              </c:layout>
              <c:tx>
                <c:strRef>
                  <c:f>Sheet1!$A$133</c:f>
                  <c:strCache>
                    <c:ptCount val="1"/>
                    <c:pt idx="0">
                      <c:v>Other</c:v>
                    </c:pt>
                  </c:strCache>
                </c:strRef>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{63017985-968D-42B1-BF17-CB0B2FF86709}</c15:txfldGUID>
                      <c15:f>Sheet1!$A$133</c15:f>
                      <c15:dlblFieldTableCache>
                        <c:ptCount val="1"/>
                        <c:pt idx="0">
                          <c:v>Other</c:v>
                        </c:pt>
                      </c15:dlblFieldTableCache>
                    </c15:dlblFTEntry>
                  </c15:dlblFieldTable>
                  <c15:showDataLabelsRange val="0"/>
                </c:ext>
                <c:ext xmlns:c16="http://schemas.microsoft.com/office/drawing/2014/chart" uri="{C3380CC4-5D6E-409C-BE32-E72D297353CC}">
                  <c16:uniqueId val="{0000000A-0C47-441A-9B8E-839197257C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Sheet1!$D$128:$D$133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8-0C47-441A-9B8E-839197257CB2}"/>
            </c:ext>
          </c:extLst>
        </c:ser>
        <c:dLbls>
          <c:dLblPos val="outEnd"/>
          <c:showLegendKey val="0"/>
          <c:showVal val="1"/>
          <c:showCatName val="0"/>
          <c:showSerName val="0"/>
          <c:showPercent val="0"/>
          <c:showBubbleSize val="0"/>
        </c:dLbls>
        <c:gapWidth val="219"/>
        <c:overlap val="-27"/>
        <c:axId val="502508319"/>
        <c:axId val="302654639"/>
      </c:barChart>
      <c:catAx>
        <c:axId val="502508319"/>
        <c:scaling>
          <c:orientation val="minMax"/>
        </c:scaling>
        <c:delete val="1"/>
        <c:axPos val="b"/>
        <c:numFmt formatCode="General" sourceLinked="1"/>
        <c:majorTickMark val="none"/>
        <c:minorTickMark val="none"/>
        <c:tickLblPos val="nextTo"/>
        <c:crossAx val="302654639"/>
        <c:crosses val="autoZero"/>
        <c:auto val="1"/>
        <c:lblAlgn val="ctr"/>
        <c:lblOffset val="100"/>
        <c:noMultiLvlLbl val="0"/>
      </c:catAx>
      <c:valAx>
        <c:axId val="3026546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5083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chemeClr val="accent6"/>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886482939632541E-2"/>
          <c:y val="5.0925925925925923E-2"/>
          <c:w val="0.73823840769903759"/>
          <c:h val="0.81018518518518523"/>
        </c:manualLayout>
      </c:layout>
      <c:lineChart>
        <c:grouping val="stacked"/>
        <c:varyColors val="0"/>
        <c:ser>
          <c:idx val="0"/>
          <c:order val="0"/>
          <c:tx>
            <c:strRef>
              <c:f>'2016-2020 rates'!$A$17</c:f>
              <c:strCache>
                <c:ptCount val="1"/>
                <c:pt idx="0">
                  <c:v>&lt;1</c:v>
                </c:pt>
              </c:strCache>
            </c:strRef>
          </c:tx>
          <c:spPr>
            <a:ln w="28575" cap="rnd">
              <a:solidFill>
                <a:schemeClr val="accent1"/>
              </a:solidFill>
              <a:round/>
            </a:ln>
            <a:effectLst/>
          </c:spPr>
          <c:marker>
            <c:symbol val="none"/>
          </c:marker>
          <c:cat>
            <c:numLit>
              <c:formatCode>General</c:formatCode>
              <c:ptCount val="1"/>
              <c:pt idx="0">
                <c:v>0</c:v>
              </c:pt>
            </c:numLit>
          </c:cat>
          <c:val>
            <c:numRef>
              <c:f>'2016-2020 rates'!$B$17:$F$17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696-40D8-86A6-3178DAE2555E}"/>
            </c:ext>
          </c:extLst>
        </c:ser>
        <c:ser>
          <c:idx val="1"/>
          <c:order val="1"/>
          <c:tx>
            <c:strRef>
              <c:f>'2016-2020 rates'!$A$18</c:f>
              <c:strCache>
                <c:ptCount val="1"/>
                <c:pt idx="0">
                  <c:v>1-4</c:v>
                </c:pt>
              </c:strCache>
            </c:strRef>
          </c:tx>
          <c:spPr>
            <a:ln w="28575" cap="rnd">
              <a:solidFill>
                <a:schemeClr val="accent2"/>
              </a:solidFill>
              <a:round/>
            </a:ln>
            <a:effectLst/>
          </c:spPr>
          <c:marker>
            <c:symbol val="none"/>
          </c:marker>
          <c:cat>
            <c:numLit>
              <c:formatCode>General</c:formatCode>
              <c:ptCount val="1"/>
              <c:pt idx="0">
                <c:v>0</c:v>
              </c:pt>
            </c:numLit>
          </c:cat>
          <c:val>
            <c:numRef>
              <c:f>'2016-2020 rates'!$B$18:$F$18</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7696-40D8-86A6-3178DAE2555E}"/>
            </c:ext>
          </c:extLst>
        </c:ser>
        <c:ser>
          <c:idx val="2"/>
          <c:order val="2"/>
          <c:tx>
            <c:strRef>
              <c:f>'2016-2020 rates'!$A$19</c:f>
              <c:strCache>
                <c:ptCount val="1"/>
                <c:pt idx="0">
                  <c:v>5-9</c:v>
                </c:pt>
              </c:strCache>
            </c:strRef>
          </c:tx>
          <c:spPr>
            <a:ln w="28575" cap="rnd">
              <a:solidFill>
                <a:schemeClr val="accent3"/>
              </a:solidFill>
              <a:round/>
            </a:ln>
            <a:effectLst/>
          </c:spPr>
          <c:marker>
            <c:symbol val="none"/>
          </c:marker>
          <c:cat>
            <c:numLit>
              <c:formatCode>General</c:formatCode>
              <c:ptCount val="1"/>
              <c:pt idx="0">
                <c:v>0</c:v>
              </c:pt>
            </c:numLit>
          </c:cat>
          <c:val>
            <c:numRef>
              <c:f>'2016-2020 rates'!$B$19:$F$19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696-40D8-86A6-3178DAE2555E}"/>
            </c:ext>
          </c:extLst>
        </c:ser>
        <c:ser>
          <c:idx val="3"/>
          <c:order val="3"/>
          <c:tx>
            <c:strRef>
              <c:f>'2016-2020 rates'!$A$20</c:f>
              <c:strCache>
                <c:ptCount val="1"/>
                <c:pt idx="0">
                  <c:v>10-14</c:v>
                </c:pt>
              </c:strCache>
            </c:strRef>
          </c:tx>
          <c:spPr>
            <a:ln w="28575" cap="rnd">
              <a:solidFill>
                <a:schemeClr val="accent4"/>
              </a:solidFill>
              <a:round/>
            </a:ln>
            <a:effectLst/>
          </c:spPr>
          <c:marker>
            <c:symbol val="none"/>
          </c:marker>
          <c:cat>
            <c:numLit>
              <c:formatCode>General</c:formatCode>
              <c:ptCount val="1"/>
              <c:pt idx="0">
                <c:v>0</c:v>
              </c:pt>
            </c:numLit>
          </c:cat>
          <c:val>
            <c:numRef>
              <c:f>'2016-2020 rates'!$B$20:$F$20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696-40D8-86A6-3178DAE2555E}"/>
            </c:ext>
          </c:extLst>
        </c:ser>
        <c:ser>
          <c:idx val="4"/>
          <c:order val="4"/>
          <c:tx>
            <c:strRef>
              <c:f>'2016-2020 rates'!$A$21</c:f>
              <c:strCache>
                <c:ptCount val="1"/>
                <c:pt idx="0">
                  <c:v>15-19</c:v>
                </c:pt>
              </c:strCache>
            </c:strRef>
          </c:tx>
          <c:spPr>
            <a:ln w="28575" cap="rnd">
              <a:solidFill>
                <a:schemeClr val="accent5"/>
              </a:solidFill>
              <a:round/>
            </a:ln>
            <a:effectLst/>
          </c:spPr>
          <c:marker>
            <c:symbol val="none"/>
          </c:marker>
          <c:cat>
            <c:numLit>
              <c:formatCode>General</c:formatCode>
              <c:ptCount val="1"/>
              <c:pt idx="0">
                <c:v>0</c:v>
              </c:pt>
            </c:numLit>
          </c:cat>
          <c:val>
            <c:numRef>
              <c:f>'2016-2020 rates'!$B$21:$F$21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4-7696-40D8-86A6-3178DAE2555E}"/>
            </c:ext>
          </c:extLst>
        </c:ser>
        <c:ser>
          <c:idx val="5"/>
          <c:order val="5"/>
          <c:tx>
            <c:strRef>
              <c:f>'2016-2020 rates'!$A$22</c:f>
              <c:strCache>
                <c:ptCount val="1"/>
                <c:pt idx="0">
                  <c:v>20-24</c:v>
                </c:pt>
              </c:strCache>
            </c:strRef>
          </c:tx>
          <c:spPr>
            <a:ln w="28575" cap="rnd">
              <a:solidFill>
                <a:schemeClr val="accent6"/>
              </a:solidFill>
              <a:round/>
            </a:ln>
            <a:effectLst/>
          </c:spPr>
          <c:marker>
            <c:symbol val="none"/>
          </c:marker>
          <c:cat>
            <c:numLit>
              <c:formatCode>General</c:formatCode>
              <c:ptCount val="1"/>
              <c:pt idx="0">
                <c:v>0</c:v>
              </c:pt>
            </c:numLit>
          </c:cat>
          <c:val>
            <c:numRef>
              <c:f>'2016-2020 rates'!$B$22:$F$22</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5-7696-40D8-86A6-3178DAE2555E}"/>
            </c:ext>
          </c:extLst>
        </c:ser>
        <c:ser>
          <c:idx val="6"/>
          <c:order val="6"/>
          <c:tx>
            <c:strRef>
              <c:f>'2016-2020 rates'!$A$23</c:f>
              <c:strCache>
                <c:ptCount val="1"/>
                <c:pt idx="0">
                  <c:v>25-34</c:v>
                </c:pt>
              </c:strCache>
            </c:strRef>
          </c:tx>
          <c:spPr>
            <a:ln w="28575" cap="rnd">
              <a:solidFill>
                <a:schemeClr val="accent1">
                  <a:lumMod val="60000"/>
                </a:schemeClr>
              </a:solidFill>
              <a:round/>
            </a:ln>
            <a:effectLst/>
          </c:spPr>
          <c:marker>
            <c:symbol val="none"/>
          </c:marker>
          <c:cat>
            <c:numLit>
              <c:formatCode>General</c:formatCode>
              <c:ptCount val="1"/>
              <c:pt idx="0">
                <c:v>0</c:v>
              </c:pt>
            </c:numLit>
          </c:cat>
          <c:val>
            <c:numRef>
              <c:f>'2016-2020 rates'!$B$23:$F$23</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6-7696-40D8-86A6-3178DAE2555E}"/>
            </c:ext>
          </c:extLst>
        </c:ser>
        <c:ser>
          <c:idx val="7"/>
          <c:order val="7"/>
          <c:tx>
            <c:strRef>
              <c:f>'2016-2020 rates'!$A$24</c:f>
              <c:strCache>
                <c:ptCount val="1"/>
                <c:pt idx="0">
                  <c:v>35-44</c:v>
                </c:pt>
              </c:strCache>
            </c:strRef>
          </c:tx>
          <c:spPr>
            <a:ln w="28575" cap="rnd">
              <a:solidFill>
                <a:schemeClr val="accent2">
                  <a:lumMod val="60000"/>
                </a:schemeClr>
              </a:solidFill>
              <a:round/>
            </a:ln>
            <a:effectLst/>
          </c:spPr>
          <c:marker>
            <c:symbol val="none"/>
          </c:marker>
          <c:cat>
            <c:numLit>
              <c:formatCode>General</c:formatCode>
              <c:ptCount val="1"/>
              <c:pt idx="0">
                <c:v>0</c:v>
              </c:pt>
            </c:numLit>
          </c:cat>
          <c:val>
            <c:numRef>
              <c:f>'2016-2020 rates'!$B$24:$F$24</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7-7696-40D8-86A6-3178DAE2555E}"/>
            </c:ext>
          </c:extLst>
        </c:ser>
        <c:ser>
          <c:idx val="8"/>
          <c:order val="8"/>
          <c:tx>
            <c:strRef>
              <c:f>'2016-2020 rates'!$A$25</c:f>
              <c:strCache>
                <c:ptCount val="1"/>
                <c:pt idx="0">
                  <c:v>45-54</c:v>
                </c:pt>
              </c:strCache>
            </c:strRef>
          </c:tx>
          <c:spPr>
            <a:ln w="28575" cap="rnd">
              <a:solidFill>
                <a:schemeClr val="accent3">
                  <a:lumMod val="60000"/>
                </a:schemeClr>
              </a:solidFill>
              <a:round/>
            </a:ln>
            <a:effectLst/>
          </c:spPr>
          <c:marker>
            <c:symbol val="none"/>
          </c:marker>
          <c:cat>
            <c:numLit>
              <c:formatCode>General</c:formatCode>
              <c:ptCount val="1"/>
              <c:pt idx="0">
                <c:v>0</c:v>
              </c:pt>
            </c:numLit>
          </c:cat>
          <c:val>
            <c:numRef>
              <c:f>'2016-2020 rates'!$B$25:$F$25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8-7696-40D8-86A6-3178DAE2555E}"/>
            </c:ext>
          </c:extLst>
        </c:ser>
        <c:ser>
          <c:idx val="9"/>
          <c:order val="9"/>
          <c:tx>
            <c:strRef>
              <c:f>'2016-2020 rates'!$A$26</c:f>
              <c:strCache>
                <c:ptCount val="1"/>
                <c:pt idx="0">
                  <c:v>55-64</c:v>
                </c:pt>
              </c:strCache>
            </c:strRef>
          </c:tx>
          <c:spPr>
            <a:ln w="28575" cap="rnd">
              <a:solidFill>
                <a:schemeClr val="accent4">
                  <a:lumMod val="60000"/>
                </a:schemeClr>
              </a:solidFill>
              <a:round/>
            </a:ln>
            <a:effectLst/>
          </c:spPr>
          <c:marker>
            <c:symbol val="none"/>
          </c:marker>
          <c:cat>
            <c:numLit>
              <c:formatCode>General</c:formatCode>
              <c:ptCount val="1"/>
              <c:pt idx="0">
                <c:v>0</c:v>
              </c:pt>
            </c:numLit>
          </c:cat>
          <c:val>
            <c:numRef>
              <c:f>'2016-2020 rates'!$B$26:$F$26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9-7696-40D8-86A6-3178DAE2555E}"/>
            </c:ext>
          </c:extLst>
        </c:ser>
        <c:ser>
          <c:idx val="10"/>
          <c:order val="10"/>
          <c:tx>
            <c:strRef>
              <c:f>'2016-2020 rates'!$A$27</c:f>
              <c:strCache>
                <c:ptCount val="1"/>
                <c:pt idx="0">
                  <c:v>65-74</c:v>
                </c:pt>
              </c:strCache>
            </c:strRef>
          </c:tx>
          <c:spPr>
            <a:ln w="28575" cap="rnd">
              <a:solidFill>
                <a:schemeClr val="accent5">
                  <a:lumMod val="60000"/>
                </a:schemeClr>
              </a:solidFill>
              <a:round/>
            </a:ln>
            <a:effectLst/>
          </c:spPr>
          <c:marker>
            <c:symbol val="none"/>
          </c:marker>
          <c:cat>
            <c:numLit>
              <c:formatCode>General</c:formatCode>
              <c:ptCount val="1"/>
              <c:pt idx="0">
                <c:v>0</c:v>
              </c:pt>
            </c:numLit>
          </c:cat>
          <c:val>
            <c:numRef>
              <c:f>'2016-2020 rates'!$B$27:$F$27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A-7696-40D8-86A6-3178DAE2555E}"/>
            </c:ext>
          </c:extLst>
        </c:ser>
        <c:ser>
          <c:idx val="11"/>
          <c:order val="11"/>
          <c:tx>
            <c:strRef>
              <c:f>'2016-2020 rates'!$A$28</c:f>
              <c:strCache>
                <c:ptCount val="1"/>
                <c:pt idx="0">
                  <c:v>75-84</c:v>
                </c:pt>
              </c:strCache>
            </c:strRef>
          </c:tx>
          <c:spPr>
            <a:ln w="28575" cap="rnd">
              <a:solidFill>
                <a:schemeClr val="accent6">
                  <a:lumMod val="60000"/>
                </a:schemeClr>
              </a:solidFill>
              <a:round/>
            </a:ln>
            <a:effectLst/>
          </c:spPr>
          <c:marker>
            <c:symbol val="none"/>
          </c:marker>
          <c:cat>
            <c:numLit>
              <c:formatCode>General</c:formatCode>
              <c:ptCount val="1"/>
              <c:pt idx="0">
                <c:v>0</c:v>
              </c:pt>
            </c:numLit>
          </c:cat>
          <c:val>
            <c:numRef>
              <c:f>'2016-2020 rates'!$B$28:$F$28</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B-7696-40D8-86A6-3178DAE2555E}"/>
            </c:ext>
          </c:extLst>
        </c:ser>
        <c:ser>
          <c:idx val="12"/>
          <c:order val="12"/>
          <c:tx>
            <c:strRef>
              <c:f>'2016-2020 rates'!$A$29</c:f>
              <c:strCache>
                <c:ptCount val="1"/>
                <c:pt idx="0">
                  <c:v>85+</c:v>
                </c:pt>
              </c:strCache>
            </c:strRef>
          </c:tx>
          <c:spPr>
            <a:ln w="28575" cap="rnd">
              <a:solidFill>
                <a:schemeClr val="accent1">
                  <a:lumMod val="80000"/>
                  <a:lumOff val="20000"/>
                </a:schemeClr>
              </a:solidFill>
              <a:round/>
            </a:ln>
            <a:effectLst/>
          </c:spPr>
          <c:marker>
            <c:symbol val="none"/>
          </c:marker>
          <c:cat>
            <c:numLit>
              <c:formatCode>General</c:formatCode>
              <c:ptCount val="1"/>
              <c:pt idx="0">
                <c:v>0</c:v>
              </c:pt>
            </c:numLit>
          </c:cat>
          <c:val>
            <c:numRef>
              <c:f>'2016-2020 rates'!$B$29:$F$29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C-7696-40D8-86A6-3178DAE2555E}"/>
            </c:ext>
          </c:extLst>
        </c:ser>
        <c:dLbls>
          <c:showLegendKey val="0"/>
          <c:showVal val="0"/>
          <c:showCatName val="0"/>
          <c:showSerName val="0"/>
          <c:showPercent val="0"/>
          <c:showBubbleSize val="0"/>
        </c:dLbls>
        <c:smooth val="0"/>
        <c:axId val="641168975"/>
        <c:axId val="1633783791"/>
      </c:lineChart>
      <c:catAx>
        <c:axId val="641168975"/>
        <c:scaling>
          <c:orientation val="minMax"/>
        </c:scaling>
        <c:delete val="1"/>
        <c:axPos val="b"/>
        <c:numFmt formatCode="General" sourceLinked="1"/>
        <c:majorTickMark val="none"/>
        <c:minorTickMark val="none"/>
        <c:tickLblPos val="nextTo"/>
        <c:crossAx val="1633783791"/>
        <c:crosses val="autoZero"/>
        <c:auto val="1"/>
        <c:lblAlgn val="ctr"/>
        <c:lblOffset val="100"/>
        <c:noMultiLvlLbl val="0"/>
      </c:catAx>
      <c:valAx>
        <c:axId val="163378379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116897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chemeClr val="accent3">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71828521436E-2"/>
          <c:y val="5.0925925925925923E-2"/>
          <c:w val="0.88266907261592298"/>
          <c:h val="0.73577136191309422"/>
        </c:manualLayout>
      </c:layout>
      <c:barChart>
        <c:barDir val="col"/>
        <c:grouping val="clustered"/>
        <c:varyColors val="0"/>
        <c:ser>
          <c:idx val="0"/>
          <c:order val="0"/>
          <c:tx>
            <c:v>ED</c:v>
          </c:tx>
          <c:spPr>
            <a:solidFill>
              <a:schemeClr val="accent1"/>
            </a:solidFill>
            <a:ln>
              <a:noFill/>
            </a:ln>
            <a:effectLst/>
          </c:spPr>
          <c:invertIfNegative val="0"/>
          <c:val>
            <c:numRef>
              <c:f>'Figure 3'!$B$27:$F$27</c:f>
              <c:numCache>
                <c:formatCode>General</c:formatCode>
                <c:ptCount val="5"/>
                <c:pt idx="0">
                  <c:v>5</c:v>
                </c:pt>
                <c:pt idx="1">
                  <c:v>15</c:v>
                </c:pt>
                <c:pt idx="2">
                  <c:v>13</c:v>
                </c:pt>
                <c:pt idx="3">
                  <c:v>7</c:v>
                </c:pt>
                <c:pt idx="4">
                  <c:v>9</c:v>
                </c:pt>
              </c:numCache>
            </c:numRef>
          </c:val>
          <c:extLst>
            <c:ext xmlns:c16="http://schemas.microsoft.com/office/drawing/2014/chart" uri="{C3380CC4-5D6E-409C-BE32-E72D297353CC}">
              <c16:uniqueId val="{00000000-9658-41EF-A30C-DBD125CACC59}"/>
            </c:ext>
          </c:extLst>
        </c:ser>
        <c:ser>
          <c:idx val="1"/>
          <c:order val="1"/>
          <c:tx>
            <c:v>Hospitalizations</c:v>
          </c:tx>
          <c:spPr>
            <a:solidFill>
              <a:schemeClr val="accent2"/>
            </a:solidFill>
            <a:ln>
              <a:noFill/>
            </a:ln>
            <a:effectLst/>
          </c:spPr>
          <c:invertIfNegative val="0"/>
          <c:dLbls>
            <c:dLbl>
              <c:idx val="0"/>
              <c:layout>
                <c:manualLayout>
                  <c:x val="0"/>
                  <c:y val="0.37499999999999983"/>
                </c:manualLayout>
              </c:layout>
              <c:tx>
                <c:strRef>
                  <c:f>'Figure 3'!$B$26</c:f>
                  <c:strCache>
                    <c:ptCount val="1"/>
                    <c:pt idx="0">
                      <c:v>Occupant</c:v>
                    </c:pt>
                  </c:strCache>
                </c:strRef>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{5808C09A-B2D8-4316-80DE-2A358D000674}</c15:txfldGUID>
                      <c15:f>'Figure 3'!$B$26</c15:f>
                      <c15:dlblFieldTableCache>
                        <c:ptCount val="1"/>
                        <c:pt idx="0">
                          <c:v>Occupant</c:v>
                        </c:pt>
                      </c15:dlblFieldTableCache>
                    </c15:dlblFTEntry>
                  </c15:dlblFieldTable>
                  <c15:showDataLabelsRange val="0"/>
                </c:ext>
                <c:ext xmlns:c16="http://schemas.microsoft.com/office/drawing/2014/chart" uri="{C3380CC4-5D6E-409C-BE32-E72D297353CC}">
                  <c16:uniqueId val="{00000001-9658-41EF-A30C-DBD125CACC59}"/>
                </c:ext>
              </c:extLst>
            </c:dLbl>
            <c:dLbl>
              <c:idx val="1"/>
              <c:layout>
                <c:manualLayout>
                  <c:x val="-1.3888888888888889E-3"/>
                  <c:y val="0.53240740740740744"/>
                </c:manualLayout>
              </c:layout>
              <c:tx>
                <c:strRef>
                  <c:f>'Figure 3'!$C$26</c:f>
                  <c:strCache>
                    <c:ptCount val="1"/>
                    <c:pt idx="0">
                      <c:v>Driver</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4044444444444448"/>
                      <c:h val="9.2523330417031202E-2"/>
                    </c:manualLayout>
                  </c15:layout>
                  <c15:dlblFieldTable>
                    <c15:dlblFTEntry>
                      <c15:txfldGUID>{5CC283E7-8204-4E55-9241-274863ECEE37}</c15:txfldGUID>
                      <c15:f>'Figure 3'!$C$26</c15:f>
                      <c15:dlblFieldTableCache>
                        <c:ptCount val="1"/>
                        <c:pt idx="0">
                          <c:v>Driver</c:v>
                        </c:pt>
                      </c15:dlblFieldTableCache>
                    </c15:dlblFTEntry>
                  </c15:dlblFieldTable>
                  <c15:showDataLabelsRange val="0"/>
                </c:ext>
                <c:ext xmlns:c16="http://schemas.microsoft.com/office/drawing/2014/chart" uri="{C3380CC4-5D6E-409C-BE32-E72D297353CC}">
                  <c16:uniqueId val="{00000002-9658-41EF-A30C-DBD125CACC59}"/>
                </c:ext>
              </c:extLst>
            </c:dLbl>
            <c:dLbl>
              <c:idx val="2"/>
              <c:layout>
                <c:manualLayout>
                  <c:x val="-2.7776684164479439E-3"/>
                  <c:y val="0.75925944152814229"/>
                </c:manualLayout>
              </c:layout>
              <c:tx>
                <c:strRef>
                  <c:f>'Figure 3'!$D$26</c:f>
                  <c:strCache>
                    <c:ptCount val="1"/>
                    <c:pt idx="0">
                      <c:v>Cyclist</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9.1999999999999985E-2"/>
                      <c:h val="0.10178258967629045"/>
                    </c:manualLayout>
                  </c15:layout>
                  <c15:dlblFieldTable>
                    <c15:dlblFTEntry>
                      <c15:txfldGUID>{D3B7C93A-0360-4C98-A478-871C678AF405}</c15:txfldGUID>
                      <c15:f>'Figure 3'!$D$26</c15:f>
                      <c15:dlblFieldTableCache>
                        <c:ptCount val="1"/>
                        <c:pt idx="0">
                          <c:v>Cyclist</c:v>
                        </c:pt>
                      </c15:dlblFieldTableCache>
                    </c15:dlblFTEntry>
                  </c15:dlblFieldTable>
                  <c15:showDataLabelsRange val="0"/>
                </c:ext>
                <c:ext xmlns:c16="http://schemas.microsoft.com/office/drawing/2014/chart" uri="{C3380CC4-5D6E-409C-BE32-E72D297353CC}">
                  <c16:uniqueId val="{00000003-9658-41EF-A30C-DBD125CACC59}"/>
                </c:ext>
              </c:extLst>
            </c:dLbl>
            <c:dLbl>
              <c:idx val="3"/>
              <c:layout>
                <c:manualLayout>
                  <c:x val="1.3888888888888889E-3"/>
                  <c:y val="0.40277796004666067"/>
                </c:manualLayout>
              </c:layout>
              <c:tx>
                <c:strRef>
                  <c:f>'Figure 3'!$E$26</c:f>
                  <c:strCache>
                    <c:ptCount val="1"/>
                    <c:pt idx="0">
                      <c:v>Pedestrian</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5433333333333332"/>
                      <c:h val="0.11104184893554971"/>
                    </c:manualLayout>
                  </c15:layout>
                  <c15:dlblFieldTable>
                    <c15:dlblFTEntry>
                      <c15:txfldGUID>{4A2D07BF-F21C-4F52-9DA8-A39DD1F14777}</c15:txfldGUID>
                      <c15:f>'Figure 3'!$E$26</c15:f>
                      <c15:dlblFieldTableCache>
                        <c:ptCount val="1"/>
                        <c:pt idx="0">
                          <c:v>Pedestrian</c:v>
                        </c:pt>
                      </c15:dlblFieldTableCache>
                    </c15:dlblFTEntry>
                  </c15:dlblFieldTable>
                  <c15:showDataLabelsRange val="0"/>
                </c:ext>
                <c:ext xmlns:c16="http://schemas.microsoft.com/office/drawing/2014/chart" uri="{C3380CC4-5D6E-409C-BE32-E72D297353CC}">
                  <c16:uniqueId val="{00000004-9658-41EF-A30C-DBD125CACC59}"/>
                </c:ext>
              </c:extLst>
            </c:dLbl>
            <c:dLbl>
              <c:idx val="4"/>
              <c:layout>
                <c:manualLayout>
                  <c:x val="3.0334887801723512E-3"/>
                  <c:y val="0.72001616195382057"/>
                </c:manualLayout>
              </c:layout>
              <c:tx>
                <c:strRef>
                  <c:f>'Figure 3'!$F$26</c:f>
                  <c:strCache>
                    <c:ptCount val="1"/>
                    <c:pt idx="0">
                      <c:v>Other/Unspecified</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8010037256021513"/>
                      <c:h val="0.10662934842180312"/>
                    </c:manualLayout>
                  </c15:layout>
                  <c15:dlblFieldTable>
                    <c15:dlblFTEntry>
                      <c15:txfldGUID>{6DAD0972-14D1-474F-A273-722C01D2497B}</c15:txfldGUID>
                      <c15:f>'Figure 3'!$F$26</c15:f>
                      <c15:dlblFieldTableCache>
                        <c:ptCount val="1"/>
                        <c:pt idx="0">
                          <c:v>Other/Unspecified</c:v>
                        </c:pt>
                      </c15:dlblFieldTableCache>
                    </c15:dlblFTEntry>
                  </c15:dlblFieldTable>
                  <c15:showDataLabelsRange val="0"/>
                </c:ext>
                <c:ext xmlns:c16="http://schemas.microsoft.com/office/drawing/2014/chart" uri="{C3380CC4-5D6E-409C-BE32-E72D297353CC}">
                  <c16:uniqueId val="{00000005-9658-41EF-A30C-DBD125CACC5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'Figure 3'!$B$28:$F$28</c:f>
              <c:numCache>
                <c:formatCode>General</c:formatCode>
                <c:ptCount val="5"/>
                <c:pt idx="0">
                  <c:v>6</c:v>
                </c:pt>
                <c:pt idx="1">
                  <c:v>9</c:v>
                </c:pt>
                <c:pt idx="2">
                  <c:v>14</c:v>
                </c:pt>
                <c:pt idx="3">
                  <c:v>6</c:v>
                </c:pt>
                <c:pt idx="4">
                  <c:v>13</c:v>
                </c:pt>
              </c:numCache>
            </c:numRef>
          </c:val>
          <c:extLst>
            <c:ext xmlns:c16="http://schemas.microsoft.com/office/drawing/2014/chart" uri="{C3380CC4-5D6E-409C-BE32-E72D297353CC}">
              <c16:uniqueId val="{00000006-9658-41EF-A30C-DBD125CACC59}"/>
            </c:ext>
          </c:extLst>
        </c:ser>
        <c:ser>
          <c:idx val="2"/>
          <c:order val="2"/>
          <c:tx>
            <c:v>Fatalities</c:v>
          </c:tx>
          <c:spPr>
            <a:solidFill>
              <a:schemeClr val="accent3"/>
            </a:solidFill>
            <a:ln>
              <a:noFill/>
            </a:ln>
            <a:effectLst/>
          </c:spPr>
          <c:invertIfNegative val="0"/>
          <c:val>
            <c:numRef>
              <c:f>'Figure 3'!$B$29:$F$29</c:f>
              <c:numCache>
                <c:formatCode>General</c:formatCode>
                <c:ptCount val="5"/>
                <c:pt idx="0">
                  <c:v>2</c:v>
                </c:pt>
                <c:pt idx="1">
                  <c:v>3</c:v>
                </c:pt>
                <c:pt idx="2">
                  <c:v>12</c:v>
                </c:pt>
                <c:pt idx="3">
                  <c:v>5</c:v>
                </c:pt>
                <c:pt idx="4">
                  <c:v>11</c:v>
                </c:pt>
              </c:numCache>
            </c:numRef>
          </c:val>
          <c:extLst>
            <c:ext xmlns:c16="http://schemas.microsoft.com/office/drawing/2014/chart" uri="{C3380CC4-5D6E-409C-BE32-E72D297353CC}">
              <c16:uniqueId val="{00000007-9658-41EF-A30C-DBD125CACC59}"/>
            </c:ext>
          </c:extLst>
        </c:ser>
        <c:dLbls>
          <c:showLegendKey val="0"/>
          <c:showVal val="0"/>
          <c:showCatName val="0"/>
          <c:showSerName val="0"/>
          <c:showPercent val="0"/>
          <c:showBubbleSize val="0"/>
        </c:dLbls>
        <c:gapWidth val="219"/>
        <c:overlap val="-27"/>
        <c:axId val="297359311"/>
        <c:axId val="302731599"/>
      </c:barChart>
      <c:catAx>
        <c:axId val="297359311"/>
        <c:scaling>
          <c:orientation val="minMax"/>
        </c:scaling>
        <c:delete val="1"/>
        <c:axPos val="b"/>
        <c:numFmt formatCode="General" sourceLinked="1"/>
        <c:majorTickMark val="none"/>
        <c:minorTickMark val="none"/>
        <c:tickLblPos val="nextTo"/>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4928044345370197"/>
          <c:y val="4.5170646280418836E-2"/>
          <c:w val="0.39872178737518144"/>
          <c:h val="0.101961707511167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8.xml.rels><?xml version="1.0" encoding="UTF-8" standalone="yes"?>
<Relationships xmlns="http://schemas.openxmlformats.org/package/2006/relationships"><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3</xdr:col>
      <xdr:colOff>279400</xdr:colOff>
      <xdr:row>0</xdr:row>
      <xdr:rowOff>139700</xdr:rowOff>
    </xdr:from>
    <xdr:to>
      <xdr:col>16</xdr:col>
      <xdr:colOff>139700</xdr:colOff>
      <xdr:row>22</xdr:row>
      <xdr:rowOff>477764</xdr:rowOff>
    </xdr:to>
    <xdr:sp macro="" textlink="">
      <xdr:nvSpPr>
        <xdr:cNvPr id="2" name="TextBox 1">
          <a:extLst>
            <a:ext uri="{FF2B5EF4-FFF2-40B4-BE49-F238E27FC236}">
              <a16:creationId xmlns:a16="http://schemas.microsoft.com/office/drawing/2014/main" id="{E08E0E06-02ED-4502-AEC7-A67E527B361E}"/>
            </a:ext>
          </a:extLst>
        </xdr:cNvPr>
        <xdr:cNvSpPr txBox="1"/>
      </xdr:nvSpPr>
      <xdr:spPr>
        <a:xfrm>
          <a:off x="9144000" y="139700"/>
          <a:ext cx="8915400" cy="94566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Before entering</a:t>
          </a:r>
          <a:r>
            <a:rPr lang="en-US" sz="1400" b="1" baseline="0"/>
            <a:t> data in the following tabs, please use the instructions in columns A, B, and C to generate your data subsets for the MVT Special Emphasis Report.</a:t>
          </a:r>
        </a:p>
        <a:p>
          <a:endParaRPr lang="en-US" sz="1400" b="1"/>
        </a:p>
        <a:p>
          <a:r>
            <a:rPr lang="en-US" sz="1400" b="1"/>
            <a:t>A. "Populations"</a:t>
          </a:r>
          <a:r>
            <a:rPr lang="en-US" sz="1400" b="1" baseline="0"/>
            <a:t> tab</a:t>
          </a:r>
        </a:p>
        <a:p>
          <a:r>
            <a:rPr lang="en-US" sz="1400" baseline="0"/>
            <a:t>A.1 - E</a:t>
          </a:r>
          <a:r>
            <a:rPr lang="en-US" sz="1400"/>
            <a:t>nter your state or territory name in cell B4 and data year in cell E4</a:t>
          </a:r>
        </a:p>
        <a:p>
          <a:r>
            <a:rPr lang="en-US" sz="1400"/>
            <a:t>A.2 - Enter your state or territory population data by age group for</a:t>
          </a:r>
          <a:r>
            <a:rPr lang="en-US" sz="1400" baseline="0"/>
            <a:t> your 5 most recent years of data. Modify data years in this tab if your data is not 2016-2020. </a:t>
          </a:r>
          <a:endParaRPr lang="en-US" sz="1400"/>
        </a:p>
        <a:p>
          <a:r>
            <a:rPr lang="en-US" sz="1400"/>
            <a:t>A.3 - </a:t>
          </a:r>
          <a:r>
            <a:rPr lang="en-US" sz="1400" baseline="0"/>
            <a:t>Enter state or territory population data by race/ethnicity. If your state uses different race/ethnicity categories, enter them into the appropriate cell.</a:t>
          </a:r>
          <a:endParaRPr lang="en-US" sz="1400"/>
        </a:p>
        <a:p>
          <a:endParaRPr lang="en-US" sz="1400"/>
        </a:p>
        <a:p>
          <a:r>
            <a:rPr lang="en-US" sz="1400" b="1"/>
            <a:t>B. "Health</a:t>
          </a:r>
          <a:r>
            <a:rPr lang="en-US" sz="1400" b="1" baseline="0"/>
            <a:t> Regions" tab</a:t>
          </a:r>
        </a:p>
        <a:p>
          <a:r>
            <a:rPr lang="en-US" sz="1400" baseline="0"/>
            <a:t>B.1 - Enter the name of each health region (if applicable)</a:t>
          </a:r>
        </a:p>
        <a:p>
          <a:r>
            <a:rPr lang="en-US" sz="1400" baseline="0"/>
            <a:t>B.2 - Enter 2020 or most recent data year population values for each health region </a:t>
          </a:r>
        </a:p>
        <a:p>
          <a:endParaRPr lang="en-US" sz="1400" baseline="0"/>
        </a:p>
        <a:p>
          <a:r>
            <a:rPr lang="en-US" sz="1400" b="1" baseline="0"/>
            <a:t>C. "2016", "2017", "2018", "2019", and "2020" tabs </a:t>
          </a:r>
          <a:r>
            <a:rPr lang="en-US" sz="1400" b="0" i="1" baseline="0"/>
            <a:t>- please note the years for each tab can be modified given data availability. Please use the 5 most recent years of data for these tabs.</a:t>
          </a:r>
        </a:p>
        <a:p>
          <a:r>
            <a:rPr lang="en-US" sz="1400" b="0" baseline="0"/>
            <a:t>C.1 - Enter Hospitalization, ED Visit, and Death counts by age group in each tab for sex and race/ethnicity. Additionally, enter counts for Hospitalizations, ED Visits, and Deaths for Health Regions only in the "2020" tab.</a:t>
          </a:r>
        </a:p>
        <a:p>
          <a:r>
            <a:rPr lang="en-US" sz="1400" b="0" baseline="0"/>
            <a:t>C.2 - Enter 2000 state population by age group in the indicated column.</a:t>
          </a:r>
        </a:p>
        <a:p>
          <a:r>
            <a:rPr lang="en-US" sz="1400" b="0" baseline="0"/>
            <a:t>C.3. - Age-adjusted rates per 100,000 will be calculated in these tabs</a:t>
          </a:r>
        </a:p>
        <a:p>
          <a:endParaRPr lang="en-US" sz="1400" b="1" baseline="0"/>
        </a:p>
        <a:p>
          <a:r>
            <a:rPr lang="en-US" sz="1400" b="1" baseline="0"/>
            <a:t>D. "2016-2020 rates" tab</a:t>
          </a:r>
        </a:p>
        <a:p>
          <a:r>
            <a:rPr lang="en-US" sz="1400" b="0" baseline="0"/>
            <a:t>D.1 - This tab will automatically fill with data from the individual </a:t>
          </a:r>
          <a:r>
            <a:rPr lang="en-US" sz="1400" b="0" baseline="0">
              <a:solidFill>
                <a:schemeClr val="dk1"/>
              </a:solidFill>
              <a:effectLst/>
              <a:latin typeface="+mn-lt"/>
              <a:ea typeface="+mn-ea"/>
              <a:cs typeface="+mn-cs"/>
            </a:rPr>
            <a:t>"2016", "2017", "2018", "2019", and "2020" tabs. The information in this tab can be used to complete the "Burden and Overview" section of the MVT Special Emphasis report. The average annual change in age-adjusted rate per 100,000 over 5 years (not percentage change) is shown in this tab for hospitalizations, ED visits, and deaths across race/ethnicity, sex, and age groups.</a:t>
          </a:r>
          <a:endParaRPr lang="en-US" sz="1400" b="0" baseline="0"/>
        </a:p>
        <a:p>
          <a:endParaRPr lang="en-US" sz="1400" b="1" baseline="0"/>
        </a:p>
        <a:p>
          <a:r>
            <a:rPr lang="en-US" sz="1400" b="1" baseline="0"/>
            <a:t>E. "Figure 2" tab</a:t>
          </a:r>
          <a:endParaRPr lang="en-US" sz="1400" b="0" baseline="0"/>
        </a:p>
        <a:p>
          <a:r>
            <a:rPr lang="en-US" sz="1400" b="0" baseline="0"/>
            <a:t>E.1 - Enter fatality counts over a 10 year period to generate the graph for Figure 2.</a:t>
          </a:r>
        </a:p>
        <a:p>
          <a:endParaRPr lang="en-US" sz="1400" b="1" baseline="0"/>
        </a:p>
        <a:p>
          <a:r>
            <a:rPr lang="en-US" sz="1400" b="1" baseline="0"/>
            <a:t>F. "Figure 3" tab</a:t>
          </a:r>
        </a:p>
        <a:p>
          <a:r>
            <a:rPr lang="en-US" sz="1400" b="0" baseline="0"/>
            <a:t>F.1 - Enter hospitalization, ED visit, and fatality counts for each passenger type to generate the graph for Figure 3.</a:t>
          </a:r>
        </a:p>
        <a:p>
          <a:endParaRPr lang="en-US" sz="1400" b="1" baseline="0"/>
        </a:p>
        <a:p>
          <a:r>
            <a:rPr lang="en-US" sz="1400" b="1" baseline="0"/>
            <a:t>G. "Figure 4" tab</a:t>
          </a:r>
        </a:p>
        <a:p>
          <a:endParaRPr lang="en-US" sz="1400" b="1" baseline="0"/>
        </a:p>
        <a:p>
          <a:r>
            <a:rPr lang="en-US" sz="1400" b="1" baseline="0"/>
            <a:t>H. "Quick Facts" tab</a:t>
          </a:r>
        </a:p>
        <a:p>
          <a:r>
            <a:rPr lang="en-US" sz="1400" b="0" baseline="0"/>
            <a:t>H.1 - This tab includes resources for completing the Quick Facts section on page 2 of the MVT Special Emphasis Report.</a:t>
          </a:r>
        </a:p>
        <a:p>
          <a:endParaRPr lang="en-US" sz="1400" b="1" baseline="0"/>
        </a:p>
        <a:p>
          <a:r>
            <a:rPr lang="en-US" sz="1400" b="1" baseline="0"/>
            <a:t>I. "Report" tab</a:t>
          </a:r>
        </a:p>
        <a:p>
          <a:r>
            <a:rPr lang="en-US" sz="1400" b="0" baseline="0"/>
            <a:t>I.1 - This tab presents an overview of where to input content and figures in the MVT Special Emphasis Report.</a:t>
          </a:r>
        </a:p>
        <a:p>
          <a:endParaRPr lang="en-US" sz="14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1501880</xdr:colOff>
      <xdr:row>3</xdr:row>
      <xdr:rowOff>123295</xdr:rowOff>
    </xdr:from>
    <xdr:to>
      <xdr:col>1</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521441</xdr:colOff>
      <xdr:row>3</xdr:row>
      <xdr:rowOff>116523</xdr:rowOff>
    </xdr:from>
    <xdr:to>
      <xdr:col>5</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7</xdr:row>
      <xdr:rowOff>11749</xdr:rowOff>
    </xdr:from>
    <xdr:to>
      <xdr:col>2</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xdr:row>
      <xdr:rowOff>9845</xdr:rowOff>
    </xdr:from>
    <xdr:to>
      <xdr:col>4</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xdr:row>
      <xdr:rowOff>11750</xdr:rowOff>
    </xdr:from>
    <xdr:to>
      <xdr:col>6</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xdr:row>
      <xdr:rowOff>4977</xdr:rowOff>
    </xdr:from>
    <xdr:to>
      <xdr:col>8</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xdr:row>
      <xdr:rowOff>108</xdr:rowOff>
    </xdr:from>
    <xdr:to>
      <xdr:col>14</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xdr:row>
      <xdr:rowOff>108</xdr:rowOff>
    </xdr:from>
    <xdr:to>
      <xdr:col>16</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xdr:row>
      <xdr:rowOff>279931</xdr:rowOff>
    </xdr:from>
    <xdr:to>
      <xdr:col>19</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xdr:row>
      <xdr:rowOff>4764</xdr:rowOff>
    </xdr:from>
    <xdr:to>
      <xdr:col>18</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xdr:row>
      <xdr:rowOff>715753</xdr:rowOff>
    </xdr:from>
    <xdr:to>
      <xdr:col>20</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xdr:row>
      <xdr:rowOff>269347</xdr:rowOff>
    </xdr:from>
    <xdr:to>
      <xdr:col>21</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25</xdr:row>
      <xdr:rowOff>11749</xdr:rowOff>
    </xdr:from>
    <xdr:to>
      <xdr:col>2</xdr:col>
      <xdr:colOff>476992</xdr:colOff>
      <xdr:row>25</xdr:row>
      <xdr:rowOff>272311</xdr:rowOff>
    </xdr:to>
    <xdr:sp macro="" textlink="">
      <xdr:nvSpPr>
        <xdr:cNvPr id="76" name="Isosceles Triangle 75">
          <a:extLst>
            <a:ext uri="{FF2B5EF4-FFF2-40B4-BE49-F238E27FC236}">
              <a16:creationId xmlns:a16="http://schemas.microsoft.com/office/drawing/2014/main" id="{94DA143A-5DEF-4A8A-9DCB-DB101C440924}"/>
            </a:ext>
          </a:extLst>
        </xdr:cNvPr>
        <xdr:cNvSpPr/>
      </xdr:nvSpPr>
      <xdr:spPr>
        <a:xfrm rot="10800000">
          <a:off x="2002051" y="204374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25</xdr:row>
      <xdr:rowOff>9845</xdr:rowOff>
    </xdr:from>
    <xdr:to>
      <xdr:col>4</xdr:col>
      <xdr:colOff>510646</xdr:colOff>
      <xdr:row>25</xdr:row>
      <xdr:rowOff>278027</xdr:rowOff>
    </xdr:to>
    <xdr:sp macro="" textlink="">
      <xdr:nvSpPr>
        <xdr:cNvPr id="77" name="Isosceles Triangle 76">
          <a:extLst>
            <a:ext uri="{FF2B5EF4-FFF2-40B4-BE49-F238E27FC236}">
              <a16:creationId xmlns:a16="http://schemas.microsoft.com/office/drawing/2014/main" id="{21F2678F-74B8-45E5-92B3-7D49084AA4C9}"/>
            </a:ext>
          </a:extLst>
        </xdr:cNvPr>
        <xdr:cNvSpPr/>
      </xdr:nvSpPr>
      <xdr:spPr>
        <a:xfrm rot="10800000">
          <a:off x="3150483" y="204184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25</xdr:row>
      <xdr:rowOff>11750</xdr:rowOff>
    </xdr:from>
    <xdr:to>
      <xdr:col>6</xdr:col>
      <xdr:colOff>493290</xdr:colOff>
      <xdr:row>25</xdr:row>
      <xdr:rowOff>279932</xdr:rowOff>
    </xdr:to>
    <xdr:sp macro="" textlink="">
      <xdr:nvSpPr>
        <xdr:cNvPr id="78" name="Isosceles Triangle 77">
          <a:extLst>
            <a:ext uri="{FF2B5EF4-FFF2-40B4-BE49-F238E27FC236}">
              <a16:creationId xmlns:a16="http://schemas.microsoft.com/office/drawing/2014/main" id="{A0541342-D81D-47EB-9FDF-3D6CEEF98AAC}"/>
            </a:ext>
          </a:extLst>
        </xdr:cNvPr>
        <xdr:cNvSpPr/>
      </xdr:nvSpPr>
      <xdr:spPr>
        <a:xfrm rot="10800000">
          <a:off x="4516016" y="204375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25</xdr:row>
      <xdr:rowOff>4977</xdr:rowOff>
    </xdr:from>
    <xdr:to>
      <xdr:col>8</xdr:col>
      <xdr:colOff>493290</xdr:colOff>
      <xdr:row>25</xdr:row>
      <xdr:rowOff>273159</xdr:rowOff>
    </xdr:to>
    <xdr:sp macro="" textlink="">
      <xdr:nvSpPr>
        <xdr:cNvPr id="79" name="Isosceles Triangle 78">
          <a:extLst>
            <a:ext uri="{FF2B5EF4-FFF2-40B4-BE49-F238E27FC236}">
              <a16:creationId xmlns:a16="http://schemas.microsoft.com/office/drawing/2014/main" id="{73385D6A-E8B3-4BD8-9138-3EE637D44100}"/>
            </a:ext>
          </a:extLst>
        </xdr:cNvPr>
        <xdr:cNvSpPr/>
      </xdr:nvSpPr>
      <xdr:spPr>
        <a:xfrm rot="10800000">
          <a:off x="5659016" y="2036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80" name="Isosceles Triangle 79">
          <a:extLst>
            <a:ext uri="{FF2B5EF4-FFF2-40B4-BE49-F238E27FC236}">
              <a16:creationId xmlns:a16="http://schemas.microsoft.com/office/drawing/2014/main" id="{38F7234A-1323-40F3-A3AE-BEC6EEFFCA9F}"/>
            </a:ext>
          </a:extLst>
        </xdr:cNvPr>
        <xdr:cNvSpPr/>
      </xdr:nvSpPr>
      <xdr:spPr>
        <a:xfrm rot="10800000">
          <a:off x="697135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81" name="Isosceles Triangle 80">
          <a:extLst>
            <a:ext uri="{FF2B5EF4-FFF2-40B4-BE49-F238E27FC236}">
              <a16:creationId xmlns:a16="http://schemas.microsoft.com/office/drawing/2014/main" id="{523CA6E9-5D51-4FA3-A5CF-9ABE75251117}"/>
            </a:ext>
          </a:extLst>
        </xdr:cNvPr>
        <xdr:cNvSpPr/>
      </xdr:nvSpPr>
      <xdr:spPr>
        <a:xfrm rot="10800000">
          <a:off x="697135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82" name="Isosceles Triangle 81">
          <a:extLst>
            <a:ext uri="{FF2B5EF4-FFF2-40B4-BE49-F238E27FC236}">
              <a16:creationId xmlns:a16="http://schemas.microsoft.com/office/drawing/2014/main" id="{7730247D-0D73-4296-B283-92F18F1232CE}"/>
            </a:ext>
          </a:extLst>
        </xdr:cNvPr>
        <xdr:cNvSpPr/>
      </xdr:nvSpPr>
      <xdr:spPr>
        <a:xfrm rot="10800000">
          <a:off x="8407437"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83" name="Isosceles Triangle 82">
          <a:extLst>
            <a:ext uri="{FF2B5EF4-FFF2-40B4-BE49-F238E27FC236}">
              <a16:creationId xmlns:a16="http://schemas.microsoft.com/office/drawing/2014/main" id="{AC79C8F2-F100-4262-90AA-EDA679684B47}"/>
            </a:ext>
          </a:extLst>
        </xdr:cNvPr>
        <xdr:cNvSpPr/>
      </xdr:nvSpPr>
      <xdr:spPr>
        <a:xfrm rot="10800000">
          <a:off x="8407437"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25</xdr:row>
      <xdr:rowOff>108</xdr:rowOff>
    </xdr:from>
    <xdr:to>
      <xdr:col>14</xdr:col>
      <xdr:colOff>486517</xdr:colOff>
      <xdr:row>25</xdr:row>
      <xdr:rowOff>268290</xdr:rowOff>
    </xdr:to>
    <xdr:sp macro="" textlink="">
      <xdr:nvSpPr>
        <xdr:cNvPr id="84" name="Isosceles Triangle 83">
          <a:extLst>
            <a:ext uri="{FF2B5EF4-FFF2-40B4-BE49-F238E27FC236}">
              <a16:creationId xmlns:a16="http://schemas.microsoft.com/office/drawing/2014/main" id="{63E18A72-94E7-4E3F-A273-782D1BF3EE22}"/>
            </a:ext>
          </a:extLst>
        </xdr:cNvPr>
        <xdr:cNvSpPr/>
      </xdr:nvSpPr>
      <xdr:spPr>
        <a:xfrm rot="10800000">
          <a:off x="9737409"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25</xdr:row>
      <xdr:rowOff>108</xdr:rowOff>
    </xdr:from>
    <xdr:to>
      <xdr:col>16</xdr:col>
      <xdr:colOff>526946</xdr:colOff>
      <xdr:row>25</xdr:row>
      <xdr:rowOff>268290</xdr:rowOff>
    </xdr:to>
    <xdr:sp macro="" textlink="">
      <xdr:nvSpPr>
        <xdr:cNvPr id="85" name="Isosceles Triangle 84">
          <a:extLst>
            <a:ext uri="{FF2B5EF4-FFF2-40B4-BE49-F238E27FC236}">
              <a16:creationId xmlns:a16="http://schemas.microsoft.com/office/drawing/2014/main" id="{F5AA52E1-E111-4791-86CD-546CA5E39BE1}"/>
            </a:ext>
          </a:extLst>
        </xdr:cNvPr>
        <xdr:cNvSpPr/>
      </xdr:nvSpPr>
      <xdr:spPr>
        <a:xfrm rot="10800000">
          <a:off x="11174838"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25</xdr:row>
      <xdr:rowOff>279931</xdr:rowOff>
    </xdr:from>
    <xdr:to>
      <xdr:col>19</xdr:col>
      <xdr:colOff>9212</xdr:colOff>
      <xdr:row>25</xdr:row>
      <xdr:rowOff>486833</xdr:rowOff>
    </xdr:to>
    <xdr:sp macro="" textlink="">
      <xdr:nvSpPr>
        <xdr:cNvPr id="86" name="Isosceles Triangle 85">
          <a:extLst>
            <a:ext uri="{FF2B5EF4-FFF2-40B4-BE49-F238E27FC236}">
              <a16:creationId xmlns:a16="http://schemas.microsoft.com/office/drawing/2014/main" id="{C44CBA60-FA86-4881-BF05-8EFD917FD94F}"/>
            </a:ext>
          </a:extLst>
        </xdr:cNvPr>
        <xdr:cNvSpPr/>
      </xdr:nvSpPr>
      <xdr:spPr>
        <a:xfrm rot="16200000">
          <a:off x="13033309" y="2341986"/>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25</xdr:row>
      <xdr:rowOff>4764</xdr:rowOff>
    </xdr:from>
    <xdr:to>
      <xdr:col>18</xdr:col>
      <xdr:colOff>528005</xdr:colOff>
      <xdr:row>25</xdr:row>
      <xdr:rowOff>274851</xdr:rowOff>
    </xdr:to>
    <xdr:sp macro="" textlink="">
      <xdr:nvSpPr>
        <xdr:cNvPr id="87" name="Isosceles Triangle 86">
          <a:extLst>
            <a:ext uri="{FF2B5EF4-FFF2-40B4-BE49-F238E27FC236}">
              <a16:creationId xmlns:a16="http://schemas.microsoft.com/office/drawing/2014/main" id="{2962B9D7-4E91-4904-8117-10E78AE07ED9}"/>
            </a:ext>
          </a:extLst>
        </xdr:cNvPr>
        <xdr:cNvSpPr/>
      </xdr:nvSpPr>
      <xdr:spPr>
        <a:xfrm rot="10800000">
          <a:off x="12714008" y="2036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xdr:row>
      <xdr:rowOff>715753</xdr:rowOff>
    </xdr:from>
    <xdr:to>
      <xdr:col>20</xdr:col>
      <xdr:colOff>515517</xdr:colOff>
      <xdr:row>25</xdr:row>
      <xdr:rowOff>264268</xdr:rowOff>
    </xdr:to>
    <xdr:sp macro="" textlink="">
      <xdr:nvSpPr>
        <xdr:cNvPr id="88" name="Isosceles Triangle 87">
          <a:extLst>
            <a:ext uri="{FF2B5EF4-FFF2-40B4-BE49-F238E27FC236}">
              <a16:creationId xmlns:a16="http://schemas.microsoft.com/office/drawing/2014/main" id="{7993BB75-42FD-42E4-939E-A44D805BC1BE}"/>
            </a:ext>
          </a:extLst>
        </xdr:cNvPr>
        <xdr:cNvSpPr/>
      </xdr:nvSpPr>
      <xdr:spPr>
        <a:xfrm rot="10800000">
          <a:off x="14169076" y="198575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25</xdr:row>
      <xdr:rowOff>269347</xdr:rowOff>
    </xdr:from>
    <xdr:to>
      <xdr:col>21</xdr:col>
      <xdr:colOff>16831</xdr:colOff>
      <xdr:row>25</xdr:row>
      <xdr:rowOff>465666</xdr:rowOff>
    </xdr:to>
    <xdr:sp macro="" textlink="">
      <xdr:nvSpPr>
        <xdr:cNvPr id="89" name="Isosceles Triangle 88">
          <a:extLst>
            <a:ext uri="{FF2B5EF4-FFF2-40B4-BE49-F238E27FC236}">
              <a16:creationId xmlns:a16="http://schemas.microsoft.com/office/drawing/2014/main" id="{6337B04D-A2D9-4344-A2AA-1065380A10E1}"/>
            </a:ext>
          </a:extLst>
        </xdr:cNvPr>
        <xdr:cNvSpPr/>
      </xdr:nvSpPr>
      <xdr:spPr>
        <a:xfrm rot="16200000">
          <a:off x="14488798" y="230113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43</xdr:row>
      <xdr:rowOff>11749</xdr:rowOff>
    </xdr:from>
    <xdr:to>
      <xdr:col>2</xdr:col>
      <xdr:colOff>476992</xdr:colOff>
      <xdr:row>43</xdr:row>
      <xdr:rowOff>272311</xdr:rowOff>
    </xdr:to>
    <xdr:sp macro="" textlink="">
      <xdr:nvSpPr>
        <xdr:cNvPr id="90" name="Isosceles Triangle 89">
          <a:extLst>
            <a:ext uri="{FF2B5EF4-FFF2-40B4-BE49-F238E27FC236}">
              <a16:creationId xmlns:a16="http://schemas.microsoft.com/office/drawing/2014/main" id="{A4BD326F-E257-459E-8876-56A4A10D638B}"/>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43</xdr:row>
      <xdr:rowOff>9845</xdr:rowOff>
    </xdr:from>
    <xdr:to>
      <xdr:col>4</xdr:col>
      <xdr:colOff>510646</xdr:colOff>
      <xdr:row>43</xdr:row>
      <xdr:rowOff>278027</xdr:rowOff>
    </xdr:to>
    <xdr:sp macro="" textlink="">
      <xdr:nvSpPr>
        <xdr:cNvPr id="91" name="Isosceles Triangle 90">
          <a:extLst>
            <a:ext uri="{FF2B5EF4-FFF2-40B4-BE49-F238E27FC236}">
              <a16:creationId xmlns:a16="http://schemas.microsoft.com/office/drawing/2014/main" id="{99DA170F-F8AA-4DB0-8F9A-A128847753A7}"/>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43</xdr:row>
      <xdr:rowOff>11750</xdr:rowOff>
    </xdr:from>
    <xdr:to>
      <xdr:col>6</xdr:col>
      <xdr:colOff>493290</xdr:colOff>
      <xdr:row>43</xdr:row>
      <xdr:rowOff>279932</xdr:rowOff>
    </xdr:to>
    <xdr:sp macro="" textlink="">
      <xdr:nvSpPr>
        <xdr:cNvPr id="92" name="Isosceles Triangle 91">
          <a:extLst>
            <a:ext uri="{FF2B5EF4-FFF2-40B4-BE49-F238E27FC236}">
              <a16:creationId xmlns:a16="http://schemas.microsoft.com/office/drawing/2014/main" id="{2ADA62C7-7FF3-4312-9B24-5548EA7D61FB}"/>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43</xdr:row>
      <xdr:rowOff>4977</xdr:rowOff>
    </xdr:from>
    <xdr:to>
      <xdr:col>8</xdr:col>
      <xdr:colOff>493290</xdr:colOff>
      <xdr:row>43</xdr:row>
      <xdr:rowOff>273159</xdr:rowOff>
    </xdr:to>
    <xdr:sp macro="" textlink="">
      <xdr:nvSpPr>
        <xdr:cNvPr id="93" name="Isosceles Triangle 92">
          <a:extLst>
            <a:ext uri="{FF2B5EF4-FFF2-40B4-BE49-F238E27FC236}">
              <a16:creationId xmlns:a16="http://schemas.microsoft.com/office/drawing/2014/main" id="{D1157D80-414A-4920-8A8E-1AD389639142}"/>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94" name="Isosceles Triangle 93">
          <a:extLst>
            <a:ext uri="{FF2B5EF4-FFF2-40B4-BE49-F238E27FC236}">
              <a16:creationId xmlns:a16="http://schemas.microsoft.com/office/drawing/2014/main" id="{107D9E3F-F1EB-4B56-B515-B0C076290991}"/>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95" name="Isosceles Triangle 94">
          <a:extLst>
            <a:ext uri="{FF2B5EF4-FFF2-40B4-BE49-F238E27FC236}">
              <a16:creationId xmlns:a16="http://schemas.microsoft.com/office/drawing/2014/main" id="{CF2823D7-7543-45DC-9AF9-C2C6C868BC6C}"/>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96" name="Isosceles Triangle 95">
          <a:extLst>
            <a:ext uri="{FF2B5EF4-FFF2-40B4-BE49-F238E27FC236}">
              <a16:creationId xmlns:a16="http://schemas.microsoft.com/office/drawing/2014/main" id="{1500E23F-3C86-46C4-907C-30788111F0DF}"/>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97" name="Isosceles Triangle 96">
          <a:extLst>
            <a:ext uri="{FF2B5EF4-FFF2-40B4-BE49-F238E27FC236}">
              <a16:creationId xmlns:a16="http://schemas.microsoft.com/office/drawing/2014/main" id="{9070D110-AA5C-4C9A-B1EE-217078A86800}"/>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43</xdr:row>
      <xdr:rowOff>108</xdr:rowOff>
    </xdr:from>
    <xdr:to>
      <xdr:col>14</xdr:col>
      <xdr:colOff>486517</xdr:colOff>
      <xdr:row>43</xdr:row>
      <xdr:rowOff>268290</xdr:rowOff>
    </xdr:to>
    <xdr:sp macro="" textlink="">
      <xdr:nvSpPr>
        <xdr:cNvPr id="98" name="Isosceles Triangle 97">
          <a:extLst>
            <a:ext uri="{FF2B5EF4-FFF2-40B4-BE49-F238E27FC236}">
              <a16:creationId xmlns:a16="http://schemas.microsoft.com/office/drawing/2014/main" id="{D46E9ADE-F289-4F22-B8DD-CB7DD6CAA526}"/>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43</xdr:row>
      <xdr:rowOff>108</xdr:rowOff>
    </xdr:from>
    <xdr:to>
      <xdr:col>16</xdr:col>
      <xdr:colOff>526946</xdr:colOff>
      <xdr:row>43</xdr:row>
      <xdr:rowOff>268290</xdr:rowOff>
    </xdr:to>
    <xdr:sp macro="" textlink="">
      <xdr:nvSpPr>
        <xdr:cNvPr id="99" name="Isosceles Triangle 98">
          <a:extLst>
            <a:ext uri="{FF2B5EF4-FFF2-40B4-BE49-F238E27FC236}">
              <a16:creationId xmlns:a16="http://schemas.microsoft.com/office/drawing/2014/main" id="{5B289175-F6F6-4184-BCE3-1B2C0C3D2875}"/>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43</xdr:row>
      <xdr:rowOff>279931</xdr:rowOff>
    </xdr:from>
    <xdr:to>
      <xdr:col>19</xdr:col>
      <xdr:colOff>9212</xdr:colOff>
      <xdr:row>43</xdr:row>
      <xdr:rowOff>486833</xdr:rowOff>
    </xdr:to>
    <xdr:sp macro="" textlink="">
      <xdr:nvSpPr>
        <xdr:cNvPr id="100" name="Isosceles Triangle 99">
          <a:extLst>
            <a:ext uri="{FF2B5EF4-FFF2-40B4-BE49-F238E27FC236}">
              <a16:creationId xmlns:a16="http://schemas.microsoft.com/office/drawing/2014/main" id="{DC241DBA-5850-42E3-B99C-7EC3C01FF61F}"/>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43</xdr:row>
      <xdr:rowOff>4764</xdr:rowOff>
    </xdr:from>
    <xdr:to>
      <xdr:col>18</xdr:col>
      <xdr:colOff>528005</xdr:colOff>
      <xdr:row>43</xdr:row>
      <xdr:rowOff>274851</xdr:rowOff>
    </xdr:to>
    <xdr:sp macro="" textlink="">
      <xdr:nvSpPr>
        <xdr:cNvPr id="101" name="Isosceles Triangle 100">
          <a:extLst>
            <a:ext uri="{FF2B5EF4-FFF2-40B4-BE49-F238E27FC236}">
              <a16:creationId xmlns:a16="http://schemas.microsoft.com/office/drawing/2014/main" id="{BF89DCBA-0B0F-4D15-A212-527331D55D68}"/>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42</xdr:row>
      <xdr:rowOff>715753</xdr:rowOff>
    </xdr:from>
    <xdr:to>
      <xdr:col>20</xdr:col>
      <xdr:colOff>515517</xdr:colOff>
      <xdr:row>43</xdr:row>
      <xdr:rowOff>264268</xdr:rowOff>
    </xdr:to>
    <xdr:sp macro="" textlink="">
      <xdr:nvSpPr>
        <xdr:cNvPr id="102" name="Isosceles Triangle 101">
          <a:extLst>
            <a:ext uri="{FF2B5EF4-FFF2-40B4-BE49-F238E27FC236}">
              <a16:creationId xmlns:a16="http://schemas.microsoft.com/office/drawing/2014/main" id="{F47A145F-6F74-4A93-B0D4-6206B121B2D2}"/>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43</xdr:row>
      <xdr:rowOff>269347</xdr:rowOff>
    </xdr:from>
    <xdr:to>
      <xdr:col>21</xdr:col>
      <xdr:colOff>16831</xdr:colOff>
      <xdr:row>43</xdr:row>
      <xdr:rowOff>465666</xdr:rowOff>
    </xdr:to>
    <xdr:sp macro="" textlink="">
      <xdr:nvSpPr>
        <xdr:cNvPr id="103" name="Isosceles Triangle 102">
          <a:extLst>
            <a:ext uri="{FF2B5EF4-FFF2-40B4-BE49-F238E27FC236}">
              <a16:creationId xmlns:a16="http://schemas.microsoft.com/office/drawing/2014/main" id="{F95E9972-0E9B-4241-86B9-C6D0B20588E8}"/>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61</xdr:row>
      <xdr:rowOff>11749</xdr:rowOff>
    </xdr:from>
    <xdr:to>
      <xdr:col>2</xdr:col>
      <xdr:colOff>476992</xdr:colOff>
      <xdr:row>61</xdr:row>
      <xdr:rowOff>272311</xdr:rowOff>
    </xdr:to>
    <xdr:sp macro="" textlink="">
      <xdr:nvSpPr>
        <xdr:cNvPr id="104" name="Isosceles Triangle 103">
          <a:extLst>
            <a:ext uri="{FF2B5EF4-FFF2-40B4-BE49-F238E27FC236}">
              <a16:creationId xmlns:a16="http://schemas.microsoft.com/office/drawing/2014/main" id="{CBC3081F-BA02-4434-8BF6-296E6404A267}"/>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61</xdr:row>
      <xdr:rowOff>9845</xdr:rowOff>
    </xdr:from>
    <xdr:to>
      <xdr:col>4</xdr:col>
      <xdr:colOff>510646</xdr:colOff>
      <xdr:row>61</xdr:row>
      <xdr:rowOff>278027</xdr:rowOff>
    </xdr:to>
    <xdr:sp macro="" textlink="">
      <xdr:nvSpPr>
        <xdr:cNvPr id="105" name="Isosceles Triangle 104">
          <a:extLst>
            <a:ext uri="{FF2B5EF4-FFF2-40B4-BE49-F238E27FC236}">
              <a16:creationId xmlns:a16="http://schemas.microsoft.com/office/drawing/2014/main" id="{316398FA-A71E-403B-BD8E-2202BA620896}"/>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61</xdr:row>
      <xdr:rowOff>11750</xdr:rowOff>
    </xdr:from>
    <xdr:to>
      <xdr:col>6</xdr:col>
      <xdr:colOff>493290</xdr:colOff>
      <xdr:row>61</xdr:row>
      <xdr:rowOff>279932</xdr:rowOff>
    </xdr:to>
    <xdr:sp macro="" textlink="">
      <xdr:nvSpPr>
        <xdr:cNvPr id="106" name="Isosceles Triangle 105">
          <a:extLst>
            <a:ext uri="{FF2B5EF4-FFF2-40B4-BE49-F238E27FC236}">
              <a16:creationId xmlns:a16="http://schemas.microsoft.com/office/drawing/2014/main" id="{9510B5CE-BB07-428B-8AD9-021D4240A88E}"/>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61</xdr:row>
      <xdr:rowOff>4977</xdr:rowOff>
    </xdr:from>
    <xdr:to>
      <xdr:col>8</xdr:col>
      <xdr:colOff>493290</xdr:colOff>
      <xdr:row>61</xdr:row>
      <xdr:rowOff>273159</xdr:rowOff>
    </xdr:to>
    <xdr:sp macro="" textlink="">
      <xdr:nvSpPr>
        <xdr:cNvPr id="107" name="Isosceles Triangle 106">
          <a:extLst>
            <a:ext uri="{FF2B5EF4-FFF2-40B4-BE49-F238E27FC236}">
              <a16:creationId xmlns:a16="http://schemas.microsoft.com/office/drawing/2014/main" id="{98E5E123-3E43-484A-B83F-60E924768B5C}"/>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108" name="Isosceles Triangle 107">
          <a:extLst>
            <a:ext uri="{FF2B5EF4-FFF2-40B4-BE49-F238E27FC236}">
              <a16:creationId xmlns:a16="http://schemas.microsoft.com/office/drawing/2014/main" id="{C2C1DEF5-8764-4C92-8179-01B46002453B}"/>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109" name="Isosceles Triangle 108">
          <a:extLst>
            <a:ext uri="{FF2B5EF4-FFF2-40B4-BE49-F238E27FC236}">
              <a16:creationId xmlns:a16="http://schemas.microsoft.com/office/drawing/2014/main" id="{0FE8BB32-68DC-47EF-BBCF-AD68A888C923}"/>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110" name="Isosceles Triangle 109">
          <a:extLst>
            <a:ext uri="{FF2B5EF4-FFF2-40B4-BE49-F238E27FC236}">
              <a16:creationId xmlns:a16="http://schemas.microsoft.com/office/drawing/2014/main" id="{27CEC866-57CF-40F7-AA07-7DDF9C772B35}"/>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111" name="Isosceles Triangle 110">
          <a:extLst>
            <a:ext uri="{FF2B5EF4-FFF2-40B4-BE49-F238E27FC236}">
              <a16:creationId xmlns:a16="http://schemas.microsoft.com/office/drawing/2014/main" id="{60F6CF7F-B5A1-4B79-A803-71417E6DE7A3}"/>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61</xdr:row>
      <xdr:rowOff>108</xdr:rowOff>
    </xdr:from>
    <xdr:to>
      <xdr:col>14</xdr:col>
      <xdr:colOff>486517</xdr:colOff>
      <xdr:row>61</xdr:row>
      <xdr:rowOff>268290</xdr:rowOff>
    </xdr:to>
    <xdr:sp macro="" textlink="">
      <xdr:nvSpPr>
        <xdr:cNvPr id="112" name="Isosceles Triangle 111">
          <a:extLst>
            <a:ext uri="{FF2B5EF4-FFF2-40B4-BE49-F238E27FC236}">
              <a16:creationId xmlns:a16="http://schemas.microsoft.com/office/drawing/2014/main" id="{4DC97C1E-AE8F-43D0-8630-6F5E08884EF1}"/>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61</xdr:row>
      <xdr:rowOff>108</xdr:rowOff>
    </xdr:from>
    <xdr:to>
      <xdr:col>16</xdr:col>
      <xdr:colOff>526946</xdr:colOff>
      <xdr:row>61</xdr:row>
      <xdr:rowOff>268290</xdr:rowOff>
    </xdr:to>
    <xdr:sp macro="" textlink="">
      <xdr:nvSpPr>
        <xdr:cNvPr id="113" name="Isosceles Triangle 112">
          <a:extLst>
            <a:ext uri="{FF2B5EF4-FFF2-40B4-BE49-F238E27FC236}">
              <a16:creationId xmlns:a16="http://schemas.microsoft.com/office/drawing/2014/main" id="{D91182D0-FAA9-4363-A7A6-CEF7A1ADD863}"/>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61</xdr:row>
      <xdr:rowOff>279931</xdr:rowOff>
    </xdr:from>
    <xdr:to>
      <xdr:col>19</xdr:col>
      <xdr:colOff>9212</xdr:colOff>
      <xdr:row>61</xdr:row>
      <xdr:rowOff>486833</xdr:rowOff>
    </xdr:to>
    <xdr:sp macro="" textlink="">
      <xdr:nvSpPr>
        <xdr:cNvPr id="114" name="Isosceles Triangle 113">
          <a:extLst>
            <a:ext uri="{FF2B5EF4-FFF2-40B4-BE49-F238E27FC236}">
              <a16:creationId xmlns:a16="http://schemas.microsoft.com/office/drawing/2014/main" id="{114B9FA2-2A86-4143-97B6-A4D4CFEE9CB3}"/>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61</xdr:row>
      <xdr:rowOff>4764</xdr:rowOff>
    </xdr:from>
    <xdr:to>
      <xdr:col>18</xdr:col>
      <xdr:colOff>528005</xdr:colOff>
      <xdr:row>61</xdr:row>
      <xdr:rowOff>274851</xdr:rowOff>
    </xdr:to>
    <xdr:sp macro="" textlink="">
      <xdr:nvSpPr>
        <xdr:cNvPr id="115" name="Isosceles Triangle 114">
          <a:extLst>
            <a:ext uri="{FF2B5EF4-FFF2-40B4-BE49-F238E27FC236}">
              <a16:creationId xmlns:a16="http://schemas.microsoft.com/office/drawing/2014/main" id="{9017E0B3-AF06-4478-8C21-687053F7EB97}"/>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60</xdr:row>
      <xdr:rowOff>715753</xdr:rowOff>
    </xdr:from>
    <xdr:to>
      <xdr:col>20</xdr:col>
      <xdr:colOff>515517</xdr:colOff>
      <xdr:row>61</xdr:row>
      <xdr:rowOff>264268</xdr:rowOff>
    </xdr:to>
    <xdr:sp macro="" textlink="">
      <xdr:nvSpPr>
        <xdr:cNvPr id="116" name="Isosceles Triangle 115">
          <a:extLst>
            <a:ext uri="{FF2B5EF4-FFF2-40B4-BE49-F238E27FC236}">
              <a16:creationId xmlns:a16="http://schemas.microsoft.com/office/drawing/2014/main" id="{A1BDFAB5-EBA7-48CB-9ADD-353630E14A31}"/>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61</xdr:row>
      <xdr:rowOff>269347</xdr:rowOff>
    </xdr:from>
    <xdr:to>
      <xdr:col>21</xdr:col>
      <xdr:colOff>16831</xdr:colOff>
      <xdr:row>61</xdr:row>
      <xdr:rowOff>465666</xdr:rowOff>
    </xdr:to>
    <xdr:sp macro="" textlink="">
      <xdr:nvSpPr>
        <xdr:cNvPr id="117" name="Isosceles Triangle 116">
          <a:extLst>
            <a:ext uri="{FF2B5EF4-FFF2-40B4-BE49-F238E27FC236}">
              <a16:creationId xmlns:a16="http://schemas.microsoft.com/office/drawing/2014/main" id="{2A12D968-8885-4F62-9F73-CC6B1BFC1023}"/>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79</xdr:row>
      <xdr:rowOff>11749</xdr:rowOff>
    </xdr:from>
    <xdr:to>
      <xdr:col>2</xdr:col>
      <xdr:colOff>476992</xdr:colOff>
      <xdr:row>79</xdr:row>
      <xdr:rowOff>272311</xdr:rowOff>
    </xdr:to>
    <xdr:sp macro="" textlink="">
      <xdr:nvSpPr>
        <xdr:cNvPr id="118" name="Isosceles Triangle 117">
          <a:extLst>
            <a:ext uri="{FF2B5EF4-FFF2-40B4-BE49-F238E27FC236}">
              <a16:creationId xmlns:a16="http://schemas.microsoft.com/office/drawing/2014/main" id="{64835699-B80D-4A45-986B-3B63972F5959}"/>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79</xdr:row>
      <xdr:rowOff>9845</xdr:rowOff>
    </xdr:from>
    <xdr:to>
      <xdr:col>4</xdr:col>
      <xdr:colOff>510646</xdr:colOff>
      <xdr:row>79</xdr:row>
      <xdr:rowOff>278027</xdr:rowOff>
    </xdr:to>
    <xdr:sp macro="" textlink="">
      <xdr:nvSpPr>
        <xdr:cNvPr id="119" name="Isosceles Triangle 118">
          <a:extLst>
            <a:ext uri="{FF2B5EF4-FFF2-40B4-BE49-F238E27FC236}">
              <a16:creationId xmlns:a16="http://schemas.microsoft.com/office/drawing/2014/main" id="{D875DD6D-A5B2-4FC6-B725-28C1F3889BD2}"/>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79</xdr:row>
      <xdr:rowOff>11750</xdr:rowOff>
    </xdr:from>
    <xdr:to>
      <xdr:col>6</xdr:col>
      <xdr:colOff>493290</xdr:colOff>
      <xdr:row>79</xdr:row>
      <xdr:rowOff>279932</xdr:rowOff>
    </xdr:to>
    <xdr:sp macro="" textlink="">
      <xdr:nvSpPr>
        <xdr:cNvPr id="120" name="Isosceles Triangle 119">
          <a:extLst>
            <a:ext uri="{FF2B5EF4-FFF2-40B4-BE49-F238E27FC236}">
              <a16:creationId xmlns:a16="http://schemas.microsoft.com/office/drawing/2014/main" id="{5C4AC2EA-86BF-4010-A4EF-2873A1830FE6}"/>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79</xdr:row>
      <xdr:rowOff>4977</xdr:rowOff>
    </xdr:from>
    <xdr:to>
      <xdr:col>8</xdr:col>
      <xdr:colOff>493290</xdr:colOff>
      <xdr:row>79</xdr:row>
      <xdr:rowOff>273159</xdr:rowOff>
    </xdr:to>
    <xdr:sp macro="" textlink="">
      <xdr:nvSpPr>
        <xdr:cNvPr id="121" name="Isosceles Triangle 120">
          <a:extLst>
            <a:ext uri="{FF2B5EF4-FFF2-40B4-BE49-F238E27FC236}">
              <a16:creationId xmlns:a16="http://schemas.microsoft.com/office/drawing/2014/main" id="{840B2183-2C1D-4E83-A084-352676BFD706}"/>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122" name="Isosceles Triangle 121">
          <a:extLst>
            <a:ext uri="{FF2B5EF4-FFF2-40B4-BE49-F238E27FC236}">
              <a16:creationId xmlns:a16="http://schemas.microsoft.com/office/drawing/2014/main" id="{64859DC9-6211-4364-930C-94A1829480AC}"/>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123" name="Isosceles Triangle 122">
          <a:extLst>
            <a:ext uri="{FF2B5EF4-FFF2-40B4-BE49-F238E27FC236}">
              <a16:creationId xmlns:a16="http://schemas.microsoft.com/office/drawing/2014/main" id="{C83338C1-F991-41A0-B97E-60CBE14E4DA6}"/>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124" name="Isosceles Triangle 123">
          <a:extLst>
            <a:ext uri="{FF2B5EF4-FFF2-40B4-BE49-F238E27FC236}">
              <a16:creationId xmlns:a16="http://schemas.microsoft.com/office/drawing/2014/main" id="{03921BFC-DEB9-4DAD-BFC7-A2C517543E35}"/>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125" name="Isosceles Triangle 124">
          <a:extLst>
            <a:ext uri="{FF2B5EF4-FFF2-40B4-BE49-F238E27FC236}">
              <a16:creationId xmlns:a16="http://schemas.microsoft.com/office/drawing/2014/main" id="{1093A5ED-2016-4907-A48D-67572708F566}"/>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79</xdr:row>
      <xdr:rowOff>108</xdr:rowOff>
    </xdr:from>
    <xdr:to>
      <xdr:col>14</xdr:col>
      <xdr:colOff>486517</xdr:colOff>
      <xdr:row>79</xdr:row>
      <xdr:rowOff>268290</xdr:rowOff>
    </xdr:to>
    <xdr:sp macro="" textlink="">
      <xdr:nvSpPr>
        <xdr:cNvPr id="126" name="Isosceles Triangle 125">
          <a:extLst>
            <a:ext uri="{FF2B5EF4-FFF2-40B4-BE49-F238E27FC236}">
              <a16:creationId xmlns:a16="http://schemas.microsoft.com/office/drawing/2014/main" id="{BE1AE26D-49EA-4158-A673-154DE942C102}"/>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79</xdr:row>
      <xdr:rowOff>108</xdr:rowOff>
    </xdr:from>
    <xdr:to>
      <xdr:col>16</xdr:col>
      <xdr:colOff>526946</xdr:colOff>
      <xdr:row>79</xdr:row>
      <xdr:rowOff>268290</xdr:rowOff>
    </xdr:to>
    <xdr:sp macro="" textlink="">
      <xdr:nvSpPr>
        <xdr:cNvPr id="127" name="Isosceles Triangle 126">
          <a:extLst>
            <a:ext uri="{FF2B5EF4-FFF2-40B4-BE49-F238E27FC236}">
              <a16:creationId xmlns:a16="http://schemas.microsoft.com/office/drawing/2014/main" id="{78F39FCE-41BF-4908-B3ED-091E5A83300E}"/>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79</xdr:row>
      <xdr:rowOff>279931</xdr:rowOff>
    </xdr:from>
    <xdr:to>
      <xdr:col>19</xdr:col>
      <xdr:colOff>9212</xdr:colOff>
      <xdr:row>79</xdr:row>
      <xdr:rowOff>486833</xdr:rowOff>
    </xdr:to>
    <xdr:sp macro="" textlink="">
      <xdr:nvSpPr>
        <xdr:cNvPr id="128" name="Isosceles Triangle 127">
          <a:extLst>
            <a:ext uri="{FF2B5EF4-FFF2-40B4-BE49-F238E27FC236}">
              <a16:creationId xmlns:a16="http://schemas.microsoft.com/office/drawing/2014/main" id="{265BE617-1DC6-4CBD-896A-2CDE57277A3D}"/>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79</xdr:row>
      <xdr:rowOff>4764</xdr:rowOff>
    </xdr:from>
    <xdr:to>
      <xdr:col>18</xdr:col>
      <xdr:colOff>528005</xdr:colOff>
      <xdr:row>79</xdr:row>
      <xdr:rowOff>274851</xdr:rowOff>
    </xdr:to>
    <xdr:sp macro="" textlink="">
      <xdr:nvSpPr>
        <xdr:cNvPr id="129" name="Isosceles Triangle 128">
          <a:extLst>
            <a:ext uri="{FF2B5EF4-FFF2-40B4-BE49-F238E27FC236}">
              <a16:creationId xmlns:a16="http://schemas.microsoft.com/office/drawing/2014/main" id="{C0B849CC-627A-4EF4-8AF1-E6DDB42CE607}"/>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78</xdr:row>
      <xdr:rowOff>715753</xdr:rowOff>
    </xdr:from>
    <xdr:to>
      <xdr:col>20</xdr:col>
      <xdr:colOff>515517</xdr:colOff>
      <xdr:row>79</xdr:row>
      <xdr:rowOff>264268</xdr:rowOff>
    </xdr:to>
    <xdr:sp macro="" textlink="">
      <xdr:nvSpPr>
        <xdr:cNvPr id="130" name="Isosceles Triangle 129">
          <a:extLst>
            <a:ext uri="{FF2B5EF4-FFF2-40B4-BE49-F238E27FC236}">
              <a16:creationId xmlns:a16="http://schemas.microsoft.com/office/drawing/2014/main" id="{8FC777E0-8025-44F0-A2B0-7BED306FF4BA}"/>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79</xdr:row>
      <xdr:rowOff>269347</xdr:rowOff>
    </xdr:from>
    <xdr:to>
      <xdr:col>21</xdr:col>
      <xdr:colOff>16831</xdr:colOff>
      <xdr:row>79</xdr:row>
      <xdr:rowOff>465666</xdr:rowOff>
    </xdr:to>
    <xdr:sp macro="" textlink="">
      <xdr:nvSpPr>
        <xdr:cNvPr id="131" name="Isosceles Triangle 130">
          <a:extLst>
            <a:ext uri="{FF2B5EF4-FFF2-40B4-BE49-F238E27FC236}">
              <a16:creationId xmlns:a16="http://schemas.microsoft.com/office/drawing/2014/main" id="{443DB12D-5A25-45B6-8F08-45CA534B2520}"/>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644913</xdr:colOff>
      <xdr:row>3</xdr:row>
      <xdr:rowOff>172968</xdr:rowOff>
    </xdr:from>
    <xdr:to>
      <xdr:col>2</xdr:col>
      <xdr:colOff>8290</xdr:colOff>
      <xdr:row>3</xdr:row>
      <xdr:rowOff>362409</xdr:rowOff>
    </xdr:to>
    <xdr:sp macro="" textlink="">
      <xdr:nvSpPr>
        <xdr:cNvPr id="132" name="Isosceles Triangle 131">
          <a:extLst>
            <a:ext uri="{FF2B5EF4-FFF2-40B4-BE49-F238E27FC236}">
              <a16:creationId xmlns:a16="http://schemas.microsoft.com/office/drawing/2014/main" id="{1A001716-8711-41D7-AE8B-03384DB32CB1}"/>
            </a:ext>
          </a:extLst>
        </xdr:cNvPr>
        <xdr:cNvSpPr/>
      </xdr:nvSpPr>
      <xdr:spPr>
        <a:xfrm rot="16200000">
          <a:off x="1494825" y="621278"/>
          <a:ext cx="189441" cy="266488"/>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25</xdr:row>
      <xdr:rowOff>123295</xdr:rowOff>
    </xdr:from>
    <xdr:to>
      <xdr:col>0</xdr:col>
      <xdr:colOff>1754822</xdr:colOff>
      <xdr:row>25</xdr:row>
      <xdr:rowOff>312736</xdr:rowOff>
    </xdr:to>
    <xdr:sp macro="" textlink="">
      <xdr:nvSpPr>
        <xdr:cNvPr id="75" name="Isosceles Triangle 74">
          <a:extLst>
            <a:ext uri="{FF2B5EF4-FFF2-40B4-BE49-F238E27FC236}">
              <a16:creationId xmlns:a16="http://schemas.microsoft.com/office/drawing/2014/main" id="{9C2D4353-4838-415E-9E73-7E2B3F968C93}"/>
            </a:ext>
          </a:extLst>
        </xdr:cNvPr>
        <xdr:cNvSpPr/>
      </xdr:nvSpPr>
      <xdr:spPr>
        <a:xfrm rot="16200000">
          <a:off x="1621472" y="712787"/>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25</xdr:row>
      <xdr:rowOff>172968</xdr:rowOff>
    </xdr:from>
    <xdr:to>
      <xdr:col>0</xdr:col>
      <xdr:colOff>8290</xdr:colOff>
      <xdr:row>25</xdr:row>
      <xdr:rowOff>362409</xdr:rowOff>
    </xdr:to>
    <xdr:sp macro="" textlink="">
      <xdr:nvSpPr>
        <xdr:cNvPr id="133" name="Isosceles Triangle 132">
          <a:extLst>
            <a:ext uri="{FF2B5EF4-FFF2-40B4-BE49-F238E27FC236}">
              <a16:creationId xmlns:a16="http://schemas.microsoft.com/office/drawing/2014/main" id="{A968D00F-DE95-492F-9B8C-99C23785B8DD}"/>
            </a:ext>
          </a:extLst>
        </xdr:cNvPr>
        <xdr:cNvSpPr/>
      </xdr:nvSpPr>
      <xdr:spPr>
        <a:xfrm rot="16200000">
          <a:off x="1496589" y="633626"/>
          <a:ext cx="189441" cy="26296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43</xdr:row>
      <xdr:rowOff>123295</xdr:rowOff>
    </xdr:from>
    <xdr:to>
      <xdr:col>0</xdr:col>
      <xdr:colOff>1754822</xdr:colOff>
      <xdr:row>43</xdr:row>
      <xdr:rowOff>312736</xdr:rowOff>
    </xdr:to>
    <xdr:sp macro="" textlink="">
      <xdr:nvSpPr>
        <xdr:cNvPr id="134" name="Isosceles Triangle 133">
          <a:extLst>
            <a:ext uri="{FF2B5EF4-FFF2-40B4-BE49-F238E27FC236}">
              <a16:creationId xmlns:a16="http://schemas.microsoft.com/office/drawing/2014/main" id="{34BA0E1E-38B4-47FF-812C-D14E468C2B43}"/>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43</xdr:row>
      <xdr:rowOff>172968</xdr:rowOff>
    </xdr:from>
    <xdr:to>
      <xdr:col>0</xdr:col>
      <xdr:colOff>8290</xdr:colOff>
      <xdr:row>43</xdr:row>
      <xdr:rowOff>362409</xdr:rowOff>
    </xdr:to>
    <xdr:sp macro="" textlink="">
      <xdr:nvSpPr>
        <xdr:cNvPr id="135" name="Isosceles Triangle 134">
          <a:extLst>
            <a:ext uri="{FF2B5EF4-FFF2-40B4-BE49-F238E27FC236}">
              <a16:creationId xmlns:a16="http://schemas.microsoft.com/office/drawing/2014/main" id="{F8D1AE0B-F8E9-45E5-AB48-3196515D689B}"/>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61</xdr:row>
      <xdr:rowOff>123295</xdr:rowOff>
    </xdr:from>
    <xdr:to>
      <xdr:col>0</xdr:col>
      <xdr:colOff>1754822</xdr:colOff>
      <xdr:row>61</xdr:row>
      <xdr:rowOff>312736</xdr:rowOff>
    </xdr:to>
    <xdr:sp macro="" textlink="">
      <xdr:nvSpPr>
        <xdr:cNvPr id="136" name="Isosceles Triangle 135">
          <a:extLst>
            <a:ext uri="{FF2B5EF4-FFF2-40B4-BE49-F238E27FC236}">
              <a16:creationId xmlns:a16="http://schemas.microsoft.com/office/drawing/2014/main" id="{EBBB3976-4527-4196-86ED-545B20BF249B}"/>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61</xdr:row>
      <xdr:rowOff>172968</xdr:rowOff>
    </xdr:from>
    <xdr:to>
      <xdr:col>0</xdr:col>
      <xdr:colOff>8290</xdr:colOff>
      <xdr:row>61</xdr:row>
      <xdr:rowOff>362409</xdr:rowOff>
    </xdr:to>
    <xdr:sp macro="" textlink="">
      <xdr:nvSpPr>
        <xdr:cNvPr id="137" name="Isosceles Triangle 136">
          <a:extLst>
            <a:ext uri="{FF2B5EF4-FFF2-40B4-BE49-F238E27FC236}">
              <a16:creationId xmlns:a16="http://schemas.microsoft.com/office/drawing/2014/main" id="{4DA7CDBF-E99E-4811-BC58-FBA88538B0AA}"/>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79</xdr:row>
      <xdr:rowOff>123295</xdr:rowOff>
    </xdr:from>
    <xdr:to>
      <xdr:col>0</xdr:col>
      <xdr:colOff>1754822</xdr:colOff>
      <xdr:row>79</xdr:row>
      <xdr:rowOff>312736</xdr:rowOff>
    </xdr:to>
    <xdr:sp macro="" textlink="">
      <xdr:nvSpPr>
        <xdr:cNvPr id="138" name="Isosceles Triangle 137">
          <a:extLst>
            <a:ext uri="{FF2B5EF4-FFF2-40B4-BE49-F238E27FC236}">
              <a16:creationId xmlns:a16="http://schemas.microsoft.com/office/drawing/2014/main" id="{431F343C-B4FC-45D5-881A-E4752DA439B9}"/>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79</xdr:row>
      <xdr:rowOff>172968</xdr:rowOff>
    </xdr:from>
    <xdr:to>
      <xdr:col>0</xdr:col>
      <xdr:colOff>8290</xdr:colOff>
      <xdr:row>79</xdr:row>
      <xdr:rowOff>362409</xdr:rowOff>
    </xdr:to>
    <xdr:sp macro="" textlink="">
      <xdr:nvSpPr>
        <xdr:cNvPr id="139" name="Isosceles Triangle 138">
          <a:extLst>
            <a:ext uri="{FF2B5EF4-FFF2-40B4-BE49-F238E27FC236}">
              <a16:creationId xmlns:a16="http://schemas.microsoft.com/office/drawing/2014/main" id="{CA8315A3-771D-4302-81B1-721926E4BA36}"/>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5D4D2992-4934-40F4-B9F0-F332C483EF08}"/>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301B6268-0284-4E12-BD3B-368ECE6D2A82}"/>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462FB14-D19D-4ED2-A538-BE9D8A881F6D}"/>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9F2EF904-90CC-4C40-9201-203ABE23D37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24B82721-DFE7-4789-9428-7C0982CA218E}"/>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B8D26CD-D767-4CCF-B379-0E6087E0BFBC}"/>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79854578-3871-4E1A-A3C0-A20BD97147E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3E2D8F65-2B0B-4DD3-ADC6-291ACB750ED5}"/>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A85DBAC-4DF2-438F-9DAC-287EDFF6EA39}"/>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4F61EEB-2286-4314-8B9F-3C4856996AE9}"/>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DFB7CE8E-2945-47DE-A401-D2BB9C50AE0A}"/>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C99BEEB-4616-4E88-8C37-FCB61000B0D8}"/>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CB2A30B9-916C-4F2B-A6FF-A18D31E0D06F}"/>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1C617AEC-587C-4126-ACE9-7B9C5E623FBB}"/>
            </a:ext>
          </a:extLst>
        </xdr:cNvPr>
        <xdr:cNvSpPr txBox="1"/>
      </xdr:nvSpPr>
      <xdr:spPr>
        <a:xfrm rot="16200000">
          <a:off x="-1049338" y="5237163"/>
          <a:ext cx="2719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B987B135-9710-43F9-9634-1A76AC6AC6FD}"/>
            </a:ext>
          </a:extLst>
        </xdr:cNvPr>
        <xdr:cNvSpPr txBox="1"/>
      </xdr:nvSpPr>
      <xdr:spPr>
        <a:xfrm rot="16200000">
          <a:off x="-1046481" y="8273415"/>
          <a:ext cx="27139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349702</xdr:colOff>
      <xdr:row>2</xdr:row>
      <xdr:rowOff>108857</xdr:rowOff>
    </xdr:from>
    <xdr:to>
      <xdr:col>17</xdr:col>
      <xdr:colOff>296634</xdr:colOff>
      <xdr:row>15</xdr:row>
      <xdr:rowOff>517977</xdr:rowOff>
    </xdr:to>
    <xdr:graphicFrame macro="">
      <xdr:nvGraphicFramePr>
        <xdr:cNvPr id="3" name="Chart 2">
          <a:extLst>
            <a:ext uri="{FF2B5EF4-FFF2-40B4-BE49-F238E27FC236}">
              <a16:creationId xmlns:a16="http://schemas.microsoft.com/office/drawing/2014/main" id="{441A99DE-A202-4351-BDBA-F3FE7B1588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407306</xdr:colOff>
      <xdr:row>3</xdr:row>
      <xdr:rowOff>12700</xdr:rowOff>
    </xdr:from>
    <xdr:to>
      <xdr:col>14</xdr:col>
      <xdr:colOff>370113</xdr:colOff>
      <xdr:row>5</xdr:row>
      <xdr:rowOff>210456</xdr:rowOff>
    </xdr:to>
    <xdr:sp macro="" textlink="">
      <xdr:nvSpPr>
        <xdr:cNvPr id="4" name="TextBox 3">
          <a:extLst>
            <a:ext uri="{FF2B5EF4-FFF2-40B4-BE49-F238E27FC236}">
              <a16:creationId xmlns:a16="http://schemas.microsoft.com/office/drawing/2014/main" id="{1F136DC8-7A18-4DC2-8019-722C1424E490}"/>
            </a:ext>
          </a:extLst>
        </xdr:cNvPr>
        <xdr:cNvSpPr txBox="1"/>
      </xdr:nvSpPr>
      <xdr:spPr>
        <a:xfrm>
          <a:off x="9451520" y="502557"/>
          <a:ext cx="4435022" cy="5243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100" b="1" i="0" baseline="0">
              <a:solidFill>
                <a:schemeClr val="dk1"/>
              </a:solidFill>
              <a:effectLst/>
              <a:latin typeface="+mn-lt"/>
              <a:ea typeface="+mn-ea"/>
              <a:cs typeface="+mn-cs"/>
            </a:rPr>
            <a:t>Overall rate of non-fatal and fatal MVT injuries</a:t>
          </a:r>
          <a:endParaRPr lang="en-US" b="1">
            <a:effectLst/>
          </a:endParaRPr>
        </a:p>
        <a:p>
          <a:endParaRPr lang="en-US" sz="1100"/>
        </a:p>
      </xdr:txBody>
    </xdr:sp>
    <xdr:clientData/>
  </xdr:twoCellAnchor>
  <xdr:twoCellAnchor>
    <xdr:from>
      <xdr:col>8</xdr:col>
      <xdr:colOff>400956</xdr:colOff>
      <xdr:row>5</xdr:row>
      <xdr:rowOff>121556</xdr:rowOff>
    </xdr:from>
    <xdr:to>
      <xdr:col>17</xdr:col>
      <xdr:colOff>78013</xdr:colOff>
      <xdr:row>5</xdr:row>
      <xdr:rowOff>373741</xdr:rowOff>
    </xdr:to>
    <xdr:sp macro="" textlink="">
      <xdr:nvSpPr>
        <xdr:cNvPr id="5" name="TextBox 4">
          <a:extLst>
            <a:ext uri="{FF2B5EF4-FFF2-40B4-BE49-F238E27FC236}">
              <a16:creationId xmlns:a16="http://schemas.microsoft.com/office/drawing/2014/main" id="{CA30178F-3D2E-4B3A-950A-05AD10A6DD19}"/>
            </a:ext>
          </a:extLst>
        </xdr:cNvPr>
        <xdr:cNvSpPr txBox="1"/>
      </xdr:nvSpPr>
      <xdr:spPr>
        <a:xfrm>
          <a:off x="9445170" y="937985"/>
          <a:ext cx="5972629" cy="2521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900" b="0" i="0" baseline="0">
              <a:solidFill>
                <a:schemeClr val="dk1"/>
              </a:solidFill>
              <a:effectLst/>
              <a:latin typeface="+mn-lt"/>
              <a:ea typeface="+mn-ea"/>
              <a:cs typeface="+mn-cs"/>
            </a:rPr>
            <a:t>Rates of MVT-related hospitalizations, emergency department visits, and deaths over five years </a:t>
          </a:r>
          <a:endParaRPr lang="en-US" sz="900" b="0">
            <a:effectLst/>
          </a:endParaRPr>
        </a:p>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78668</xdr:colOff>
      <xdr:row>1</xdr:row>
      <xdr:rowOff>128762</xdr:rowOff>
    </xdr:from>
    <xdr:to>
      <xdr:col>13</xdr:col>
      <xdr:colOff>75493</xdr:colOff>
      <xdr:row>18</xdr:row>
      <xdr:rowOff>23281</xdr:rowOff>
    </xdr:to>
    <xdr:graphicFrame macro="">
      <xdr:nvGraphicFramePr>
        <xdr:cNvPr id="9" name="Chart 8">
          <a:extLst>
            <a:ext uri="{FF2B5EF4-FFF2-40B4-BE49-F238E27FC236}">
              <a16:creationId xmlns:a16="http://schemas.microsoft.com/office/drawing/2014/main" id="{3CC459D3-7E39-436F-9A79-C108FF7C77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207209</xdr:colOff>
      <xdr:row>3</xdr:row>
      <xdr:rowOff>66841</xdr:rowOff>
    </xdr:from>
    <xdr:to>
      <xdr:col>12</xdr:col>
      <xdr:colOff>701841</xdr:colOff>
      <xdr:row>19</xdr:row>
      <xdr:rowOff>106946</xdr:rowOff>
    </xdr:to>
    <xdr:graphicFrame macro="">
      <xdr:nvGraphicFramePr>
        <xdr:cNvPr id="3" name="Chart 2">
          <a:extLst>
            <a:ext uri="{FF2B5EF4-FFF2-40B4-BE49-F238E27FC236}">
              <a16:creationId xmlns:a16="http://schemas.microsoft.com/office/drawing/2014/main" id="{7D567AD4-F299-489B-8398-0001BF4DD3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12383</xdr:colOff>
      <xdr:row>1</xdr:row>
      <xdr:rowOff>6684</xdr:rowOff>
    </xdr:from>
    <xdr:to>
      <xdr:col>0</xdr:col>
      <xdr:colOff>982579</xdr:colOff>
      <xdr:row>17</xdr:row>
      <xdr:rowOff>0</xdr:rowOff>
    </xdr:to>
    <xdr:sp macro="" textlink="">
      <xdr:nvSpPr>
        <xdr:cNvPr id="3" name="TextBox 2">
          <a:extLst>
            <a:ext uri="{FF2B5EF4-FFF2-40B4-BE49-F238E27FC236}">
              <a16:creationId xmlns:a16="http://schemas.microsoft.com/office/drawing/2014/main" id="{D3BC6E62-88C2-40E3-B22E-04D1542AB63D}"/>
            </a:ext>
          </a:extLst>
        </xdr:cNvPr>
        <xdr:cNvSpPr txBox="1"/>
      </xdr:nvSpPr>
      <xdr:spPr>
        <a:xfrm rot="16200000">
          <a:off x="-1120098" y="1366428"/>
          <a:ext cx="3235158" cy="970196"/>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xdr:colOff>
      <xdr:row>18</xdr:row>
      <xdr:rowOff>153737</xdr:rowOff>
    </xdr:from>
    <xdr:to>
      <xdr:col>0</xdr:col>
      <xdr:colOff>989264</xdr:colOff>
      <xdr:row>34</xdr:row>
      <xdr:rowOff>157480</xdr:rowOff>
    </xdr:to>
    <xdr:sp macro="" textlink="">
      <xdr:nvSpPr>
        <xdr:cNvPr id="4" name="TextBox 3">
          <a:extLst>
            <a:ext uri="{FF2B5EF4-FFF2-40B4-BE49-F238E27FC236}">
              <a16:creationId xmlns:a16="http://schemas.microsoft.com/office/drawing/2014/main" id="{6B079D49-ABA3-4406-9F32-5EF0955904E0}"/>
            </a:ext>
          </a:extLst>
        </xdr:cNvPr>
        <xdr:cNvSpPr txBox="1"/>
      </xdr:nvSpPr>
      <xdr:spPr>
        <a:xfrm rot="16200000">
          <a:off x="-1044607" y="4827871"/>
          <a:ext cx="3078480" cy="989263"/>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37</xdr:row>
      <xdr:rowOff>6684</xdr:rowOff>
    </xdr:from>
    <xdr:to>
      <xdr:col>0</xdr:col>
      <xdr:colOff>1002633</xdr:colOff>
      <xdr:row>52</xdr:row>
      <xdr:rowOff>155578</xdr:rowOff>
    </xdr:to>
    <xdr:sp macro="" textlink="">
      <xdr:nvSpPr>
        <xdr:cNvPr id="5" name="TextBox 4">
          <a:extLst>
            <a:ext uri="{FF2B5EF4-FFF2-40B4-BE49-F238E27FC236}">
              <a16:creationId xmlns:a16="http://schemas.microsoft.com/office/drawing/2014/main" id="{63AB7B7C-042F-47DF-88FC-39C068D6DAD0}"/>
            </a:ext>
          </a:extLst>
        </xdr:cNvPr>
        <xdr:cNvSpPr txBox="1"/>
      </xdr:nvSpPr>
      <xdr:spPr>
        <a:xfrm rot="16200000">
          <a:off x="-943393" y="8148973"/>
          <a:ext cx="2889420" cy="1002632"/>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555625</xdr:colOff>
      <xdr:row>1</xdr:row>
      <xdr:rowOff>80962</xdr:rowOff>
    </xdr:from>
    <xdr:to>
      <xdr:col>16</xdr:col>
      <xdr:colOff>253269</xdr:colOff>
      <xdr:row>38</xdr:row>
      <xdr:rowOff>88973</xdr:rowOff>
    </xdr:to>
    <xdr:pic>
      <xdr:nvPicPr>
        <xdr:cNvPr id="2" name="Picture 1">
          <a:extLst>
            <a:ext uri="{FF2B5EF4-FFF2-40B4-BE49-F238E27FC236}">
              <a16:creationId xmlns:a16="http://schemas.microsoft.com/office/drawing/2014/main" id="{E620646A-6A52-4A19-BE4C-97418C8802A1}"/>
            </a:ext>
          </a:extLst>
        </xdr:cNvPr>
        <xdr:cNvPicPr>
          <a:picLocks noChangeAspect="1"/>
        </xdr:cNvPicPr>
      </xdr:nvPicPr>
      <xdr:blipFill rotWithShape="1">
        <a:blip xmlns:r="http://schemas.openxmlformats.org/officeDocument/2006/relationships" r:embed="rId1"/>
        <a:srcRect l="762" r="-1" b="1366"/>
        <a:stretch/>
      </xdr:blipFill>
      <xdr:spPr>
        <a:xfrm>
          <a:off x="5371042" y="239712"/>
          <a:ext cx="5835977" cy="7481357"/>
        </a:xfrm>
        <a:prstGeom prst="rect">
          <a:avLst/>
        </a:prstGeom>
      </xdr:spPr>
    </xdr:pic>
    <xdr:clientData/>
  </xdr:twoCellAnchor>
  <xdr:twoCellAnchor editAs="oneCell">
    <xdr:from>
      <xdr:col>7</xdr:col>
      <xdr:colOff>186266</xdr:colOff>
      <xdr:row>41</xdr:row>
      <xdr:rowOff>113394</xdr:rowOff>
    </xdr:from>
    <xdr:to>
      <xdr:col>16</xdr:col>
      <xdr:colOff>500016</xdr:colOff>
      <xdr:row>85</xdr:row>
      <xdr:rowOff>83698</xdr:rowOff>
    </xdr:to>
    <xdr:pic>
      <xdr:nvPicPr>
        <xdr:cNvPr id="3" name="Picture 2">
          <a:extLst>
            <a:ext uri="{FF2B5EF4-FFF2-40B4-BE49-F238E27FC236}">
              <a16:creationId xmlns:a16="http://schemas.microsoft.com/office/drawing/2014/main" id="{71176F42-5543-4EA1-AB12-8F27546EEFA1}"/>
            </a:ext>
          </a:extLst>
        </xdr:cNvPr>
        <xdr:cNvPicPr>
          <a:picLocks noChangeAspect="1"/>
        </xdr:cNvPicPr>
      </xdr:nvPicPr>
      <xdr:blipFill>
        <a:blip xmlns:r="http://schemas.openxmlformats.org/officeDocument/2006/relationships" r:embed="rId2"/>
        <a:stretch>
          <a:fillRect/>
        </a:stretch>
      </xdr:blipFill>
      <xdr:spPr>
        <a:xfrm>
          <a:off x="5615516" y="8167311"/>
          <a:ext cx="5838250" cy="6987053"/>
        </a:xfrm>
        <a:prstGeom prst="rect">
          <a:avLst/>
        </a:prstGeom>
      </xdr:spPr>
    </xdr:pic>
    <xdr:clientData/>
  </xdr:twoCellAnchor>
  <xdr:twoCellAnchor>
    <xdr:from>
      <xdr:col>14</xdr:col>
      <xdr:colOff>102430</xdr:colOff>
      <xdr:row>3</xdr:row>
      <xdr:rowOff>36286</xdr:rowOff>
    </xdr:from>
    <xdr:to>
      <xdr:col>15</xdr:col>
      <xdr:colOff>290452</xdr:colOff>
      <xdr:row>4</xdr:row>
      <xdr:rowOff>74385</xdr:rowOff>
    </xdr:to>
    <xdr:sp macro="" textlink="">
      <xdr:nvSpPr>
        <xdr:cNvPr id="4" name="Rectangle 3">
          <a:extLst>
            <a:ext uri="{FF2B5EF4-FFF2-40B4-BE49-F238E27FC236}">
              <a16:creationId xmlns:a16="http://schemas.microsoft.com/office/drawing/2014/main" id="{3E5A4522-B882-402F-8264-FB249FAC3331}"/>
            </a:ext>
          </a:extLst>
        </xdr:cNvPr>
        <xdr:cNvSpPr/>
      </xdr:nvSpPr>
      <xdr:spPr>
        <a:xfrm>
          <a:off x="9754430" y="526143"/>
          <a:ext cx="795808" cy="201385"/>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120953</xdr:colOff>
      <xdr:row>3</xdr:row>
      <xdr:rowOff>139247</xdr:rowOff>
    </xdr:from>
    <xdr:to>
      <xdr:col>14</xdr:col>
      <xdr:colOff>102430</xdr:colOff>
      <xdr:row>6</xdr:row>
      <xdr:rowOff>36287</xdr:rowOff>
    </xdr:to>
    <xdr:cxnSp macro="">
      <xdr:nvCxnSpPr>
        <xdr:cNvPr id="5" name="Connector: Elbow 4">
          <a:extLst>
            <a:ext uri="{FF2B5EF4-FFF2-40B4-BE49-F238E27FC236}">
              <a16:creationId xmlns:a16="http://schemas.microsoft.com/office/drawing/2014/main" id="{583F2884-8127-4C49-862D-75706EA7AA83}"/>
            </a:ext>
          </a:extLst>
        </xdr:cNvPr>
        <xdr:cNvCxnSpPr>
          <a:endCxn id="4" idx="1"/>
        </xdr:cNvCxnSpPr>
      </xdr:nvCxnSpPr>
      <xdr:spPr>
        <a:xfrm flipV="1">
          <a:off x="2479524" y="629104"/>
          <a:ext cx="7274906" cy="386897"/>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91016</xdr:colOff>
      <xdr:row>1</xdr:row>
      <xdr:rowOff>116719</xdr:rowOff>
    </xdr:from>
    <xdr:to>
      <xdr:col>15</xdr:col>
      <xdr:colOff>267276</xdr:colOff>
      <xdr:row>2</xdr:row>
      <xdr:rowOff>148469</xdr:rowOff>
    </xdr:to>
    <xdr:sp macro="" textlink="">
      <xdr:nvSpPr>
        <xdr:cNvPr id="8" name="Rectangle 7">
          <a:extLst>
            <a:ext uri="{FF2B5EF4-FFF2-40B4-BE49-F238E27FC236}">
              <a16:creationId xmlns:a16="http://schemas.microsoft.com/office/drawing/2014/main" id="{1CBF19C3-CD6C-4842-9359-D2B91F80CEDF}"/>
            </a:ext>
          </a:extLst>
        </xdr:cNvPr>
        <xdr:cNvSpPr/>
      </xdr:nvSpPr>
      <xdr:spPr>
        <a:xfrm>
          <a:off x="9743016" y="280005"/>
          <a:ext cx="784046" cy="195035"/>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592667</xdr:colOff>
      <xdr:row>9</xdr:row>
      <xdr:rowOff>148167</xdr:rowOff>
    </xdr:from>
    <xdr:to>
      <xdr:col>8</xdr:col>
      <xdr:colOff>455084</xdr:colOff>
      <xdr:row>19</xdr:row>
      <xdr:rowOff>31750</xdr:rowOff>
    </xdr:to>
    <xdr:cxnSp macro="">
      <xdr:nvCxnSpPr>
        <xdr:cNvPr id="19" name="Connector: Elbow 18">
          <a:extLst>
            <a:ext uri="{FF2B5EF4-FFF2-40B4-BE49-F238E27FC236}">
              <a16:creationId xmlns:a16="http://schemas.microsoft.com/office/drawing/2014/main" id="{1C12D09E-40C4-47BA-8E48-E92795ED4868}"/>
            </a:ext>
          </a:extLst>
        </xdr:cNvPr>
        <xdr:cNvCxnSpPr/>
      </xdr:nvCxnSpPr>
      <xdr:spPr>
        <a:xfrm>
          <a:off x="2338917" y="1873250"/>
          <a:ext cx="4159250" cy="1852083"/>
        </a:xfrm>
        <a:prstGeom prst="bentConnector3">
          <a:avLst>
            <a:gd name="adj1" fmla="val 50000"/>
          </a:avLst>
        </a:prstGeom>
        <a:ln w="28575">
          <a:solidFill>
            <a:schemeClr val="accent6">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10584</xdr:colOff>
      <xdr:row>11</xdr:row>
      <xdr:rowOff>63500</xdr:rowOff>
    </xdr:from>
    <xdr:to>
      <xdr:col>8</xdr:col>
      <xdr:colOff>10584</xdr:colOff>
      <xdr:row>21</xdr:row>
      <xdr:rowOff>127000</xdr:rowOff>
    </xdr:to>
    <xdr:cxnSp macro="">
      <xdr:nvCxnSpPr>
        <xdr:cNvPr id="21" name="Connector: Elbow 20">
          <a:extLst>
            <a:ext uri="{FF2B5EF4-FFF2-40B4-BE49-F238E27FC236}">
              <a16:creationId xmlns:a16="http://schemas.microsoft.com/office/drawing/2014/main" id="{2DDD7803-32AC-452B-9FE3-5B1A1FA5DC8F}"/>
            </a:ext>
          </a:extLst>
        </xdr:cNvPr>
        <xdr:cNvCxnSpPr/>
      </xdr:nvCxnSpPr>
      <xdr:spPr>
        <a:xfrm>
          <a:off x="2370667" y="2275417"/>
          <a:ext cx="3683000" cy="1873250"/>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10584</xdr:colOff>
      <xdr:row>13</xdr:row>
      <xdr:rowOff>74084</xdr:rowOff>
    </xdr:from>
    <xdr:to>
      <xdr:col>7</xdr:col>
      <xdr:colOff>243417</xdr:colOff>
      <xdr:row>25</xdr:row>
      <xdr:rowOff>0</xdr:rowOff>
    </xdr:to>
    <xdr:cxnSp macro="">
      <xdr:nvCxnSpPr>
        <xdr:cNvPr id="23" name="Connector: Elbow 22">
          <a:extLst>
            <a:ext uri="{FF2B5EF4-FFF2-40B4-BE49-F238E27FC236}">
              <a16:creationId xmlns:a16="http://schemas.microsoft.com/office/drawing/2014/main" id="{8CB5C10E-98F3-466C-A7CF-A362C42A48A7}"/>
            </a:ext>
          </a:extLst>
        </xdr:cNvPr>
        <xdr:cNvCxnSpPr/>
      </xdr:nvCxnSpPr>
      <xdr:spPr>
        <a:xfrm>
          <a:off x="2370667" y="2624667"/>
          <a:ext cx="3302000" cy="2032000"/>
        </a:xfrm>
        <a:prstGeom prst="bentConnector3">
          <a:avLst>
            <a:gd name="adj1" fmla="val 50000"/>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9071</xdr:colOff>
      <xdr:row>15</xdr:row>
      <xdr:rowOff>21166</xdr:rowOff>
    </xdr:from>
    <xdr:to>
      <xdr:col>6</xdr:col>
      <xdr:colOff>582083</xdr:colOff>
      <xdr:row>17</xdr:row>
      <xdr:rowOff>154214</xdr:rowOff>
    </xdr:to>
    <xdr:cxnSp macro="">
      <xdr:nvCxnSpPr>
        <xdr:cNvPr id="56" name="Connector: Elbow 55">
          <a:extLst>
            <a:ext uri="{FF2B5EF4-FFF2-40B4-BE49-F238E27FC236}">
              <a16:creationId xmlns:a16="http://schemas.microsoft.com/office/drawing/2014/main" id="{6781E317-1DE6-4531-9F19-F9466566CC0B}"/>
            </a:ext>
          </a:extLst>
        </xdr:cNvPr>
        <xdr:cNvCxnSpPr/>
      </xdr:nvCxnSpPr>
      <xdr:spPr>
        <a:xfrm flipV="1">
          <a:off x="1759857" y="2905880"/>
          <a:ext cx="3611940" cy="459620"/>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583595</xdr:colOff>
      <xdr:row>27</xdr:row>
      <xdr:rowOff>10585</xdr:rowOff>
    </xdr:from>
    <xdr:to>
      <xdr:col>6</xdr:col>
      <xdr:colOff>476250</xdr:colOff>
      <xdr:row>29</xdr:row>
      <xdr:rowOff>148167</xdr:rowOff>
    </xdr:to>
    <xdr:cxnSp macro="">
      <xdr:nvCxnSpPr>
        <xdr:cNvPr id="64" name="Connector: Elbow 63">
          <a:extLst>
            <a:ext uri="{FF2B5EF4-FFF2-40B4-BE49-F238E27FC236}">
              <a16:creationId xmlns:a16="http://schemas.microsoft.com/office/drawing/2014/main" id="{400E3975-E98A-45C7-B0D7-0A766E80BCB2}"/>
            </a:ext>
          </a:extLst>
        </xdr:cNvPr>
        <xdr:cNvCxnSpPr>
          <a:stCxn id="29" idx="3"/>
        </xdr:cNvCxnSpPr>
      </xdr:nvCxnSpPr>
      <xdr:spPr>
        <a:xfrm flipV="1">
          <a:off x="4171345" y="5831418"/>
          <a:ext cx="1120322" cy="455082"/>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527654</xdr:colOff>
      <xdr:row>26</xdr:row>
      <xdr:rowOff>783167</xdr:rowOff>
    </xdr:from>
    <xdr:to>
      <xdr:col>16</xdr:col>
      <xdr:colOff>84666</xdr:colOff>
      <xdr:row>33</xdr:row>
      <xdr:rowOff>52916</xdr:rowOff>
    </xdr:to>
    <xdr:sp macro="" textlink="">
      <xdr:nvSpPr>
        <xdr:cNvPr id="17" name="Rectangle 16">
          <a:extLst>
            <a:ext uri="{FF2B5EF4-FFF2-40B4-BE49-F238E27FC236}">
              <a16:creationId xmlns:a16="http://schemas.microsoft.com/office/drawing/2014/main" id="{73015DEC-61BD-4B7E-A2A9-5FAB91D65C4E}"/>
            </a:ext>
          </a:extLst>
        </xdr:cNvPr>
        <xdr:cNvSpPr/>
      </xdr:nvSpPr>
      <xdr:spPr>
        <a:xfrm>
          <a:off x="8412237" y="5609167"/>
          <a:ext cx="2626179" cy="1227666"/>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306917</xdr:colOff>
      <xdr:row>50</xdr:row>
      <xdr:rowOff>121708</xdr:rowOff>
    </xdr:from>
    <xdr:to>
      <xdr:col>18</xdr:col>
      <xdr:colOff>99218</xdr:colOff>
      <xdr:row>58</xdr:row>
      <xdr:rowOff>10584</xdr:rowOff>
    </xdr:to>
    <xdr:cxnSp macro="">
      <xdr:nvCxnSpPr>
        <xdr:cNvPr id="26" name="Connector: Elbow 25">
          <a:extLst>
            <a:ext uri="{FF2B5EF4-FFF2-40B4-BE49-F238E27FC236}">
              <a16:creationId xmlns:a16="http://schemas.microsoft.com/office/drawing/2014/main" id="{23595F1A-74E6-4D7D-B33A-AC2702FA2AF9}"/>
            </a:ext>
          </a:extLst>
        </xdr:cNvPr>
        <xdr:cNvCxnSpPr>
          <a:cxnSpLocks/>
          <a:stCxn id="30" idx="1"/>
        </xdr:cNvCxnSpPr>
      </xdr:nvCxnSpPr>
      <xdr:spPr>
        <a:xfrm rot="10800000" flipV="1">
          <a:off x="11260667" y="9604375"/>
          <a:ext cx="1559718" cy="1180042"/>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169333</xdr:colOff>
      <xdr:row>52</xdr:row>
      <xdr:rowOff>24190</xdr:rowOff>
    </xdr:from>
    <xdr:to>
      <xdr:col>16</xdr:col>
      <xdr:colOff>317499</xdr:colOff>
      <xdr:row>62</xdr:row>
      <xdr:rowOff>95251</xdr:rowOff>
    </xdr:to>
    <xdr:sp macro="" textlink="">
      <xdr:nvSpPr>
        <xdr:cNvPr id="27" name="Rectangle 26">
          <a:extLst>
            <a:ext uri="{FF2B5EF4-FFF2-40B4-BE49-F238E27FC236}">
              <a16:creationId xmlns:a16="http://schemas.microsoft.com/office/drawing/2014/main" id="{05C558FC-AB6A-4102-A790-AF388842E0A1}"/>
            </a:ext>
          </a:extLst>
        </xdr:cNvPr>
        <xdr:cNvSpPr/>
      </xdr:nvSpPr>
      <xdr:spPr>
        <a:xfrm>
          <a:off x="8667750" y="9824357"/>
          <a:ext cx="2603499" cy="1679727"/>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398992</xdr:colOff>
      <xdr:row>55</xdr:row>
      <xdr:rowOff>53976</xdr:rowOff>
    </xdr:from>
    <xdr:to>
      <xdr:col>7</xdr:col>
      <xdr:colOff>186266</xdr:colOff>
      <xdr:row>63</xdr:row>
      <xdr:rowOff>93255</xdr:rowOff>
    </xdr:to>
    <xdr:cxnSp macro="">
      <xdr:nvCxnSpPr>
        <xdr:cNvPr id="31" name="Connector: Elbow 30">
          <a:extLst>
            <a:ext uri="{FF2B5EF4-FFF2-40B4-BE49-F238E27FC236}">
              <a16:creationId xmlns:a16="http://schemas.microsoft.com/office/drawing/2014/main" id="{05BC3B29-5E21-45E7-8231-2D69017893FC}"/>
            </a:ext>
          </a:extLst>
        </xdr:cNvPr>
        <xdr:cNvCxnSpPr>
          <a:cxnSpLocks/>
          <a:stCxn id="36" idx="3"/>
          <a:endCxn id="3" idx="1"/>
        </xdr:cNvCxnSpPr>
      </xdr:nvCxnSpPr>
      <xdr:spPr>
        <a:xfrm>
          <a:off x="4600575" y="10340976"/>
          <a:ext cx="1014941" cy="1319862"/>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187476</xdr:colOff>
      <xdr:row>26</xdr:row>
      <xdr:rowOff>24190</xdr:rowOff>
    </xdr:from>
    <xdr:to>
      <xdr:col>4</xdr:col>
      <xdr:colOff>583595</xdr:colOff>
      <xdr:row>38</xdr:row>
      <xdr:rowOff>145143</xdr:rowOff>
    </xdr:to>
    <xdr:graphicFrame macro="">
      <xdr:nvGraphicFramePr>
        <xdr:cNvPr id="29" name="Chart 28">
          <a:extLst>
            <a:ext uri="{FF2B5EF4-FFF2-40B4-BE49-F238E27FC236}">
              <a16:creationId xmlns:a16="http://schemas.microsoft.com/office/drawing/2014/main" id="{600190DC-6FE1-45FA-B7FE-0B13D40E2F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52917</xdr:colOff>
      <xdr:row>17</xdr:row>
      <xdr:rowOff>181430</xdr:rowOff>
    </xdr:from>
    <xdr:to>
      <xdr:col>17</xdr:col>
      <xdr:colOff>471714</xdr:colOff>
      <xdr:row>22</xdr:row>
      <xdr:rowOff>42331</xdr:rowOff>
    </xdr:to>
    <xdr:cxnSp macro="">
      <xdr:nvCxnSpPr>
        <xdr:cNvPr id="39" name="Connector: Elbow 38">
          <a:extLst>
            <a:ext uri="{FF2B5EF4-FFF2-40B4-BE49-F238E27FC236}">
              <a16:creationId xmlns:a16="http://schemas.microsoft.com/office/drawing/2014/main" id="{4084C51F-6FD0-43FE-91F4-A3C52BD2D21C}"/>
            </a:ext>
          </a:extLst>
        </xdr:cNvPr>
        <xdr:cNvCxnSpPr>
          <a:cxnSpLocks/>
          <a:stCxn id="32" idx="1"/>
        </xdr:cNvCxnSpPr>
      </xdr:nvCxnSpPr>
      <xdr:spPr>
        <a:xfrm rot="10800000" flipV="1">
          <a:off x="10920488" y="3383644"/>
          <a:ext cx="1171726" cy="840616"/>
        </a:xfrm>
        <a:prstGeom prst="bentConnector3">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158754</xdr:colOff>
      <xdr:row>8</xdr:row>
      <xdr:rowOff>126999</xdr:rowOff>
    </xdr:from>
    <xdr:to>
      <xdr:col>17</xdr:col>
      <xdr:colOff>1006929</xdr:colOff>
      <xdr:row>14</xdr:row>
      <xdr:rowOff>21165</xdr:rowOff>
    </xdr:to>
    <xdr:cxnSp macro="">
      <xdr:nvCxnSpPr>
        <xdr:cNvPr id="42" name="Connector: Elbow 41">
          <a:extLst>
            <a:ext uri="{FF2B5EF4-FFF2-40B4-BE49-F238E27FC236}">
              <a16:creationId xmlns:a16="http://schemas.microsoft.com/office/drawing/2014/main" id="{159B3981-63CB-4D0B-BB3E-B4324D0E8288}"/>
            </a:ext>
          </a:extLst>
        </xdr:cNvPr>
        <xdr:cNvCxnSpPr>
          <a:cxnSpLocks/>
        </xdr:cNvCxnSpPr>
      </xdr:nvCxnSpPr>
      <xdr:spPr>
        <a:xfrm rot="10800000" flipV="1">
          <a:off x="11026325" y="1551213"/>
          <a:ext cx="1601104" cy="1191381"/>
        </a:xfrm>
        <a:prstGeom prst="bentConnector3">
          <a:avLst/>
        </a:prstGeom>
        <a:ln w="28575">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264585</xdr:colOff>
      <xdr:row>26</xdr:row>
      <xdr:rowOff>923338</xdr:rowOff>
    </xdr:from>
    <xdr:to>
      <xdr:col>17</xdr:col>
      <xdr:colOff>949244</xdr:colOff>
      <xdr:row>29</xdr:row>
      <xdr:rowOff>148166</xdr:rowOff>
    </xdr:to>
    <xdr:cxnSp macro="">
      <xdr:nvCxnSpPr>
        <xdr:cNvPr id="22" name="Connector: Elbow 21">
          <a:extLst>
            <a:ext uri="{FF2B5EF4-FFF2-40B4-BE49-F238E27FC236}">
              <a16:creationId xmlns:a16="http://schemas.microsoft.com/office/drawing/2014/main" id="{98E16CB0-ACAE-461F-980B-3EECB30DE6CE}"/>
            </a:ext>
          </a:extLst>
        </xdr:cNvPr>
        <xdr:cNvCxnSpPr>
          <a:cxnSpLocks/>
          <a:stCxn id="24" idx="1"/>
        </xdr:cNvCxnSpPr>
      </xdr:nvCxnSpPr>
      <xdr:spPr>
        <a:xfrm rot="10800000" flipV="1">
          <a:off x="11132156" y="5767481"/>
          <a:ext cx="1437588" cy="540185"/>
        </a:xfrm>
        <a:prstGeom prst="bentConnector3">
          <a:avLst>
            <a:gd name="adj1" fmla="val 50000"/>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949244</xdr:colOff>
      <xdr:row>25</xdr:row>
      <xdr:rowOff>88332</xdr:rowOff>
    </xdr:from>
    <xdr:to>
      <xdr:col>24</xdr:col>
      <xdr:colOff>144638</xdr:colOff>
      <xdr:row>32</xdr:row>
      <xdr:rowOff>116417</xdr:rowOff>
    </xdr:to>
    <xdr:sp macro="" textlink="">
      <xdr:nvSpPr>
        <xdr:cNvPr id="24" name="Rectangle 23">
          <a:extLst>
            <a:ext uri="{FF2B5EF4-FFF2-40B4-BE49-F238E27FC236}">
              <a16:creationId xmlns:a16="http://schemas.microsoft.com/office/drawing/2014/main" id="{7FA7E61D-E5AA-4D95-A610-6434E962612F}"/>
            </a:ext>
          </a:extLst>
        </xdr:cNvPr>
        <xdr:cNvSpPr/>
      </xdr:nvSpPr>
      <xdr:spPr>
        <a:xfrm>
          <a:off x="12654411" y="4744999"/>
          <a:ext cx="6476727" cy="1996585"/>
        </a:xfrm>
        <a:prstGeom prst="rect">
          <a:avLst/>
        </a:prstGeom>
        <a:no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99218</xdr:colOff>
      <xdr:row>42</xdr:row>
      <xdr:rowOff>17463</xdr:rowOff>
    </xdr:from>
    <xdr:to>
      <xdr:col>22</xdr:col>
      <xdr:colOff>448468</xdr:colOff>
      <xdr:row>59</xdr:row>
      <xdr:rowOff>46038</xdr:rowOff>
    </xdr:to>
    <xdr:graphicFrame macro="">
      <xdr:nvGraphicFramePr>
        <xdr:cNvPr id="30" name="Chart 29">
          <a:extLst>
            <a:ext uri="{FF2B5EF4-FFF2-40B4-BE49-F238E27FC236}">
              <a16:creationId xmlns:a16="http://schemas.microsoft.com/office/drawing/2014/main" id="{9A917176-1B3B-4DB9-AD07-4DD3672173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11642</xdr:colOff>
      <xdr:row>46</xdr:row>
      <xdr:rowOff>115359</xdr:rowOff>
    </xdr:from>
    <xdr:to>
      <xdr:col>5</xdr:col>
      <xdr:colOff>398992</xdr:colOff>
      <xdr:row>63</xdr:row>
      <xdr:rowOff>151343</xdr:rowOff>
    </xdr:to>
    <xdr:graphicFrame macro="">
      <xdr:nvGraphicFramePr>
        <xdr:cNvPr id="36" name="Chart 35">
          <a:extLst>
            <a:ext uri="{FF2B5EF4-FFF2-40B4-BE49-F238E27FC236}">
              <a16:creationId xmlns:a16="http://schemas.microsoft.com/office/drawing/2014/main" id="{29E4CB6D-844E-427B-BE23-3A1F7DF6E5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2720</xdr:colOff>
      <xdr:row>26</xdr:row>
      <xdr:rowOff>321734</xdr:rowOff>
    </xdr:from>
    <xdr:to>
      <xdr:col>11</xdr:col>
      <xdr:colOff>381000</xdr:colOff>
      <xdr:row>34</xdr:row>
      <xdr:rowOff>31749</xdr:rowOff>
    </xdr:to>
    <xdr:sp macro="" textlink="">
      <xdr:nvSpPr>
        <xdr:cNvPr id="45" name="Rectangle 44">
          <a:extLst>
            <a:ext uri="{FF2B5EF4-FFF2-40B4-BE49-F238E27FC236}">
              <a16:creationId xmlns:a16="http://schemas.microsoft.com/office/drawing/2014/main" id="{32D3580F-E31C-4680-A9C0-575FE2E9AE78}"/>
            </a:ext>
          </a:extLst>
        </xdr:cNvPr>
        <xdr:cNvSpPr/>
      </xdr:nvSpPr>
      <xdr:spPr>
        <a:xfrm>
          <a:off x="5431970" y="5147734"/>
          <a:ext cx="2833613" cy="1826682"/>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275167</xdr:colOff>
      <xdr:row>55</xdr:row>
      <xdr:rowOff>127000</xdr:rowOff>
    </xdr:from>
    <xdr:to>
      <xdr:col>12</xdr:col>
      <xdr:colOff>74083</xdr:colOff>
      <xdr:row>72</xdr:row>
      <xdr:rowOff>42333</xdr:rowOff>
    </xdr:to>
    <xdr:sp macro="" textlink="">
      <xdr:nvSpPr>
        <xdr:cNvPr id="53" name="Rectangle 52">
          <a:extLst>
            <a:ext uri="{FF2B5EF4-FFF2-40B4-BE49-F238E27FC236}">
              <a16:creationId xmlns:a16="http://schemas.microsoft.com/office/drawing/2014/main" id="{8406B5CC-4CC5-4BA1-B15B-D493AF378D2F}"/>
            </a:ext>
          </a:extLst>
        </xdr:cNvPr>
        <xdr:cNvSpPr/>
      </xdr:nvSpPr>
      <xdr:spPr>
        <a:xfrm>
          <a:off x="5704417" y="10414000"/>
          <a:ext cx="2868083" cy="263525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63501</xdr:colOff>
      <xdr:row>2</xdr:row>
      <xdr:rowOff>10583</xdr:rowOff>
    </xdr:from>
    <xdr:to>
      <xdr:col>13</xdr:col>
      <xdr:colOff>550333</xdr:colOff>
      <xdr:row>7</xdr:row>
      <xdr:rowOff>264584</xdr:rowOff>
    </xdr:to>
    <xdr:cxnSp macro="">
      <xdr:nvCxnSpPr>
        <xdr:cNvPr id="37" name="Connector: Elbow 36">
          <a:extLst>
            <a:ext uri="{FF2B5EF4-FFF2-40B4-BE49-F238E27FC236}">
              <a16:creationId xmlns:a16="http://schemas.microsoft.com/office/drawing/2014/main" id="{22BB18EA-6101-4C03-B274-3D0FDBEF21B1}"/>
            </a:ext>
          </a:extLst>
        </xdr:cNvPr>
        <xdr:cNvCxnSpPr/>
      </xdr:nvCxnSpPr>
      <xdr:spPr>
        <a:xfrm flipV="1">
          <a:off x="2423584" y="328083"/>
          <a:ext cx="7238999" cy="941918"/>
        </a:xfrm>
        <a:prstGeom prst="bentConnector3">
          <a:avLst>
            <a:gd name="adj1" fmla="val 42398"/>
          </a:avLst>
        </a:prstGeom>
        <a:ln w="28575">
          <a:solidFill>
            <a:schemeClr val="accent6">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471714</xdr:colOff>
      <xdr:row>10</xdr:row>
      <xdr:rowOff>90715</xdr:rowOff>
    </xdr:from>
    <xdr:to>
      <xdr:col>22</xdr:col>
      <xdr:colOff>254000</xdr:colOff>
      <xdr:row>24</xdr:row>
      <xdr:rowOff>108859</xdr:rowOff>
    </xdr:to>
    <xdr:graphicFrame macro="">
      <xdr:nvGraphicFramePr>
        <xdr:cNvPr id="32" name="Chart 31">
          <a:extLst>
            <a:ext uri="{FF2B5EF4-FFF2-40B4-BE49-F238E27FC236}">
              <a16:creationId xmlns:a16="http://schemas.microsoft.com/office/drawing/2014/main" id="{FB5536A0-1695-4862-8AE9-27068AA099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 dockstate="right" visibility="0" width="525" row="7">
    <wetp:webextensionref xmlns:r="http://schemas.openxmlformats.org/officeDocument/2006/relationships" r:id="rId2"/>
  </wetp:taskpane>
</wetp:taskpanes>
</file>

<file path=xl/webextensions/webextension1.xml><?xml version="1.0" encoding="utf-8"?>
<we:webextension xmlns:we="http://schemas.microsoft.com/office/webextensions/webextension/2010/11" id="{AAEDE7ED-B118-47C8-A107-EBBC3C72022E}">
  <we:reference id="wa104380404" version="3.0.0.0" store="en-US" storeType="OMEX"/>
  <we:alternateReferences>
    <we:reference id="wa104380404" version="3.0.0.0" store="WA104380404"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207211CC-933D-4060-9935-DDC428FD71F6}">
  <we:reference id="wa104379190" version="1.0.0.0" store="en-US" storeType="OMEX"/>
  <we:alternateReferences>
    <we:reference id="WA104379190" version="1.0.0.0" store="WA104379190" storeType="OMEX"/>
  </we:alternateReferences>
  <we:properties/>
  <we:bindings>
    <we:binding id="RangeSelect" type="matrix" appref="{A52F3B8B-934F-49C3-A5FF-B39229F13BF5}"/>
    <we:binding id="Input" type="matrix" appref="{68F9B829-D5D5-489C-9164-A00D8780744C}"/>
    <we:binding id="Output" type="matrix" appref="{ED12F5ED-1FDC-40EB-AD15-4572AFECB31E}"/>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cdc.gov/injury/wisqars" TargetMode="External"/><Relationship Id="rId3" Type="http://schemas.openxmlformats.org/officeDocument/2006/relationships/hyperlink" Target="https://cdan.nhtsa.gov/stsi.htm" TargetMode="External"/><Relationship Id="rId7" Type="http://schemas.openxmlformats.org/officeDocument/2006/relationships/hyperlink" Target="https://www.cdc.gov/healthyyouth/data/yrbs" TargetMode="External"/><Relationship Id="rId2" Type="http://schemas.openxmlformats.org/officeDocument/2006/relationships/hyperlink" Target="https://cdan.nhtsa.gov/tsftables/tsfar.htm" TargetMode="External"/><Relationship Id="rId1" Type="http://schemas.openxmlformats.org/officeDocument/2006/relationships/hyperlink" Target="https://cdan.nhtsa.gov/stsi.htm" TargetMode="External"/><Relationship Id="rId6" Type="http://schemas.openxmlformats.org/officeDocument/2006/relationships/hyperlink" Target="https://www.cdc.gov/healthyyouth/data/yrbs" TargetMode="External"/><Relationship Id="rId5" Type="http://schemas.openxmlformats.org/officeDocument/2006/relationships/hyperlink" Target="https://www.cdc.gov/healthyyouth/data/yrbs" TargetMode="External"/><Relationship Id="rId4" Type="http://schemas.openxmlformats.org/officeDocument/2006/relationships/hyperlink" Target="https://cdan.nhtsa.gov/stsi.htm" TargetMode="External"/><Relationship Id="rId9" Type="http://schemas.openxmlformats.org/officeDocument/2006/relationships/hyperlink" Target="https://www.ghsa.org/state-laws"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5567-14EA-4342-A202-F865F12F2494}">
  <dimension ref="A1:BL69"/>
  <sheetViews>
    <sheetView zoomScale="50" zoomScaleNormal="50" workbookViewId="0">
      <selection activeCell="R8" sqref="R8"/>
    </sheetView>
  </sheetViews>
  <sheetFormatPr defaultRowHeight="14.5"/>
  <cols>
    <col min="1" max="1" width="37.81640625" style="371" customWidth="1"/>
    <col min="2" max="2" width="36" style="371" customWidth="1"/>
    <col min="3" max="3" width="53.08984375" style="371" customWidth="1"/>
    <col min="4" max="4" width="30.54296875" style="407" customWidth="1"/>
    <col min="5" max="5" width="3" style="371" customWidth="1"/>
    <col min="6" max="64" width="8.7265625" style="371"/>
    <col min="65" max="256" width="8.7265625" style="372"/>
    <col min="257" max="257" width="37.81640625" style="372" customWidth="1"/>
    <col min="258" max="258" width="36" style="372" customWidth="1"/>
    <col min="259" max="259" width="37.81640625" style="372" customWidth="1"/>
    <col min="260" max="260" width="30.54296875" style="372" customWidth="1"/>
    <col min="261" max="261" width="3" style="372" customWidth="1"/>
    <col min="262" max="512" width="8.7265625" style="372"/>
    <col min="513" max="513" width="37.81640625" style="372" customWidth="1"/>
    <col min="514" max="514" width="36" style="372" customWidth="1"/>
    <col min="515" max="515" width="37.81640625" style="372" customWidth="1"/>
    <col min="516" max="516" width="30.54296875" style="372" customWidth="1"/>
    <col min="517" max="517" width="3" style="372" customWidth="1"/>
    <col min="518" max="768" width="8.7265625" style="372"/>
    <col min="769" max="769" width="37.81640625" style="372" customWidth="1"/>
    <col min="770" max="770" width="36" style="372" customWidth="1"/>
    <col min="771" max="771" width="37.81640625" style="372" customWidth="1"/>
    <col min="772" max="772" width="30.54296875" style="372" customWidth="1"/>
    <col min="773" max="773" width="3" style="372" customWidth="1"/>
    <col min="774" max="1024" width="8.7265625" style="372"/>
    <col min="1025" max="1025" width="37.81640625" style="372" customWidth="1"/>
    <col min="1026" max="1026" width="36" style="372" customWidth="1"/>
    <col min="1027" max="1027" width="37.81640625" style="372" customWidth="1"/>
    <col min="1028" max="1028" width="30.54296875" style="372" customWidth="1"/>
    <col min="1029" max="1029" width="3" style="372" customWidth="1"/>
    <col min="1030" max="1280" width="8.7265625" style="372"/>
    <col min="1281" max="1281" width="37.81640625" style="372" customWidth="1"/>
    <col min="1282" max="1282" width="36" style="372" customWidth="1"/>
    <col min="1283" max="1283" width="37.81640625" style="372" customWidth="1"/>
    <col min="1284" max="1284" width="30.54296875" style="372" customWidth="1"/>
    <col min="1285" max="1285" width="3" style="372" customWidth="1"/>
    <col min="1286" max="1536" width="8.7265625" style="372"/>
    <col min="1537" max="1537" width="37.81640625" style="372" customWidth="1"/>
    <col min="1538" max="1538" width="36" style="372" customWidth="1"/>
    <col min="1539" max="1539" width="37.81640625" style="372" customWidth="1"/>
    <col min="1540" max="1540" width="30.54296875" style="372" customWidth="1"/>
    <col min="1541" max="1541" width="3" style="372" customWidth="1"/>
    <col min="1542" max="1792" width="8.7265625" style="372"/>
    <col min="1793" max="1793" width="37.81640625" style="372" customWidth="1"/>
    <col min="1794" max="1794" width="36" style="372" customWidth="1"/>
    <col min="1795" max="1795" width="37.81640625" style="372" customWidth="1"/>
    <col min="1796" max="1796" width="30.54296875" style="372" customWidth="1"/>
    <col min="1797" max="1797" width="3" style="372" customWidth="1"/>
    <col min="1798" max="2048" width="8.7265625" style="372"/>
    <col min="2049" max="2049" width="37.81640625" style="372" customWidth="1"/>
    <col min="2050" max="2050" width="36" style="372" customWidth="1"/>
    <col min="2051" max="2051" width="37.81640625" style="372" customWidth="1"/>
    <col min="2052" max="2052" width="30.54296875" style="372" customWidth="1"/>
    <col min="2053" max="2053" width="3" style="372" customWidth="1"/>
    <col min="2054" max="2304" width="8.7265625" style="372"/>
    <col min="2305" max="2305" width="37.81640625" style="372" customWidth="1"/>
    <col min="2306" max="2306" width="36" style="372" customWidth="1"/>
    <col min="2307" max="2307" width="37.81640625" style="372" customWidth="1"/>
    <col min="2308" max="2308" width="30.54296875" style="372" customWidth="1"/>
    <col min="2309" max="2309" width="3" style="372" customWidth="1"/>
    <col min="2310" max="2560" width="8.7265625" style="372"/>
    <col min="2561" max="2561" width="37.81640625" style="372" customWidth="1"/>
    <col min="2562" max="2562" width="36" style="372" customWidth="1"/>
    <col min="2563" max="2563" width="37.81640625" style="372" customWidth="1"/>
    <col min="2564" max="2564" width="30.54296875" style="372" customWidth="1"/>
    <col min="2565" max="2565" width="3" style="372" customWidth="1"/>
    <col min="2566" max="2816" width="8.7265625" style="372"/>
    <col min="2817" max="2817" width="37.81640625" style="372" customWidth="1"/>
    <col min="2818" max="2818" width="36" style="372" customWidth="1"/>
    <col min="2819" max="2819" width="37.81640625" style="372" customWidth="1"/>
    <col min="2820" max="2820" width="30.54296875" style="372" customWidth="1"/>
    <col min="2821" max="2821" width="3" style="372" customWidth="1"/>
    <col min="2822" max="3072" width="8.7265625" style="372"/>
    <col min="3073" max="3073" width="37.81640625" style="372" customWidth="1"/>
    <col min="3074" max="3074" width="36" style="372" customWidth="1"/>
    <col min="3075" max="3075" width="37.81640625" style="372" customWidth="1"/>
    <col min="3076" max="3076" width="30.54296875" style="372" customWidth="1"/>
    <col min="3077" max="3077" width="3" style="372" customWidth="1"/>
    <col min="3078" max="3328" width="8.7265625" style="372"/>
    <col min="3329" max="3329" width="37.81640625" style="372" customWidth="1"/>
    <col min="3330" max="3330" width="36" style="372" customWidth="1"/>
    <col min="3331" max="3331" width="37.81640625" style="372" customWidth="1"/>
    <col min="3332" max="3332" width="30.54296875" style="372" customWidth="1"/>
    <col min="3333" max="3333" width="3" style="372" customWidth="1"/>
    <col min="3334" max="3584" width="8.7265625" style="372"/>
    <col min="3585" max="3585" width="37.81640625" style="372" customWidth="1"/>
    <col min="3586" max="3586" width="36" style="372" customWidth="1"/>
    <col min="3587" max="3587" width="37.81640625" style="372" customWidth="1"/>
    <col min="3588" max="3588" width="30.54296875" style="372" customWidth="1"/>
    <col min="3589" max="3589" width="3" style="372" customWidth="1"/>
    <col min="3590" max="3840" width="8.7265625" style="372"/>
    <col min="3841" max="3841" width="37.81640625" style="372" customWidth="1"/>
    <col min="3842" max="3842" width="36" style="372" customWidth="1"/>
    <col min="3843" max="3843" width="37.81640625" style="372" customWidth="1"/>
    <col min="3844" max="3844" width="30.54296875" style="372" customWidth="1"/>
    <col min="3845" max="3845" width="3" style="372" customWidth="1"/>
    <col min="3846" max="4096" width="8.7265625" style="372"/>
    <col min="4097" max="4097" width="37.81640625" style="372" customWidth="1"/>
    <col min="4098" max="4098" width="36" style="372" customWidth="1"/>
    <col min="4099" max="4099" width="37.81640625" style="372" customWidth="1"/>
    <col min="4100" max="4100" width="30.54296875" style="372" customWidth="1"/>
    <col min="4101" max="4101" width="3" style="372" customWidth="1"/>
    <col min="4102" max="4352" width="8.7265625" style="372"/>
    <col min="4353" max="4353" width="37.81640625" style="372" customWidth="1"/>
    <col min="4354" max="4354" width="36" style="372" customWidth="1"/>
    <col min="4355" max="4355" width="37.81640625" style="372" customWidth="1"/>
    <col min="4356" max="4356" width="30.54296875" style="372" customWidth="1"/>
    <col min="4357" max="4357" width="3" style="372" customWidth="1"/>
    <col min="4358" max="4608" width="8.7265625" style="372"/>
    <col min="4609" max="4609" width="37.81640625" style="372" customWidth="1"/>
    <col min="4610" max="4610" width="36" style="372" customWidth="1"/>
    <col min="4611" max="4611" width="37.81640625" style="372" customWidth="1"/>
    <col min="4612" max="4612" width="30.54296875" style="372" customWidth="1"/>
    <col min="4613" max="4613" width="3" style="372" customWidth="1"/>
    <col min="4614" max="4864" width="8.7265625" style="372"/>
    <col min="4865" max="4865" width="37.81640625" style="372" customWidth="1"/>
    <col min="4866" max="4866" width="36" style="372" customWidth="1"/>
    <col min="4867" max="4867" width="37.81640625" style="372" customWidth="1"/>
    <col min="4868" max="4868" width="30.54296875" style="372" customWidth="1"/>
    <col min="4869" max="4869" width="3" style="372" customWidth="1"/>
    <col min="4870" max="5120" width="8.7265625" style="372"/>
    <col min="5121" max="5121" width="37.81640625" style="372" customWidth="1"/>
    <col min="5122" max="5122" width="36" style="372" customWidth="1"/>
    <col min="5123" max="5123" width="37.81640625" style="372" customWidth="1"/>
    <col min="5124" max="5124" width="30.54296875" style="372" customWidth="1"/>
    <col min="5125" max="5125" width="3" style="372" customWidth="1"/>
    <col min="5126" max="5376" width="8.7265625" style="372"/>
    <col min="5377" max="5377" width="37.81640625" style="372" customWidth="1"/>
    <col min="5378" max="5378" width="36" style="372" customWidth="1"/>
    <col min="5379" max="5379" width="37.81640625" style="372" customWidth="1"/>
    <col min="5380" max="5380" width="30.54296875" style="372" customWidth="1"/>
    <col min="5381" max="5381" width="3" style="372" customWidth="1"/>
    <col min="5382" max="5632" width="8.7265625" style="372"/>
    <col min="5633" max="5633" width="37.81640625" style="372" customWidth="1"/>
    <col min="5634" max="5634" width="36" style="372" customWidth="1"/>
    <col min="5635" max="5635" width="37.81640625" style="372" customWidth="1"/>
    <col min="5636" max="5636" width="30.54296875" style="372" customWidth="1"/>
    <col min="5637" max="5637" width="3" style="372" customWidth="1"/>
    <col min="5638" max="5888" width="8.7265625" style="372"/>
    <col min="5889" max="5889" width="37.81640625" style="372" customWidth="1"/>
    <col min="5890" max="5890" width="36" style="372" customWidth="1"/>
    <col min="5891" max="5891" width="37.81640625" style="372" customWidth="1"/>
    <col min="5892" max="5892" width="30.54296875" style="372" customWidth="1"/>
    <col min="5893" max="5893" width="3" style="372" customWidth="1"/>
    <col min="5894" max="6144" width="8.7265625" style="372"/>
    <col min="6145" max="6145" width="37.81640625" style="372" customWidth="1"/>
    <col min="6146" max="6146" width="36" style="372" customWidth="1"/>
    <col min="6147" max="6147" width="37.81640625" style="372" customWidth="1"/>
    <col min="6148" max="6148" width="30.54296875" style="372" customWidth="1"/>
    <col min="6149" max="6149" width="3" style="372" customWidth="1"/>
    <col min="6150" max="6400" width="8.7265625" style="372"/>
    <col min="6401" max="6401" width="37.81640625" style="372" customWidth="1"/>
    <col min="6402" max="6402" width="36" style="372" customWidth="1"/>
    <col min="6403" max="6403" width="37.81640625" style="372" customWidth="1"/>
    <col min="6404" max="6404" width="30.54296875" style="372" customWidth="1"/>
    <col min="6405" max="6405" width="3" style="372" customWidth="1"/>
    <col min="6406" max="6656" width="8.7265625" style="372"/>
    <col min="6657" max="6657" width="37.81640625" style="372" customWidth="1"/>
    <col min="6658" max="6658" width="36" style="372" customWidth="1"/>
    <col min="6659" max="6659" width="37.81640625" style="372" customWidth="1"/>
    <col min="6660" max="6660" width="30.54296875" style="372" customWidth="1"/>
    <col min="6661" max="6661" width="3" style="372" customWidth="1"/>
    <col min="6662" max="6912" width="8.7265625" style="372"/>
    <col min="6913" max="6913" width="37.81640625" style="372" customWidth="1"/>
    <col min="6914" max="6914" width="36" style="372" customWidth="1"/>
    <col min="6915" max="6915" width="37.81640625" style="372" customWidth="1"/>
    <col min="6916" max="6916" width="30.54296875" style="372" customWidth="1"/>
    <col min="6917" max="6917" width="3" style="372" customWidth="1"/>
    <col min="6918" max="7168" width="8.7265625" style="372"/>
    <col min="7169" max="7169" width="37.81640625" style="372" customWidth="1"/>
    <col min="7170" max="7170" width="36" style="372" customWidth="1"/>
    <col min="7171" max="7171" width="37.81640625" style="372" customWidth="1"/>
    <col min="7172" max="7172" width="30.54296875" style="372" customWidth="1"/>
    <col min="7173" max="7173" width="3" style="372" customWidth="1"/>
    <col min="7174" max="7424" width="8.7265625" style="372"/>
    <col min="7425" max="7425" width="37.81640625" style="372" customWidth="1"/>
    <col min="7426" max="7426" width="36" style="372" customWidth="1"/>
    <col min="7427" max="7427" width="37.81640625" style="372" customWidth="1"/>
    <col min="7428" max="7428" width="30.54296875" style="372" customWidth="1"/>
    <col min="7429" max="7429" width="3" style="372" customWidth="1"/>
    <col min="7430" max="7680" width="8.7265625" style="372"/>
    <col min="7681" max="7681" width="37.81640625" style="372" customWidth="1"/>
    <col min="7682" max="7682" width="36" style="372" customWidth="1"/>
    <col min="7683" max="7683" width="37.81640625" style="372" customWidth="1"/>
    <col min="7684" max="7684" width="30.54296875" style="372" customWidth="1"/>
    <col min="7685" max="7685" width="3" style="372" customWidth="1"/>
    <col min="7686" max="7936" width="8.7265625" style="372"/>
    <col min="7937" max="7937" width="37.81640625" style="372" customWidth="1"/>
    <col min="7938" max="7938" width="36" style="372" customWidth="1"/>
    <col min="7939" max="7939" width="37.81640625" style="372" customWidth="1"/>
    <col min="7940" max="7940" width="30.54296875" style="372" customWidth="1"/>
    <col min="7941" max="7941" width="3" style="372" customWidth="1"/>
    <col min="7942" max="8192" width="8.7265625" style="372"/>
    <col min="8193" max="8193" width="37.81640625" style="372" customWidth="1"/>
    <col min="8194" max="8194" width="36" style="372" customWidth="1"/>
    <col min="8195" max="8195" width="37.81640625" style="372" customWidth="1"/>
    <col min="8196" max="8196" width="30.54296875" style="372" customWidth="1"/>
    <col min="8197" max="8197" width="3" style="372" customWidth="1"/>
    <col min="8198" max="8448" width="8.7265625" style="372"/>
    <col min="8449" max="8449" width="37.81640625" style="372" customWidth="1"/>
    <col min="8450" max="8450" width="36" style="372" customWidth="1"/>
    <col min="8451" max="8451" width="37.81640625" style="372" customWidth="1"/>
    <col min="8452" max="8452" width="30.54296875" style="372" customWidth="1"/>
    <col min="8453" max="8453" width="3" style="372" customWidth="1"/>
    <col min="8454" max="8704" width="8.7265625" style="372"/>
    <col min="8705" max="8705" width="37.81640625" style="372" customWidth="1"/>
    <col min="8706" max="8706" width="36" style="372" customWidth="1"/>
    <col min="8707" max="8707" width="37.81640625" style="372" customWidth="1"/>
    <col min="8708" max="8708" width="30.54296875" style="372" customWidth="1"/>
    <col min="8709" max="8709" width="3" style="372" customWidth="1"/>
    <col min="8710" max="8960" width="8.7265625" style="372"/>
    <col min="8961" max="8961" width="37.81640625" style="372" customWidth="1"/>
    <col min="8962" max="8962" width="36" style="372" customWidth="1"/>
    <col min="8963" max="8963" width="37.81640625" style="372" customWidth="1"/>
    <col min="8964" max="8964" width="30.54296875" style="372" customWidth="1"/>
    <col min="8965" max="8965" width="3" style="372" customWidth="1"/>
    <col min="8966" max="9216" width="8.7265625" style="372"/>
    <col min="9217" max="9217" width="37.81640625" style="372" customWidth="1"/>
    <col min="9218" max="9218" width="36" style="372" customWidth="1"/>
    <col min="9219" max="9219" width="37.81640625" style="372" customWidth="1"/>
    <col min="9220" max="9220" width="30.54296875" style="372" customWidth="1"/>
    <col min="9221" max="9221" width="3" style="372" customWidth="1"/>
    <col min="9222" max="9472" width="8.7265625" style="372"/>
    <col min="9473" max="9473" width="37.81640625" style="372" customWidth="1"/>
    <col min="9474" max="9474" width="36" style="372" customWidth="1"/>
    <col min="9475" max="9475" width="37.81640625" style="372" customWidth="1"/>
    <col min="9476" max="9476" width="30.54296875" style="372" customWidth="1"/>
    <col min="9477" max="9477" width="3" style="372" customWidth="1"/>
    <col min="9478" max="9728" width="8.7265625" style="372"/>
    <col min="9729" max="9729" width="37.81640625" style="372" customWidth="1"/>
    <col min="9730" max="9730" width="36" style="372" customWidth="1"/>
    <col min="9731" max="9731" width="37.81640625" style="372" customWidth="1"/>
    <col min="9732" max="9732" width="30.54296875" style="372" customWidth="1"/>
    <col min="9733" max="9733" width="3" style="372" customWidth="1"/>
    <col min="9734" max="9984" width="8.7265625" style="372"/>
    <col min="9985" max="9985" width="37.81640625" style="372" customWidth="1"/>
    <col min="9986" max="9986" width="36" style="372" customWidth="1"/>
    <col min="9987" max="9987" width="37.81640625" style="372" customWidth="1"/>
    <col min="9988" max="9988" width="30.54296875" style="372" customWidth="1"/>
    <col min="9989" max="9989" width="3" style="372" customWidth="1"/>
    <col min="9990" max="10240" width="8.7265625" style="372"/>
    <col min="10241" max="10241" width="37.81640625" style="372" customWidth="1"/>
    <col min="10242" max="10242" width="36" style="372" customWidth="1"/>
    <col min="10243" max="10243" width="37.81640625" style="372" customWidth="1"/>
    <col min="10244" max="10244" width="30.54296875" style="372" customWidth="1"/>
    <col min="10245" max="10245" width="3" style="372" customWidth="1"/>
    <col min="10246" max="10496" width="8.7265625" style="372"/>
    <col min="10497" max="10497" width="37.81640625" style="372" customWidth="1"/>
    <col min="10498" max="10498" width="36" style="372" customWidth="1"/>
    <col min="10499" max="10499" width="37.81640625" style="372" customWidth="1"/>
    <col min="10500" max="10500" width="30.54296875" style="372" customWidth="1"/>
    <col min="10501" max="10501" width="3" style="372" customWidth="1"/>
    <col min="10502" max="10752" width="8.7265625" style="372"/>
    <col min="10753" max="10753" width="37.81640625" style="372" customWidth="1"/>
    <col min="10754" max="10754" width="36" style="372" customWidth="1"/>
    <col min="10755" max="10755" width="37.81640625" style="372" customWidth="1"/>
    <col min="10756" max="10756" width="30.54296875" style="372" customWidth="1"/>
    <col min="10757" max="10757" width="3" style="372" customWidth="1"/>
    <col min="10758" max="11008" width="8.7265625" style="372"/>
    <col min="11009" max="11009" width="37.81640625" style="372" customWidth="1"/>
    <col min="11010" max="11010" width="36" style="372" customWidth="1"/>
    <col min="11011" max="11011" width="37.81640625" style="372" customWidth="1"/>
    <col min="11012" max="11012" width="30.54296875" style="372" customWidth="1"/>
    <col min="11013" max="11013" width="3" style="372" customWidth="1"/>
    <col min="11014" max="11264" width="8.7265625" style="372"/>
    <col min="11265" max="11265" width="37.81640625" style="372" customWidth="1"/>
    <col min="11266" max="11266" width="36" style="372" customWidth="1"/>
    <col min="11267" max="11267" width="37.81640625" style="372" customWidth="1"/>
    <col min="11268" max="11268" width="30.54296875" style="372" customWidth="1"/>
    <col min="11269" max="11269" width="3" style="372" customWidth="1"/>
    <col min="11270" max="11520" width="8.7265625" style="372"/>
    <col min="11521" max="11521" width="37.81640625" style="372" customWidth="1"/>
    <col min="11522" max="11522" width="36" style="372" customWidth="1"/>
    <col min="11523" max="11523" width="37.81640625" style="372" customWidth="1"/>
    <col min="11524" max="11524" width="30.54296875" style="372" customWidth="1"/>
    <col min="11525" max="11525" width="3" style="372" customWidth="1"/>
    <col min="11526" max="11776" width="8.7265625" style="372"/>
    <col min="11777" max="11777" width="37.81640625" style="372" customWidth="1"/>
    <col min="11778" max="11778" width="36" style="372" customWidth="1"/>
    <col min="11779" max="11779" width="37.81640625" style="372" customWidth="1"/>
    <col min="11780" max="11780" width="30.54296875" style="372" customWidth="1"/>
    <col min="11781" max="11781" width="3" style="372" customWidth="1"/>
    <col min="11782" max="12032" width="8.7265625" style="372"/>
    <col min="12033" max="12033" width="37.81640625" style="372" customWidth="1"/>
    <col min="12034" max="12034" width="36" style="372" customWidth="1"/>
    <col min="12035" max="12035" width="37.81640625" style="372" customWidth="1"/>
    <col min="12036" max="12036" width="30.54296875" style="372" customWidth="1"/>
    <col min="12037" max="12037" width="3" style="372" customWidth="1"/>
    <col min="12038" max="12288" width="8.7265625" style="372"/>
    <col min="12289" max="12289" width="37.81640625" style="372" customWidth="1"/>
    <col min="12290" max="12290" width="36" style="372" customWidth="1"/>
    <col min="12291" max="12291" width="37.81640625" style="372" customWidth="1"/>
    <col min="12292" max="12292" width="30.54296875" style="372" customWidth="1"/>
    <col min="12293" max="12293" width="3" style="372" customWidth="1"/>
    <col min="12294" max="12544" width="8.7265625" style="372"/>
    <col min="12545" max="12545" width="37.81640625" style="372" customWidth="1"/>
    <col min="12546" max="12546" width="36" style="372" customWidth="1"/>
    <col min="12547" max="12547" width="37.81640625" style="372" customWidth="1"/>
    <col min="12548" max="12548" width="30.54296875" style="372" customWidth="1"/>
    <col min="12549" max="12549" width="3" style="372" customWidth="1"/>
    <col min="12550" max="12800" width="8.7265625" style="372"/>
    <col min="12801" max="12801" width="37.81640625" style="372" customWidth="1"/>
    <col min="12802" max="12802" width="36" style="372" customWidth="1"/>
    <col min="12803" max="12803" width="37.81640625" style="372" customWidth="1"/>
    <col min="12804" max="12804" width="30.54296875" style="372" customWidth="1"/>
    <col min="12805" max="12805" width="3" style="372" customWidth="1"/>
    <col min="12806" max="13056" width="8.7265625" style="372"/>
    <col min="13057" max="13057" width="37.81640625" style="372" customWidth="1"/>
    <col min="13058" max="13058" width="36" style="372" customWidth="1"/>
    <col min="13059" max="13059" width="37.81640625" style="372" customWidth="1"/>
    <col min="13060" max="13060" width="30.54296875" style="372" customWidth="1"/>
    <col min="13061" max="13061" width="3" style="372" customWidth="1"/>
    <col min="13062" max="13312" width="8.7265625" style="372"/>
    <col min="13313" max="13313" width="37.81640625" style="372" customWidth="1"/>
    <col min="13314" max="13314" width="36" style="372" customWidth="1"/>
    <col min="13315" max="13315" width="37.81640625" style="372" customWidth="1"/>
    <col min="13316" max="13316" width="30.54296875" style="372" customWidth="1"/>
    <col min="13317" max="13317" width="3" style="372" customWidth="1"/>
    <col min="13318" max="13568" width="8.7265625" style="372"/>
    <col min="13569" max="13569" width="37.81640625" style="372" customWidth="1"/>
    <col min="13570" max="13570" width="36" style="372" customWidth="1"/>
    <col min="13571" max="13571" width="37.81640625" style="372" customWidth="1"/>
    <col min="13572" max="13572" width="30.54296875" style="372" customWidth="1"/>
    <col min="13573" max="13573" width="3" style="372" customWidth="1"/>
    <col min="13574" max="13824" width="8.7265625" style="372"/>
    <col min="13825" max="13825" width="37.81640625" style="372" customWidth="1"/>
    <col min="13826" max="13826" width="36" style="372" customWidth="1"/>
    <col min="13827" max="13827" width="37.81640625" style="372" customWidth="1"/>
    <col min="13828" max="13828" width="30.54296875" style="372" customWidth="1"/>
    <col min="13829" max="13829" width="3" style="372" customWidth="1"/>
    <col min="13830" max="14080" width="8.7265625" style="372"/>
    <col min="14081" max="14081" width="37.81640625" style="372" customWidth="1"/>
    <col min="14082" max="14082" width="36" style="372" customWidth="1"/>
    <col min="14083" max="14083" width="37.81640625" style="372" customWidth="1"/>
    <col min="14084" max="14084" width="30.54296875" style="372" customWidth="1"/>
    <col min="14085" max="14085" width="3" style="372" customWidth="1"/>
    <col min="14086" max="14336" width="8.7265625" style="372"/>
    <col min="14337" max="14337" width="37.81640625" style="372" customWidth="1"/>
    <col min="14338" max="14338" width="36" style="372" customWidth="1"/>
    <col min="14339" max="14339" width="37.81640625" style="372" customWidth="1"/>
    <col min="14340" max="14340" width="30.54296875" style="372" customWidth="1"/>
    <col min="14341" max="14341" width="3" style="372" customWidth="1"/>
    <col min="14342" max="14592" width="8.7265625" style="372"/>
    <col min="14593" max="14593" width="37.81640625" style="372" customWidth="1"/>
    <col min="14594" max="14594" width="36" style="372" customWidth="1"/>
    <col min="14595" max="14595" width="37.81640625" style="372" customWidth="1"/>
    <col min="14596" max="14596" width="30.54296875" style="372" customWidth="1"/>
    <col min="14597" max="14597" width="3" style="372" customWidth="1"/>
    <col min="14598" max="14848" width="8.7265625" style="372"/>
    <col min="14849" max="14849" width="37.81640625" style="372" customWidth="1"/>
    <col min="14850" max="14850" width="36" style="372" customWidth="1"/>
    <col min="14851" max="14851" width="37.81640625" style="372" customWidth="1"/>
    <col min="14852" max="14852" width="30.54296875" style="372" customWidth="1"/>
    <col min="14853" max="14853" width="3" style="372" customWidth="1"/>
    <col min="14854" max="15104" width="8.7265625" style="372"/>
    <col min="15105" max="15105" width="37.81640625" style="372" customWidth="1"/>
    <col min="15106" max="15106" width="36" style="372" customWidth="1"/>
    <col min="15107" max="15107" width="37.81640625" style="372" customWidth="1"/>
    <col min="15108" max="15108" width="30.54296875" style="372" customWidth="1"/>
    <col min="15109" max="15109" width="3" style="372" customWidth="1"/>
    <col min="15110" max="15360" width="8.7265625" style="372"/>
    <col min="15361" max="15361" width="37.81640625" style="372" customWidth="1"/>
    <col min="15362" max="15362" width="36" style="372" customWidth="1"/>
    <col min="15363" max="15363" width="37.81640625" style="372" customWidth="1"/>
    <col min="15364" max="15364" width="30.54296875" style="372" customWidth="1"/>
    <col min="15365" max="15365" width="3" style="372" customWidth="1"/>
    <col min="15366" max="15616" width="8.7265625" style="372"/>
    <col min="15617" max="15617" width="37.81640625" style="372" customWidth="1"/>
    <col min="15618" max="15618" width="36" style="372" customWidth="1"/>
    <col min="15619" max="15619" width="37.81640625" style="372" customWidth="1"/>
    <col min="15620" max="15620" width="30.54296875" style="372" customWidth="1"/>
    <col min="15621" max="15621" width="3" style="372" customWidth="1"/>
    <col min="15622" max="15872" width="8.7265625" style="372"/>
    <col min="15873" max="15873" width="37.81640625" style="372" customWidth="1"/>
    <col min="15874" max="15874" width="36" style="372" customWidth="1"/>
    <col min="15875" max="15875" width="37.81640625" style="372" customWidth="1"/>
    <col min="15876" max="15876" width="30.54296875" style="372" customWidth="1"/>
    <col min="15877" max="15877" width="3" style="372" customWidth="1"/>
    <col min="15878" max="16128" width="8.7265625" style="372"/>
    <col min="16129" max="16129" width="37.81640625" style="372" customWidth="1"/>
    <col min="16130" max="16130" width="36" style="372" customWidth="1"/>
    <col min="16131" max="16131" width="37.81640625" style="372" customWidth="1"/>
    <col min="16132" max="16132" width="30.54296875" style="372" customWidth="1"/>
    <col min="16133" max="16133" width="3" style="372" customWidth="1"/>
    <col min="16134" max="16384" width="8.7265625" style="372"/>
  </cols>
  <sheetData>
    <row r="1" spans="1:17" ht="15" thickBot="1">
      <c r="A1" s="369" t="s">
        <v>0</v>
      </c>
      <c r="B1" s="370" t="s">
        <v>1</v>
      </c>
      <c r="C1" s="405" t="s">
        <v>2</v>
      </c>
    </row>
    <row r="2" spans="1:17" s="372" customFormat="1" ht="169.5" customHeight="1" thickBot="1">
      <c r="A2" s="373" t="s">
        <v>3</v>
      </c>
      <c r="B2" s="373"/>
      <c r="C2" s="373"/>
      <c r="D2" s="408"/>
    </row>
    <row r="3" spans="1:17" ht="58">
      <c r="A3" s="380" t="s">
        <v>4</v>
      </c>
      <c r="B3" s="376" t="s">
        <v>5</v>
      </c>
      <c r="C3" s="422"/>
    </row>
    <row r="4" spans="1:17">
      <c r="A4" s="380"/>
      <c r="B4" s="377" t="s">
        <v>6</v>
      </c>
      <c r="C4" s="423"/>
    </row>
    <row r="5" spans="1:17" ht="72.5">
      <c r="A5" s="380"/>
      <c r="B5" s="377" t="s">
        <v>7</v>
      </c>
      <c r="C5" s="424" t="s">
        <v>8</v>
      </c>
      <c r="E5" s="406"/>
    </row>
    <row r="6" spans="1:17">
      <c r="A6" s="380"/>
      <c r="B6" s="377" t="s">
        <v>9</v>
      </c>
      <c r="C6" s="423"/>
    </row>
    <row r="7" spans="1:17">
      <c r="A7" s="380"/>
      <c r="B7" s="377" t="s">
        <v>10</v>
      </c>
      <c r="C7" s="423"/>
      <c r="Q7" s="371" t="s">
        <v>11</v>
      </c>
    </row>
    <row r="8" spans="1:17">
      <c r="A8" s="380"/>
      <c r="B8" s="377" t="s">
        <v>12</v>
      </c>
      <c r="C8" s="423"/>
      <c r="D8" s="409"/>
    </row>
    <row r="9" spans="1:17">
      <c r="A9" s="380"/>
      <c r="B9" s="381" t="s">
        <v>13</v>
      </c>
      <c r="C9" s="428"/>
      <c r="D9" s="409"/>
    </row>
    <row r="10" spans="1:17" ht="29">
      <c r="A10" s="382"/>
      <c r="B10" s="383" t="s">
        <v>250</v>
      </c>
      <c r="C10" s="404" t="s">
        <v>251</v>
      </c>
      <c r="D10" s="409"/>
    </row>
    <row r="11" spans="1:17" ht="15" thickBot="1">
      <c r="A11" s="380"/>
      <c r="B11" s="384" t="s">
        <v>14</v>
      </c>
      <c r="C11" s="429"/>
    </row>
    <row r="12" spans="1:17" ht="13.75" customHeight="1" thickBot="1">
      <c r="A12" s="398" t="s">
        <v>261</v>
      </c>
      <c r="B12" s="398"/>
      <c r="C12" s="398"/>
      <c r="D12" s="410"/>
    </row>
    <row r="13" spans="1:17" ht="15" thickBot="1">
      <c r="A13" s="398"/>
      <c r="B13" s="398"/>
      <c r="C13" s="398"/>
      <c r="D13" s="410"/>
    </row>
    <row r="14" spans="1:17" ht="15" thickBot="1">
      <c r="A14" s="398"/>
      <c r="B14" s="398"/>
      <c r="C14" s="398"/>
      <c r="D14" s="410"/>
    </row>
    <row r="15" spans="1:17" ht="18" customHeight="1">
      <c r="A15" s="399" t="s">
        <v>15</v>
      </c>
      <c r="B15" s="386" t="s">
        <v>16</v>
      </c>
      <c r="C15" s="419" t="s">
        <v>252</v>
      </c>
      <c r="D15" s="411"/>
    </row>
    <row r="16" spans="1:17" ht="18" customHeight="1">
      <c r="A16" s="399"/>
      <c r="B16" s="387" t="s">
        <v>17</v>
      </c>
      <c r="C16" s="420" t="s">
        <v>253</v>
      </c>
      <c r="D16" s="411"/>
    </row>
    <row r="17" spans="1:4" ht="18" customHeight="1">
      <c r="A17" s="399"/>
      <c r="B17" s="388" t="s">
        <v>18</v>
      </c>
      <c r="C17" s="420" t="s">
        <v>254</v>
      </c>
      <c r="D17" s="411"/>
    </row>
    <row r="18" spans="1:4" ht="30.75" customHeight="1">
      <c r="A18" s="399"/>
      <c r="B18" s="388" t="s">
        <v>19</v>
      </c>
      <c r="C18" s="420" t="s">
        <v>255</v>
      </c>
      <c r="D18" s="411"/>
    </row>
    <row r="19" spans="1:4" ht="18" customHeight="1" thickBot="1">
      <c r="A19" s="399"/>
      <c r="B19" s="389" t="s">
        <v>20</v>
      </c>
      <c r="C19" s="421" t="s">
        <v>256</v>
      </c>
      <c r="D19" s="411"/>
    </row>
    <row r="20" spans="1:4" ht="106.5" customHeight="1" thickBot="1">
      <c r="A20" s="374" t="s">
        <v>260</v>
      </c>
      <c r="B20" s="374"/>
      <c r="C20" s="374"/>
    </row>
    <row r="21" spans="1:4" ht="13.75" customHeight="1">
      <c r="A21" s="375" t="s">
        <v>21</v>
      </c>
      <c r="B21" s="376" t="s">
        <v>5</v>
      </c>
      <c r="C21" s="422"/>
      <c r="D21" s="412"/>
    </row>
    <row r="22" spans="1:4">
      <c r="A22" s="375"/>
      <c r="B22" s="377" t="s">
        <v>6</v>
      </c>
      <c r="C22" s="423"/>
      <c r="D22" s="412"/>
    </row>
    <row r="23" spans="1:4" ht="84.5" customHeight="1">
      <c r="A23" s="375"/>
      <c r="B23" s="377" t="s">
        <v>7</v>
      </c>
      <c r="C23" s="427" t="s">
        <v>8</v>
      </c>
      <c r="D23" s="412"/>
    </row>
    <row r="24" spans="1:4">
      <c r="A24" s="375"/>
      <c r="B24" s="377" t="s">
        <v>9</v>
      </c>
      <c r="C24" s="423"/>
      <c r="D24" s="412"/>
    </row>
    <row r="25" spans="1:4">
      <c r="A25" s="375"/>
      <c r="B25" s="377" t="s">
        <v>10</v>
      </c>
      <c r="C25" s="423"/>
      <c r="D25" s="412"/>
    </row>
    <row r="26" spans="1:4">
      <c r="A26" s="375"/>
      <c r="B26" s="377" t="s">
        <v>12</v>
      </c>
      <c r="C26" s="423"/>
      <c r="D26" s="412"/>
    </row>
    <row r="27" spans="1:4">
      <c r="A27" s="375"/>
      <c r="B27" s="377" t="s">
        <v>13</v>
      </c>
      <c r="C27" s="423"/>
      <c r="D27" s="412"/>
    </row>
    <row r="28" spans="1:4">
      <c r="A28" s="375"/>
      <c r="B28" s="377" t="s">
        <v>22</v>
      </c>
      <c r="C28" s="423"/>
      <c r="D28" s="412"/>
    </row>
    <row r="29" spans="1:4">
      <c r="A29" s="375"/>
      <c r="B29" s="377" t="s">
        <v>14</v>
      </c>
      <c r="C29" s="423"/>
      <c r="D29" s="412"/>
    </row>
    <row r="30" spans="1:4" ht="13.75" customHeight="1">
      <c r="A30" s="375"/>
      <c r="B30" s="378" t="s">
        <v>23</v>
      </c>
      <c r="C30" s="425" t="s">
        <v>262</v>
      </c>
    </row>
    <row r="31" spans="1:4">
      <c r="A31" s="375"/>
      <c r="B31" s="378" t="s">
        <v>24</v>
      </c>
      <c r="C31" s="425"/>
    </row>
    <row r="32" spans="1:4">
      <c r="A32" s="375"/>
      <c r="B32" s="378" t="s">
        <v>25</v>
      </c>
      <c r="C32" s="425"/>
    </row>
    <row r="33" spans="1:4">
      <c r="A33" s="375"/>
      <c r="B33" s="378" t="s">
        <v>26</v>
      </c>
      <c r="C33" s="425"/>
    </row>
    <row r="34" spans="1:4">
      <c r="A34" s="375"/>
      <c r="B34" s="378" t="s">
        <v>27</v>
      </c>
      <c r="C34" s="425"/>
    </row>
    <row r="35" spans="1:4" ht="15" thickBot="1">
      <c r="A35" s="375"/>
      <c r="B35" s="379" t="s">
        <v>28</v>
      </c>
      <c r="C35" s="426"/>
    </row>
    <row r="36" spans="1:4" ht="13.75" customHeight="1" thickBot="1">
      <c r="A36" s="374" t="s">
        <v>263</v>
      </c>
      <c r="B36" s="374"/>
      <c r="C36" s="374"/>
    </row>
    <row r="37" spans="1:4" ht="43.5" customHeight="1" thickBot="1">
      <c r="A37" s="374"/>
      <c r="B37" s="374"/>
      <c r="C37" s="374"/>
    </row>
    <row r="38" spans="1:4" ht="28.9" customHeight="1">
      <c r="A38" s="385" t="s">
        <v>29</v>
      </c>
      <c r="B38" s="386" t="s">
        <v>30</v>
      </c>
      <c r="C38" s="419" t="s">
        <v>169</v>
      </c>
      <c r="D38" s="413"/>
    </row>
    <row r="39" spans="1:4">
      <c r="A39" s="385"/>
      <c r="B39" s="387" t="s">
        <v>17</v>
      </c>
      <c r="C39" s="420" t="s">
        <v>257</v>
      </c>
      <c r="D39" s="413"/>
    </row>
    <row r="40" spans="1:4">
      <c r="A40" s="385"/>
      <c r="B40" s="388" t="s">
        <v>18</v>
      </c>
      <c r="C40" s="420" t="s">
        <v>258</v>
      </c>
      <c r="D40" s="413"/>
    </row>
    <row r="41" spans="1:4" ht="29">
      <c r="A41" s="385"/>
      <c r="B41" s="388" t="s">
        <v>19</v>
      </c>
      <c r="C41" s="420" t="s">
        <v>265</v>
      </c>
      <c r="D41" s="413"/>
    </row>
    <row r="42" spans="1:4" ht="15" thickBot="1">
      <c r="A42" s="385"/>
      <c r="B42" s="389" t="s">
        <v>20</v>
      </c>
      <c r="C42" s="421" t="s">
        <v>69</v>
      </c>
      <c r="D42" s="413"/>
    </row>
    <row r="43" spans="1:4" ht="44.5" customHeight="1" thickBot="1">
      <c r="A43" s="374" t="s">
        <v>31</v>
      </c>
      <c r="B43" s="374"/>
      <c r="C43" s="374"/>
    </row>
    <row r="44" spans="1:4" ht="13.75" customHeight="1">
      <c r="A44" s="400" t="s">
        <v>32</v>
      </c>
      <c r="B44" s="376" t="s">
        <v>33</v>
      </c>
      <c r="C44" s="416"/>
    </row>
    <row r="45" spans="1:4">
      <c r="A45" s="400"/>
      <c r="B45" s="377" t="s">
        <v>34</v>
      </c>
      <c r="C45" s="417"/>
    </row>
    <row r="46" spans="1:4">
      <c r="A46" s="400"/>
      <c r="B46" s="377" t="s">
        <v>35</v>
      </c>
      <c r="C46" s="417"/>
    </row>
    <row r="47" spans="1:4" ht="15" thickBot="1">
      <c r="A47" s="400"/>
      <c r="B47" s="381" t="s">
        <v>36</v>
      </c>
      <c r="C47" s="418"/>
    </row>
    <row r="48" spans="1:4" ht="35.15" customHeight="1">
      <c r="A48" s="397" t="s">
        <v>37</v>
      </c>
      <c r="B48" s="397"/>
      <c r="C48" s="397"/>
    </row>
    <row r="49" spans="1:5" ht="14.9" customHeight="1">
      <c r="A49" s="401" t="s">
        <v>38</v>
      </c>
      <c r="B49" s="390" t="s">
        <v>39</v>
      </c>
      <c r="C49" s="392" t="s">
        <v>252</v>
      </c>
      <c r="D49" s="414"/>
    </row>
    <row r="50" spans="1:5">
      <c r="A50" s="402"/>
      <c r="B50" s="390" t="s">
        <v>40</v>
      </c>
      <c r="C50" s="392"/>
      <c r="D50" s="415"/>
    </row>
    <row r="51" spans="1:5" ht="13.75" customHeight="1">
      <c r="A51" s="402"/>
      <c r="B51" s="394" t="s">
        <v>41</v>
      </c>
      <c r="C51" s="395" t="s">
        <v>253</v>
      </c>
      <c r="D51" s="415"/>
    </row>
    <row r="52" spans="1:5">
      <c r="A52" s="402"/>
      <c r="B52" s="394" t="s">
        <v>42</v>
      </c>
      <c r="C52" s="395"/>
      <c r="D52" s="415"/>
    </row>
    <row r="53" spans="1:5" ht="13.75" customHeight="1">
      <c r="A53" s="402"/>
      <c r="B53" s="390" t="s">
        <v>43</v>
      </c>
      <c r="C53" s="392" t="s">
        <v>254</v>
      </c>
      <c r="D53" s="408"/>
    </row>
    <row r="54" spans="1:5">
      <c r="A54" s="402"/>
      <c r="B54" s="391" t="s">
        <v>259</v>
      </c>
      <c r="C54" s="392"/>
      <c r="D54" s="408"/>
    </row>
    <row r="55" spans="1:5">
      <c r="A55" s="402"/>
      <c r="B55" s="394" t="s">
        <v>264</v>
      </c>
      <c r="C55" s="396" t="s">
        <v>266</v>
      </c>
      <c r="D55" s="408"/>
    </row>
    <row r="56" spans="1:5">
      <c r="A56" s="402"/>
      <c r="B56" s="394" t="s">
        <v>47</v>
      </c>
      <c r="C56" s="396"/>
    </row>
    <row r="57" spans="1:5">
      <c r="A57" s="402"/>
      <c r="B57" s="390" t="s">
        <v>44</v>
      </c>
      <c r="C57" s="393" t="s">
        <v>256</v>
      </c>
    </row>
    <row r="58" spans="1:5">
      <c r="A58" s="402"/>
      <c r="B58" s="390" t="s">
        <v>45</v>
      </c>
      <c r="C58" s="393"/>
    </row>
    <row r="59" spans="1:5">
      <c r="A59" s="402"/>
      <c r="B59" s="390" t="s">
        <v>46</v>
      </c>
      <c r="C59" s="393"/>
      <c r="D59" s="408"/>
      <c r="E59" s="372"/>
    </row>
    <row r="60" spans="1:5" ht="13.75" customHeight="1">
      <c r="A60" s="402"/>
      <c r="B60" s="394" t="s">
        <v>48</v>
      </c>
      <c r="C60" s="396" t="s">
        <v>267</v>
      </c>
      <c r="D60" s="408"/>
    </row>
    <row r="61" spans="1:5">
      <c r="A61" s="403"/>
      <c r="B61" s="394" t="s">
        <v>49</v>
      </c>
      <c r="C61" s="396"/>
      <c r="D61" s="408"/>
    </row>
    <row r="62" spans="1:5">
      <c r="D62" s="408"/>
    </row>
    <row r="67" spans="4:5">
      <c r="D67" s="408"/>
      <c r="E67" s="372"/>
    </row>
    <row r="68" spans="4:5">
      <c r="D68" s="408"/>
      <c r="E68" s="372"/>
    </row>
    <row r="69" spans="4:5">
      <c r="D69" s="408"/>
      <c r="E69" s="372"/>
    </row>
  </sheetData>
  <sheetProtection selectLockedCells="1" selectUnlockedCells="1"/>
  <mergeCells count="21">
    <mergeCell ref="C53:C54"/>
    <mergeCell ref="C55:C56"/>
    <mergeCell ref="C57:C59"/>
    <mergeCell ref="C60:C61"/>
    <mergeCell ref="A49:A61"/>
    <mergeCell ref="A43:C43"/>
    <mergeCell ref="A44:A47"/>
    <mergeCell ref="A48:C48"/>
    <mergeCell ref="C49:C50"/>
    <mergeCell ref="D49:D52"/>
    <mergeCell ref="C51:C52"/>
    <mergeCell ref="A21:A35"/>
    <mergeCell ref="C30:C35"/>
    <mergeCell ref="A36:C37"/>
    <mergeCell ref="A38:A42"/>
    <mergeCell ref="A2:C2"/>
    <mergeCell ref="A12:C14"/>
    <mergeCell ref="D12:D14"/>
    <mergeCell ref="A15:A19"/>
    <mergeCell ref="D15:D19"/>
    <mergeCell ref="A20:C20"/>
  </mergeCells>
  <pageMargins left="0.7" right="0.7" top="0.75" bottom="0.75" header="0.51180555555555551" footer="0.51180555555555551"/>
  <pageSetup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V94"/>
  <sheetViews>
    <sheetView zoomScale="70" zoomScaleNormal="70" workbookViewId="0">
      <selection activeCell="A9" sqref="A9"/>
    </sheetView>
  </sheetViews>
  <sheetFormatPr defaultColWidth="9.1796875" defaultRowHeight="12.5"/>
  <cols>
    <col min="1" max="1" width="11.54296875" style="1" customWidth="1"/>
    <col min="2" max="2" width="12.81640625" style="1" customWidth="1"/>
    <col min="3" max="3" width="10.81640625" style="1" customWidth="1"/>
    <col min="4" max="4" width="5.1796875" style="1" customWidth="1"/>
    <col min="5" max="5" width="11.1796875" style="1" customWidth="1"/>
    <col min="6" max="6" width="8.54296875" style="1" customWidth="1"/>
    <col min="7" max="7" width="11.1796875" style="1" customWidth="1"/>
    <col min="8" max="8" width="5.1796875" style="1" customWidth="1"/>
    <col min="9" max="9" width="12.1796875" style="1" customWidth="1"/>
    <col min="10" max="10" width="6.81640625" style="1" customWidth="1"/>
    <col min="11" max="11" width="11.1796875" style="1" customWidth="1"/>
    <col min="12" max="12" width="9" style="1" customWidth="1"/>
    <col min="13" max="13" width="11.453125" style="1" customWidth="1"/>
    <col min="14" max="14" width="7.81640625" style="1" customWidth="1"/>
    <col min="15" max="15" width="11.453125" style="1" customWidth="1"/>
    <col min="16" max="16" width="8.54296875" style="1" customWidth="1"/>
    <col min="17" max="17" width="12.81640625" style="1" customWidth="1"/>
    <col min="18" max="18" width="9.1796875" style="1"/>
    <col min="19" max="19" width="11.81640625" style="1" customWidth="1"/>
    <col min="20" max="20" width="9.1796875" style="1"/>
    <col min="21" max="21" width="11.81640625" style="1" customWidth="1"/>
    <col min="22" max="22" width="9.1796875" style="1"/>
    <col min="23" max="23" width="10.81640625" style="1" customWidth="1"/>
    <col min="24" max="24" width="9.1796875" style="1"/>
    <col min="25" max="25" width="10.1796875" style="1" customWidth="1"/>
    <col min="26" max="26" width="9.1796875" style="1"/>
    <col min="27" max="27" width="10.81640625" style="1" customWidth="1"/>
    <col min="28" max="28" width="9.1796875" style="1"/>
    <col min="29" max="29" width="10.1796875" style="1" customWidth="1"/>
    <col min="30" max="16384" width="9.1796875" style="1"/>
  </cols>
  <sheetData>
    <row r="1" spans="1:22" ht="13">
      <c r="B1" s="4" t="s">
        <v>50</v>
      </c>
    </row>
    <row r="2" spans="1:22" ht="13">
      <c r="B2" s="2" t="s">
        <v>51</v>
      </c>
    </row>
    <row r="3" spans="1:22">
      <c r="B3" s="1" t="s">
        <v>52</v>
      </c>
      <c r="D3" s="5"/>
      <c r="E3" s="1" t="s">
        <v>53</v>
      </c>
    </row>
    <row r="4" spans="1:22" ht="48">
      <c r="B4" s="308"/>
      <c r="C4" s="16" t="s">
        <v>54</v>
      </c>
      <c r="E4" s="308">
        <v>2020</v>
      </c>
      <c r="F4" s="16" t="s">
        <v>55</v>
      </c>
    </row>
    <row r="7" spans="1:22" ht="60">
      <c r="C7" s="16" t="s">
        <v>56</v>
      </c>
      <c r="E7" s="16" t="s">
        <v>57</v>
      </c>
      <c r="G7" s="16" t="s">
        <v>58</v>
      </c>
      <c r="H7" s="5"/>
      <c r="I7" s="16" t="s">
        <v>59</v>
      </c>
      <c r="J7" s="2"/>
      <c r="K7" s="16" t="s">
        <v>59</v>
      </c>
      <c r="L7" s="6"/>
      <c r="M7" s="16" t="s">
        <v>59</v>
      </c>
      <c r="N7" s="6"/>
      <c r="O7" s="16" t="s">
        <v>59</v>
      </c>
      <c r="P7" s="6"/>
      <c r="Q7" s="16" t="s">
        <v>59</v>
      </c>
      <c r="S7" s="16" t="s">
        <v>59</v>
      </c>
      <c r="U7" s="16" t="s">
        <v>59</v>
      </c>
    </row>
    <row r="8" spans="1:22" ht="60">
      <c r="A8" s="253"/>
      <c r="B8" s="252" t="s">
        <v>60</v>
      </c>
      <c r="C8" s="252" t="s">
        <v>61</v>
      </c>
      <c r="D8" s="252"/>
      <c r="E8" s="252" t="s">
        <v>62</v>
      </c>
      <c r="F8" s="252"/>
      <c r="G8" s="252" t="s">
        <v>63</v>
      </c>
      <c r="H8" s="253"/>
      <c r="I8" s="260" t="s">
        <v>64</v>
      </c>
      <c r="J8" s="252"/>
      <c r="K8" s="260" t="s">
        <v>65</v>
      </c>
      <c r="L8" s="252"/>
      <c r="M8" s="260" t="s">
        <v>66</v>
      </c>
      <c r="N8" s="252"/>
      <c r="O8" s="260" t="s">
        <v>67</v>
      </c>
      <c r="P8" s="252"/>
      <c r="Q8" s="260" t="s">
        <v>68</v>
      </c>
      <c r="R8" s="261"/>
      <c r="S8" s="260" t="s">
        <v>69</v>
      </c>
      <c r="T8" s="268" t="s">
        <v>70</v>
      </c>
      <c r="U8" s="260" t="s">
        <v>69</v>
      </c>
      <c r="V8" s="16" t="s">
        <v>71</v>
      </c>
    </row>
    <row r="9" spans="1:22" s="206" customFormat="1" ht="12.65" customHeight="1">
      <c r="A9" s="262">
        <f>E4</f>
        <v>2020</v>
      </c>
      <c r="B9" s="263" t="s">
        <v>72</v>
      </c>
      <c r="C9" s="264"/>
      <c r="D9" s="254"/>
      <c r="E9" s="309"/>
      <c r="F9" s="254"/>
      <c r="G9" s="309"/>
      <c r="H9" s="253"/>
      <c r="I9" s="309"/>
      <c r="J9" s="256"/>
      <c r="K9" s="309"/>
      <c r="L9" s="256"/>
      <c r="M9" s="309"/>
      <c r="N9" s="256"/>
      <c r="O9" s="309"/>
      <c r="P9" s="257"/>
      <c r="Q9" s="309"/>
      <c r="R9" s="253"/>
      <c r="S9" s="310"/>
      <c r="T9" s="253"/>
      <c r="U9" s="255"/>
    </row>
    <row r="10" spans="1:22" s="206" customFormat="1" ht="12.65" customHeight="1">
      <c r="A10" s="262"/>
      <c r="B10" s="265" t="s">
        <v>73</v>
      </c>
      <c r="C10" s="264"/>
      <c r="D10" s="258"/>
      <c r="E10" s="309"/>
      <c r="F10" s="258"/>
      <c r="G10" s="309"/>
      <c r="H10" s="253"/>
      <c r="I10" s="309"/>
      <c r="J10" s="256"/>
      <c r="K10" s="311"/>
      <c r="L10" s="256"/>
      <c r="M10" s="311"/>
      <c r="N10" s="256"/>
      <c r="O10" s="309"/>
      <c r="P10" s="253"/>
      <c r="Q10" s="309"/>
      <c r="R10" s="253"/>
      <c r="S10" s="310"/>
      <c r="T10" s="253"/>
      <c r="U10" s="311"/>
    </row>
    <row r="11" spans="1:22" s="206" customFormat="1" ht="12.65" customHeight="1">
      <c r="A11" s="262"/>
      <c r="B11" s="265" t="s">
        <v>74</v>
      </c>
      <c r="C11" s="264"/>
      <c r="D11" s="254"/>
      <c r="E11" s="309"/>
      <c r="F11" s="254"/>
      <c r="G11" s="309"/>
      <c r="H11" s="253"/>
      <c r="I11" s="309"/>
      <c r="J11" s="256"/>
      <c r="K11" s="311"/>
      <c r="L11" s="256"/>
      <c r="M11" s="311"/>
      <c r="N11" s="256"/>
      <c r="O11" s="309"/>
      <c r="P11" s="253"/>
      <c r="Q11" s="309"/>
      <c r="R11" s="253"/>
      <c r="S11" s="310"/>
      <c r="T11" s="253"/>
      <c r="U11" s="311"/>
    </row>
    <row r="12" spans="1:22" s="206" customFormat="1" ht="12.65" customHeight="1">
      <c r="A12" s="262"/>
      <c r="B12" s="265" t="s">
        <v>75</v>
      </c>
      <c r="C12" s="264"/>
      <c r="D12" s="254"/>
      <c r="E12" s="309"/>
      <c r="F12" s="254"/>
      <c r="G12" s="309"/>
      <c r="H12" s="253"/>
      <c r="I12" s="309"/>
      <c r="J12" s="256"/>
      <c r="K12" s="311"/>
      <c r="L12" s="256"/>
      <c r="M12" s="311"/>
      <c r="N12" s="256"/>
      <c r="O12" s="309"/>
      <c r="P12" s="253"/>
      <c r="Q12" s="309"/>
      <c r="R12" s="253"/>
      <c r="S12" s="310"/>
      <c r="T12" s="253"/>
      <c r="U12" s="311"/>
    </row>
    <row r="13" spans="1:22" s="206" customFormat="1" ht="12.65" customHeight="1">
      <c r="A13" s="262"/>
      <c r="B13" s="265" t="s">
        <v>76</v>
      </c>
      <c r="C13" s="264"/>
      <c r="D13" s="254"/>
      <c r="E13" s="309"/>
      <c r="F13" s="254"/>
      <c r="G13" s="309"/>
      <c r="H13" s="253"/>
      <c r="I13" s="309"/>
      <c r="J13" s="256"/>
      <c r="K13" s="311"/>
      <c r="L13" s="256"/>
      <c r="M13" s="311"/>
      <c r="N13" s="256"/>
      <c r="O13" s="309"/>
      <c r="P13" s="253"/>
      <c r="Q13" s="309"/>
      <c r="R13" s="253"/>
      <c r="S13" s="310"/>
      <c r="T13" s="253"/>
      <c r="U13" s="311"/>
    </row>
    <row r="14" spans="1:22" s="206" customFormat="1" ht="12.65" customHeight="1">
      <c r="A14" s="262"/>
      <c r="B14" s="265" t="s">
        <v>77</v>
      </c>
      <c r="C14" s="264"/>
      <c r="D14" s="254"/>
      <c r="E14" s="309"/>
      <c r="F14" s="254"/>
      <c r="G14" s="309"/>
      <c r="H14" s="253"/>
      <c r="I14" s="309"/>
      <c r="J14" s="256"/>
      <c r="K14" s="311"/>
      <c r="L14" s="256"/>
      <c r="M14" s="311"/>
      <c r="N14" s="256"/>
      <c r="O14" s="309"/>
      <c r="P14" s="253"/>
      <c r="Q14" s="309"/>
      <c r="R14" s="253"/>
      <c r="S14" s="310"/>
      <c r="T14" s="253"/>
      <c r="U14" s="311"/>
    </row>
    <row r="15" spans="1:22" s="206" customFormat="1" ht="12.65" customHeight="1">
      <c r="A15" s="262"/>
      <c r="B15" s="265" t="s">
        <v>78</v>
      </c>
      <c r="C15" s="264"/>
      <c r="D15" s="254"/>
      <c r="E15" s="309"/>
      <c r="F15" s="254"/>
      <c r="G15" s="309"/>
      <c r="H15" s="253"/>
      <c r="I15" s="309"/>
      <c r="J15" s="256"/>
      <c r="K15" s="311"/>
      <c r="L15" s="256"/>
      <c r="M15" s="311"/>
      <c r="N15" s="256"/>
      <c r="O15" s="309"/>
      <c r="P15" s="253"/>
      <c r="Q15" s="309"/>
      <c r="R15" s="253"/>
      <c r="S15" s="310"/>
      <c r="T15" s="253"/>
      <c r="U15" s="311"/>
    </row>
    <row r="16" spans="1:22" s="206" customFormat="1" ht="12.65" customHeight="1">
      <c r="A16" s="262"/>
      <c r="B16" s="265" t="s">
        <v>79</v>
      </c>
      <c r="C16" s="264"/>
      <c r="D16" s="254"/>
      <c r="E16" s="309"/>
      <c r="F16" s="254"/>
      <c r="G16" s="309"/>
      <c r="H16" s="253"/>
      <c r="I16" s="309"/>
      <c r="J16" s="256"/>
      <c r="K16" s="311"/>
      <c r="L16" s="256"/>
      <c r="M16" s="311"/>
      <c r="N16" s="256"/>
      <c r="O16" s="309"/>
      <c r="P16" s="253"/>
      <c r="Q16" s="309"/>
      <c r="R16" s="253"/>
      <c r="S16" s="310"/>
      <c r="T16" s="253"/>
      <c r="U16" s="311"/>
    </row>
    <row r="17" spans="1:22" s="206" customFormat="1" ht="12.65" customHeight="1">
      <c r="A17" s="262"/>
      <c r="B17" s="265" t="s">
        <v>80</v>
      </c>
      <c r="C17" s="264"/>
      <c r="D17" s="254"/>
      <c r="E17" s="309"/>
      <c r="F17" s="254"/>
      <c r="G17" s="309"/>
      <c r="H17" s="253"/>
      <c r="I17" s="309"/>
      <c r="J17" s="256"/>
      <c r="K17" s="311"/>
      <c r="L17" s="256"/>
      <c r="M17" s="311"/>
      <c r="N17" s="256"/>
      <c r="O17" s="309"/>
      <c r="P17" s="253"/>
      <c r="Q17" s="309"/>
      <c r="R17" s="253"/>
      <c r="S17" s="310"/>
      <c r="T17" s="253"/>
      <c r="U17" s="311"/>
    </row>
    <row r="18" spans="1:22" s="206" customFormat="1" ht="12.65" customHeight="1">
      <c r="A18" s="262"/>
      <c r="B18" s="265" t="s">
        <v>81</v>
      </c>
      <c r="C18" s="264"/>
      <c r="D18" s="254"/>
      <c r="E18" s="309"/>
      <c r="F18" s="254"/>
      <c r="G18" s="309"/>
      <c r="H18" s="253"/>
      <c r="I18" s="309"/>
      <c r="J18" s="256"/>
      <c r="K18" s="311"/>
      <c r="L18" s="256"/>
      <c r="M18" s="311"/>
      <c r="N18" s="256"/>
      <c r="O18" s="309"/>
      <c r="P18" s="253"/>
      <c r="Q18" s="309"/>
      <c r="R18" s="253"/>
      <c r="S18" s="310"/>
      <c r="T18" s="253"/>
      <c r="U18" s="311"/>
    </row>
    <row r="19" spans="1:22" s="206" customFormat="1" ht="12.65" customHeight="1">
      <c r="A19" s="262"/>
      <c r="B19" s="265" t="s">
        <v>82</v>
      </c>
      <c r="C19" s="264"/>
      <c r="D19" s="254"/>
      <c r="E19" s="309"/>
      <c r="F19" s="254"/>
      <c r="G19" s="309"/>
      <c r="H19" s="253"/>
      <c r="I19" s="309"/>
      <c r="J19" s="256"/>
      <c r="K19" s="311"/>
      <c r="L19" s="256"/>
      <c r="M19" s="311"/>
      <c r="N19" s="256"/>
      <c r="O19" s="309"/>
      <c r="P19" s="253"/>
      <c r="Q19" s="309"/>
      <c r="R19" s="253"/>
      <c r="S19" s="310"/>
      <c r="T19" s="253"/>
      <c r="U19" s="311"/>
    </row>
    <row r="20" spans="1:22" s="206" customFormat="1" ht="12.65" customHeight="1">
      <c r="A20" s="262"/>
      <c r="B20" s="265" t="s">
        <v>83</v>
      </c>
      <c r="C20" s="264"/>
      <c r="D20" s="254"/>
      <c r="E20" s="309"/>
      <c r="F20" s="254"/>
      <c r="G20" s="309"/>
      <c r="H20" s="253"/>
      <c r="I20" s="309"/>
      <c r="J20" s="256"/>
      <c r="K20" s="311"/>
      <c r="L20" s="256"/>
      <c r="M20" s="311"/>
      <c r="N20" s="256"/>
      <c r="O20" s="309"/>
      <c r="P20" s="253"/>
      <c r="Q20" s="309"/>
      <c r="R20" s="253"/>
      <c r="S20" s="310"/>
      <c r="T20" s="253"/>
      <c r="U20" s="311"/>
    </row>
    <row r="21" spans="1:22" s="206" customFormat="1" ht="12.65" customHeight="1">
      <c r="A21" s="262"/>
      <c r="B21" s="263" t="s">
        <v>84</v>
      </c>
      <c r="C21" s="264"/>
      <c r="D21" s="254"/>
      <c r="E21" s="309"/>
      <c r="F21" s="254"/>
      <c r="G21" s="309"/>
      <c r="H21" s="253"/>
      <c r="I21" s="309"/>
      <c r="J21" s="256"/>
      <c r="K21" s="311"/>
      <c r="L21" s="256"/>
      <c r="M21" s="311"/>
      <c r="N21" s="256"/>
      <c r="O21" s="309"/>
      <c r="P21" s="253"/>
      <c r="Q21" s="309"/>
      <c r="R21" s="253"/>
      <c r="S21" s="310"/>
      <c r="T21" s="253"/>
      <c r="U21" s="311"/>
    </row>
    <row r="22" spans="1:22" s="206" customFormat="1" ht="13">
      <c r="A22" s="262"/>
      <c r="B22" s="266" t="s">
        <v>61</v>
      </c>
      <c r="C22" s="267">
        <f>SUM(C9:C21)</f>
        <v>0</v>
      </c>
      <c r="D22" s="259"/>
      <c r="E22" s="267">
        <f>SUM(E9:E21)</f>
        <v>0</v>
      </c>
      <c r="F22" s="259"/>
      <c r="G22" s="267">
        <f>SUM(G9:G21)</f>
        <v>0</v>
      </c>
      <c r="H22" s="253"/>
      <c r="I22" s="267">
        <f>SUM(I9:I21)</f>
        <v>0</v>
      </c>
      <c r="J22" s="267"/>
      <c r="K22" s="267">
        <f t="shared" ref="K22:U22" si="0">SUM(K9:K21)</f>
        <v>0</v>
      </c>
      <c r="L22" s="267"/>
      <c r="M22" s="267">
        <f t="shared" si="0"/>
        <v>0</v>
      </c>
      <c r="N22" s="267"/>
      <c r="O22" s="267">
        <f t="shared" si="0"/>
        <v>0</v>
      </c>
      <c r="P22" s="267"/>
      <c r="Q22" s="267">
        <f t="shared" si="0"/>
        <v>0</v>
      </c>
      <c r="R22" s="267"/>
      <c r="S22" s="267">
        <f t="shared" si="0"/>
        <v>0</v>
      </c>
      <c r="T22" s="267"/>
      <c r="U22" s="267">
        <f t="shared" si="0"/>
        <v>0</v>
      </c>
    </row>
    <row r="23" spans="1:22" s="206" customFormat="1" ht="13">
      <c r="A23" s="202"/>
      <c r="B23" s="203"/>
      <c r="C23" s="204"/>
      <c r="D23" s="205"/>
      <c r="E23" s="204"/>
      <c r="F23" s="205"/>
      <c r="G23" s="204"/>
      <c r="I23" s="204"/>
      <c r="J23" s="204"/>
      <c r="K23" s="204"/>
      <c r="L23" s="204"/>
      <c r="M23" s="204"/>
      <c r="N23" s="204"/>
      <c r="O23" s="204"/>
      <c r="P23" s="204"/>
      <c r="Q23" s="204"/>
      <c r="R23" s="204"/>
      <c r="S23" s="204"/>
      <c r="T23" s="204"/>
      <c r="U23" s="204"/>
    </row>
    <row r="24" spans="1:22" s="206" customFormat="1" ht="13">
      <c r="A24" s="202"/>
      <c r="B24" s="203"/>
      <c r="C24" s="204"/>
      <c r="D24" s="205"/>
      <c r="E24" s="204"/>
      <c r="F24" s="205"/>
      <c r="G24" s="204"/>
      <c r="I24" s="204"/>
      <c r="J24" s="204"/>
      <c r="K24" s="204"/>
      <c r="L24" s="204"/>
      <c r="M24" s="204"/>
      <c r="N24" s="204"/>
      <c r="O24" s="204"/>
      <c r="P24" s="204"/>
      <c r="Q24" s="204"/>
      <c r="R24" s="204"/>
      <c r="S24" s="204"/>
      <c r="T24" s="204"/>
      <c r="U24" s="204"/>
    </row>
    <row r="25" spans="1:22" ht="60">
      <c r="C25" s="16" t="s">
        <v>56</v>
      </c>
      <c r="E25" s="16" t="s">
        <v>57</v>
      </c>
      <c r="G25" s="16" t="s">
        <v>58</v>
      </c>
      <c r="H25" s="5"/>
      <c r="I25" s="16" t="s">
        <v>59</v>
      </c>
      <c r="J25" s="2"/>
      <c r="K25" s="16" t="s">
        <v>59</v>
      </c>
      <c r="L25" s="6"/>
      <c r="M25" s="16" t="s">
        <v>59</v>
      </c>
      <c r="N25" s="6"/>
      <c r="O25" s="16" t="s">
        <v>59</v>
      </c>
      <c r="P25" s="6"/>
      <c r="Q25" s="16" t="s">
        <v>59</v>
      </c>
      <c r="S25" s="16" t="s">
        <v>59</v>
      </c>
      <c r="U25" s="16" t="s">
        <v>59</v>
      </c>
    </row>
    <row r="26" spans="1:22" ht="60">
      <c r="A26" s="16" t="s">
        <v>85</v>
      </c>
      <c r="B26" s="3" t="s">
        <v>60</v>
      </c>
      <c r="C26" s="3" t="s">
        <v>61</v>
      </c>
      <c r="D26" s="3"/>
      <c r="E26" s="3" t="s">
        <v>62</v>
      </c>
      <c r="F26" s="3"/>
      <c r="G26" s="3" t="s">
        <v>63</v>
      </c>
      <c r="I26" s="14" t="s">
        <v>64</v>
      </c>
      <c r="J26" s="3"/>
      <c r="K26" s="14" t="s">
        <v>65</v>
      </c>
      <c r="L26" s="3"/>
      <c r="M26" s="14" t="s">
        <v>66</v>
      </c>
      <c r="N26" s="3"/>
      <c r="O26" s="14" t="s">
        <v>67</v>
      </c>
      <c r="P26" s="3"/>
      <c r="Q26" s="14" t="s">
        <v>68</v>
      </c>
      <c r="R26" s="13"/>
      <c r="S26" s="14" t="s">
        <v>69</v>
      </c>
      <c r="T26" s="16" t="s">
        <v>70</v>
      </c>
      <c r="U26" s="14" t="s">
        <v>69</v>
      </c>
      <c r="V26" s="16" t="s">
        <v>71</v>
      </c>
    </row>
    <row r="27" spans="1:22" s="206" customFormat="1" ht="12.65" customHeight="1">
      <c r="A27" s="251">
        <v>2019</v>
      </c>
      <c r="B27" s="209" t="s">
        <v>72</v>
      </c>
      <c r="C27" s="210"/>
      <c r="D27" s="211"/>
      <c r="E27" s="312"/>
      <c r="F27" s="211"/>
      <c r="G27" s="312"/>
      <c r="I27" s="312"/>
      <c r="J27" s="9"/>
      <c r="K27" s="312"/>
      <c r="L27" s="9"/>
      <c r="M27" s="312"/>
      <c r="N27" s="9"/>
      <c r="O27" s="312"/>
      <c r="P27" s="212"/>
      <c r="Q27" s="312"/>
      <c r="S27" s="313"/>
      <c r="U27" s="213"/>
    </row>
    <row r="28" spans="1:22" s="206" customFormat="1" ht="12.65" customHeight="1">
      <c r="A28" s="251"/>
      <c r="B28" s="214" t="s">
        <v>73</v>
      </c>
      <c r="C28" s="210"/>
      <c r="D28" s="215"/>
      <c r="E28" s="312"/>
      <c r="F28" s="215"/>
      <c r="G28" s="312"/>
      <c r="I28" s="312"/>
      <c r="J28" s="9"/>
      <c r="K28" s="314"/>
      <c r="L28" s="9"/>
      <c r="M28" s="314"/>
      <c r="N28" s="9"/>
      <c r="O28" s="312"/>
      <c r="Q28" s="312"/>
      <c r="S28" s="313"/>
      <c r="U28" s="314"/>
    </row>
    <row r="29" spans="1:22" s="206" customFormat="1" ht="12.65" customHeight="1">
      <c r="A29" s="251"/>
      <c r="B29" s="214" t="s">
        <v>74</v>
      </c>
      <c r="C29" s="210"/>
      <c r="D29" s="211"/>
      <c r="E29" s="312"/>
      <c r="F29" s="211"/>
      <c r="G29" s="312"/>
      <c r="I29" s="312"/>
      <c r="J29" s="9"/>
      <c r="K29" s="314"/>
      <c r="L29" s="9"/>
      <c r="M29" s="314"/>
      <c r="N29" s="9"/>
      <c r="O29" s="312"/>
      <c r="Q29" s="312"/>
      <c r="S29" s="313"/>
      <c r="U29" s="314"/>
    </row>
    <row r="30" spans="1:22" s="206" customFormat="1" ht="12.65" customHeight="1">
      <c r="A30" s="251"/>
      <c r="B30" s="214" t="s">
        <v>75</v>
      </c>
      <c r="C30" s="210"/>
      <c r="D30" s="211"/>
      <c r="E30" s="312"/>
      <c r="F30" s="211"/>
      <c r="G30" s="312"/>
      <c r="I30" s="312"/>
      <c r="J30" s="9"/>
      <c r="K30" s="314"/>
      <c r="L30" s="9"/>
      <c r="M30" s="314"/>
      <c r="N30" s="9"/>
      <c r="O30" s="312"/>
      <c r="Q30" s="312"/>
      <c r="S30" s="313"/>
      <c r="U30" s="314"/>
    </row>
    <row r="31" spans="1:22" s="206" customFormat="1" ht="12.65" customHeight="1">
      <c r="A31" s="251"/>
      <c r="B31" s="214" t="s">
        <v>76</v>
      </c>
      <c r="C31" s="210"/>
      <c r="D31" s="211"/>
      <c r="E31" s="312"/>
      <c r="F31" s="211"/>
      <c r="G31" s="312"/>
      <c r="I31" s="312"/>
      <c r="J31" s="9"/>
      <c r="K31" s="314"/>
      <c r="L31" s="9"/>
      <c r="M31" s="314"/>
      <c r="N31" s="9"/>
      <c r="O31" s="312"/>
      <c r="Q31" s="312"/>
      <c r="S31" s="313"/>
      <c r="U31" s="314"/>
    </row>
    <row r="32" spans="1:22" ht="12.65" customHeight="1">
      <c r="A32" s="251"/>
      <c r="B32" s="214" t="s">
        <v>77</v>
      </c>
      <c r="C32" s="210"/>
      <c r="D32" s="211"/>
      <c r="E32" s="312"/>
      <c r="F32" s="211"/>
      <c r="G32" s="312"/>
      <c r="H32" s="206"/>
      <c r="I32" s="312"/>
      <c r="J32" s="9"/>
      <c r="K32" s="314"/>
      <c r="L32" s="9"/>
      <c r="M32" s="314"/>
      <c r="N32" s="9"/>
      <c r="O32" s="312"/>
      <c r="P32" s="206"/>
      <c r="Q32" s="312"/>
      <c r="R32" s="206"/>
      <c r="S32" s="313"/>
      <c r="T32" s="206"/>
      <c r="U32" s="314"/>
    </row>
    <row r="33" spans="1:22" ht="12.65" customHeight="1">
      <c r="A33" s="251"/>
      <c r="B33" s="214" t="s">
        <v>78</v>
      </c>
      <c r="C33" s="210"/>
      <c r="D33" s="211"/>
      <c r="E33" s="312"/>
      <c r="F33" s="211"/>
      <c r="G33" s="312"/>
      <c r="H33" s="206"/>
      <c r="I33" s="312"/>
      <c r="J33" s="9"/>
      <c r="K33" s="314"/>
      <c r="L33" s="9"/>
      <c r="M33" s="314"/>
      <c r="N33" s="9"/>
      <c r="O33" s="312"/>
      <c r="P33" s="206"/>
      <c r="Q33" s="312"/>
      <c r="R33" s="206"/>
      <c r="S33" s="313"/>
      <c r="T33" s="206"/>
      <c r="U33" s="314"/>
    </row>
    <row r="34" spans="1:22" ht="12.65" customHeight="1">
      <c r="A34" s="251"/>
      <c r="B34" s="214" t="s">
        <v>79</v>
      </c>
      <c r="C34" s="210"/>
      <c r="D34" s="211"/>
      <c r="E34" s="312"/>
      <c r="F34" s="211"/>
      <c r="G34" s="312"/>
      <c r="H34" s="206"/>
      <c r="I34" s="312"/>
      <c r="J34" s="9"/>
      <c r="K34" s="314"/>
      <c r="L34" s="9"/>
      <c r="M34" s="314"/>
      <c r="N34" s="9"/>
      <c r="O34" s="312"/>
      <c r="P34" s="206"/>
      <c r="Q34" s="312"/>
      <c r="R34" s="206"/>
      <c r="S34" s="313"/>
      <c r="T34" s="206"/>
      <c r="U34" s="314"/>
    </row>
    <row r="35" spans="1:22" ht="12.65" customHeight="1">
      <c r="A35" s="251"/>
      <c r="B35" s="214" t="s">
        <v>80</v>
      </c>
      <c r="C35" s="210"/>
      <c r="D35" s="211"/>
      <c r="E35" s="312"/>
      <c r="F35" s="211"/>
      <c r="G35" s="312"/>
      <c r="H35" s="206"/>
      <c r="I35" s="312"/>
      <c r="J35" s="9"/>
      <c r="K35" s="314"/>
      <c r="L35" s="9"/>
      <c r="M35" s="314"/>
      <c r="N35" s="9"/>
      <c r="O35" s="312"/>
      <c r="P35" s="206"/>
      <c r="Q35" s="312"/>
      <c r="R35" s="206"/>
      <c r="S35" s="313"/>
      <c r="T35" s="206"/>
      <c r="U35" s="314"/>
    </row>
    <row r="36" spans="1:22" ht="12.65" customHeight="1">
      <c r="A36" s="251"/>
      <c r="B36" s="214" t="s">
        <v>81</v>
      </c>
      <c r="C36" s="210"/>
      <c r="D36" s="211"/>
      <c r="E36" s="312"/>
      <c r="F36" s="211"/>
      <c r="G36" s="312"/>
      <c r="H36" s="206"/>
      <c r="I36" s="312"/>
      <c r="J36" s="9"/>
      <c r="K36" s="314"/>
      <c r="L36" s="9"/>
      <c r="M36" s="314"/>
      <c r="N36" s="9"/>
      <c r="O36" s="312"/>
      <c r="P36" s="206"/>
      <c r="Q36" s="312"/>
      <c r="R36" s="206"/>
      <c r="S36" s="313"/>
      <c r="T36" s="206"/>
      <c r="U36" s="314"/>
    </row>
    <row r="37" spans="1:22" ht="12.65" customHeight="1">
      <c r="A37" s="251"/>
      <c r="B37" s="214" t="s">
        <v>82</v>
      </c>
      <c r="C37" s="210"/>
      <c r="D37" s="211"/>
      <c r="E37" s="312"/>
      <c r="F37" s="211"/>
      <c r="G37" s="312"/>
      <c r="H37" s="206"/>
      <c r="I37" s="312"/>
      <c r="J37" s="9"/>
      <c r="K37" s="314"/>
      <c r="L37" s="9"/>
      <c r="M37" s="314"/>
      <c r="N37" s="9"/>
      <c r="O37" s="312"/>
      <c r="P37" s="206"/>
      <c r="Q37" s="312"/>
      <c r="R37" s="206"/>
      <c r="S37" s="313"/>
      <c r="T37" s="206"/>
      <c r="U37" s="314"/>
    </row>
    <row r="38" spans="1:22" ht="12.65" customHeight="1">
      <c r="A38" s="251"/>
      <c r="B38" s="214" t="s">
        <v>83</v>
      </c>
      <c r="C38" s="210"/>
      <c r="D38" s="211"/>
      <c r="E38" s="312"/>
      <c r="F38" s="211"/>
      <c r="G38" s="312"/>
      <c r="H38" s="206"/>
      <c r="I38" s="312"/>
      <c r="J38" s="9"/>
      <c r="K38" s="314"/>
      <c r="L38" s="9"/>
      <c r="M38" s="314"/>
      <c r="N38" s="9"/>
      <c r="O38" s="312"/>
      <c r="P38" s="206"/>
      <c r="Q38" s="312"/>
      <c r="R38" s="206"/>
      <c r="S38" s="313"/>
      <c r="T38" s="206"/>
      <c r="U38" s="314"/>
    </row>
    <row r="39" spans="1:22" ht="12.65" customHeight="1">
      <c r="A39" s="251"/>
      <c r="B39" s="209" t="s">
        <v>84</v>
      </c>
      <c r="C39" s="210"/>
      <c r="D39" s="211"/>
      <c r="E39" s="312"/>
      <c r="F39" s="211"/>
      <c r="G39" s="312"/>
      <c r="H39" s="206"/>
      <c r="I39" s="312"/>
      <c r="J39" s="9"/>
      <c r="K39" s="314"/>
      <c r="L39" s="9"/>
      <c r="M39" s="314"/>
      <c r="N39" s="9"/>
      <c r="O39" s="312"/>
      <c r="P39" s="206"/>
      <c r="Q39" s="312"/>
      <c r="R39" s="206"/>
      <c r="S39" s="313"/>
      <c r="T39" s="206"/>
      <c r="U39" s="314"/>
    </row>
    <row r="40" spans="1:22" ht="12.65" customHeight="1">
      <c r="A40" s="251"/>
      <c r="B40" s="219" t="s">
        <v>61</v>
      </c>
      <c r="C40" s="204">
        <f>SUM(C27:C39)</f>
        <v>0</v>
      </c>
      <c r="D40" s="205"/>
      <c r="E40" s="204">
        <f>SUM(E27:E39)</f>
        <v>0</v>
      </c>
      <c r="F40" s="205"/>
      <c r="G40" s="204">
        <f>SUM(G27:G39)</f>
        <v>0</v>
      </c>
      <c r="H40" s="206"/>
      <c r="I40" s="204">
        <f>SUM(I27:I39)</f>
        <v>0</v>
      </c>
      <c r="J40" s="204"/>
      <c r="K40" s="204">
        <f t="shared" ref="K40" si="1">SUM(K27:K39)</f>
        <v>0</v>
      </c>
      <c r="L40" s="204"/>
      <c r="M40" s="204">
        <f t="shared" ref="M40" si="2">SUM(M27:M39)</f>
        <v>0</v>
      </c>
      <c r="N40" s="204"/>
      <c r="O40" s="204">
        <f t="shared" ref="O40" si="3">SUM(O27:O39)</f>
        <v>0</v>
      </c>
      <c r="P40" s="204"/>
      <c r="Q40" s="204">
        <f t="shared" ref="Q40" si="4">SUM(Q27:Q39)</f>
        <v>0</v>
      </c>
      <c r="R40" s="204"/>
      <c r="S40" s="204">
        <f t="shared" ref="S40" si="5">SUM(S27:S39)</f>
        <v>0</v>
      </c>
      <c r="T40" s="204"/>
      <c r="U40" s="204">
        <f t="shared" ref="U40" si="6">SUM(U27:U39)</f>
        <v>0</v>
      </c>
    </row>
    <row r="41" spans="1:22" ht="12.65" customHeight="1">
      <c r="A41" s="207"/>
    </row>
    <row r="42" spans="1:22" ht="12.65" customHeight="1">
      <c r="A42" s="207"/>
    </row>
    <row r="43" spans="1:22" ht="60">
      <c r="C43" s="16" t="s">
        <v>56</v>
      </c>
      <c r="E43" s="16" t="s">
        <v>57</v>
      </c>
      <c r="G43" s="16" t="s">
        <v>58</v>
      </c>
      <c r="H43" s="5"/>
      <c r="I43" s="16" t="s">
        <v>59</v>
      </c>
      <c r="J43" s="2"/>
      <c r="K43" s="16" t="s">
        <v>59</v>
      </c>
      <c r="L43" s="6"/>
      <c r="M43" s="16" t="s">
        <v>59</v>
      </c>
      <c r="N43" s="6"/>
      <c r="O43" s="16" t="s">
        <v>59</v>
      </c>
      <c r="P43" s="6"/>
      <c r="Q43" s="16" t="s">
        <v>59</v>
      </c>
      <c r="S43" s="16" t="s">
        <v>59</v>
      </c>
      <c r="U43" s="16" t="s">
        <v>59</v>
      </c>
    </row>
    <row r="44" spans="1:22" ht="60">
      <c r="A44" s="16" t="s">
        <v>85</v>
      </c>
      <c r="B44" s="252" t="s">
        <v>60</v>
      </c>
      <c r="C44" s="252" t="s">
        <v>61</v>
      </c>
      <c r="D44" s="252"/>
      <c r="E44" s="252" t="s">
        <v>62</v>
      </c>
      <c r="F44" s="252"/>
      <c r="G44" s="252" t="s">
        <v>63</v>
      </c>
      <c r="H44" s="253"/>
      <c r="I44" s="260" t="s">
        <v>64</v>
      </c>
      <c r="J44" s="252"/>
      <c r="K44" s="260" t="s">
        <v>65</v>
      </c>
      <c r="L44" s="252"/>
      <c r="M44" s="260" t="s">
        <v>66</v>
      </c>
      <c r="N44" s="252"/>
      <c r="O44" s="260" t="s">
        <v>67</v>
      </c>
      <c r="P44" s="252"/>
      <c r="Q44" s="260" t="s">
        <v>68</v>
      </c>
      <c r="R44" s="261"/>
      <c r="S44" s="260" t="s">
        <v>69</v>
      </c>
      <c r="T44" s="268" t="s">
        <v>70</v>
      </c>
      <c r="U44" s="260" t="s">
        <v>69</v>
      </c>
      <c r="V44" s="16" t="s">
        <v>71</v>
      </c>
    </row>
    <row r="45" spans="1:22" s="206" customFormat="1" ht="12.65" customHeight="1">
      <c r="A45" s="262">
        <v>2018</v>
      </c>
      <c r="B45" s="263" t="s">
        <v>72</v>
      </c>
      <c r="C45" s="264"/>
      <c r="D45" s="254"/>
      <c r="E45" s="309"/>
      <c r="F45" s="254"/>
      <c r="G45" s="309"/>
      <c r="H45" s="253"/>
      <c r="I45" s="309"/>
      <c r="J45" s="256"/>
      <c r="K45" s="309"/>
      <c r="L45" s="256"/>
      <c r="M45" s="309"/>
      <c r="N45" s="256"/>
      <c r="O45" s="309"/>
      <c r="P45" s="257"/>
      <c r="Q45" s="309"/>
      <c r="R45" s="253"/>
      <c r="S45" s="310"/>
      <c r="T45" s="253"/>
      <c r="U45" s="255"/>
    </row>
    <row r="46" spans="1:22" s="206" customFormat="1" ht="12.65" customHeight="1">
      <c r="A46" s="262"/>
      <c r="B46" s="265" t="s">
        <v>73</v>
      </c>
      <c r="C46" s="264"/>
      <c r="D46" s="258"/>
      <c r="E46" s="309"/>
      <c r="F46" s="258"/>
      <c r="G46" s="309"/>
      <c r="H46" s="253"/>
      <c r="I46" s="309"/>
      <c r="J46" s="256"/>
      <c r="K46" s="311"/>
      <c r="L46" s="256"/>
      <c r="M46" s="311"/>
      <c r="N46" s="256"/>
      <c r="O46" s="309"/>
      <c r="P46" s="253"/>
      <c r="Q46" s="309"/>
      <c r="R46" s="253"/>
      <c r="S46" s="310"/>
      <c r="T46" s="253"/>
      <c r="U46" s="311"/>
    </row>
    <row r="47" spans="1:22" s="206" customFormat="1" ht="12.65" customHeight="1">
      <c r="A47" s="262"/>
      <c r="B47" s="265" t="s">
        <v>74</v>
      </c>
      <c r="C47" s="264"/>
      <c r="D47" s="254"/>
      <c r="E47" s="309"/>
      <c r="F47" s="254"/>
      <c r="G47" s="309"/>
      <c r="H47" s="253"/>
      <c r="I47" s="309"/>
      <c r="J47" s="256"/>
      <c r="K47" s="311"/>
      <c r="L47" s="256"/>
      <c r="M47" s="311"/>
      <c r="N47" s="256"/>
      <c r="O47" s="309"/>
      <c r="P47" s="253"/>
      <c r="Q47" s="309"/>
      <c r="R47" s="253"/>
      <c r="S47" s="310"/>
      <c r="T47" s="253"/>
      <c r="U47" s="311"/>
    </row>
    <row r="48" spans="1:22" s="206" customFormat="1" ht="12.65" customHeight="1">
      <c r="A48" s="262"/>
      <c r="B48" s="265" t="s">
        <v>75</v>
      </c>
      <c r="C48" s="264"/>
      <c r="D48" s="254"/>
      <c r="E48" s="309"/>
      <c r="F48" s="254"/>
      <c r="G48" s="309"/>
      <c r="H48" s="253"/>
      <c r="I48" s="309"/>
      <c r="J48" s="256"/>
      <c r="K48" s="311"/>
      <c r="L48" s="256"/>
      <c r="M48" s="311"/>
      <c r="N48" s="256"/>
      <c r="O48" s="309"/>
      <c r="P48" s="253"/>
      <c r="Q48" s="309"/>
      <c r="R48" s="253"/>
      <c r="S48" s="310"/>
      <c r="T48" s="253"/>
      <c r="U48" s="311"/>
    </row>
    <row r="49" spans="1:22" s="206" customFormat="1" ht="12.65" customHeight="1">
      <c r="A49" s="262"/>
      <c r="B49" s="265" t="s">
        <v>76</v>
      </c>
      <c r="C49" s="264"/>
      <c r="D49" s="254"/>
      <c r="E49" s="309"/>
      <c r="F49" s="254"/>
      <c r="G49" s="309"/>
      <c r="H49" s="253"/>
      <c r="I49" s="309"/>
      <c r="J49" s="256"/>
      <c r="K49" s="311"/>
      <c r="L49" s="256"/>
      <c r="M49" s="311"/>
      <c r="N49" s="256"/>
      <c r="O49" s="309"/>
      <c r="P49" s="253"/>
      <c r="Q49" s="309"/>
      <c r="R49" s="253"/>
      <c r="S49" s="310"/>
      <c r="T49" s="253"/>
      <c r="U49" s="311"/>
    </row>
    <row r="50" spans="1:22" ht="12.65" customHeight="1">
      <c r="A50" s="262"/>
      <c r="B50" s="265" t="s">
        <v>77</v>
      </c>
      <c r="C50" s="264"/>
      <c r="D50" s="254"/>
      <c r="E50" s="309"/>
      <c r="F50" s="254"/>
      <c r="G50" s="309"/>
      <c r="H50" s="253"/>
      <c r="I50" s="309"/>
      <c r="J50" s="256"/>
      <c r="K50" s="311"/>
      <c r="L50" s="256"/>
      <c r="M50" s="311"/>
      <c r="N50" s="256"/>
      <c r="O50" s="309"/>
      <c r="P50" s="253"/>
      <c r="Q50" s="309"/>
      <c r="R50" s="253"/>
      <c r="S50" s="310"/>
      <c r="T50" s="253"/>
      <c r="U50" s="311"/>
    </row>
    <row r="51" spans="1:22" ht="12.65" customHeight="1">
      <c r="A51" s="262"/>
      <c r="B51" s="265" t="s">
        <v>78</v>
      </c>
      <c r="C51" s="264"/>
      <c r="D51" s="254"/>
      <c r="E51" s="309"/>
      <c r="F51" s="254"/>
      <c r="G51" s="309"/>
      <c r="H51" s="253"/>
      <c r="I51" s="309"/>
      <c r="J51" s="256"/>
      <c r="K51" s="311"/>
      <c r="L51" s="256"/>
      <c r="M51" s="311"/>
      <c r="N51" s="256"/>
      <c r="O51" s="309"/>
      <c r="P51" s="253"/>
      <c r="Q51" s="309"/>
      <c r="R51" s="253"/>
      <c r="S51" s="310"/>
      <c r="T51" s="253"/>
      <c r="U51" s="311"/>
    </row>
    <row r="52" spans="1:22" ht="12.65" customHeight="1">
      <c r="A52" s="262"/>
      <c r="B52" s="265" t="s">
        <v>79</v>
      </c>
      <c r="C52" s="264"/>
      <c r="D52" s="254"/>
      <c r="E52" s="309"/>
      <c r="F52" s="254"/>
      <c r="G52" s="309"/>
      <c r="H52" s="253"/>
      <c r="I52" s="309"/>
      <c r="J52" s="256"/>
      <c r="K52" s="311"/>
      <c r="L52" s="256"/>
      <c r="M52" s="311"/>
      <c r="N52" s="256"/>
      <c r="O52" s="309"/>
      <c r="P52" s="253"/>
      <c r="Q52" s="309"/>
      <c r="R52" s="253"/>
      <c r="S52" s="310"/>
      <c r="T52" s="253"/>
      <c r="U52" s="311"/>
    </row>
    <row r="53" spans="1:22" ht="12.65" customHeight="1">
      <c r="A53" s="262"/>
      <c r="B53" s="265" t="s">
        <v>80</v>
      </c>
      <c r="C53" s="264"/>
      <c r="D53" s="254"/>
      <c r="E53" s="309"/>
      <c r="F53" s="254"/>
      <c r="G53" s="309"/>
      <c r="H53" s="253"/>
      <c r="I53" s="309"/>
      <c r="J53" s="256"/>
      <c r="K53" s="311"/>
      <c r="L53" s="256"/>
      <c r="M53" s="311"/>
      <c r="N53" s="256"/>
      <c r="O53" s="309"/>
      <c r="P53" s="253"/>
      <c r="Q53" s="309"/>
      <c r="R53" s="253"/>
      <c r="S53" s="310"/>
      <c r="T53" s="253"/>
      <c r="U53" s="311"/>
    </row>
    <row r="54" spans="1:22" ht="12.65" customHeight="1">
      <c r="A54" s="262"/>
      <c r="B54" s="265" t="s">
        <v>81</v>
      </c>
      <c r="C54" s="264"/>
      <c r="D54" s="254"/>
      <c r="E54" s="309"/>
      <c r="F54" s="254"/>
      <c r="G54" s="309"/>
      <c r="H54" s="253"/>
      <c r="I54" s="309"/>
      <c r="J54" s="256"/>
      <c r="K54" s="311"/>
      <c r="L54" s="256"/>
      <c r="M54" s="311"/>
      <c r="N54" s="256"/>
      <c r="O54" s="309"/>
      <c r="P54" s="253"/>
      <c r="Q54" s="309"/>
      <c r="R54" s="253"/>
      <c r="S54" s="310"/>
      <c r="T54" s="253"/>
      <c r="U54" s="311"/>
    </row>
    <row r="55" spans="1:22" ht="12.65" customHeight="1">
      <c r="A55" s="262"/>
      <c r="B55" s="265" t="s">
        <v>82</v>
      </c>
      <c r="C55" s="264"/>
      <c r="D55" s="254"/>
      <c r="E55" s="309"/>
      <c r="F55" s="254"/>
      <c r="G55" s="309"/>
      <c r="H55" s="253"/>
      <c r="I55" s="309"/>
      <c r="J55" s="256"/>
      <c r="K55" s="311"/>
      <c r="L55" s="256"/>
      <c r="M55" s="311"/>
      <c r="N55" s="256"/>
      <c r="O55" s="309"/>
      <c r="P55" s="253"/>
      <c r="Q55" s="309"/>
      <c r="R55" s="253"/>
      <c r="S55" s="310"/>
      <c r="T55" s="253"/>
      <c r="U55" s="311"/>
    </row>
    <row r="56" spans="1:22" ht="12.65" customHeight="1">
      <c r="A56" s="262"/>
      <c r="B56" s="265" t="s">
        <v>83</v>
      </c>
      <c r="C56" s="264"/>
      <c r="D56" s="254"/>
      <c r="E56" s="309"/>
      <c r="F56" s="254"/>
      <c r="G56" s="309"/>
      <c r="H56" s="253"/>
      <c r="I56" s="309"/>
      <c r="J56" s="256"/>
      <c r="K56" s="311"/>
      <c r="L56" s="256"/>
      <c r="M56" s="311"/>
      <c r="N56" s="256"/>
      <c r="O56" s="309"/>
      <c r="P56" s="253"/>
      <c r="Q56" s="309"/>
      <c r="R56" s="253"/>
      <c r="S56" s="310"/>
      <c r="T56" s="253"/>
      <c r="U56" s="311"/>
    </row>
    <row r="57" spans="1:22" ht="12.65" customHeight="1">
      <c r="A57" s="262"/>
      <c r="B57" s="263" t="s">
        <v>84</v>
      </c>
      <c r="C57" s="264"/>
      <c r="D57" s="254"/>
      <c r="E57" s="309"/>
      <c r="F57" s="254"/>
      <c r="G57" s="309"/>
      <c r="H57" s="253"/>
      <c r="I57" s="309"/>
      <c r="J57" s="256"/>
      <c r="K57" s="311"/>
      <c r="L57" s="256"/>
      <c r="M57" s="311"/>
      <c r="N57" s="256"/>
      <c r="O57" s="309"/>
      <c r="P57" s="253"/>
      <c r="Q57" s="309"/>
      <c r="R57" s="253"/>
      <c r="S57" s="310"/>
      <c r="T57" s="253"/>
      <c r="U57" s="311"/>
    </row>
    <row r="58" spans="1:22" ht="12.65" customHeight="1">
      <c r="A58" s="262"/>
      <c r="B58" s="266" t="s">
        <v>61</v>
      </c>
      <c r="C58" s="267">
        <f>SUM(C45:C57)</f>
        <v>0</v>
      </c>
      <c r="D58" s="259"/>
      <c r="E58" s="267">
        <f>SUM(E45:E57)</f>
        <v>0</v>
      </c>
      <c r="F58" s="259"/>
      <c r="G58" s="267">
        <f>SUM(G45:G57)</f>
        <v>0</v>
      </c>
      <c r="H58" s="253"/>
      <c r="I58" s="267">
        <f>SUM(I45:I57)</f>
        <v>0</v>
      </c>
      <c r="J58" s="267"/>
      <c r="K58" s="267">
        <f t="shared" ref="K58" si="7">SUM(K45:K57)</f>
        <v>0</v>
      </c>
      <c r="L58" s="267"/>
      <c r="M58" s="267">
        <f t="shared" ref="M58" si="8">SUM(M45:M57)</f>
        <v>0</v>
      </c>
      <c r="N58" s="267"/>
      <c r="O58" s="267">
        <f t="shared" ref="O58" si="9">SUM(O45:O57)</f>
        <v>0</v>
      </c>
      <c r="P58" s="267"/>
      <c r="Q58" s="267">
        <f t="shared" ref="Q58" si="10">SUM(Q45:Q57)</f>
        <v>0</v>
      </c>
      <c r="R58" s="267"/>
      <c r="S58" s="267">
        <f t="shared" ref="S58" si="11">SUM(S45:S57)</f>
        <v>0</v>
      </c>
      <c r="T58" s="267"/>
      <c r="U58" s="267">
        <f t="shared" ref="U58" si="12">SUM(U45:U57)</f>
        <v>0</v>
      </c>
    </row>
    <row r="61" spans="1:22" ht="60">
      <c r="C61" s="16" t="s">
        <v>56</v>
      </c>
      <c r="E61" s="16" t="s">
        <v>57</v>
      </c>
      <c r="G61" s="16" t="s">
        <v>58</v>
      </c>
      <c r="H61" s="5"/>
      <c r="I61" s="16" t="s">
        <v>59</v>
      </c>
      <c r="J61" s="2"/>
      <c r="K61" s="16" t="s">
        <v>59</v>
      </c>
      <c r="L61" s="6"/>
      <c r="M61" s="16" t="s">
        <v>59</v>
      </c>
      <c r="N61" s="6"/>
      <c r="O61" s="16" t="s">
        <v>59</v>
      </c>
      <c r="P61" s="6"/>
      <c r="Q61" s="16" t="s">
        <v>59</v>
      </c>
      <c r="S61" s="16" t="s">
        <v>59</v>
      </c>
      <c r="U61" s="16" t="s">
        <v>59</v>
      </c>
    </row>
    <row r="62" spans="1:22" ht="60">
      <c r="A62" s="16" t="s">
        <v>85</v>
      </c>
      <c r="B62" s="3" t="s">
        <v>60</v>
      </c>
      <c r="C62" s="3" t="s">
        <v>61</v>
      </c>
      <c r="D62" s="3"/>
      <c r="E62" s="3" t="s">
        <v>62</v>
      </c>
      <c r="F62" s="3"/>
      <c r="G62" s="3" t="s">
        <v>63</v>
      </c>
      <c r="I62" s="14" t="s">
        <v>64</v>
      </c>
      <c r="J62" s="3"/>
      <c r="K62" s="14" t="s">
        <v>65</v>
      </c>
      <c r="L62" s="3"/>
      <c r="M62" s="14" t="s">
        <v>66</v>
      </c>
      <c r="N62" s="3"/>
      <c r="O62" s="14" t="s">
        <v>67</v>
      </c>
      <c r="P62" s="3"/>
      <c r="Q62" s="14" t="s">
        <v>68</v>
      </c>
      <c r="R62" s="13"/>
      <c r="S62" s="14" t="s">
        <v>69</v>
      </c>
      <c r="T62" s="16" t="s">
        <v>70</v>
      </c>
      <c r="U62" s="14" t="s">
        <v>69</v>
      </c>
      <c r="V62" s="16" t="s">
        <v>71</v>
      </c>
    </row>
    <row r="63" spans="1:22" s="206" customFormat="1" ht="12.65" customHeight="1">
      <c r="A63" s="251">
        <v>2017</v>
      </c>
      <c r="B63" s="209" t="s">
        <v>72</v>
      </c>
      <c r="C63" s="210"/>
      <c r="D63" s="211"/>
      <c r="E63" s="312"/>
      <c r="F63" s="211"/>
      <c r="G63" s="312"/>
      <c r="I63" s="312"/>
      <c r="J63" s="9"/>
      <c r="K63" s="312"/>
      <c r="L63" s="9"/>
      <c r="M63" s="312"/>
      <c r="N63" s="9"/>
      <c r="O63" s="312"/>
      <c r="P63" s="212"/>
      <c r="Q63" s="312"/>
      <c r="S63" s="313"/>
      <c r="U63" s="213"/>
    </row>
    <row r="64" spans="1:22" s="206" customFormat="1" ht="12.65" customHeight="1">
      <c r="A64" s="251"/>
      <c r="B64" s="214" t="s">
        <v>73</v>
      </c>
      <c r="C64" s="210"/>
      <c r="D64" s="215"/>
      <c r="E64" s="312"/>
      <c r="F64" s="215"/>
      <c r="G64" s="312"/>
      <c r="I64" s="312"/>
      <c r="J64" s="9"/>
      <c r="K64" s="314"/>
      <c r="L64" s="9"/>
      <c r="M64" s="314"/>
      <c r="N64" s="9"/>
      <c r="O64" s="312"/>
      <c r="Q64" s="312"/>
      <c r="S64" s="313"/>
      <c r="U64" s="314"/>
    </row>
    <row r="65" spans="1:22" s="206" customFormat="1" ht="12.65" customHeight="1">
      <c r="A65" s="251"/>
      <c r="B65" s="214" t="s">
        <v>74</v>
      </c>
      <c r="C65" s="210"/>
      <c r="D65" s="211"/>
      <c r="E65" s="312"/>
      <c r="F65" s="211"/>
      <c r="G65" s="312"/>
      <c r="I65" s="312"/>
      <c r="J65" s="9"/>
      <c r="K65" s="314"/>
      <c r="L65" s="9"/>
      <c r="M65" s="314"/>
      <c r="N65" s="9"/>
      <c r="O65" s="312"/>
      <c r="Q65" s="312"/>
      <c r="S65" s="313"/>
      <c r="U65" s="314"/>
    </row>
    <row r="66" spans="1:22" s="206" customFormat="1" ht="12.65" customHeight="1">
      <c r="A66" s="251"/>
      <c r="B66" s="214" t="s">
        <v>75</v>
      </c>
      <c r="C66" s="210"/>
      <c r="D66" s="211"/>
      <c r="E66" s="312"/>
      <c r="F66" s="211"/>
      <c r="G66" s="312"/>
      <c r="I66" s="312"/>
      <c r="J66" s="9"/>
      <c r="K66" s="314"/>
      <c r="L66" s="9"/>
      <c r="M66" s="314"/>
      <c r="N66" s="9"/>
      <c r="O66" s="312"/>
      <c r="Q66" s="312"/>
      <c r="S66" s="313"/>
      <c r="U66" s="314"/>
    </row>
    <row r="67" spans="1:22" s="206" customFormat="1" ht="12.65" customHeight="1">
      <c r="A67" s="251"/>
      <c r="B67" s="214" t="s">
        <v>76</v>
      </c>
      <c r="C67" s="210"/>
      <c r="D67" s="211"/>
      <c r="E67" s="312"/>
      <c r="F67" s="211"/>
      <c r="G67" s="312"/>
      <c r="I67" s="312"/>
      <c r="J67" s="9"/>
      <c r="K67" s="314"/>
      <c r="L67" s="9"/>
      <c r="M67" s="314"/>
      <c r="N67" s="9"/>
      <c r="O67" s="312"/>
      <c r="Q67" s="312"/>
      <c r="S67" s="313"/>
      <c r="U67" s="314"/>
    </row>
    <row r="68" spans="1:22" ht="12.65" customHeight="1">
      <c r="A68" s="251"/>
      <c r="B68" s="214" t="s">
        <v>77</v>
      </c>
      <c r="C68" s="210"/>
      <c r="D68" s="211"/>
      <c r="E68" s="312"/>
      <c r="F68" s="211"/>
      <c r="G68" s="312"/>
      <c r="H68" s="206"/>
      <c r="I68" s="312"/>
      <c r="J68" s="9"/>
      <c r="K68" s="314"/>
      <c r="L68" s="9"/>
      <c r="M68" s="314"/>
      <c r="N68" s="9"/>
      <c r="O68" s="312"/>
      <c r="P68" s="206"/>
      <c r="Q68" s="312"/>
      <c r="R68" s="206"/>
      <c r="S68" s="313"/>
      <c r="T68" s="206"/>
      <c r="U68" s="314"/>
    </row>
    <row r="69" spans="1:22" ht="12.65" customHeight="1">
      <c r="A69" s="251"/>
      <c r="B69" s="214" t="s">
        <v>78</v>
      </c>
      <c r="C69" s="210"/>
      <c r="D69" s="211"/>
      <c r="E69" s="312"/>
      <c r="F69" s="211"/>
      <c r="G69" s="312"/>
      <c r="H69" s="206"/>
      <c r="I69" s="312"/>
      <c r="J69" s="9"/>
      <c r="K69" s="314"/>
      <c r="L69" s="9"/>
      <c r="M69" s="314"/>
      <c r="N69" s="9"/>
      <c r="O69" s="312"/>
      <c r="P69" s="206"/>
      <c r="Q69" s="312"/>
      <c r="R69" s="206"/>
      <c r="S69" s="313"/>
      <c r="T69" s="206"/>
      <c r="U69" s="314"/>
    </row>
    <row r="70" spans="1:22" ht="12.65" customHeight="1">
      <c r="A70" s="251"/>
      <c r="B70" s="214" t="s">
        <v>79</v>
      </c>
      <c r="C70" s="210"/>
      <c r="D70" s="211"/>
      <c r="E70" s="312"/>
      <c r="F70" s="211"/>
      <c r="G70" s="312"/>
      <c r="H70" s="206"/>
      <c r="I70" s="312"/>
      <c r="J70" s="9"/>
      <c r="K70" s="314"/>
      <c r="L70" s="9"/>
      <c r="M70" s="314"/>
      <c r="N70" s="9"/>
      <c r="O70" s="312"/>
      <c r="P70" s="206"/>
      <c r="Q70" s="312"/>
      <c r="R70" s="206"/>
      <c r="S70" s="313"/>
      <c r="T70" s="206"/>
      <c r="U70" s="314"/>
    </row>
    <row r="71" spans="1:22" ht="12.65" customHeight="1">
      <c r="A71" s="251"/>
      <c r="B71" s="214" t="s">
        <v>80</v>
      </c>
      <c r="C71" s="210"/>
      <c r="D71" s="211"/>
      <c r="E71" s="312"/>
      <c r="F71" s="211"/>
      <c r="G71" s="312"/>
      <c r="H71" s="206"/>
      <c r="I71" s="312"/>
      <c r="J71" s="9"/>
      <c r="K71" s="314"/>
      <c r="L71" s="9"/>
      <c r="M71" s="314"/>
      <c r="N71" s="9"/>
      <c r="O71" s="312"/>
      <c r="P71" s="206"/>
      <c r="Q71" s="312"/>
      <c r="R71" s="206"/>
      <c r="S71" s="313"/>
      <c r="T71" s="206"/>
      <c r="U71" s="314"/>
    </row>
    <row r="72" spans="1:22" ht="12.65" customHeight="1">
      <c r="A72" s="251"/>
      <c r="B72" s="214" t="s">
        <v>81</v>
      </c>
      <c r="C72" s="210"/>
      <c r="D72" s="211"/>
      <c r="E72" s="312"/>
      <c r="F72" s="211"/>
      <c r="G72" s="312"/>
      <c r="H72" s="206"/>
      <c r="I72" s="312"/>
      <c r="J72" s="9"/>
      <c r="K72" s="314"/>
      <c r="L72" s="9"/>
      <c r="M72" s="314"/>
      <c r="N72" s="9"/>
      <c r="O72" s="312"/>
      <c r="P72" s="206"/>
      <c r="Q72" s="312"/>
      <c r="R72" s="206"/>
      <c r="S72" s="313"/>
      <c r="T72" s="206"/>
      <c r="U72" s="314"/>
    </row>
    <row r="73" spans="1:22" ht="12.65" customHeight="1">
      <c r="A73" s="251"/>
      <c r="B73" s="214" t="s">
        <v>82</v>
      </c>
      <c r="C73" s="210"/>
      <c r="D73" s="211"/>
      <c r="E73" s="312"/>
      <c r="F73" s="211"/>
      <c r="G73" s="312"/>
      <c r="H73" s="206"/>
      <c r="I73" s="312"/>
      <c r="J73" s="9"/>
      <c r="K73" s="314"/>
      <c r="L73" s="9"/>
      <c r="M73" s="314"/>
      <c r="N73" s="9"/>
      <c r="O73" s="312"/>
      <c r="P73" s="206"/>
      <c r="Q73" s="312"/>
      <c r="R73" s="206"/>
      <c r="S73" s="313"/>
      <c r="T73" s="206"/>
      <c r="U73" s="314"/>
    </row>
    <row r="74" spans="1:22" ht="12.65" customHeight="1">
      <c r="A74" s="251"/>
      <c r="B74" s="214" t="s">
        <v>83</v>
      </c>
      <c r="C74" s="210"/>
      <c r="D74" s="211"/>
      <c r="E74" s="312"/>
      <c r="F74" s="211"/>
      <c r="G74" s="312"/>
      <c r="H74" s="206"/>
      <c r="I74" s="312"/>
      <c r="J74" s="9"/>
      <c r="K74" s="314"/>
      <c r="L74" s="9"/>
      <c r="M74" s="314"/>
      <c r="N74" s="9"/>
      <c r="O74" s="312"/>
      <c r="P74" s="206"/>
      <c r="Q74" s="312"/>
      <c r="R74" s="206"/>
      <c r="S74" s="313"/>
      <c r="T74" s="206"/>
      <c r="U74" s="314"/>
    </row>
    <row r="75" spans="1:22" ht="12.65" customHeight="1">
      <c r="A75" s="251"/>
      <c r="B75" s="209" t="s">
        <v>84</v>
      </c>
      <c r="C75" s="210"/>
      <c r="D75" s="211"/>
      <c r="E75" s="312"/>
      <c r="F75" s="211"/>
      <c r="G75" s="312"/>
      <c r="H75" s="206"/>
      <c r="I75" s="312"/>
      <c r="J75" s="9"/>
      <c r="K75" s="314"/>
      <c r="L75" s="9"/>
      <c r="M75" s="314"/>
      <c r="N75" s="9"/>
      <c r="O75" s="312"/>
      <c r="P75" s="206"/>
      <c r="Q75" s="312"/>
      <c r="R75" s="206"/>
      <c r="S75" s="313"/>
      <c r="T75" s="206"/>
      <c r="U75" s="314"/>
    </row>
    <row r="76" spans="1:22" ht="12.65" customHeight="1">
      <c r="A76" s="251"/>
      <c r="B76" s="219" t="s">
        <v>61</v>
      </c>
      <c r="C76" s="204">
        <f>SUM(C63:C75)</f>
        <v>0</v>
      </c>
      <c r="D76" s="205"/>
      <c r="E76" s="204">
        <f>SUM(E63:E75)</f>
        <v>0</v>
      </c>
      <c r="F76" s="205"/>
      <c r="G76" s="204">
        <f>SUM(G63:G75)</f>
        <v>0</v>
      </c>
      <c r="H76" s="206"/>
      <c r="I76" s="204">
        <f>SUM(I63:I75)</f>
        <v>0</v>
      </c>
      <c r="J76" s="204"/>
      <c r="K76" s="204">
        <f t="shared" ref="K76" si="13">SUM(K63:K75)</f>
        <v>0</v>
      </c>
      <c r="L76" s="204"/>
      <c r="M76" s="204">
        <f t="shared" ref="M76" si="14">SUM(M63:M75)</f>
        <v>0</v>
      </c>
      <c r="N76" s="204"/>
      <c r="O76" s="204">
        <f t="shared" ref="O76" si="15">SUM(O63:O75)</f>
        <v>0</v>
      </c>
      <c r="P76" s="204"/>
      <c r="Q76" s="204">
        <f t="shared" ref="Q76" si="16">SUM(Q63:Q75)</f>
        <v>0</v>
      </c>
      <c r="R76" s="204"/>
      <c r="S76" s="204">
        <f t="shared" ref="S76" si="17">SUM(S63:S75)</f>
        <v>0</v>
      </c>
      <c r="T76" s="204"/>
      <c r="U76" s="204">
        <f t="shared" ref="U76" si="18">SUM(U63:U75)</f>
        <v>0</v>
      </c>
    </row>
    <row r="79" spans="1:22" ht="60">
      <c r="C79" s="16" t="s">
        <v>56</v>
      </c>
      <c r="E79" s="16" t="s">
        <v>57</v>
      </c>
      <c r="G79" s="16" t="s">
        <v>58</v>
      </c>
      <c r="H79" s="5"/>
      <c r="I79" s="16" t="s">
        <v>59</v>
      </c>
      <c r="J79" s="2"/>
      <c r="K79" s="16" t="s">
        <v>59</v>
      </c>
      <c r="L79" s="6"/>
      <c r="M79" s="16" t="s">
        <v>59</v>
      </c>
      <c r="N79" s="6"/>
      <c r="O79" s="16" t="s">
        <v>59</v>
      </c>
      <c r="P79" s="6"/>
      <c r="Q79" s="16" t="s">
        <v>59</v>
      </c>
      <c r="S79" s="16" t="s">
        <v>59</v>
      </c>
      <c r="U79" s="16" t="s">
        <v>59</v>
      </c>
    </row>
    <row r="80" spans="1:22" ht="60">
      <c r="A80" s="16" t="s">
        <v>85</v>
      </c>
      <c r="B80" s="252" t="s">
        <v>60</v>
      </c>
      <c r="C80" s="252" t="s">
        <v>61</v>
      </c>
      <c r="D80" s="252"/>
      <c r="E80" s="252" t="s">
        <v>62</v>
      </c>
      <c r="F80" s="252"/>
      <c r="G80" s="252" t="s">
        <v>63</v>
      </c>
      <c r="H80" s="253"/>
      <c r="I80" s="260" t="s">
        <v>64</v>
      </c>
      <c r="J80" s="252"/>
      <c r="K80" s="260" t="s">
        <v>65</v>
      </c>
      <c r="L80" s="252"/>
      <c r="M80" s="260" t="s">
        <v>66</v>
      </c>
      <c r="N80" s="252"/>
      <c r="O80" s="260" t="s">
        <v>67</v>
      </c>
      <c r="P80" s="252"/>
      <c r="Q80" s="260" t="s">
        <v>68</v>
      </c>
      <c r="R80" s="261"/>
      <c r="S80" s="260" t="s">
        <v>69</v>
      </c>
      <c r="T80" s="16" t="s">
        <v>86</v>
      </c>
      <c r="U80" s="260" t="s">
        <v>69</v>
      </c>
      <c r="V80" s="16" t="s">
        <v>87</v>
      </c>
    </row>
    <row r="81" spans="1:21" s="206" customFormat="1" ht="12.65" customHeight="1">
      <c r="A81" s="262">
        <v>2016</v>
      </c>
      <c r="B81" s="263" t="s">
        <v>72</v>
      </c>
      <c r="C81" s="264"/>
      <c r="D81" s="254"/>
      <c r="E81" s="309"/>
      <c r="F81" s="254"/>
      <c r="G81" s="309"/>
      <c r="H81" s="253"/>
      <c r="I81" s="309"/>
      <c r="J81" s="256"/>
      <c r="K81" s="309"/>
      <c r="L81" s="256"/>
      <c r="M81" s="309"/>
      <c r="N81" s="256"/>
      <c r="O81" s="309"/>
      <c r="P81" s="257"/>
      <c r="Q81" s="309"/>
      <c r="R81" s="253"/>
      <c r="S81" s="310"/>
      <c r="T81" s="253"/>
      <c r="U81" s="255"/>
    </row>
    <row r="82" spans="1:21" s="206" customFormat="1" ht="12.65" customHeight="1">
      <c r="A82" s="262"/>
      <c r="B82" s="265" t="s">
        <v>73</v>
      </c>
      <c r="C82" s="264"/>
      <c r="D82" s="258"/>
      <c r="E82" s="309"/>
      <c r="F82" s="258"/>
      <c r="G82" s="309"/>
      <c r="H82" s="253"/>
      <c r="I82" s="309"/>
      <c r="J82" s="256"/>
      <c r="K82" s="311"/>
      <c r="L82" s="256"/>
      <c r="M82" s="311"/>
      <c r="N82" s="256"/>
      <c r="O82" s="309"/>
      <c r="P82" s="253"/>
      <c r="Q82" s="309"/>
      <c r="R82" s="253"/>
      <c r="S82" s="310"/>
      <c r="T82" s="253"/>
      <c r="U82" s="311"/>
    </row>
    <row r="83" spans="1:21" s="206" customFormat="1" ht="12.65" customHeight="1">
      <c r="A83" s="262"/>
      <c r="B83" s="265" t="s">
        <v>74</v>
      </c>
      <c r="C83" s="264"/>
      <c r="D83" s="254"/>
      <c r="E83" s="309"/>
      <c r="F83" s="254"/>
      <c r="G83" s="309"/>
      <c r="H83" s="253"/>
      <c r="I83" s="309"/>
      <c r="J83" s="256"/>
      <c r="K83" s="311"/>
      <c r="L83" s="256"/>
      <c r="M83" s="311"/>
      <c r="N83" s="256"/>
      <c r="O83" s="309"/>
      <c r="P83" s="253"/>
      <c r="Q83" s="309"/>
      <c r="R83" s="253"/>
      <c r="S83" s="310"/>
      <c r="T83" s="253"/>
      <c r="U83" s="311"/>
    </row>
    <row r="84" spans="1:21" s="206" customFormat="1" ht="12.65" customHeight="1">
      <c r="A84" s="262"/>
      <c r="B84" s="265" t="s">
        <v>75</v>
      </c>
      <c r="C84" s="264"/>
      <c r="D84" s="254"/>
      <c r="E84" s="309"/>
      <c r="F84" s="254"/>
      <c r="G84" s="309"/>
      <c r="H84" s="253"/>
      <c r="I84" s="309"/>
      <c r="J84" s="256"/>
      <c r="K84" s="311"/>
      <c r="L84" s="256"/>
      <c r="M84" s="311"/>
      <c r="N84" s="256"/>
      <c r="O84" s="309"/>
      <c r="P84" s="253"/>
      <c r="Q84" s="309"/>
      <c r="R84" s="253"/>
      <c r="S84" s="310"/>
      <c r="T84" s="253"/>
      <c r="U84" s="311"/>
    </row>
    <row r="85" spans="1:21" s="206" customFormat="1" ht="12.65" customHeight="1">
      <c r="A85" s="262"/>
      <c r="B85" s="265" t="s">
        <v>76</v>
      </c>
      <c r="C85" s="264"/>
      <c r="D85" s="254"/>
      <c r="E85" s="309"/>
      <c r="F85" s="254"/>
      <c r="G85" s="309"/>
      <c r="H85" s="253"/>
      <c r="I85" s="309"/>
      <c r="J85" s="256"/>
      <c r="K85" s="311"/>
      <c r="L85" s="256"/>
      <c r="M85" s="311"/>
      <c r="N85" s="256"/>
      <c r="O85" s="309"/>
      <c r="P85" s="253"/>
      <c r="Q85" s="309"/>
      <c r="R85" s="253"/>
      <c r="S85" s="310"/>
      <c r="T85" s="253"/>
      <c r="U85" s="311"/>
    </row>
    <row r="86" spans="1:21" ht="12.65" customHeight="1">
      <c r="A86" s="262"/>
      <c r="B86" s="265" t="s">
        <v>77</v>
      </c>
      <c r="C86" s="264"/>
      <c r="D86" s="254"/>
      <c r="E86" s="309"/>
      <c r="F86" s="254"/>
      <c r="G86" s="309"/>
      <c r="H86" s="253"/>
      <c r="I86" s="309"/>
      <c r="J86" s="256"/>
      <c r="K86" s="311"/>
      <c r="L86" s="256"/>
      <c r="M86" s="311"/>
      <c r="N86" s="256"/>
      <c r="O86" s="309"/>
      <c r="P86" s="253"/>
      <c r="Q86" s="309"/>
      <c r="R86" s="253"/>
      <c r="S86" s="310"/>
      <c r="T86" s="253"/>
      <c r="U86" s="311"/>
    </row>
    <row r="87" spans="1:21" ht="12.65" customHeight="1">
      <c r="A87" s="262"/>
      <c r="B87" s="265" t="s">
        <v>78</v>
      </c>
      <c r="C87" s="264"/>
      <c r="D87" s="254"/>
      <c r="E87" s="309"/>
      <c r="F87" s="254"/>
      <c r="G87" s="309"/>
      <c r="H87" s="253"/>
      <c r="I87" s="309"/>
      <c r="J87" s="256"/>
      <c r="K87" s="311"/>
      <c r="L87" s="256"/>
      <c r="M87" s="311"/>
      <c r="N87" s="256"/>
      <c r="O87" s="309"/>
      <c r="P87" s="253"/>
      <c r="Q87" s="309"/>
      <c r="R87" s="253"/>
      <c r="S87" s="310"/>
      <c r="T87" s="253"/>
      <c r="U87" s="311"/>
    </row>
    <row r="88" spans="1:21" ht="12.65" customHeight="1">
      <c r="A88" s="262"/>
      <c r="B88" s="265" t="s">
        <v>79</v>
      </c>
      <c r="C88" s="264"/>
      <c r="D88" s="254"/>
      <c r="E88" s="309"/>
      <c r="F88" s="254"/>
      <c r="G88" s="309"/>
      <c r="H88" s="253"/>
      <c r="I88" s="309"/>
      <c r="J88" s="256"/>
      <c r="K88" s="311"/>
      <c r="L88" s="256"/>
      <c r="M88" s="311"/>
      <c r="N88" s="256"/>
      <c r="O88" s="309"/>
      <c r="P88" s="253"/>
      <c r="Q88" s="309"/>
      <c r="R88" s="253"/>
      <c r="S88" s="310"/>
      <c r="T88" s="253"/>
      <c r="U88" s="311"/>
    </row>
    <row r="89" spans="1:21" ht="12.65" customHeight="1">
      <c r="A89" s="262"/>
      <c r="B89" s="265" t="s">
        <v>80</v>
      </c>
      <c r="C89" s="264"/>
      <c r="D89" s="254"/>
      <c r="E89" s="309"/>
      <c r="F89" s="254"/>
      <c r="G89" s="309"/>
      <c r="H89" s="253"/>
      <c r="I89" s="309"/>
      <c r="J89" s="256"/>
      <c r="K89" s="311"/>
      <c r="L89" s="256"/>
      <c r="M89" s="311"/>
      <c r="N89" s="256"/>
      <c r="O89" s="309"/>
      <c r="P89" s="253"/>
      <c r="Q89" s="309"/>
      <c r="R89" s="253"/>
      <c r="S89" s="310"/>
      <c r="T89" s="253"/>
      <c r="U89" s="311"/>
    </row>
    <row r="90" spans="1:21" ht="12.65" customHeight="1">
      <c r="A90" s="262"/>
      <c r="B90" s="265" t="s">
        <v>81</v>
      </c>
      <c r="C90" s="264"/>
      <c r="D90" s="254"/>
      <c r="E90" s="309"/>
      <c r="F90" s="254"/>
      <c r="G90" s="309"/>
      <c r="H90" s="253"/>
      <c r="I90" s="309"/>
      <c r="J90" s="256"/>
      <c r="K90" s="311"/>
      <c r="L90" s="256"/>
      <c r="M90" s="311"/>
      <c r="N90" s="256"/>
      <c r="O90" s="309"/>
      <c r="P90" s="253"/>
      <c r="Q90" s="309"/>
      <c r="R90" s="253"/>
      <c r="S90" s="310"/>
      <c r="T90" s="253"/>
      <c r="U90" s="311"/>
    </row>
    <row r="91" spans="1:21" ht="12.65" customHeight="1">
      <c r="A91" s="262"/>
      <c r="B91" s="265" t="s">
        <v>82</v>
      </c>
      <c r="C91" s="264"/>
      <c r="D91" s="254"/>
      <c r="E91" s="309"/>
      <c r="F91" s="254"/>
      <c r="G91" s="309"/>
      <c r="H91" s="253"/>
      <c r="I91" s="309"/>
      <c r="J91" s="256"/>
      <c r="K91" s="311"/>
      <c r="L91" s="256"/>
      <c r="M91" s="311"/>
      <c r="N91" s="256"/>
      <c r="O91" s="309"/>
      <c r="P91" s="253"/>
      <c r="Q91" s="309"/>
      <c r="R91" s="253"/>
      <c r="S91" s="310"/>
      <c r="T91" s="253"/>
      <c r="U91" s="311"/>
    </row>
    <row r="92" spans="1:21" ht="12.65" customHeight="1">
      <c r="A92" s="262"/>
      <c r="B92" s="265" t="s">
        <v>83</v>
      </c>
      <c r="C92" s="264"/>
      <c r="D92" s="254"/>
      <c r="E92" s="309"/>
      <c r="F92" s="254"/>
      <c r="G92" s="309"/>
      <c r="H92" s="253"/>
      <c r="I92" s="309"/>
      <c r="J92" s="256"/>
      <c r="K92" s="311"/>
      <c r="L92" s="256"/>
      <c r="M92" s="311"/>
      <c r="N92" s="256"/>
      <c r="O92" s="309"/>
      <c r="P92" s="253"/>
      <c r="Q92" s="309"/>
      <c r="R92" s="253"/>
      <c r="S92" s="310"/>
      <c r="T92" s="253"/>
      <c r="U92" s="311"/>
    </row>
    <row r="93" spans="1:21" ht="12.65" customHeight="1">
      <c r="A93" s="262"/>
      <c r="B93" s="263" t="s">
        <v>84</v>
      </c>
      <c r="C93" s="264"/>
      <c r="D93" s="254"/>
      <c r="E93" s="309"/>
      <c r="F93" s="254"/>
      <c r="G93" s="309"/>
      <c r="H93" s="253"/>
      <c r="I93" s="309"/>
      <c r="J93" s="256"/>
      <c r="K93" s="311"/>
      <c r="L93" s="256"/>
      <c r="M93" s="311"/>
      <c r="N93" s="256"/>
      <c r="O93" s="309"/>
      <c r="P93" s="253"/>
      <c r="Q93" s="309"/>
      <c r="R93" s="253"/>
      <c r="S93" s="310"/>
      <c r="T93" s="253"/>
      <c r="U93" s="311"/>
    </row>
    <row r="94" spans="1:21" ht="12.65" customHeight="1">
      <c r="A94" s="262"/>
      <c r="B94" s="266" t="s">
        <v>61</v>
      </c>
      <c r="C94" s="267">
        <f>SUM(C81:C93)</f>
        <v>0</v>
      </c>
      <c r="D94" s="259"/>
      <c r="E94" s="267">
        <f>SUM(E81:E93)</f>
        <v>0</v>
      </c>
      <c r="F94" s="259"/>
      <c r="G94" s="267">
        <f>SUM(G81:G93)</f>
        <v>0</v>
      </c>
      <c r="H94" s="253"/>
      <c r="I94" s="267">
        <f>SUM(I81:I93)</f>
        <v>0</v>
      </c>
      <c r="J94" s="267"/>
      <c r="K94" s="267">
        <f t="shared" ref="K94" si="19">SUM(K81:K93)</f>
        <v>0</v>
      </c>
      <c r="L94" s="267"/>
      <c r="M94" s="267">
        <f t="shared" ref="M94" si="20">SUM(M81:M93)</f>
        <v>0</v>
      </c>
      <c r="N94" s="267"/>
      <c r="O94" s="267">
        <f t="shared" ref="O94" si="21">SUM(O81:O93)</f>
        <v>0</v>
      </c>
      <c r="P94" s="267"/>
      <c r="Q94" s="267">
        <f t="shared" ref="Q94" si="22">SUM(Q81:Q93)</f>
        <v>0</v>
      </c>
      <c r="R94" s="267"/>
      <c r="S94" s="267">
        <f t="shared" ref="S94" si="23">SUM(S81:S93)</f>
        <v>0</v>
      </c>
      <c r="T94" s="267"/>
      <c r="U94" s="267">
        <f t="shared" ref="U94" si="24">SUM(U81:U93)</f>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O18"/>
  <sheetViews>
    <sheetView workbookViewId="0">
      <selection activeCell="A5" sqref="A5"/>
    </sheetView>
  </sheetViews>
  <sheetFormatPr defaultRowHeight="12.5"/>
  <sheetData>
    <row r="1" spans="1:41" s="1" customFormat="1" ht="13">
      <c r="B1" s="4" t="s">
        <v>50</v>
      </c>
    </row>
    <row r="2" spans="1:41" s="1" customFormat="1" ht="13">
      <c r="B2" s="2" t="s">
        <v>88</v>
      </c>
    </row>
    <row r="3" spans="1:41">
      <c r="C3" s="17"/>
    </row>
    <row r="4" spans="1:41" s="206" customFormat="1" ht="26">
      <c r="A4" s="6">
        <f>' Populations'!E4</f>
        <v>2020</v>
      </c>
      <c r="B4" s="269" t="s">
        <v>60</v>
      </c>
      <c r="C4" s="270" t="s">
        <v>89</v>
      </c>
      <c r="D4" s="208"/>
      <c r="E4" s="270" t="s">
        <v>90</v>
      </c>
      <c r="F4" s="208"/>
      <c r="G4" s="270" t="s">
        <v>91</v>
      </c>
      <c r="I4" s="270" t="s">
        <v>92</v>
      </c>
      <c r="J4" s="208"/>
      <c r="K4" s="270" t="s">
        <v>93</v>
      </c>
      <c r="L4" s="208"/>
      <c r="M4" s="270" t="s">
        <v>94</v>
      </c>
      <c r="N4" s="208"/>
      <c r="O4" s="270" t="s">
        <v>95</v>
      </c>
      <c r="P4" s="208"/>
      <c r="Q4" s="270" t="s">
        <v>96</v>
      </c>
      <c r="R4" s="271"/>
      <c r="S4" s="270" t="s">
        <v>97</v>
      </c>
      <c r="T4" s="271"/>
      <c r="U4" s="270" t="s">
        <v>98</v>
      </c>
      <c r="W4" s="270" t="s">
        <v>99</v>
      </c>
      <c r="Y4" s="270" t="s">
        <v>100</v>
      </c>
      <c r="AA4" s="270" t="s">
        <v>101</v>
      </c>
      <c r="AC4" s="270" t="s">
        <v>102</v>
      </c>
      <c r="AE4" s="270" t="s">
        <v>103</v>
      </c>
      <c r="AG4" s="270" t="s">
        <v>104</v>
      </c>
      <c r="AI4" s="270" t="s">
        <v>105</v>
      </c>
      <c r="AK4" s="270" t="s">
        <v>106</v>
      </c>
      <c r="AM4" s="270" t="s">
        <v>107</v>
      </c>
      <c r="AO4" s="270" t="s">
        <v>108</v>
      </c>
    </row>
    <row r="5" spans="1:41" s="206" customFormat="1">
      <c r="B5" s="211" t="str">
        <f>' Populations'!$B$9</f>
        <v>&lt;1</v>
      </c>
      <c r="C5" s="213"/>
      <c r="D5" s="211"/>
      <c r="E5" s="315"/>
      <c r="F5" s="211"/>
      <c r="G5" s="312"/>
      <c r="I5" s="213"/>
      <c r="J5" s="9"/>
      <c r="K5" s="315"/>
      <c r="L5" s="9"/>
      <c r="M5" s="213"/>
      <c r="N5" s="9"/>
      <c r="O5" s="312"/>
      <c r="P5" s="212"/>
      <c r="Q5" s="213"/>
      <c r="S5" s="315"/>
      <c r="U5" s="213"/>
      <c r="W5" s="312"/>
      <c r="Y5" s="315"/>
      <c r="AA5" s="312"/>
      <c r="AC5" s="315"/>
      <c r="AE5" s="315"/>
      <c r="AG5" s="315"/>
      <c r="AI5" s="315"/>
      <c r="AK5" s="315"/>
      <c r="AM5" s="315"/>
      <c r="AO5" s="315"/>
    </row>
    <row r="6" spans="1:41" s="206" customFormat="1">
      <c r="B6" s="215" t="str">
        <f>' Populations'!$B$10</f>
        <v>1-4</v>
      </c>
      <c r="C6" s="314"/>
      <c r="D6" s="215"/>
      <c r="E6" s="315"/>
      <c r="F6" s="215"/>
      <c r="G6" s="312"/>
      <c r="I6" s="314"/>
      <c r="J6" s="9"/>
      <c r="K6" s="315"/>
      <c r="L6" s="9"/>
      <c r="M6" s="314"/>
      <c r="N6" s="9"/>
      <c r="O6" s="312"/>
      <c r="Q6" s="314"/>
      <c r="S6" s="315"/>
      <c r="U6" s="314"/>
      <c r="W6" s="312"/>
      <c r="Y6" s="315"/>
      <c r="AA6" s="312"/>
      <c r="AC6" s="315"/>
      <c r="AE6" s="315"/>
      <c r="AG6" s="315"/>
      <c r="AI6" s="315"/>
      <c r="AK6" s="315"/>
      <c r="AM6" s="315"/>
      <c r="AO6" s="315"/>
    </row>
    <row r="7" spans="1:41" s="206" customFormat="1">
      <c r="B7" s="211" t="str">
        <f>' Populations'!$B$11</f>
        <v>5-9</v>
      </c>
      <c r="C7" s="314"/>
      <c r="D7" s="211"/>
      <c r="E7" s="315"/>
      <c r="F7" s="211"/>
      <c r="G7" s="312"/>
      <c r="I7" s="314"/>
      <c r="J7" s="9"/>
      <c r="K7" s="315"/>
      <c r="L7" s="9"/>
      <c r="M7" s="314"/>
      <c r="N7" s="9"/>
      <c r="O7" s="312"/>
      <c r="Q7" s="314"/>
      <c r="S7" s="315"/>
      <c r="U7" s="314"/>
      <c r="W7" s="312"/>
      <c r="Y7" s="315"/>
      <c r="AA7" s="312"/>
      <c r="AC7" s="315"/>
      <c r="AE7" s="315"/>
      <c r="AG7" s="315"/>
      <c r="AI7" s="315"/>
      <c r="AK7" s="315"/>
      <c r="AM7" s="315"/>
      <c r="AO7" s="315"/>
    </row>
    <row r="8" spans="1:41" s="206" customFormat="1">
      <c r="B8" s="211" t="str">
        <f>' Populations'!$B$12</f>
        <v>10-14</v>
      </c>
      <c r="C8" s="314"/>
      <c r="D8" s="211"/>
      <c r="E8" s="315"/>
      <c r="F8" s="211"/>
      <c r="G8" s="312"/>
      <c r="I8" s="314"/>
      <c r="J8" s="9"/>
      <c r="K8" s="315"/>
      <c r="L8" s="9"/>
      <c r="M8" s="314"/>
      <c r="N8" s="9"/>
      <c r="O8" s="312"/>
      <c r="Q8" s="314"/>
      <c r="S8" s="315"/>
      <c r="U8" s="314"/>
      <c r="W8" s="312"/>
      <c r="Y8" s="315"/>
      <c r="AA8" s="312"/>
      <c r="AC8" s="315"/>
      <c r="AE8" s="315"/>
      <c r="AG8" s="315"/>
      <c r="AI8" s="315"/>
      <c r="AK8" s="315"/>
      <c r="AM8" s="315"/>
      <c r="AO8" s="315"/>
    </row>
    <row r="9" spans="1:41" s="206" customFormat="1">
      <c r="B9" s="211" t="str">
        <f>' Populations'!$B$13</f>
        <v>15-19</v>
      </c>
      <c r="C9" s="314"/>
      <c r="D9" s="211"/>
      <c r="E9" s="315"/>
      <c r="F9" s="211"/>
      <c r="G9" s="312"/>
      <c r="I9" s="314"/>
      <c r="J9" s="9"/>
      <c r="K9" s="315"/>
      <c r="L9" s="9"/>
      <c r="M9" s="314"/>
      <c r="N9" s="9"/>
      <c r="O9" s="312"/>
      <c r="Q9" s="314"/>
      <c r="S9" s="315"/>
      <c r="U9" s="314"/>
      <c r="W9" s="312"/>
      <c r="Y9" s="315"/>
      <c r="AA9" s="312"/>
      <c r="AC9" s="315"/>
      <c r="AE9" s="315"/>
      <c r="AG9" s="315"/>
      <c r="AI9" s="315"/>
      <c r="AK9" s="315"/>
      <c r="AM9" s="315"/>
      <c r="AO9" s="315"/>
    </row>
    <row r="10" spans="1:41" s="206" customFormat="1">
      <c r="B10" s="211" t="str">
        <f>' Populations'!$B$14</f>
        <v>20-24</v>
      </c>
      <c r="C10" s="314"/>
      <c r="D10" s="211"/>
      <c r="E10" s="315"/>
      <c r="F10" s="211"/>
      <c r="G10" s="312"/>
      <c r="I10" s="314"/>
      <c r="J10" s="9"/>
      <c r="K10" s="315"/>
      <c r="L10" s="9"/>
      <c r="M10" s="314"/>
      <c r="N10" s="9"/>
      <c r="O10" s="312"/>
      <c r="Q10" s="314"/>
      <c r="S10" s="315"/>
      <c r="U10" s="314"/>
      <c r="W10" s="312"/>
      <c r="Y10" s="315"/>
      <c r="AA10" s="312"/>
      <c r="AC10" s="315"/>
      <c r="AE10" s="315"/>
      <c r="AG10" s="315"/>
      <c r="AI10" s="315"/>
      <c r="AK10" s="315"/>
      <c r="AM10" s="315"/>
      <c r="AO10" s="315"/>
    </row>
    <row r="11" spans="1:41" s="206" customFormat="1">
      <c r="B11" s="211" t="str">
        <f>' Populations'!$B$15</f>
        <v>25-34</v>
      </c>
      <c r="C11" s="314"/>
      <c r="D11" s="211"/>
      <c r="E11" s="315"/>
      <c r="F11" s="211"/>
      <c r="G11" s="312"/>
      <c r="I11" s="314"/>
      <c r="J11" s="9"/>
      <c r="K11" s="315"/>
      <c r="L11" s="9"/>
      <c r="M11" s="314"/>
      <c r="N11" s="9"/>
      <c r="O11" s="312"/>
      <c r="Q11" s="314"/>
      <c r="S11" s="315"/>
      <c r="U11" s="314"/>
      <c r="W11" s="312"/>
      <c r="Y11" s="315"/>
      <c r="AA11" s="312"/>
      <c r="AC11" s="315"/>
      <c r="AE11" s="315"/>
      <c r="AG11" s="315"/>
      <c r="AI11" s="315"/>
      <c r="AK11" s="315"/>
      <c r="AM11" s="315"/>
      <c r="AO11" s="315"/>
    </row>
    <row r="12" spans="1:41" s="206" customFormat="1">
      <c r="B12" s="211" t="str">
        <f>' Populations'!$B$16</f>
        <v>35-44</v>
      </c>
      <c r="C12" s="314"/>
      <c r="D12" s="211"/>
      <c r="E12" s="315"/>
      <c r="F12" s="211"/>
      <c r="G12" s="312"/>
      <c r="I12" s="314"/>
      <c r="J12" s="9"/>
      <c r="K12" s="315"/>
      <c r="L12" s="9"/>
      <c r="M12" s="314"/>
      <c r="N12" s="9"/>
      <c r="O12" s="312"/>
      <c r="Q12" s="314"/>
      <c r="S12" s="315"/>
      <c r="U12" s="314"/>
      <c r="W12" s="312"/>
      <c r="Y12" s="315"/>
      <c r="AA12" s="312"/>
      <c r="AC12" s="315"/>
      <c r="AE12" s="315"/>
      <c r="AG12" s="315"/>
      <c r="AI12" s="315"/>
      <c r="AK12" s="315"/>
      <c r="AM12" s="315"/>
      <c r="AO12" s="315"/>
    </row>
    <row r="13" spans="1:41" s="206" customFormat="1">
      <c r="B13" s="211" t="str">
        <f>' Populations'!$B$17</f>
        <v>45-54</v>
      </c>
      <c r="C13" s="314"/>
      <c r="D13" s="211"/>
      <c r="E13" s="315"/>
      <c r="F13" s="211"/>
      <c r="G13" s="312"/>
      <c r="I13" s="314"/>
      <c r="J13" s="9"/>
      <c r="K13" s="315"/>
      <c r="L13" s="9"/>
      <c r="M13" s="314"/>
      <c r="N13" s="9"/>
      <c r="O13" s="312"/>
      <c r="Q13" s="314"/>
      <c r="S13" s="315"/>
      <c r="U13" s="314"/>
      <c r="W13" s="312"/>
      <c r="Y13" s="315"/>
      <c r="AA13" s="312"/>
      <c r="AC13" s="315"/>
      <c r="AE13" s="315"/>
      <c r="AG13" s="315"/>
      <c r="AI13" s="315"/>
      <c r="AK13" s="315"/>
      <c r="AM13" s="315"/>
      <c r="AO13" s="315"/>
    </row>
    <row r="14" spans="1:41" s="206" customFormat="1">
      <c r="B14" s="211" t="str">
        <f>' Populations'!$B$18</f>
        <v>55-64</v>
      </c>
      <c r="C14" s="314"/>
      <c r="D14" s="211"/>
      <c r="E14" s="315"/>
      <c r="F14" s="211"/>
      <c r="G14" s="312"/>
      <c r="I14" s="314"/>
      <c r="J14" s="9"/>
      <c r="K14" s="315"/>
      <c r="L14" s="9"/>
      <c r="M14" s="314"/>
      <c r="N14" s="9"/>
      <c r="O14" s="312"/>
      <c r="Q14" s="314"/>
      <c r="S14" s="315"/>
      <c r="U14" s="314"/>
      <c r="W14" s="312"/>
      <c r="Y14" s="315"/>
      <c r="AA14" s="312"/>
      <c r="AC14" s="315"/>
      <c r="AE14" s="315"/>
      <c r="AG14" s="315"/>
      <c r="AI14" s="315"/>
      <c r="AK14" s="315"/>
      <c r="AM14" s="315"/>
      <c r="AO14" s="315"/>
    </row>
    <row r="15" spans="1:41" s="206" customFormat="1">
      <c r="B15" s="211" t="str">
        <f>' Populations'!$B$19</f>
        <v>65-74</v>
      </c>
      <c r="C15" s="314"/>
      <c r="D15" s="211"/>
      <c r="E15" s="315"/>
      <c r="F15" s="211"/>
      <c r="G15" s="312"/>
      <c r="I15" s="314"/>
      <c r="J15" s="9"/>
      <c r="K15" s="315"/>
      <c r="L15" s="9"/>
      <c r="M15" s="314"/>
      <c r="N15" s="9"/>
      <c r="O15" s="312"/>
      <c r="Q15" s="314"/>
      <c r="S15" s="315"/>
      <c r="U15" s="314"/>
      <c r="W15" s="312"/>
      <c r="Y15" s="315"/>
      <c r="AA15" s="312"/>
      <c r="AC15" s="315"/>
      <c r="AE15" s="315"/>
      <c r="AG15" s="315"/>
      <c r="AI15" s="315"/>
      <c r="AK15" s="315"/>
      <c r="AM15" s="315"/>
      <c r="AO15" s="315"/>
    </row>
    <row r="16" spans="1:41" s="206" customFormat="1">
      <c r="B16" s="211" t="str">
        <f>' Populations'!$B$20</f>
        <v>75-84</v>
      </c>
      <c r="C16" s="314"/>
      <c r="D16" s="211"/>
      <c r="E16" s="315"/>
      <c r="F16" s="211"/>
      <c r="G16" s="312"/>
      <c r="I16" s="314"/>
      <c r="J16" s="9"/>
      <c r="K16" s="315"/>
      <c r="L16" s="9"/>
      <c r="M16" s="314"/>
      <c r="N16" s="9"/>
      <c r="O16" s="312"/>
      <c r="Q16" s="314"/>
      <c r="S16" s="315"/>
      <c r="U16" s="314"/>
      <c r="W16" s="312"/>
      <c r="Y16" s="315"/>
      <c r="AA16" s="312"/>
      <c r="AC16" s="315"/>
      <c r="AE16" s="315"/>
      <c r="AG16" s="315"/>
      <c r="AI16" s="315"/>
      <c r="AK16" s="315"/>
      <c r="AM16" s="315"/>
      <c r="AO16" s="315"/>
    </row>
    <row r="17" spans="2:41" s="206" customFormat="1">
      <c r="B17" s="211" t="str">
        <f>' Populations'!$B$21</f>
        <v>85+</v>
      </c>
      <c r="C17" s="314"/>
      <c r="D17" s="211"/>
      <c r="E17" s="315"/>
      <c r="F17" s="211"/>
      <c r="G17" s="312"/>
      <c r="I17" s="314"/>
      <c r="J17" s="9"/>
      <c r="K17" s="315"/>
      <c r="L17" s="9"/>
      <c r="M17" s="314"/>
      <c r="N17" s="9"/>
      <c r="O17" s="312"/>
      <c r="Q17" s="314"/>
      <c r="S17" s="315"/>
      <c r="U17" s="314"/>
      <c r="W17" s="312"/>
      <c r="Y17" s="315"/>
      <c r="AA17" s="312"/>
      <c r="AC17" s="315"/>
      <c r="AE17" s="315"/>
      <c r="AG17" s="315"/>
      <c r="AI17" s="315"/>
      <c r="AK17" s="315"/>
      <c r="AM17" s="315"/>
      <c r="AO17" s="315"/>
    </row>
    <row r="18" spans="2:41" s="206" customFormat="1" ht="13">
      <c r="B18" s="205" t="s">
        <v>109</v>
      </c>
      <c r="C18" s="272">
        <f>SUM(C5:C17)</f>
        <v>0</v>
      </c>
      <c r="D18" s="272"/>
      <c r="E18" s="272">
        <f t="shared" ref="E18:AC18" si="0">SUM(E5:E17)</f>
        <v>0</v>
      </c>
      <c r="F18" s="272"/>
      <c r="G18" s="272">
        <f t="shared" si="0"/>
        <v>0</v>
      </c>
      <c r="H18" s="272"/>
      <c r="I18" s="272">
        <f t="shared" si="0"/>
        <v>0</v>
      </c>
      <c r="J18" s="272"/>
      <c r="K18" s="272">
        <f t="shared" si="0"/>
        <v>0</v>
      </c>
      <c r="L18" s="272"/>
      <c r="M18" s="272">
        <f t="shared" si="0"/>
        <v>0</v>
      </c>
      <c r="N18" s="272"/>
      <c r="O18" s="272">
        <f t="shared" si="0"/>
        <v>0</v>
      </c>
      <c r="P18" s="272"/>
      <c r="Q18" s="272">
        <f t="shared" si="0"/>
        <v>0</v>
      </c>
      <c r="R18" s="272"/>
      <c r="S18" s="272">
        <f t="shared" si="0"/>
        <v>0</v>
      </c>
      <c r="T18" s="272"/>
      <c r="U18" s="272">
        <f t="shared" si="0"/>
        <v>0</v>
      </c>
      <c r="V18" s="272"/>
      <c r="W18" s="272">
        <f t="shared" si="0"/>
        <v>0</v>
      </c>
      <c r="X18" s="272"/>
      <c r="Y18" s="272">
        <f t="shared" si="0"/>
        <v>0</v>
      </c>
      <c r="Z18" s="272"/>
      <c r="AA18" s="272">
        <f t="shared" si="0"/>
        <v>0</v>
      </c>
      <c r="AB18" s="272"/>
      <c r="AC18" s="272">
        <f t="shared" si="0"/>
        <v>0</v>
      </c>
      <c r="AE18" s="272">
        <f t="shared" ref="AE18" si="1">SUM(AE5:AE17)</f>
        <v>0</v>
      </c>
      <c r="AG18" s="272">
        <f t="shared" ref="AG18" si="2">SUM(AG5:AG17)</f>
        <v>0</v>
      </c>
      <c r="AI18" s="272">
        <f t="shared" ref="AI18" si="3">SUM(AI5:AI17)</f>
        <v>0</v>
      </c>
      <c r="AK18" s="272">
        <f t="shared" ref="AK18" si="4">SUM(AK5:AK17)</f>
        <v>0</v>
      </c>
      <c r="AM18" s="272">
        <f t="shared" ref="AM18" si="5">SUM(AM5:AM17)</f>
        <v>0</v>
      </c>
      <c r="AO18" s="272">
        <f t="shared" ref="AO18" si="6">SUM(AO5:AO17)</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730D2-7DD9-4F84-B3CB-B06BDA6A97B6}">
  <dimension ref="A1:AW51"/>
  <sheetViews>
    <sheetView zoomScale="80" zoomScaleNormal="80" zoomScaleSheetLayoutView="50" workbookViewId="0"/>
  </sheetViews>
  <sheetFormatPr defaultColWidth="8.7265625" defaultRowHeight="12.5"/>
  <cols>
    <col min="1" max="1" width="11.26953125" style="21" customWidth="1"/>
    <col min="2" max="2" width="8.7265625" style="21"/>
    <col min="3" max="3" width="15.1796875" style="21" customWidth="1"/>
    <col min="4" max="4" width="15.54296875" style="21" customWidth="1"/>
    <col min="5" max="5" width="15.1796875" style="21" customWidth="1"/>
    <col min="6" max="6" width="17.81640625" style="21" customWidth="1"/>
    <col min="7" max="7" width="15.54296875" style="21" customWidth="1"/>
    <col min="8" max="8" width="15.453125" style="21" customWidth="1"/>
    <col min="9" max="11" width="15.1796875" style="21" customWidth="1"/>
    <col min="12" max="12" width="15.54296875" style="21" customWidth="1"/>
    <col min="13" max="13" width="6" style="21" customWidth="1"/>
    <col min="14" max="14" width="15.1796875" style="21" customWidth="1"/>
    <col min="15" max="27" width="11.1796875" style="21" hidden="1" customWidth="1"/>
    <col min="28" max="29" width="12.54296875" style="21" hidden="1" customWidth="1"/>
    <col min="30" max="34" width="11.1796875" style="21" hidden="1" customWidth="1"/>
    <col min="35" max="35" width="6" style="21" hidden="1" customWidth="1"/>
    <col min="36" max="36" width="20" style="21" customWidth="1"/>
    <col min="37" max="37" width="14.54296875" style="21" hidden="1" customWidth="1"/>
    <col min="38" max="38" width="6" style="21" customWidth="1"/>
    <col min="39" max="39" width="8.81640625" style="21" customWidth="1"/>
    <col min="40" max="41" width="15.54296875" style="21" customWidth="1"/>
    <col min="42" max="42" width="15.1796875" style="21" customWidth="1"/>
    <col min="43" max="43" width="15.453125" style="21" customWidth="1"/>
    <col min="44" max="44" width="15.54296875" style="21" customWidth="1"/>
    <col min="45" max="45" width="15.453125" style="21" customWidth="1"/>
    <col min="46" max="49" width="15.1796875" style="21" customWidth="1"/>
    <col min="50" max="16384" width="8.7265625" style="21"/>
  </cols>
  <sheetData>
    <row r="1" spans="1:49" ht="78.650000000000006" customHeight="1">
      <c r="A1" s="430">
        <f>' Populations'!A81</f>
        <v>2016</v>
      </c>
      <c r="B1" s="346" t="s">
        <v>110</v>
      </c>
      <c r="C1" s="347"/>
      <c r="D1" s="347"/>
      <c r="E1" s="347"/>
      <c r="F1" s="135" t="s">
        <v>111</v>
      </c>
      <c r="G1" s="136"/>
      <c r="H1" s="136"/>
      <c r="I1" s="136"/>
      <c r="J1" s="136"/>
      <c r="K1" s="136"/>
      <c r="L1" s="136"/>
      <c r="N1" s="305" t="s">
        <v>112</v>
      </c>
      <c r="AJ1" s="305" t="s">
        <v>113</v>
      </c>
      <c r="AM1" s="346" t="s">
        <v>114</v>
      </c>
      <c r="AN1" s="347"/>
      <c r="AO1" s="347"/>
      <c r="AP1" s="26"/>
      <c r="AQ1" s="26"/>
      <c r="AR1" s="26"/>
      <c r="AS1" s="26"/>
      <c r="AT1" s="26"/>
      <c r="AU1" s="26"/>
      <c r="AV1" s="26"/>
      <c r="AW1" s="26"/>
    </row>
    <row r="2" spans="1:49">
      <c r="B2" s="137"/>
      <c r="C2" s="137"/>
      <c r="D2" s="138" t="s">
        <v>115</v>
      </c>
      <c r="E2" s="138"/>
      <c r="F2" s="139" t="s">
        <v>116</v>
      </c>
      <c r="G2" s="139"/>
      <c r="H2" s="139"/>
      <c r="I2" s="139"/>
      <c r="J2" s="139"/>
      <c r="K2" s="139"/>
      <c r="L2" s="139"/>
      <c r="AN2" s="21" t="s">
        <v>117</v>
      </c>
    </row>
    <row r="3" spans="1:49" ht="39">
      <c r="B3" s="141" t="s">
        <v>60</v>
      </c>
      <c r="C3" s="142" t="s">
        <v>118</v>
      </c>
      <c r="D3" s="143" t="s">
        <v>119</v>
      </c>
      <c r="E3" s="143" t="s">
        <v>120</v>
      </c>
      <c r="F3" s="144" t="str">
        <f>' Populations'!I80</f>
        <v>White-Not Hispanic</v>
      </c>
      <c r="G3" s="144" t="str">
        <f>' Populations'!K80</f>
        <v>Hispanic</v>
      </c>
      <c r="H3" s="144" t="str">
        <f>' Populations'!M80</f>
        <v>Black-Not Hispanic</v>
      </c>
      <c r="I3" s="144" t="str">
        <f>' Populations'!O80</f>
        <v>Asian</v>
      </c>
      <c r="J3" s="144" t="str">
        <f>' Populations'!Q80</f>
        <v>American Indian/Alaska Native</v>
      </c>
      <c r="K3" s="144" t="str">
        <f>' Populations'!S80</f>
        <v>Other</v>
      </c>
      <c r="L3" s="144" t="str">
        <f>' Populations'!U80</f>
        <v>Other</v>
      </c>
      <c r="M3" s="146"/>
      <c r="N3" s="147" t="s">
        <v>121</v>
      </c>
      <c r="O3" s="147" t="s">
        <v>122</v>
      </c>
      <c r="P3" s="147" t="s">
        <v>123</v>
      </c>
      <c r="Q3" s="147" t="s">
        <v>122</v>
      </c>
      <c r="R3" s="147" t="s">
        <v>124</v>
      </c>
      <c r="S3" s="147" t="s">
        <v>122</v>
      </c>
      <c r="T3" s="147" t="str">
        <f>' Populations'!I80</f>
        <v>White-Not Hispanic</v>
      </c>
      <c r="U3" s="147" t="s">
        <v>122</v>
      </c>
      <c r="V3" s="147" t="str">
        <f>' Populations'!K80</f>
        <v>Hispanic</v>
      </c>
      <c r="W3" s="147" t="s">
        <v>122</v>
      </c>
      <c r="X3" s="147" t="str">
        <f>' Populations'!M80</f>
        <v>Black-Not Hispanic</v>
      </c>
      <c r="Y3" s="147" t="s">
        <v>122</v>
      </c>
      <c r="Z3" s="147" t="str">
        <f>' Populations'!O80</f>
        <v>Asian</v>
      </c>
      <c r="AA3" s="147" t="s">
        <v>122</v>
      </c>
      <c r="AB3" s="147" t="str">
        <f>' Populations'!Q80</f>
        <v>American Indian/Alaska Native</v>
      </c>
      <c r="AC3" s="147" t="s">
        <v>122</v>
      </c>
      <c r="AD3" s="147" t="str">
        <f>' Populations'!S80</f>
        <v>Other</v>
      </c>
      <c r="AE3" s="147" t="s">
        <v>122</v>
      </c>
      <c r="AF3" s="147" t="str">
        <f>' Populations'!U80</f>
        <v>Other</v>
      </c>
      <c r="AG3" s="147" t="s">
        <v>122</v>
      </c>
      <c r="AH3" s="146"/>
      <c r="AI3" s="146"/>
      <c r="AJ3" s="147" t="s">
        <v>125</v>
      </c>
      <c r="AK3" s="148" t="s">
        <v>126</v>
      </c>
      <c r="AM3" s="147" t="s">
        <v>60</v>
      </c>
      <c r="AN3" s="149" t="s">
        <v>61</v>
      </c>
      <c r="AO3" s="150" t="s">
        <v>62</v>
      </c>
      <c r="AP3" s="150" t="s">
        <v>63</v>
      </c>
      <c r="AQ3" s="144" t="str">
        <f>' Populations'!I80</f>
        <v>White-Not Hispanic</v>
      </c>
      <c r="AR3" s="144" t="str">
        <f>' Populations'!K80</f>
        <v>Hispanic</v>
      </c>
      <c r="AS3" s="144" t="str">
        <f>' Populations'!M80</f>
        <v>Black-Not Hispanic</v>
      </c>
      <c r="AT3" s="144" t="str">
        <f>' Populations'!O80</f>
        <v>Asian</v>
      </c>
      <c r="AU3" s="144" t="str">
        <f>' Populations'!Q80</f>
        <v>American Indian/Alaska Native</v>
      </c>
      <c r="AV3" s="144" t="str">
        <f>' Populations'!S80</f>
        <v>Other</v>
      </c>
      <c r="AW3" s="144" t="str">
        <f>' Populations'!U80</f>
        <v>Other</v>
      </c>
    </row>
    <row r="4" spans="1:49">
      <c r="B4" s="152" t="str">
        <f>' Populations'!B81</f>
        <v>&lt;1</v>
      </c>
      <c r="C4" s="153"/>
      <c r="D4" s="154"/>
      <c r="E4" s="155"/>
      <c r="F4" s="156"/>
      <c r="G4" s="156"/>
      <c r="H4" s="156"/>
      <c r="I4" s="156"/>
      <c r="J4" s="157"/>
      <c r="K4" s="157"/>
      <c r="L4" s="158"/>
      <c r="M4" s="161"/>
      <c r="N4" s="162">
        <f>' Populations'!C81</f>
        <v>0</v>
      </c>
      <c r="O4" s="162">
        <f>IF(N4=0,0,($C$4/$N$4)*100000)</f>
        <v>0</v>
      </c>
      <c r="P4" s="162">
        <f>' Populations'!E81</f>
        <v>0</v>
      </c>
      <c r="Q4" s="162">
        <f>IF(P4=0,0,($D$4/$P$4)*100000)</f>
        <v>0</v>
      </c>
      <c r="R4" s="162">
        <f>' Populations'!G81</f>
        <v>0</v>
      </c>
      <c r="S4" s="162">
        <f>IF(R4=0,0,($E$4/$R$4)*100000)</f>
        <v>0</v>
      </c>
      <c r="T4" s="162">
        <f>' Populations'!I81</f>
        <v>0</v>
      </c>
      <c r="U4" s="162">
        <f>IF(T4=0,0,($F$4/$T$4)*100000)</f>
        <v>0</v>
      </c>
      <c r="V4" s="162">
        <f>' Populations'!K81</f>
        <v>0</v>
      </c>
      <c r="W4" s="162">
        <f>IF(V4=0,0,($G$4/$V$4)*100000)</f>
        <v>0</v>
      </c>
      <c r="X4" s="201">
        <f>' Populations'!M81</f>
        <v>0</v>
      </c>
      <c r="Y4" s="162">
        <f>IF(X4=0,0,($H$4/$X$4)*100000)</f>
        <v>0</v>
      </c>
      <c r="Z4" s="201">
        <f>' Populations'!O81</f>
        <v>0</v>
      </c>
      <c r="AA4" s="162">
        <f>IF(Z4=0,0,($I$4/$Z$4)*100000)</f>
        <v>0</v>
      </c>
      <c r="AB4" s="201">
        <f>' Populations'!Q9</f>
        <v>0</v>
      </c>
      <c r="AC4" s="162">
        <f>IF(AB4=0,0,($J$4/$AB$4)*100000)</f>
        <v>0</v>
      </c>
      <c r="AD4" s="201">
        <f>' Populations'!S81</f>
        <v>0</v>
      </c>
      <c r="AE4" s="162">
        <f>IF(AD4=0,0,($K$4/$AD$4)*100000)</f>
        <v>0</v>
      </c>
      <c r="AF4" s="201">
        <f>' Populations'!U81</f>
        <v>0</v>
      </c>
      <c r="AG4" s="162">
        <f>IF(AF4=0,0,($L$4/$AF$4)*100000)</f>
        <v>0</v>
      </c>
      <c r="AH4" s="163"/>
      <c r="AI4" s="161"/>
      <c r="AJ4" s="162"/>
      <c r="AK4" s="164">
        <v>1.3818E-2</v>
      </c>
      <c r="AL4" s="161"/>
      <c r="AM4" s="152" t="str">
        <f>' Populations'!B9</f>
        <v>&lt;1</v>
      </c>
      <c r="AN4" s="165">
        <f t="shared" ref="AN4:AN16" si="0">O4*AK4</f>
        <v>0</v>
      </c>
      <c r="AO4" s="166">
        <f t="shared" ref="AO4:AO16" si="1">Q4*AK4</f>
        <v>0</v>
      </c>
      <c r="AP4" s="166">
        <f t="shared" ref="AP4:AP16" si="2">S4*AK4</f>
        <v>0</v>
      </c>
      <c r="AQ4" s="167">
        <f t="shared" ref="AQ4:AQ16" si="3">U4*AK4</f>
        <v>0</v>
      </c>
      <c r="AR4" s="167">
        <f t="shared" ref="AR4:AR16" si="4">W4*AK4</f>
        <v>0</v>
      </c>
      <c r="AS4" s="167">
        <f t="shared" ref="AS4:AS16" si="5">Y4*AK4</f>
        <v>0</v>
      </c>
      <c r="AT4" s="167">
        <f t="shared" ref="AT4:AT16" si="6">AA4*AK4</f>
        <v>0</v>
      </c>
      <c r="AU4" s="167">
        <f t="shared" ref="AU4:AU16" si="7">AC4*AK4</f>
        <v>0</v>
      </c>
      <c r="AV4" s="167">
        <f t="shared" ref="AV4:AV16" si="8">AE4*AK4</f>
        <v>0</v>
      </c>
      <c r="AW4" s="167">
        <f t="shared" ref="AW4:AW16" si="9">AG4*AK4</f>
        <v>0</v>
      </c>
    </row>
    <row r="5" spans="1:49">
      <c r="B5" s="152" t="str">
        <f>' Populations'!B82</f>
        <v>1-4</v>
      </c>
      <c r="C5" s="168"/>
      <c r="D5" s="169"/>
      <c r="E5" s="170"/>
      <c r="F5" s="171"/>
      <c r="G5" s="171"/>
      <c r="H5" s="171"/>
      <c r="I5" s="171"/>
      <c r="J5" s="172"/>
      <c r="K5" s="172"/>
      <c r="L5" s="173"/>
      <c r="M5" s="161"/>
      <c r="N5" s="162">
        <f>' Populations'!C82</f>
        <v>0</v>
      </c>
      <c r="O5" s="162">
        <f>IF(N5=0,0,($C$5/$N$5)*100000)</f>
        <v>0</v>
      </c>
      <c r="P5" s="162">
        <f>' Populations'!E82</f>
        <v>0</v>
      </c>
      <c r="Q5" s="162">
        <f>IF(P5=0,0,($D$5/$P$5)*100000)</f>
        <v>0</v>
      </c>
      <c r="R5" s="162">
        <f>' Populations'!G82</f>
        <v>0</v>
      </c>
      <c r="S5" s="162">
        <f>IF(R5=0,0,($E$5/$R$5)*100000)</f>
        <v>0</v>
      </c>
      <c r="T5" s="162">
        <f>' Populations'!I82</f>
        <v>0</v>
      </c>
      <c r="U5" s="162">
        <f>IF(T5=0,0,($F$5/$T$5)*100000)</f>
        <v>0</v>
      </c>
      <c r="V5" s="162">
        <f>' Populations'!K82</f>
        <v>0</v>
      </c>
      <c r="W5" s="162">
        <f>IF(V5=0,0,($G$5/$V$5)*100000)</f>
        <v>0</v>
      </c>
      <c r="X5" s="201">
        <f>' Populations'!M82</f>
        <v>0</v>
      </c>
      <c r="Y5" s="162">
        <f>IF(X5=0,0,($G$5/$X$5)*100000)</f>
        <v>0</v>
      </c>
      <c r="Z5" s="201">
        <f>' Populations'!O82</f>
        <v>0</v>
      </c>
      <c r="AA5" s="162">
        <f>IF(Z5=0,0,($I$5/$Z$5)*100000)</f>
        <v>0</v>
      </c>
      <c r="AB5" s="201">
        <f>' Populations'!Q10</f>
        <v>0</v>
      </c>
      <c r="AC5" s="162">
        <f>IF(AB5=0,0,($J$5/$AB$5)*100000)</f>
        <v>0</v>
      </c>
      <c r="AD5" s="201">
        <f>' Populations'!S82</f>
        <v>0</v>
      </c>
      <c r="AE5" s="162">
        <f>IF(AD5=0,0,($K$5/$AD$5)*100000)</f>
        <v>0</v>
      </c>
      <c r="AF5" s="201">
        <f>' Populations'!U82</f>
        <v>0</v>
      </c>
      <c r="AG5" s="162">
        <f>IF(AF5=0,0,($L$5/$AF$5)*100000)</f>
        <v>0</v>
      </c>
      <c r="AH5" s="163"/>
      <c r="AI5" s="161"/>
      <c r="AJ5" s="162"/>
      <c r="AK5" s="164">
        <v>5.5316999999999998E-2</v>
      </c>
      <c r="AL5" s="161"/>
      <c r="AM5" s="152" t="str">
        <f>' Populations'!B10</f>
        <v>1-4</v>
      </c>
      <c r="AN5" s="165">
        <f t="shared" si="0"/>
        <v>0</v>
      </c>
      <c r="AO5" s="166">
        <f t="shared" si="1"/>
        <v>0</v>
      </c>
      <c r="AP5" s="166">
        <f t="shared" si="2"/>
        <v>0</v>
      </c>
      <c r="AQ5" s="167">
        <f t="shared" si="3"/>
        <v>0</v>
      </c>
      <c r="AR5" s="167">
        <f t="shared" si="4"/>
        <v>0</v>
      </c>
      <c r="AS5" s="167">
        <f t="shared" si="5"/>
        <v>0</v>
      </c>
      <c r="AT5" s="167">
        <f t="shared" si="6"/>
        <v>0</v>
      </c>
      <c r="AU5" s="167">
        <f t="shared" si="7"/>
        <v>0</v>
      </c>
      <c r="AV5" s="167">
        <f t="shared" si="8"/>
        <v>0</v>
      </c>
      <c r="AW5" s="167">
        <f t="shared" si="9"/>
        <v>0</v>
      </c>
    </row>
    <row r="6" spans="1:49">
      <c r="B6" s="152" t="str">
        <f>' Populations'!B83</f>
        <v>5-9</v>
      </c>
      <c r="C6" s="168"/>
      <c r="D6" s="169"/>
      <c r="E6" s="170"/>
      <c r="F6" s="171"/>
      <c r="G6" s="171"/>
      <c r="H6" s="171"/>
      <c r="I6" s="171"/>
      <c r="J6" s="172"/>
      <c r="K6" s="172"/>
      <c r="L6" s="173"/>
      <c r="M6" s="161"/>
      <c r="N6" s="162">
        <f>' Populations'!C83</f>
        <v>0</v>
      </c>
      <c r="O6" s="162">
        <f>IF(N6=0,0,($C$6/$N$6)*100000)</f>
        <v>0</v>
      </c>
      <c r="P6" s="162">
        <f>' Populations'!E83</f>
        <v>0</v>
      </c>
      <c r="Q6" s="162">
        <f>IF(P6=0,0,($D$6/$P$6)*100000)</f>
        <v>0</v>
      </c>
      <c r="R6" s="162">
        <f>' Populations'!G83</f>
        <v>0</v>
      </c>
      <c r="S6" s="162">
        <f>IF(R6=0,0,($E$6/$R$6)*100000)</f>
        <v>0</v>
      </c>
      <c r="T6" s="162">
        <f>' Populations'!I83</f>
        <v>0</v>
      </c>
      <c r="U6" s="162">
        <f>IF(T6=0,0,($F$6/$T$6)*100000)</f>
        <v>0</v>
      </c>
      <c r="V6" s="162">
        <f>' Populations'!K83</f>
        <v>0</v>
      </c>
      <c r="W6" s="162">
        <f>IF(V6=0,0,($G$6/$V$6)*100000)</f>
        <v>0</v>
      </c>
      <c r="X6" s="201">
        <f>' Populations'!M83</f>
        <v>0</v>
      </c>
      <c r="Y6" s="162">
        <f>IF(X6=0,0,($G$6/$X$6)*100000)</f>
        <v>0</v>
      </c>
      <c r="Z6" s="201">
        <f>' Populations'!O83</f>
        <v>0</v>
      </c>
      <c r="AA6" s="162">
        <f>IF(Z6=0,0,($I$6/$Z$6)*100000)</f>
        <v>0</v>
      </c>
      <c r="AB6" s="201">
        <f>' Populations'!Q11</f>
        <v>0</v>
      </c>
      <c r="AC6" s="162">
        <f>IF(AB6=0,0,($J$6/$AB$6)*100000)</f>
        <v>0</v>
      </c>
      <c r="AD6" s="201">
        <f>' Populations'!S83</f>
        <v>0</v>
      </c>
      <c r="AE6" s="162">
        <f>IF(AD6=0,0,($K$6/$AD$6)*100000)</f>
        <v>0</v>
      </c>
      <c r="AF6" s="201">
        <f>' Populations'!U83</f>
        <v>0</v>
      </c>
      <c r="AG6" s="162">
        <f>IF(AF6=0,0,($L$6/$AF$6)*100000)</f>
        <v>0</v>
      </c>
      <c r="AH6" s="163"/>
      <c r="AI6" s="161"/>
      <c r="AJ6" s="162"/>
      <c r="AK6" s="164">
        <v>7.2533E-2</v>
      </c>
      <c r="AL6" s="161"/>
      <c r="AM6" s="152" t="str">
        <f>' Populations'!B11</f>
        <v>5-9</v>
      </c>
      <c r="AN6" s="165">
        <f t="shared" si="0"/>
        <v>0</v>
      </c>
      <c r="AO6" s="166">
        <f t="shared" si="1"/>
        <v>0</v>
      </c>
      <c r="AP6" s="166">
        <f t="shared" si="2"/>
        <v>0</v>
      </c>
      <c r="AQ6" s="167">
        <f t="shared" si="3"/>
        <v>0</v>
      </c>
      <c r="AR6" s="167">
        <f t="shared" si="4"/>
        <v>0</v>
      </c>
      <c r="AS6" s="167">
        <f t="shared" si="5"/>
        <v>0</v>
      </c>
      <c r="AT6" s="167">
        <f t="shared" si="6"/>
        <v>0</v>
      </c>
      <c r="AU6" s="167">
        <f t="shared" si="7"/>
        <v>0</v>
      </c>
      <c r="AV6" s="167">
        <f t="shared" si="8"/>
        <v>0</v>
      </c>
      <c r="AW6" s="167">
        <f t="shared" si="9"/>
        <v>0</v>
      </c>
    </row>
    <row r="7" spans="1:49">
      <c r="B7" s="152" t="str">
        <f>' Populations'!B84</f>
        <v>10-14</v>
      </c>
      <c r="C7" s="168"/>
      <c r="D7" s="169"/>
      <c r="E7" s="170"/>
      <c r="F7" s="171"/>
      <c r="G7" s="171"/>
      <c r="H7" s="171"/>
      <c r="I7" s="171"/>
      <c r="J7" s="172"/>
      <c r="K7" s="172"/>
      <c r="L7" s="173"/>
      <c r="M7" s="161"/>
      <c r="N7" s="162">
        <f>' Populations'!C84</f>
        <v>0</v>
      </c>
      <c r="O7" s="162">
        <f>IF(N7=0,0,($C$7/$N$7)*100000)</f>
        <v>0</v>
      </c>
      <c r="P7" s="162">
        <f>' Populations'!E84</f>
        <v>0</v>
      </c>
      <c r="Q7" s="162">
        <f>IF(P7=0,0,($D$7/$P$7)*100000)</f>
        <v>0</v>
      </c>
      <c r="R7" s="162">
        <f>' Populations'!G84</f>
        <v>0</v>
      </c>
      <c r="S7" s="162">
        <f>IF(R7=0,0,($E$7/$R$7)*100000)</f>
        <v>0</v>
      </c>
      <c r="T7" s="162">
        <f>' Populations'!I84</f>
        <v>0</v>
      </c>
      <c r="U7" s="162">
        <f>IF(T7=0,0,($F$7/$T$7)*100000)</f>
        <v>0</v>
      </c>
      <c r="V7" s="162">
        <f>' Populations'!K84</f>
        <v>0</v>
      </c>
      <c r="W7" s="162">
        <f>IF(V7=0,0,($G$7/$V$7)*100000)</f>
        <v>0</v>
      </c>
      <c r="X7" s="201">
        <f>' Populations'!M84</f>
        <v>0</v>
      </c>
      <c r="Y7" s="162">
        <f>IF(X7=0,0,($G$7/$X$7)*100000)</f>
        <v>0</v>
      </c>
      <c r="Z7" s="201">
        <f>' Populations'!O84</f>
        <v>0</v>
      </c>
      <c r="AA7" s="162">
        <f>IF(Z7=0,0,($I$7/$Z$7)*100000)</f>
        <v>0</v>
      </c>
      <c r="AB7" s="201">
        <f>' Populations'!Q12</f>
        <v>0</v>
      </c>
      <c r="AC7" s="162">
        <f>IF(AB7=0,0,($J$7/$AB$7)*100000)</f>
        <v>0</v>
      </c>
      <c r="AD7" s="201">
        <f>' Populations'!S84</f>
        <v>0</v>
      </c>
      <c r="AE7" s="162">
        <f>IF(AD7=0,0,($K$7/$AD$7)*100000)</f>
        <v>0</v>
      </c>
      <c r="AF7" s="201">
        <f>' Populations'!U84</f>
        <v>0</v>
      </c>
      <c r="AG7" s="162">
        <f>IF(AF7=0,0,($L$7/$AF$7)*100000)</f>
        <v>0</v>
      </c>
      <c r="AH7" s="163"/>
      <c r="AI7" s="161"/>
      <c r="AJ7" s="162"/>
      <c r="AK7" s="164">
        <v>7.3032E-2</v>
      </c>
      <c r="AL7" s="161"/>
      <c r="AM7" s="152" t="str">
        <f>' Populations'!B12</f>
        <v>10-14</v>
      </c>
      <c r="AN7" s="165">
        <f t="shared" si="0"/>
        <v>0</v>
      </c>
      <c r="AO7" s="166">
        <f t="shared" si="1"/>
        <v>0</v>
      </c>
      <c r="AP7" s="166">
        <f t="shared" si="2"/>
        <v>0</v>
      </c>
      <c r="AQ7" s="167">
        <f t="shared" si="3"/>
        <v>0</v>
      </c>
      <c r="AR7" s="167">
        <f t="shared" si="4"/>
        <v>0</v>
      </c>
      <c r="AS7" s="167">
        <f t="shared" si="5"/>
        <v>0</v>
      </c>
      <c r="AT7" s="167">
        <f t="shared" si="6"/>
        <v>0</v>
      </c>
      <c r="AU7" s="167">
        <f t="shared" si="7"/>
        <v>0</v>
      </c>
      <c r="AV7" s="167">
        <f t="shared" si="8"/>
        <v>0</v>
      </c>
      <c r="AW7" s="167">
        <f t="shared" si="9"/>
        <v>0</v>
      </c>
    </row>
    <row r="8" spans="1:49">
      <c r="B8" s="152" t="str">
        <f>' Populations'!B85</f>
        <v>15-19</v>
      </c>
      <c r="C8" s="168"/>
      <c r="D8" s="169"/>
      <c r="E8" s="170"/>
      <c r="F8" s="171"/>
      <c r="G8" s="171"/>
      <c r="H8" s="171"/>
      <c r="I8" s="171"/>
      <c r="J8" s="172"/>
      <c r="K8" s="172"/>
      <c r="L8" s="173"/>
      <c r="M8" s="161"/>
      <c r="N8" s="162">
        <f>' Populations'!C85</f>
        <v>0</v>
      </c>
      <c r="O8" s="162">
        <f>IF(N8=0,0,($C$8/$N$8)*100000)</f>
        <v>0</v>
      </c>
      <c r="P8" s="162">
        <f>' Populations'!E85</f>
        <v>0</v>
      </c>
      <c r="Q8" s="162">
        <f>IF(P8=0,0,($D$8/$P$8)*100000)</f>
        <v>0</v>
      </c>
      <c r="R8" s="162">
        <f>' Populations'!G85</f>
        <v>0</v>
      </c>
      <c r="S8" s="162">
        <f>IF(R8=0,0,($E$8/$R$8)*100000)</f>
        <v>0</v>
      </c>
      <c r="T8" s="162">
        <f>' Populations'!I85</f>
        <v>0</v>
      </c>
      <c r="U8" s="162">
        <f>IF(T8=0,0,($F$8/$T$8)*100000)</f>
        <v>0</v>
      </c>
      <c r="V8" s="162">
        <f>' Populations'!K85</f>
        <v>0</v>
      </c>
      <c r="W8" s="162">
        <f>IF(V8=0,0,($G$8/$V$8)*100000)</f>
        <v>0</v>
      </c>
      <c r="X8" s="201">
        <f>' Populations'!M85</f>
        <v>0</v>
      </c>
      <c r="Y8" s="162">
        <f>IF(X8=0,0,($G$8/$X$8)*100000)</f>
        <v>0</v>
      </c>
      <c r="Z8" s="201">
        <f>' Populations'!O85</f>
        <v>0</v>
      </c>
      <c r="AA8" s="162">
        <f>IF(Z8=0,0,($I$8/$Z$8)*100000)</f>
        <v>0</v>
      </c>
      <c r="AB8" s="201">
        <f>' Populations'!Q13</f>
        <v>0</v>
      </c>
      <c r="AC8" s="162">
        <f>IF(AB8=0,0,($J$8/$AB$8)*100000)</f>
        <v>0</v>
      </c>
      <c r="AD8" s="201">
        <f>' Populations'!S85</f>
        <v>0</v>
      </c>
      <c r="AE8" s="162">
        <f>IF(AD8=0,0,($K$8/$AD$8)*100000)</f>
        <v>0</v>
      </c>
      <c r="AF8" s="201">
        <f>' Populations'!U85</f>
        <v>0</v>
      </c>
      <c r="AG8" s="162">
        <f>IF(AF8=0,0,($L$8/$AF$8)*100000)</f>
        <v>0</v>
      </c>
      <c r="AH8" s="163"/>
      <c r="AI8" s="161"/>
      <c r="AJ8" s="162"/>
      <c r="AK8" s="164">
        <v>7.2168999999999997E-2</v>
      </c>
      <c r="AL8" s="161"/>
      <c r="AM8" s="152" t="str">
        <f>' Populations'!B13</f>
        <v>15-19</v>
      </c>
      <c r="AN8" s="165">
        <f t="shared" si="0"/>
        <v>0</v>
      </c>
      <c r="AO8" s="166">
        <f t="shared" si="1"/>
        <v>0</v>
      </c>
      <c r="AP8" s="166">
        <f t="shared" si="2"/>
        <v>0</v>
      </c>
      <c r="AQ8" s="167">
        <f t="shared" si="3"/>
        <v>0</v>
      </c>
      <c r="AR8" s="167">
        <f t="shared" si="4"/>
        <v>0</v>
      </c>
      <c r="AS8" s="167">
        <f t="shared" si="5"/>
        <v>0</v>
      </c>
      <c r="AT8" s="167">
        <f t="shared" si="6"/>
        <v>0</v>
      </c>
      <c r="AU8" s="167">
        <f t="shared" si="7"/>
        <v>0</v>
      </c>
      <c r="AV8" s="167">
        <f t="shared" si="8"/>
        <v>0</v>
      </c>
      <c r="AW8" s="167">
        <f t="shared" si="9"/>
        <v>0</v>
      </c>
    </row>
    <row r="9" spans="1:49">
      <c r="B9" s="152" t="str">
        <f>' Populations'!B86</f>
        <v>20-24</v>
      </c>
      <c r="C9" s="168"/>
      <c r="D9" s="169"/>
      <c r="E9" s="170"/>
      <c r="F9" s="171"/>
      <c r="G9" s="171"/>
      <c r="H9" s="171"/>
      <c r="I9" s="171"/>
      <c r="J9" s="172"/>
      <c r="K9" s="172"/>
      <c r="L9" s="173"/>
      <c r="M9" s="161"/>
      <c r="N9" s="162">
        <f>' Populations'!C86</f>
        <v>0</v>
      </c>
      <c r="O9" s="162">
        <f>IF(N9=0,0,($C$9/$N$9)*100000)</f>
        <v>0</v>
      </c>
      <c r="P9" s="162">
        <f>' Populations'!E86</f>
        <v>0</v>
      </c>
      <c r="Q9" s="162">
        <f>IF(P9=0,0,($D$9/$P$9)*100000)</f>
        <v>0</v>
      </c>
      <c r="R9" s="162">
        <f>' Populations'!G86</f>
        <v>0</v>
      </c>
      <c r="S9" s="162">
        <f>IF(R9=0,0,($E$9/$R$9)*100000)</f>
        <v>0</v>
      </c>
      <c r="T9" s="162">
        <f>' Populations'!I86</f>
        <v>0</v>
      </c>
      <c r="U9" s="162">
        <f>IF(T9=0,0,($F$9/$T$9)*100000)</f>
        <v>0</v>
      </c>
      <c r="V9" s="162">
        <f>' Populations'!K86</f>
        <v>0</v>
      </c>
      <c r="W9" s="162">
        <f>IF(V9=0,0,($G$9/$V$9)*100000)</f>
        <v>0</v>
      </c>
      <c r="X9" s="201">
        <f>' Populations'!M86</f>
        <v>0</v>
      </c>
      <c r="Y9" s="162">
        <f>IF(X9=0,0,($G$9/$X$9)*100000)</f>
        <v>0</v>
      </c>
      <c r="Z9" s="201">
        <f>' Populations'!O86</f>
        <v>0</v>
      </c>
      <c r="AA9" s="162">
        <f>IF(Z9=0,0,($I$9/$Z$9)*100000)</f>
        <v>0</v>
      </c>
      <c r="AB9" s="201">
        <f>' Populations'!Q14</f>
        <v>0</v>
      </c>
      <c r="AC9" s="162">
        <f>IF(AB9=0,0,($J$9/$AB$9)*100000)</f>
        <v>0</v>
      </c>
      <c r="AD9" s="201">
        <f>' Populations'!S86</f>
        <v>0</v>
      </c>
      <c r="AE9" s="162">
        <f>IF(AD9=0,0,($K$9/$AD$9)*100000)</f>
        <v>0</v>
      </c>
      <c r="AF9" s="201">
        <f>' Populations'!U86</f>
        <v>0</v>
      </c>
      <c r="AG9" s="162">
        <f>IF(AF9=0,0,($L$9/$AF$9)*100000)</f>
        <v>0</v>
      </c>
      <c r="AH9" s="163"/>
      <c r="AI9" s="161"/>
      <c r="AJ9" s="162"/>
      <c r="AK9" s="164">
        <v>6.6477999999999995E-2</v>
      </c>
      <c r="AL9" s="161"/>
      <c r="AM9" s="152" t="str">
        <f>' Populations'!B14</f>
        <v>20-24</v>
      </c>
      <c r="AN9" s="165">
        <f t="shared" si="0"/>
        <v>0</v>
      </c>
      <c r="AO9" s="166">
        <f t="shared" si="1"/>
        <v>0</v>
      </c>
      <c r="AP9" s="166">
        <f t="shared" si="2"/>
        <v>0</v>
      </c>
      <c r="AQ9" s="167">
        <f t="shared" si="3"/>
        <v>0</v>
      </c>
      <c r="AR9" s="167">
        <f t="shared" si="4"/>
        <v>0</v>
      </c>
      <c r="AS9" s="167">
        <f t="shared" si="5"/>
        <v>0</v>
      </c>
      <c r="AT9" s="167">
        <f t="shared" si="6"/>
        <v>0</v>
      </c>
      <c r="AU9" s="167">
        <f t="shared" si="7"/>
        <v>0</v>
      </c>
      <c r="AV9" s="167">
        <f t="shared" si="8"/>
        <v>0</v>
      </c>
      <c r="AW9" s="167">
        <f t="shared" si="9"/>
        <v>0</v>
      </c>
    </row>
    <row r="10" spans="1:49">
      <c r="B10" s="152" t="str">
        <f>' Populations'!B87</f>
        <v>25-34</v>
      </c>
      <c r="C10" s="168"/>
      <c r="D10" s="169"/>
      <c r="E10" s="170"/>
      <c r="F10" s="171"/>
      <c r="G10" s="171"/>
      <c r="H10" s="171"/>
      <c r="I10" s="171"/>
      <c r="J10" s="172"/>
      <c r="K10" s="172"/>
      <c r="L10" s="173"/>
      <c r="M10" s="161"/>
      <c r="N10" s="162">
        <f>' Populations'!C87</f>
        <v>0</v>
      </c>
      <c r="O10" s="162">
        <f>IF(N10=0,0,($C$10/$N$10)*100000)</f>
        <v>0</v>
      </c>
      <c r="P10" s="162">
        <f>' Populations'!E87</f>
        <v>0</v>
      </c>
      <c r="Q10" s="162">
        <f>IF(P10=0,0,($D$10/$P$10)*100000)</f>
        <v>0</v>
      </c>
      <c r="R10" s="162">
        <f>' Populations'!G87</f>
        <v>0</v>
      </c>
      <c r="S10" s="162">
        <f>IF(R10=0,0,($E$10/$R$10)*100000)</f>
        <v>0</v>
      </c>
      <c r="T10" s="162">
        <f>' Populations'!I87</f>
        <v>0</v>
      </c>
      <c r="U10" s="162">
        <f>IF(T10=0,0,($F$10/$T$10)*100000)</f>
        <v>0</v>
      </c>
      <c r="V10" s="162">
        <f>' Populations'!K87</f>
        <v>0</v>
      </c>
      <c r="W10" s="162">
        <f>IF(V10=0,0,($G$10/$V$10)*100000)</f>
        <v>0</v>
      </c>
      <c r="X10" s="201">
        <f>' Populations'!M87</f>
        <v>0</v>
      </c>
      <c r="Y10" s="162">
        <f>IF(X10=0,0,($G$10/$X$10)*100000)</f>
        <v>0</v>
      </c>
      <c r="Z10" s="201">
        <f>' Populations'!O87</f>
        <v>0</v>
      </c>
      <c r="AA10" s="162">
        <f>IF(Z10=0,0,($I$10/$Z$10)*100000)</f>
        <v>0</v>
      </c>
      <c r="AB10" s="201">
        <f>' Populations'!Q15</f>
        <v>0</v>
      </c>
      <c r="AC10" s="162">
        <f>IF(AB10=0,0,($J$10/$AB$10)*100000)</f>
        <v>0</v>
      </c>
      <c r="AD10" s="201">
        <f>' Populations'!S87</f>
        <v>0</v>
      </c>
      <c r="AE10" s="162">
        <f>IF(AD10=0,0,($K$10/$AD$10)*100000)</f>
        <v>0</v>
      </c>
      <c r="AF10" s="201">
        <f>' Populations'!U87</f>
        <v>0</v>
      </c>
      <c r="AG10" s="162">
        <f>IF(AF10=0,0,($L$10/$AF$10)*100000)</f>
        <v>0</v>
      </c>
      <c r="AH10" s="163"/>
      <c r="AI10" s="161"/>
      <c r="AJ10" s="162"/>
      <c r="AK10" s="164">
        <v>0.135573</v>
      </c>
      <c r="AL10" s="161"/>
      <c r="AM10" s="152" t="str">
        <f>' Populations'!B15</f>
        <v>25-34</v>
      </c>
      <c r="AN10" s="165">
        <f t="shared" si="0"/>
        <v>0</v>
      </c>
      <c r="AO10" s="166">
        <f t="shared" si="1"/>
        <v>0</v>
      </c>
      <c r="AP10" s="166">
        <f t="shared" si="2"/>
        <v>0</v>
      </c>
      <c r="AQ10" s="167">
        <f t="shared" si="3"/>
        <v>0</v>
      </c>
      <c r="AR10" s="167">
        <f t="shared" si="4"/>
        <v>0</v>
      </c>
      <c r="AS10" s="167">
        <f t="shared" si="5"/>
        <v>0</v>
      </c>
      <c r="AT10" s="167">
        <f t="shared" si="6"/>
        <v>0</v>
      </c>
      <c r="AU10" s="167">
        <f t="shared" si="7"/>
        <v>0</v>
      </c>
      <c r="AV10" s="167">
        <f t="shared" si="8"/>
        <v>0</v>
      </c>
      <c r="AW10" s="167">
        <f t="shared" si="9"/>
        <v>0</v>
      </c>
    </row>
    <row r="11" spans="1:49">
      <c r="B11" s="152" t="str">
        <f>' Populations'!B88</f>
        <v>35-44</v>
      </c>
      <c r="C11" s="168"/>
      <c r="D11" s="169"/>
      <c r="E11" s="170"/>
      <c r="F11" s="171"/>
      <c r="G11" s="171"/>
      <c r="H11" s="171"/>
      <c r="I11" s="171"/>
      <c r="J11" s="172"/>
      <c r="K11" s="172"/>
      <c r="L11" s="173"/>
      <c r="M11" s="161"/>
      <c r="N11" s="162">
        <f>' Populations'!C88</f>
        <v>0</v>
      </c>
      <c r="O11" s="162">
        <f>IF(N11=0,0,($C$11/$N$11)*100000)</f>
        <v>0</v>
      </c>
      <c r="P11" s="162">
        <f>' Populations'!E88</f>
        <v>0</v>
      </c>
      <c r="Q11" s="162">
        <f>IF(P11=0,0,($D$11/$P$11)*100000)</f>
        <v>0</v>
      </c>
      <c r="R11" s="162">
        <f>' Populations'!G88</f>
        <v>0</v>
      </c>
      <c r="S11" s="162">
        <f>IF(R11=0,0,($E$11/$R$11)*100000)</f>
        <v>0</v>
      </c>
      <c r="T11" s="162">
        <f>' Populations'!I88</f>
        <v>0</v>
      </c>
      <c r="U11" s="162">
        <f>IF(T11=0,0,($F$11/$T$11)*100000)</f>
        <v>0</v>
      </c>
      <c r="V11" s="162">
        <f>' Populations'!K88</f>
        <v>0</v>
      </c>
      <c r="W11" s="162">
        <f>IF(V11=0,0,($G$11/$V$11)*100000)</f>
        <v>0</v>
      </c>
      <c r="X11" s="201">
        <f>' Populations'!M88</f>
        <v>0</v>
      </c>
      <c r="Y11" s="162">
        <f>IF(X11=0,0,($G$11/$X$11)*100000)</f>
        <v>0</v>
      </c>
      <c r="Z11" s="201">
        <f>' Populations'!O88</f>
        <v>0</v>
      </c>
      <c r="AA11" s="162">
        <f>IF(Z11=0,0,($I$11/$Z$11)*100000)</f>
        <v>0</v>
      </c>
      <c r="AB11" s="201">
        <f>' Populations'!Q16</f>
        <v>0</v>
      </c>
      <c r="AC11" s="162">
        <f>IF(AB11=0,0,($J$11/$AB$11)*100000)</f>
        <v>0</v>
      </c>
      <c r="AD11" s="201">
        <f>' Populations'!S88</f>
        <v>0</v>
      </c>
      <c r="AE11" s="162">
        <f>IF(AD11=0,0,($K$11/$AD$11)*100000)</f>
        <v>0</v>
      </c>
      <c r="AF11" s="201">
        <f>' Populations'!U88</f>
        <v>0</v>
      </c>
      <c r="AG11" s="162">
        <f>IF(AF11=0,0,($L$11/$AF$11)*100000)</f>
        <v>0</v>
      </c>
      <c r="AH11" s="163"/>
      <c r="AI11" s="161"/>
      <c r="AJ11" s="162"/>
      <c r="AK11" s="164">
        <v>0.16261300000000001</v>
      </c>
      <c r="AL11" s="161"/>
      <c r="AM11" s="152" t="str">
        <f>' Populations'!B16</f>
        <v>35-44</v>
      </c>
      <c r="AN11" s="165">
        <f t="shared" si="0"/>
        <v>0</v>
      </c>
      <c r="AO11" s="166">
        <f t="shared" si="1"/>
        <v>0</v>
      </c>
      <c r="AP11" s="166">
        <f t="shared" si="2"/>
        <v>0</v>
      </c>
      <c r="AQ11" s="167">
        <f t="shared" si="3"/>
        <v>0</v>
      </c>
      <c r="AR11" s="167">
        <f t="shared" si="4"/>
        <v>0</v>
      </c>
      <c r="AS11" s="167">
        <f t="shared" si="5"/>
        <v>0</v>
      </c>
      <c r="AT11" s="167">
        <f t="shared" si="6"/>
        <v>0</v>
      </c>
      <c r="AU11" s="167">
        <f t="shared" si="7"/>
        <v>0</v>
      </c>
      <c r="AV11" s="167">
        <f t="shared" si="8"/>
        <v>0</v>
      </c>
      <c r="AW11" s="167">
        <f t="shared" si="9"/>
        <v>0</v>
      </c>
    </row>
    <row r="12" spans="1:49">
      <c r="B12" s="152" t="str">
        <f>' Populations'!B89</f>
        <v>45-54</v>
      </c>
      <c r="C12" s="168"/>
      <c r="D12" s="169"/>
      <c r="E12" s="170"/>
      <c r="F12" s="171"/>
      <c r="G12" s="171"/>
      <c r="H12" s="171"/>
      <c r="I12" s="171"/>
      <c r="J12" s="172"/>
      <c r="K12" s="172"/>
      <c r="L12" s="173"/>
      <c r="M12" s="161"/>
      <c r="N12" s="162">
        <f>' Populations'!C89</f>
        <v>0</v>
      </c>
      <c r="O12" s="162">
        <f>IF(N12=0,0,($C$12/$N$12)*100000)</f>
        <v>0</v>
      </c>
      <c r="P12" s="162">
        <f>' Populations'!E89</f>
        <v>0</v>
      </c>
      <c r="Q12" s="162">
        <f>IF(P12=0,0,($D$12/$P$12)*100000)</f>
        <v>0</v>
      </c>
      <c r="R12" s="162">
        <f>' Populations'!G89</f>
        <v>0</v>
      </c>
      <c r="S12" s="162">
        <f>IF(R12=0,0,($E$12/$R$12)*100000)</f>
        <v>0</v>
      </c>
      <c r="T12" s="162">
        <f>' Populations'!I89</f>
        <v>0</v>
      </c>
      <c r="U12" s="162">
        <f>IF(T12=0,0,($F$12/$T$12)*100000)</f>
        <v>0</v>
      </c>
      <c r="V12" s="162">
        <f>' Populations'!K89</f>
        <v>0</v>
      </c>
      <c r="W12" s="162">
        <f>IF(V12=0,0,($G$12/$V$12)*100000)</f>
        <v>0</v>
      </c>
      <c r="X12" s="201">
        <f>' Populations'!M89</f>
        <v>0</v>
      </c>
      <c r="Y12" s="162">
        <f>IF(X12=0,0,($G$12/$X$12)*100000)</f>
        <v>0</v>
      </c>
      <c r="Z12" s="201">
        <f>' Populations'!O89</f>
        <v>0</v>
      </c>
      <c r="AA12" s="162">
        <f>IF(Z12=0,0,($I$12/$Z$12)*100000)</f>
        <v>0</v>
      </c>
      <c r="AB12" s="201">
        <f>' Populations'!Q17</f>
        <v>0</v>
      </c>
      <c r="AC12" s="162">
        <f>IF(AB12=0,0,($J$12/$AB$12)*100000)</f>
        <v>0</v>
      </c>
      <c r="AD12" s="201">
        <f>' Populations'!S89</f>
        <v>0</v>
      </c>
      <c r="AE12" s="162">
        <f>IF(AD12=0,0,($K$12/$AD$12)*100000)</f>
        <v>0</v>
      </c>
      <c r="AF12" s="201">
        <f>' Populations'!U89</f>
        <v>0</v>
      </c>
      <c r="AG12" s="162">
        <f>IF(AF12=0,0,($L$12/$AF$12)*100000)</f>
        <v>0</v>
      </c>
      <c r="AH12" s="163"/>
      <c r="AI12" s="161"/>
      <c r="AJ12" s="162"/>
      <c r="AK12" s="164">
        <v>0.13483400000000001</v>
      </c>
      <c r="AL12" s="161"/>
      <c r="AM12" s="152" t="str">
        <f>' Populations'!B17</f>
        <v>45-54</v>
      </c>
      <c r="AN12" s="165">
        <f t="shared" si="0"/>
        <v>0</v>
      </c>
      <c r="AO12" s="166">
        <f t="shared" si="1"/>
        <v>0</v>
      </c>
      <c r="AP12" s="166">
        <f t="shared" si="2"/>
        <v>0</v>
      </c>
      <c r="AQ12" s="167">
        <f t="shared" si="3"/>
        <v>0</v>
      </c>
      <c r="AR12" s="167">
        <f t="shared" si="4"/>
        <v>0</v>
      </c>
      <c r="AS12" s="167">
        <f t="shared" si="5"/>
        <v>0</v>
      </c>
      <c r="AT12" s="167">
        <f t="shared" si="6"/>
        <v>0</v>
      </c>
      <c r="AU12" s="167">
        <f t="shared" si="7"/>
        <v>0</v>
      </c>
      <c r="AV12" s="167">
        <f t="shared" si="8"/>
        <v>0</v>
      </c>
      <c r="AW12" s="167">
        <f t="shared" si="9"/>
        <v>0</v>
      </c>
    </row>
    <row r="13" spans="1:49">
      <c r="B13" s="152" t="str">
        <f>' Populations'!B90</f>
        <v>55-64</v>
      </c>
      <c r="C13" s="168"/>
      <c r="D13" s="169"/>
      <c r="E13" s="170"/>
      <c r="F13" s="171"/>
      <c r="G13" s="171"/>
      <c r="H13" s="171"/>
      <c r="I13" s="171"/>
      <c r="J13" s="172"/>
      <c r="K13" s="172"/>
      <c r="L13" s="173"/>
      <c r="M13" s="161"/>
      <c r="N13" s="162">
        <f>' Populations'!C90</f>
        <v>0</v>
      </c>
      <c r="O13" s="162">
        <f>IF(N13=0,0,($C$13/$N$13)*100000)</f>
        <v>0</v>
      </c>
      <c r="P13" s="162">
        <f>' Populations'!E90</f>
        <v>0</v>
      </c>
      <c r="Q13" s="162">
        <f>IF(P13=0,0,($D$13/$P$13)*100000)</f>
        <v>0</v>
      </c>
      <c r="R13" s="162">
        <f>' Populations'!G90</f>
        <v>0</v>
      </c>
      <c r="S13" s="162">
        <f>IF(R13=0,0,($E$13/$R$13)*100000)</f>
        <v>0</v>
      </c>
      <c r="T13" s="162">
        <f>' Populations'!I90</f>
        <v>0</v>
      </c>
      <c r="U13" s="162">
        <f>IF(T13=0,0,($F$13/$T$13)*100000)</f>
        <v>0</v>
      </c>
      <c r="V13" s="162">
        <f>' Populations'!K90</f>
        <v>0</v>
      </c>
      <c r="W13" s="162">
        <f>IF(V13=0,0,($G$13/$V$13)*100000)</f>
        <v>0</v>
      </c>
      <c r="X13" s="201">
        <f>' Populations'!M90</f>
        <v>0</v>
      </c>
      <c r="Y13" s="162">
        <f>IF(X13=0,0,($G$13/$X$13)*100000)</f>
        <v>0</v>
      </c>
      <c r="Z13" s="201">
        <f>' Populations'!O90</f>
        <v>0</v>
      </c>
      <c r="AA13" s="162">
        <f>IF(Z13=0,0,($I$13/$Z$13)*100000)</f>
        <v>0</v>
      </c>
      <c r="AB13" s="201">
        <f>' Populations'!Q18</f>
        <v>0</v>
      </c>
      <c r="AC13" s="162">
        <f>IF(AB13=0,0,($J$13/$AB$13)*100000)</f>
        <v>0</v>
      </c>
      <c r="AD13" s="201">
        <f>' Populations'!S90</f>
        <v>0</v>
      </c>
      <c r="AE13" s="162">
        <f>IF(AD13=0,0,($K$13/$AD$13)*100000)</f>
        <v>0</v>
      </c>
      <c r="AF13" s="201">
        <f>' Populations'!U90</f>
        <v>0</v>
      </c>
      <c r="AG13" s="162">
        <f>IF(AF13=0,0,($L$13/$AF$13)*100000)</f>
        <v>0</v>
      </c>
      <c r="AH13" s="163"/>
      <c r="AI13" s="161"/>
      <c r="AJ13" s="162"/>
      <c r="AK13" s="164">
        <v>8.7247000000000005E-2</v>
      </c>
      <c r="AL13" s="161"/>
      <c r="AM13" s="152" t="str">
        <f>' Populations'!B18</f>
        <v>55-64</v>
      </c>
      <c r="AN13" s="165">
        <f t="shared" si="0"/>
        <v>0</v>
      </c>
      <c r="AO13" s="166">
        <f t="shared" si="1"/>
        <v>0</v>
      </c>
      <c r="AP13" s="166">
        <f t="shared" si="2"/>
        <v>0</v>
      </c>
      <c r="AQ13" s="167">
        <f t="shared" si="3"/>
        <v>0</v>
      </c>
      <c r="AR13" s="167">
        <f t="shared" si="4"/>
        <v>0</v>
      </c>
      <c r="AS13" s="167">
        <f t="shared" si="5"/>
        <v>0</v>
      </c>
      <c r="AT13" s="167">
        <f t="shared" si="6"/>
        <v>0</v>
      </c>
      <c r="AU13" s="167">
        <f t="shared" si="7"/>
        <v>0</v>
      </c>
      <c r="AV13" s="167">
        <f t="shared" si="8"/>
        <v>0</v>
      </c>
      <c r="AW13" s="167">
        <f t="shared" si="9"/>
        <v>0</v>
      </c>
    </row>
    <row r="14" spans="1:49">
      <c r="B14" s="152" t="str">
        <f>' Populations'!B91</f>
        <v>65-74</v>
      </c>
      <c r="C14" s="168"/>
      <c r="D14" s="169"/>
      <c r="E14" s="170"/>
      <c r="F14" s="171"/>
      <c r="G14" s="171"/>
      <c r="H14" s="171"/>
      <c r="I14" s="171"/>
      <c r="J14" s="172"/>
      <c r="K14" s="172"/>
      <c r="L14" s="173"/>
      <c r="M14" s="161"/>
      <c r="N14" s="162">
        <f>' Populations'!C91</f>
        <v>0</v>
      </c>
      <c r="O14" s="162">
        <f>IF(N14=0,0,($C$14/$N$14)*100000)</f>
        <v>0</v>
      </c>
      <c r="P14" s="162">
        <f>' Populations'!E91</f>
        <v>0</v>
      </c>
      <c r="Q14" s="162">
        <f>IF(P14=0,0,($D$14/$P$14)*100000)</f>
        <v>0</v>
      </c>
      <c r="R14" s="162">
        <f>' Populations'!G91</f>
        <v>0</v>
      </c>
      <c r="S14" s="162">
        <f>IF(R14=0,0,($E$14/$R$14)*100000)</f>
        <v>0</v>
      </c>
      <c r="T14" s="162">
        <f>' Populations'!I91</f>
        <v>0</v>
      </c>
      <c r="U14" s="162">
        <f>IF(T14=0,0,($F$14/$T$14)*100000)</f>
        <v>0</v>
      </c>
      <c r="V14" s="162">
        <f>' Populations'!K91</f>
        <v>0</v>
      </c>
      <c r="W14" s="162">
        <f>IF(V14=0,0,($G$14/$V$14)*100000)</f>
        <v>0</v>
      </c>
      <c r="X14" s="201">
        <f>' Populations'!M91</f>
        <v>0</v>
      </c>
      <c r="Y14" s="162">
        <f>IF(X14=0,0,($G$14/$X$14)*100000)</f>
        <v>0</v>
      </c>
      <c r="Z14" s="201">
        <f>' Populations'!O91</f>
        <v>0</v>
      </c>
      <c r="AA14" s="162">
        <f>IF(Z14=0,0,($I$14/$Z$14)*100000)</f>
        <v>0</v>
      </c>
      <c r="AB14" s="201">
        <f>' Populations'!Q19</f>
        <v>0</v>
      </c>
      <c r="AC14" s="162">
        <f>IF(AB14=0,0,($J$14/$AB$14)*100000)</f>
        <v>0</v>
      </c>
      <c r="AD14" s="201">
        <f>' Populations'!S91</f>
        <v>0</v>
      </c>
      <c r="AE14" s="162">
        <f>IF(AD14=0,0,($K$14/$AD$14)*100000)</f>
        <v>0</v>
      </c>
      <c r="AF14" s="201">
        <f>' Populations'!U91</f>
        <v>0</v>
      </c>
      <c r="AG14" s="162">
        <f>IF(AF14=0,0,($L$14/$AF$14)*100000)</f>
        <v>0</v>
      </c>
      <c r="AH14" s="163"/>
      <c r="AI14" s="161"/>
      <c r="AJ14" s="162"/>
      <c r="AK14" s="164">
        <v>6.6036999999999998E-2</v>
      </c>
      <c r="AL14" s="161"/>
      <c r="AM14" s="152" t="str">
        <f>' Populations'!B19</f>
        <v>65-74</v>
      </c>
      <c r="AN14" s="165">
        <f t="shared" si="0"/>
        <v>0</v>
      </c>
      <c r="AO14" s="166">
        <f t="shared" si="1"/>
        <v>0</v>
      </c>
      <c r="AP14" s="166">
        <f t="shared" si="2"/>
        <v>0</v>
      </c>
      <c r="AQ14" s="167">
        <f t="shared" si="3"/>
        <v>0</v>
      </c>
      <c r="AR14" s="167">
        <f t="shared" si="4"/>
        <v>0</v>
      </c>
      <c r="AS14" s="167">
        <f t="shared" si="5"/>
        <v>0</v>
      </c>
      <c r="AT14" s="167">
        <f t="shared" si="6"/>
        <v>0</v>
      </c>
      <c r="AU14" s="167">
        <f t="shared" si="7"/>
        <v>0</v>
      </c>
      <c r="AV14" s="167">
        <f t="shared" si="8"/>
        <v>0</v>
      </c>
      <c r="AW14" s="167">
        <f t="shared" si="9"/>
        <v>0</v>
      </c>
    </row>
    <row r="15" spans="1:49">
      <c r="B15" s="152" t="str">
        <f>' Populations'!B92</f>
        <v>75-84</v>
      </c>
      <c r="C15" s="168"/>
      <c r="D15" s="169"/>
      <c r="E15" s="170"/>
      <c r="F15" s="171"/>
      <c r="G15" s="171"/>
      <c r="H15" s="171"/>
      <c r="I15" s="171"/>
      <c r="J15" s="172"/>
      <c r="K15" s="172"/>
      <c r="L15" s="173"/>
      <c r="M15" s="161"/>
      <c r="N15" s="162">
        <f>' Populations'!C92</f>
        <v>0</v>
      </c>
      <c r="O15" s="162">
        <f>IF(N15=0,0,($C$15/$N$15)*100000)</f>
        <v>0</v>
      </c>
      <c r="P15" s="162">
        <f>' Populations'!E92</f>
        <v>0</v>
      </c>
      <c r="Q15" s="162">
        <f>IF(P15=0,0,($D$15/$P$15)*100000)</f>
        <v>0</v>
      </c>
      <c r="R15" s="162">
        <f>' Populations'!G92</f>
        <v>0</v>
      </c>
      <c r="S15" s="162">
        <f>IF(R15=0,0,($E$15/$R$15)*100000)</f>
        <v>0</v>
      </c>
      <c r="T15" s="162">
        <f>' Populations'!I92</f>
        <v>0</v>
      </c>
      <c r="U15" s="162">
        <f>IF(T15=0,0,($F$15/$T$15)*100000)</f>
        <v>0</v>
      </c>
      <c r="V15" s="162">
        <f>' Populations'!K92</f>
        <v>0</v>
      </c>
      <c r="W15" s="162">
        <f>IF(V15=0,0,($G$15/$V$15)*100000)</f>
        <v>0</v>
      </c>
      <c r="X15" s="201">
        <f>' Populations'!M92</f>
        <v>0</v>
      </c>
      <c r="Y15" s="162">
        <f>IF(X15=0,0,($G$15/$X$15)*100000)</f>
        <v>0</v>
      </c>
      <c r="Z15" s="201">
        <f>' Populations'!O92</f>
        <v>0</v>
      </c>
      <c r="AA15" s="162">
        <f>IF(Z15=0,0,($I$15/$Z$15)*100000)</f>
        <v>0</v>
      </c>
      <c r="AB15" s="201">
        <f>' Populations'!Q20</f>
        <v>0</v>
      </c>
      <c r="AC15" s="162">
        <f>IF(AB15=0,0,($J$15/$AB$15)*100000)</f>
        <v>0</v>
      </c>
      <c r="AD15" s="201">
        <f>' Populations'!S92</f>
        <v>0</v>
      </c>
      <c r="AE15" s="162">
        <f>IF(AD15=0,0,($K$15/$AD$15)*100000)</f>
        <v>0</v>
      </c>
      <c r="AF15" s="201">
        <f>' Populations'!U92</f>
        <v>0</v>
      </c>
      <c r="AG15" s="162">
        <f>IF(AF15=0,0,($L$15/$AF$15)*100000)</f>
        <v>0</v>
      </c>
      <c r="AH15" s="163"/>
      <c r="AI15" s="161"/>
      <c r="AJ15" s="162"/>
      <c r="AK15" s="164">
        <v>4.4840999999999999E-2</v>
      </c>
      <c r="AL15" s="161"/>
      <c r="AM15" s="152" t="str">
        <f>' Populations'!B20</f>
        <v>75-84</v>
      </c>
      <c r="AN15" s="165">
        <f t="shared" si="0"/>
        <v>0</v>
      </c>
      <c r="AO15" s="166">
        <f t="shared" si="1"/>
        <v>0</v>
      </c>
      <c r="AP15" s="166">
        <f t="shared" si="2"/>
        <v>0</v>
      </c>
      <c r="AQ15" s="167">
        <f t="shared" si="3"/>
        <v>0</v>
      </c>
      <c r="AR15" s="167">
        <f t="shared" si="4"/>
        <v>0</v>
      </c>
      <c r="AS15" s="167">
        <f t="shared" si="5"/>
        <v>0</v>
      </c>
      <c r="AT15" s="167">
        <f t="shared" si="6"/>
        <v>0</v>
      </c>
      <c r="AU15" s="167">
        <f t="shared" si="7"/>
        <v>0</v>
      </c>
      <c r="AV15" s="167">
        <f t="shared" si="8"/>
        <v>0</v>
      </c>
      <c r="AW15" s="167">
        <f t="shared" si="9"/>
        <v>0</v>
      </c>
    </row>
    <row r="16" spans="1:49">
      <c r="B16" s="152" t="str">
        <f>' Populations'!B93</f>
        <v>85+</v>
      </c>
      <c r="C16" s="168"/>
      <c r="D16" s="169"/>
      <c r="E16" s="155"/>
      <c r="F16" s="156"/>
      <c r="G16" s="156"/>
      <c r="H16" s="156"/>
      <c r="I16" s="156"/>
      <c r="J16" s="157"/>
      <c r="K16" s="157"/>
      <c r="L16" s="173"/>
      <c r="M16" s="161"/>
      <c r="N16" s="162">
        <f>' Populations'!C93</f>
        <v>0</v>
      </c>
      <c r="O16" s="162">
        <f>IF(N16=0,0,($C$16/$N$16)*100000)</f>
        <v>0</v>
      </c>
      <c r="P16" s="162">
        <f>' Populations'!E93</f>
        <v>0</v>
      </c>
      <c r="Q16" s="162">
        <f>IF(P16=0,0,($D$16/$P$16)*100000)</f>
        <v>0</v>
      </c>
      <c r="R16" s="162">
        <f>' Populations'!G93</f>
        <v>0</v>
      </c>
      <c r="S16" s="162">
        <f>IF(R16=0,0,($E$16/$R$16)*100000)</f>
        <v>0</v>
      </c>
      <c r="T16" s="162">
        <f>' Populations'!I93</f>
        <v>0</v>
      </c>
      <c r="U16" s="162">
        <f>IF(T16=0,0,($F$16/$T$16)*100000)</f>
        <v>0</v>
      </c>
      <c r="V16" s="162">
        <f>' Populations'!K93</f>
        <v>0</v>
      </c>
      <c r="W16" s="162">
        <f>IF(V16=0,0,($G$16/$V$16)*100000)</f>
        <v>0</v>
      </c>
      <c r="X16" s="201">
        <f>' Populations'!M93</f>
        <v>0</v>
      </c>
      <c r="Y16" s="162">
        <f>IF(X16=0,0,($G$16/$X$16)*100000)</f>
        <v>0</v>
      </c>
      <c r="Z16" s="201">
        <f>' Populations'!O93</f>
        <v>0</v>
      </c>
      <c r="AA16" s="162">
        <f>IF(Z16=0,0,($I$16/$Z$16)*100000)</f>
        <v>0</v>
      </c>
      <c r="AB16" s="201">
        <f>' Populations'!Q21</f>
        <v>0</v>
      </c>
      <c r="AC16" s="162">
        <f>IF(AB16=0,0,($J$16/$AB$16)*100000)</f>
        <v>0</v>
      </c>
      <c r="AD16" s="201">
        <f>' Populations'!S93</f>
        <v>0</v>
      </c>
      <c r="AE16" s="162">
        <f>IF(AD16=0,0,($K$16/$AD$16)*100000)</f>
        <v>0</v>
      </c>
      <c r="AF16" s="201">
        <f>' Populations'!U93</f>
        <v>0</v>
      </c>
      <c r="AG16" s="162">
        <f>IF(AF16=0,0,($L$16/$AF$16)*100000)</f>
        <v>0</v>
      </c>
      <c r="AH16" s="163"/>
      <c r="AI16" s="161"/>
      <c r="AJ16" s="162"/>
      <c r="AK16" s="164">
        <v>1.5507999999999999E-2</v>
      </c>
      <c r="AL16" s="161"/>
      <c r="AM16" s="152" t="str">
        <f>' Populations'!B21</f>
        <v>85+</v>
      </c>
      <c r="AN16" s="165">
        <f t="shared" si="0"/>
        <v>0</v>
      </c>
      <c r="AO16" s="166">
        <f t="shared" si="1"/>
        <v>0</v>
      </c>
      <c r="AP16" s="166">
        <f t="shared" si="2"/>
        <v>0</v>
      </c>
      <c r="AQ16" s="167">
        <f t="shared" si="3"/>
        <v>0</v>
      </c>
      <c r="AR16" s="167">
        <f t="shared" si="4"/>
        <v>0</v>
      </c>
      <c r="AS16" s="167">
        <f t="shared" si="5"/>
        <v>0</v>
      </c>
      <c r="AT16" s="167">
        <f t="shared" si="6"/>
        <v>0</v>
      </c>
      <c r="AU16" s="167">
        <f t="shared" si="7"/>
        <v>0</v>
      </c>
      <c r="AV16" s="167">
        <f t="shared" si="8"/>
        <v>0</v>
      </c>
      <c r="AW16" s="167">
        <f t="shared" si="9"/>
        <v>0</v>
      </c>
    </row>
    <row r="17" spans="2:49">
      <c r="B17" s="177" t="s">
        <v>127</v>
      </c>
      <c r="C17" s="316">
        <f>SUM(C4:C16)</f>
        <v>0</v>
      </c>
      <c r="D17" s="317">
        <f>SUM(D4:D16)</f>
        <v>0</v>
      </c>
      <c r="E17" s="317">
        <f t="shared" ref="E17:L17" si="10">SUM(E4:E16)</f>
        <v>0</v>
      </c>
      <c r="F17" s="318">
        <f t="shared" si="10"/>
        <v>0</v>
      </c>
      <c r="G17" s="318">
        <f t="shared" si="10"/>
        <v>0</v>
      </c>
      <c r="H17" s="318">
        <f t="shared" si="10"/>
        <v>0</v>
      </c>
      <c r="I17" s="318">
        <f t="shared" si="10"/>
        <v>0</v>
      </c>
      <c r="J17" s="318">
        <f t="shared" si="10"/>
        <v>0</v>
      </c>
      <c r="K17" s="318">
        <f t="shared" si="10"/>
        <v>0</v>
      </c>
      <c r="L17" s="318">
        <f t="shared" si="10"/>
        <v>0</v>
      </c>
      <c r="N17" s="162">
        <f>' Populations'!C94</f>
        <v>0</v>
      </c>
      <c r="O17" s="179">
        <f t="shared" ref="O17:AG17" si="11">SUM(O4:O16)</f>
        <v>0</v>
      </c>
      <c r="P17" s="162">
        <f>' Populations'!E94</f>
        <v>0</v>
      </c>
      <c r="Q17" s="179">
        <f t="shared" si="11"/>
        <v>0</v>
      </c>
      <c r="R17" s="162">
        <f>' Populations'!G94</f>
        <v>0</v>
      </c>
      <c r="S17" s="179">
        <f t="shared" si="11"/>
        <v>0</v>
      </c>
      <c r="T17" s="162">
        <f>' Populations'!I94</f>
        <v>0</v>
      </c>
      <c r="U17" s="179">
        <f t="shared" si="11"/>
        <v>0</v>
      </c>
      <c r="V17" s="162">
        <f>' Populations'!K94</f>
        <v>0</v>
      </c>
      <c r="W17" s="179">
        <f t="shared" si="11"/>
        <v>0</v>
      </c>
      <c r="X17" s="201">
        <f>' Populations'!M94</f>
        <v>0</v>
      </c>
      <c r="Y17" s="179">
        <f t="shared" si="11"/>
        <v>0</v>
      </c>
      <c r="Z17" s="201">
        <f>' Populations'!O94</f>
        <v>0</v>
      </c>
      <c r="AA17" s="179">
        <f t="shared" si="11"/>
        <v>0</v>
      </c>
      <c r="AB17" s="201">
        <f>' Populations'!Q22</f>
        <v>0</v>
      </c>
      <c r="AC17" s="179">
        <f t="shared" si="11"/>
        <v>0</v>
      </c>
      <c r="AD17" s="201">
        <f>' Populations'!S94</f>
        <v>0</v>
      </c>
      <c r="AE17" s="179">
        <f t="shared" si="11"/>
        <v>0</v>
      </c>
      <c r="AF17" s="201">
        <f>' Populations'!U94</f>
        <v>0</v>
      </c>
      <c r="AG17" s="179">
        <f t="shared" si="11"/>
        <v>0</v>
      </c>
      <c r="AH17" s="180"/>
      <c r="AJ17" s="181"/>
      <c r="AK17" s="182"/>
      <c r="AM17" s="218" t="str">
        <f>' Populations'!B22</f>
        <v>Total</v>
      </c>
      <c r="AN17" s="183">
        <f>SUM(AN4:AN16)</f>
        <v>0</v>
      </c>
      <c r="AO17" s="184">
        <f t="shared" ref="AO17:AW17" si="12">SUM(AO4:AO16)</f>
        <v>0</v>
      </c>
      <c r="AP17" s="185">
        <f t="shared" si="12"/>
        <v>0</v>
      </c>
      <c r="AQ17" s="186">
        <f t="shared" si="12"/>
        <v>0</v>
      </c>
      <c r="AR17" s="187">
        <f t="shared" si="12"/>
        <v>0</v>
      </c>
      <c r="AS17" s="187">
        <f t="shared" si="12"/>
        <v>0</v>
      </c>
      <c r="AT17" s="187">
        <f t="shared" si="12"/>
        <v>0</v>
      </c>
      <c r="AU17" s="187">
        <f t="shared" si="12"/>
        <v>0</v>
      </c>
      <c r="AV17" s="187">
        <f t="shared" si="12"/>
        <v>0</v>
      </c>
      <c r="AW17" s="187">
        <f t="shared" si="12"/>
        <v>0</v>
      </c>
    </row>
    <row r="19" spans="2:49">
      <c r="B19" s="188"/>
      <c r="C19" s="188"/>
      <c r="D19" s="189" t="s">
        <v>115</v>
      </c>
      <c r="E19" s="189"/>
      <c r="F19" s="190" t="s">
        <v>116</v>
      </c>
      <c r="G19" s="190"/>
      <c r="H19" s="190"/>
      <c r="I19" s="190"/>
      <c r="J19" s="190"/>
      <c r="K19" s="190"/>
      <c r="L19" s="190"/>
      <c r="AN19" s="21" t="s">
        <v>117</v>
      </c>
    </row>
    <row r="20" spans="2:49" ht="39">
      <c r="B20" s="141" t="s">
        <v>60</v>
      </c>
      <c r="C20" s="142" t="s">
        <v>128</v>
      </c>
      <c r="D20" s="143" t="s">
        <v>129</v>
      </c>
      <c r="E20" s="143" t="s">
        <v>130</v>
      </c>
      <c r="F20" s="144" t="str">
        <f>' Populations'!I80</f>
        <v>White-Not Hispanic</v>
      </c>
      <c r="G20" s="144" t="str">
        <f>' Populations'!K80</f>
        <v>Hispanic</v>
      </c>
      <c r="H20" s="144" t="str">
        <f>' Populations'!M80</f>
        <v>Black-Not Hispanic</v>
      </c>
      <c r="I20" s="144" t="str">
        <f>' Populations'!O80</f>
        <v>Asian</v>
      </c>
      <c r="J20" s="144" t="str">
        <f>' Populations'!Q80</f>
        <v>American Indian/Alaska Native</v>
      </c>
      <c r="K20" s="144" t="str">
        <f>' Populations'!S80</f>
        <v>Other</v>
      </c>
      <c r="L20" s="144" t="str">
        <f>' Populations'!U80</f>
        <v>Other</v>
      </c>
      <c r="M20" s="146"/>
      <c r="N20" s="147" t="s">
        <v>121</v>
      </c>
      <c r="O20" s="147" t="s">
        <v>122</v>
      </c>
      <c r="P20" s="147" t="s">
        <v>123</v>
      </c>
      <c r="Q20" s="147" t="s">
        <v>122</v>
      </c>
      <c r="R20" s="147" t="s">
        <v>124</v>
      </c>
      <c r="S20" s="147" t="s">
        <v>122</v>
      </c>
      <c r="T20" s="147" t="str">
        <f>' Populations'!I80</f>
        <v>White-Not Hispanic</v>
      </c>
      <c r="U20" s="147" t="s">
        <v>122</v>
      </c>
      <c r="V20" s="147" t="str">
        <f>' Populations'!K80</f>
        <v>Hispanic</v>
      </c>
      <c r="W20" s="147" t="s">
        <v>122</v>
      </c>
      <c r="X20" s="147" t="str">
        <f>' Populations'!M80</f>
        <v>Black-Not Hispanic</v>
      </c>
      <c r="Y20" s="147" t="s">
        <v>122</v>
      </c>
      <c r="Z20" s="147" t="str">
        <f>' Populations'!O80</f>
        <v>Asian</v>
      </c>
      <c r="AA20" s="147" t="s">
        <v>122</v>
      </c>
      <c r="AB20" s="147" t="str">
        <f>' Populations'!Q80</f>
        <v>American Indian/Alaska Native</v>
      </c>
      <c r="AC20" s="147" t="s">
        <v>122</v>
      </c>
      <c r="AD20" s="147" t="str">
        <f>' Populations'!S80</f>
        <v>Other</v>
      </c>
      <c r="AE20" s="147" t="s">
        <v>122</v>
      </c>
      <c r="AF20" s="147" t="str">
        <f>' Populations'!U80</f>
        <v>Other</v>
      </c>
      <c r="AG20" s="147" t="s">
        <v>122</v>
      </c>
      <c r="AH20" s="146"/>
      <c r="AI20" s="146"/>
      <c r="AJ20" s="147" t="s">
        <v>125</v>
      </c>
      <c r="AK20" s="147" t="s">
        <v>126</v>
      </c>
      <c r="AM20" s="147" t="s">
        <v>60</v>
      </c>
      <c r="AN20" s="149" t="s">
        <v>61</v>
      </c>
      <c r="AO20" s="150" t="s">
        <v>62</v>
      </c>
      <c r="AP20" s="150" t="s">
        <v>63</v>
      </c>
      <c r="AQ20" s="144" t="str">
        <f>' Populations'!I80</f>
        <v>White-Not Hispanic</v>
      </c>
      <c r="AR20" s="144" t="str">
        <f>' Populations'!K80</f>
        <v>Hispanic</v>
      </c>
      <c r="AS20" s="144" t="str">
        <f>' Populations'!M80</f>
        <v>Black-Not Hispanic</v>
      </c>
      <c r="AT20" s="144" t="str">
        <f>' Populations'!O80</f>
        <v>Asian</v>
      </c>
      <c r="AU20" s="144" t="str">
        <f>' Populations'!Q80</f>
        <v>American Indian/Alaska Native</v>
      </c>
      <c r="AV20" s="144" t="str">
        <f>' Populations'!S80</f>
        <v>Other</v>
      </c>
      <c r="AW20" s="144" t="str">
        <f>' Populations'!U80</f>
        <v>Other</v>
      </c>
    </row>
    <row r="21" spans="2:49" ht="13">
      <c r="B21" s="152" t="str">
        <f>' Populations'!B81</f>
        <v>&lt;1</v>
      </c>
      <c r="C21" s="153"/>
      <c r="D21" s="154"/>
      <c r="E21" s="155"/>
      <c r="F21" s="156"/>
      <c r="G21" s="156"/>
      <c r="H21" s="156"/>
      <c r="I21" s="156"/>
      <c r="J21" s="157"/>
      <c r="K21" s="157"/>
      <c r="L21" s="191"/>
      <c r="M21" s="161"/>
      <c r="N21" s="162">
        <f>' Populations'!C81</f>
        <v>0</v>
      </c>
      <c r="O21" s="162">
        <f>IF(N21=0,0,($C$21/$N$21)*100000)</f>
        <v>0</v>
      </c>
      <c r="P21" s="162">
        <f>' Populations'!E81</f>
        <v>0</v>
      </c>
      <c r="Q21" s="162">
        <f>IF(P21=0,0,($D$21/$P$21)*100000)</f>
        <v>0</v>
      </c>
      <c r="R21" s="162">
        <f>' Populations'!G81</f>
        <v>0</v>
      </c>
      <c r="S21" s="162">
        <f>IF(R21=0,0,($E$21/$R$21)*100000)</f>
        <v>0</v>
      </c>
      <c r="T21" s="201">
        <f>' Populations'!I81</f>
        <v>0</v>
      </c>
      <c r="U21" s="162">
        <f>IF(T21=0,0,($F$21/$T$21)*100000)</f>
        <v>0</v>
      </c>
      <c r="V21" s="201">
        <f>' Populations'!K81</f>
        <v>0</v>
      </c>
      <c r="W21" s="162">
        <f>IF(V21=0,0,($G$21/$V$21)*100000)</f>
        <v>0</v>
      </c>
      <c r="X21" s="201">
        <f>' Populations'!M81</f>
        <v>0</v>
      </c>
      <c r="Y21" s="162">
        <f>IF(X21=0,0,($H$21/$X$21)*100000)</f>
        <v>0</v>
      </c>
      <c r="Z21" s="147">
        <f>' Populations'!O81</f>
        <v>0</v>
      </c>
      <c r="AA21" s="162">
        <f>IF(Z21=0,0,($I$21/$Z$21)*100000)</f>
        <v>0</v>
      </c>
      <c r="AB21" s="201">
        <f>' Populations'!Q81</f>
        <v>0</v>
      </c>
      <c r="AC21" s="162">
        <f>IF(AB21=0,0,($J$21/$AB$21)*100000)</f>
        <v>0</v>
      </c>
      <c r="AD21" s="147">
        <f>' Populations'!S81</f>
        <v>0</v>
      </c>
      <c r="AE21" s="162">
        <f>IF(AD21=0,0,($K$21/$AD$21)*100000)</f>
        <v>0</v>
      </c>
      <c r="AF21" s="147">
        <f>' Populations'!U81</f>
        <v>0</v>
      </c>
      <c r="AG21" s="162">
        <f>IF(AF21=0,0,($L$21/$AF$21)*100000)</f>
        <v>0</v>
      </c>
      <c r="AH21" s="163"/>
      <c r="AI21" s="161"/>
      <c r="AJ21" s="162"/>
      <c r="AK21" s="164">
        <v>1.3818E-2</v>
      </c>
      <c r="AM21" s="152" t="str">
        <f>' Populations'!B9</f>
        <v>&lt;1</v>
      </c>
      <c r="AN21" s="165">
        <f t="shared" ref="AN21:AN33" si="13">O21*AK21</f>
        <v>0</v>
      </c>
      <c r="AO21" s="166">
        <f t="shared" ref="AO21:AO33" si="14">Q21*AK21</f>
        <v>0</v>
      </c>
      <c r="AP21" s="166">
        <f t="shared" ref="AP21:AP33" si="15">S21*AK21</f>
        <v>0</v>
      </c>
      <c r="AQ21" s="167">
        <f t="shared" ref="AQ21:AQ33" si="16">U21*AK21</f>
        <v>0</v>
      </c>
      <c r="AR21" s="167">
        <f t="shared" ref="AR21:AR33" si="17">W21*AK21</f>
        <v>0</v>
      </c>
      <c r="AS21" s="167">
        <f t="shared" ref="AS21:AS33" si="18">Y21*AK21</f>
        <v>0</v>
      </c>
      <c r="AT21" s="167">
        <f t="shared" ref="AT21:AT33" si="19">AA21*AK21</f>
        <v>0</v>
      </c>
      <c r="AU21" s="167">
        <f t="shared" ref="AU21:AU33" si="20">AC21*AK21</f>
        <v>0</v>
      </c>
      <c r="AV21" s="167">
        <f t="shared" ref="AV21:AV33" si="21">AE21*AK21</f>
        <v>0</v>
      </c>
      <c r="AW21" s="167">
        <f t="shared" ref="AW21:AW33" si="22">AG21*AK21</f>
        <v>0</v>
      </c>
    </row>
    <row r="22" spans="2:49" ht="13">
      <c r="B22" s="152" t="str">
        <f>' Populations'!B82</f>
        <v>1-4</v>
      </c>
      <c r="C22" s="168"/>
      <c r="D22" s="169"/>
      <c r="E22" s="170"/>
      <c r="F22" s="171"/>
      <c r="G22" s="171"/>
      <c r="H22" s="171"/>
      <c r="I22" s="171"/>
      <c r="J22" s="172"/>
      <c r="K22" s="172"/>
      <c r="L22" s="192"/>
      <c r="M22" s="161"/>
      <c r="N22" s="162">
        <f>' Populations'!C82</f>
        <v>0</v>
      </c>
      <c r="O22" s="162">
        <f>IF(N22=0,0,($C$22/$N$22)*100000)</f>
        <v>0</v>
      </c>
      <c r="P22" s="162">
        <f>' Populations'!E82</f>
        <v>0</v>
      </c>
      <c r="Q22" s="162">
        <f>IF(P22=0,0,($D$22/$P$22)*100000)</f>
        <v>0</v>
      </c>
      <c r="R22" s="162">
        <f>' Populations'!G82</f>
        <v>0</v>
      </c>
      <c r="S22" s="162">
        <f>IF(R22=0,0,($E$22/$R$22)*100000)</f>
        <v>0</v>
      </c>
      <c r="T22" s="201">
        <f>' Populations'!I82</f>
        <v>0</v>
      </c>
      <c r="U22" s="162">
        <f>IF(T22=0,0,($F$22/$T$22)*100000)</f>
        <v>0</v>
      </c>
      <c r="V22" s="201">
        <f>' Populations'!K82</f>
        <v>0</v>
      </c>
      <c r="W22" s="162">
        <f>IF(V22=0,0,($G$22/$V$22)*100000)</f>
        <v>0</v>
      </c>
      <c r="X22" s="201">
        <f>' Populations'!M82</f>
        <v>0</v>
      </c>
      <c r="Y22" s="162">
        <f>IF(X22=0,0,($H$22/$X$22)*100000)</f>
        <v>0</v>
      </c>
      <c r="Z22" s="147">
        <f>' Populations'!O82</f>
        <v>0</v>
      </c>
      <c r="AA22" s="162">
        <f>IF(Z22=0,0,($I$22/$Z$22)*100000)</f>
        <v>0</v>
      </c>
      <c r="AB22" s="201">
        <f>' Populations'!Q82</f>
        <v>0</v>
      </c>
      <c r="AC22" s="162">
        <f>IF(AB22=0,0,($J$22/$AB$22)*100000)</f>
        <v>0</v>
      </c>
      <c r="AD22" s="147">
        <f>' Populations'!S82</f>
        <v>0</v>
      </c>
      <c r="AE22" s="162">
        <f>IF(AD22=0,0,($K$22/$AD$22)*100000)</f>
        <v>0</v>
      </c>
      <c r="AF22" s="147">
        <f>' Populations'!U82</f>
        <v>0</v>
      </c>
      <c r="AG22" s="162">
        <f>IF(AF22=0,0,($L$22/$AF$22)*100000)</f>
        <v>0</v>
      </c>
      <c r="AH22" s="163"/>
      <c r="AI22" s="161"/>
      <c r="AJ22" s="162"/>
      <c r="AK22" s="164">
        <v>5.5316999999999998E-2</v>
      </c>
      <c r="AM22" s="152" t="str">
        <f>' Populations'!B10</f>
        <v>1-4</v>
      </c>
      <c r="AN22" s="165">
        <f t="shared" si="13"/>
        <v>0</v>
      </c>
      <c r="AO22" s="166">
        <f t="shared" si="14"/>
        <v>0</v>
      </c>
      <c r="AP22" s="166">
        <f t="shared" si="15"/>
        <v>0</v>
      </c>
      <c r="AQ22" s="167">
        <f t="shared" si="16"/>
        <v>0</v>
      </c>
      <c r="AR22" s="167">
        <f t="shared" si="17"/>
        <v>0</v>
      </c>
      <c r="AS22" s="167">
        <f t="shared" si="18"/>
        <v>0</v>
      </c>
      <c r="AT22" s="167">
        <f t="shared" si="19"/>
        <v>0</v>
      </c>
      <c r="AU22" s="167">
        <f t="shared" si="20"/>
        <v>0</v>
      </c>
      <c r="AV22" s="167">
        <f t="shared" si="21"/>
        <v>0</v>
      </c>
      <c r="AW22" s="167">
        <f t="shared" si="22"/>
        <v>0</v>
      </c>
    </row>
    <row r="23" spans="2:49" ht="13">
      <c r="B23" s="152" t="str">
        <f>' Populations'!B83</f>
        <v>5-9</v>
      </c>
      <c r="C23" s="168"/>
      <c r="D23" s="169"/>
      <c r="E23" s="170"/>
      <c r="F23" s="171"/>
      <c r="G23" s="171"/>
      <c r="H23" s="171"/>
      <c r="I23" s="171"/>
      <c r="J23" s="172"/>
      <c r="K23" s="172"/>
      <c r="L23" s="192"/>
      <c r="M23" s="161"/>
      <c r="N23" s="162">
        <f>' Populations'!C83</f>
        <v>0</v>
      </c>
      <c r="O23" s="162">
        <f>IF(N23=0,0,($C$23/$N$23)*100000)</f>
        <v>0</v>
      </c>
      <c r="P23" s="162">
        <f>' Populations'!E83</f>
        <v>0</v>
      </c>
      <c r="Q23" s="162">
        <f>IF(P23=0,0,($D$23/$P$23)*100000)</f>
        <v>0</v>
      </c>
      <c r="R23" s="162">
        <f>' Populations'!G83</f>
        <v>0</v>
      </c>
      <c r="S23" s="162">
        <f>IF(R23=0,0,($E$23/$R$23)*100000)</f>
        <v>0</v>
      </c>
      <c r="T23" s="201">
        <f>' Populations'!I83</f>
        <v>0</v>
      </c>
      <c r="U23" s="162">
        <f>IF(T23=0,0,($F$23/$T$23)*100000)</f>
        <v>0</v>
      </c>
      <c r="V23" s="201">
        <f>' Populations'!K83</f>
        <v>0</v>
      </c>
      <c r="W23" s="162">
        <f>IF(V23=0,0,($G$23/$V$23)*100000)</f>
        <v>0</v>
      </c>
      <c r="X23" s="201">
        <f>' Populations'!M83</f>
        <v>0</v>
      </c>
      <c r="Y23" s="162">
        <f>IF(X23=0,0,($H$23/$X$23)*100000)</f>
        <v>0</v>
      </c>
      <c r="Z23" s="147">
        <f>' Populations'!O83</f>
        <v>0</v>
      </c>
      <c r="AA23" s="162">
        <f>IF(Z23=0,0,($I$23/$Z$23)*100000)</f>
        <v>0</v>
      </c>
      <c r="AB23" s="201">
        <f>' Populations'!Q83</f>
        <v>0</v>
      </c>
      <c r="AC23" s="162">
        <f>IF(AB23=0,0,($J$23/$AB$23)*100000)</f>
        <v>0</v>
      </c>
      <c r="AD23" s="147">
        <f>' Populations'!S83</f>
        <v>0</v>
      </c>
      <c r="AE23" s="162">
        <f>IF(AD23=0,0,($K$23/$AD$23)*100000)</f>
        <v>0</v>
      </c>
      <c r="AF23" s="147">
        <f>' Populations'!U83</f>
        <v>0</v>
      </c>
      <c r="AG23" s="162">
        <f>IF(AF23=0,0,($L$23/$AF$23)*100000)</f>
        <v>0</v>
      </c>
      <c r="AH23" s="163"/>
      <c r="AI23" s="161"/>
      <c r="AJ23" s="162"/>
      <c r="AK23" s="164">
        <v>7.2533E-2</v>
      </c>
      <c r="AM23" s="152" t="str">
        <f>' Populations'!B11</f>
        <v>5-9</v>
      </c>
      <c r="AN23" s="165">
        <f t="shared" si="13"/>
        <v>0</v>
      </c>
      <c r="AO23" s="166">
        <f t="shared" si="14"/>
        <v>0</v>
      </c>
      <c r="AP23" s="166">
        <f t="shared" si="15"/>
        <v>0</v>
      </c>
      <c r="AQ23" s="167">
        <f t="shared" si="16"/>
        <v>0</v>
      </c>
      <c r="AR23" s="167">
        <f t="shared" si="17"/>
        <v>0</v>
      </c>
      <c r="AS23" s="167">
        <f t="shared" si="18"/>
        <v>0</v>
      </c>
      <c r="AT23" s="167">
        <f t="shared" si="19"/>
        <v>0</v>
      </c>
      <c r="AU23" s="167">
        <f t="shared" si="20"/>
        <v>0</v>
      </c>
      <c r="AV23" s="167">
        <f t="shared" si="21"/>
        <v>0</v>
      </c>
      <c r="AW23" s="167">
        <f t="shared" si="22"/>
        <v>0</v>
      </c>
    </row>
    <row r="24" spans="2:49" ht="13">
      <c r="B24" s="152" t="str">
        <f>' Populations'!B84</f>
        <v>10-14</v>
      </c>
      <c r="C24" s="168"/>
      <c r="D24" s="169"/>
      <c r="E24" s="170"/>
      <c r="F24" s="171"/>
      <c r="G24" s="171"/>
      <c r="H24" s="171"/>
      <c r="I24" s="171"/>
      <c r="J24" s="172"/>
      <c r="K24" s="172"/>
      <c r="L24" s="192"/>
      <c r="M24" s="161"/>
      <c r="N24" s="162">
        <f>' Populations'!C84</f>
        <v>0</v>
      </c>
      <c r="O24" s="162">
        <f>IF(N24=0,0,($C$24/$N$24)*100000)</f>
        <v>0</v>
      </c>
      <c r="P24" s="162">
        <f>' Populations'!E84</f>
        <v>0</v>
      </c>
      <c r="Q24" s="162">
        <f>IF(P24=0,0,($D$24/$P$24)*100000)</f>
        <v>0</v>
      </c>
      <c r="R24" s="162">
        <f>' Populations'!G84</f>
        <v>0</v>
      </c>
      <c r="S24" s="162">
        <f>IF(R24=0,0,($E$24/$R$24)*100000)</f>
        <v>0</v>
      </c>
      <c r="T24" s="201">
        <f>' Populations'!I84</f>
        <v>0</v>
      </c>
      <c r="U24" s="162">
        <f>IF(T24=0,0,($F$24/$T$24)*100000)</f>
        <v>0</v>
      </c>
      <c r="V24" s="201">
        <f>' Populations'!K84</f>
        <v>0</v>
      </c>
      <c r="W24" s="162">
        <f>IF(V24=0,0,($G$24/$V$24)*100000)</f>
        <v>0</v>
      </c>
      <c r="X24" s="201">
        <f>' Populations'!M84</f>
        <v>0</v>
      </c>
      <c r="Y24" s="162">
        <f>IF(X24=0,0,($H$24/$X$24)*100000)</f>
        <v>0</v>
      </c>
      <c r="Z24" s="147">
        <f>' Populations'!O84</f>
        <v>0</v>
      </c>
      <c r="AA24" s="162">
        <f>IF(Z24=0,0,($I$24/$Z$24)*100000)</f>
        <v>0</v>
      </c>
      <c r="AB24" s="201">
        <f>' Populations'!Q84</f>
        <v>0</v>
      </c>
      <c r="AC24" s="162">
        <f>IF(AB24=0,0,($J$24/$AB$24)*100000)</f>
        <v>0</v>
      </c>
      <c r="AD24" s="147">
        <f>' Populations'!S84</f>
        <v>0</v>
      </c>
      <c r="AE24" s="162">
        <f>IF(AD24=0,0,($K$24/$AD$24)*100000)</f>
        <v>0</v>
      </c>
      <c r="AF24" s="147">
        <f>' Populations'!U84</f>
        <v>0</v>
      </c>
      <c r="AG24" s="162">
        <f>IF(AF24=0,0,($L$24/$AF$24)*100000)</f>
        <v>0</v>
      </c>
      <c r="AH24" s="163"/>
      <c r="AI24" s="161"/>
      <c r="AJ24" s="162"/>
      <c r="AK24" s="164">
        <v>7.3032E-2</v>
      </c>
      <c r="AM24" s="152" t="str">
        <f>' Populations'!B12</f>
        <v>10-14</v>
      </c>
      <c r="AN24" s="165">
        <f t="shared" si="13"/>
        <v>0</v>
      </c>
      <c r="AO24" s="166">
        <f t="shared" si="14"/>
        <v>0</v>
      </c>
      <c r="AP24" s="166">
        <f t="shared" si="15"/>
        <v>0</v>
      </c>
      <c r="AQ24" s="167">
        <f t="shared" si="16"/>
        <v>0</v>
      </c>
      <c r="AR24" s="167">
        <f t="shared" si="17"/>
        <v>0</v>
      </c>
      <c r="AS24" s="167">
        <f t="shared" si="18"/>
        <v>0</v>
      </c>
      <c r="AT24" s="167">
        <f t="shared" si="19"/>
        <v>0</v>
      </c>
      <c r="AU24" s="167">
        <f t="shared" si="20"/>
        <v>0</v>
      </c>
      <c r="AV24" s="167">
        <f t="shared" si="21"/>
        <v>0</v>
      </c>
      <c r="AW24" s="167">
        <f t="shared" si="22"/>
        <v>0</v>
      </c>
    </row>
    <row r="25" spans="2:49" ht="13">
      <c r="B25" s="152" t="str">
        <f>' Populations'!B85</f>
        <v>15-19</v>
      </c>
      <c r="C25" s="168"/>
      <c r="D25" s="169"/>
      <c r="E25" s="170"/>
      <c r="F25" s="171"/>
      <c r="G25" s="171"/>
      <c r="H25" s="171"/>
      <c r="I25" s="171"/>
      <c r="J25" s="172"/>
      <c r="K25" s="172"/>
      <c r="L25" s="192"/>
      <c r="M25" s="161"/>
      <c r="N25" s="162">
        <f>' Populations'!C85</f>
        <v>0</v>
      </c>
      <c r="O25" s="162">
        <f>IF(N25=0,0,($C$25/$N$25)*100000)</f>
        <v>0</v>
      </c>
      <c r="P25" s="162">
        <f>' Populations'!E85</f>
        <v>0</v>
      </c>
      <c r="Q25" s="162">
        <f>IF(P25=0,0,($D$25/$P$25)*100000)</f>
        <v>0</v>
      </c>
      <c r="R25" s="162">
        <f>' Populations'!G85</f>
        <v>0</v>
      </c>
      <c r="S25" s="162">
        <f>IF(R25=0,0,($E$25/$R$25)*100000)</f>
        <v>0</v>
      </c>
      <c r="T25" s="201">
        <f>' Populations'!I85</f>
        <v>0</v>
      </c>
      <c r="U25" s="162">
        <f>IF(T25=0,0,($F$25/$T$25)*100000)</f>
        <v>0</v>
      </c>
      <c r="V25" s="201">
        <f>' Populations'!K85</f>
        <v>0</v>
      </c>
      <c r="W25" s="162">
        <f>IF(V25=0,0,($G$25/$V$25)*100000)</f>
        <v>0</v>
      </c>
      <c r="X25" s="201">
        <f>' Populations'!M85</f>
        <v>0</v>
      </c>
      <c r="Y25" s="162">
        <f>IF(X25=0,0,($H$25/$X$25)*100000)</f>
        <v>0</v>
      </c>
      <c r="Z25" s="147">
        <f>' Populations'!O85</f>
        <v>0</v>
      </c>
      <c r="AA25" s="162">
        <f>IF(Z25=0,0,($I$25/$Z$25)*100000)</f>
        <v>0</v>
      </c>
      <c r="AB25" s="201">
        <f>' Populations'!Q85</f>
        <v>0</v>
      </c>
      <c r="AC25" s="162">
        <f>IF(AB25=0,0,($J$25/$AB$25)*100000)</f>
        <v>0</v>
      </c>
      <c r="AD25" s="147">
        <f>' Populations'!S85</f>
        <v>0</v>
      </c>
      <c r="AE25" s="162">
        <f>IF(AD25=0,0,($K$25/$AD$25)*100000)</f>
        <v>0</v>
      </c>
      <c r="AF25" s="147">
        <f>' Populations'!U85</f>
        <v>0</v>
      </c>
      <c r="AG25" s="162">
        <f>IF(AF25=0,0,($L$25/$AF$25)*100000)</f>
        <v>0</v>
      </c>
      <c r="AH25" s="163"/>
      <c r="AI25" s="161"/>
      <c r="AJ25" s="162"/>
      <c r="AK25" s="164">
        <v>7.2168999999999997E-2</v>
      </c>
      <c r="AM25" s="152" t="str">
        <f>' Populations'!B13</f>
        <v>15-19</v>
      </c>
      <c r="AN25" s="165">
        <f t="shared" si="13"/>
        <v>0</v>
      </c>
      <c r="AO25" s="166">
        <f t="shared" si="14"/>
        <v>0</v>
      </c>
      <c r="AP25" s="166">
        <f t="shared" si="15"/>
        <v>0</v>
      </c>
      <c r="AQ25" s="167">
        <f t="shared" si="16"/>
        <v>0</v>
      </c>
      <c r="AR25" s="167">
        <f t="shared" si="17"/>
        <v>0</v>
      </c>
      <c r="AS25" s="167">
        <f t="shared" si="18"/>
        <v>0</v>
      </c>
      <c r="AT25" s="167">
        <f t="shared" si="19"/>
        <v>0</v>
      </c>
      <c r="AU25" s="167">
        <f t="shared" si="20"/>
        <v>0</v>
      </c>
      <c r="AV25" s="167">
        <f t="shared" si="21"/>
        <v>0</v>
      </c>
      <c r="AW25" s="167">
        <f t="shared" si="22"/>
        <v>0</v>
      </c>
    </row>
    <row r="26" spans="2:49" ht="13">
      <c r="B26" s="152" t="str">
        <f>' Populations'!B86</f>
        <v>20-24</v>
      </c>
      <c r="C26" s="168"/>
      <c r="D26" s="169"/>
      <c r="E26" s="170"/>
      <c r="F26" s="171"/>
      <c r="G26" s="171"/>
      <c r="H26" s="171"/>
      <c r="I26" s="171"/>
      <c r="J26" s="172"/>
      <c r="K26" s="172"/>
      <c r="L26" s="192"/>
      <c r="M26" s="161"/>
      <c r="N26" s="162">
        <f>' Populations'!C86</f>
        <v>0</v>
      </c>
      <c r="O26" s="162">
        <f>IF(N26=0,0,($C$26/$N$26)*100000)</f>
        <v>0</v>
      </c>
      <c r="P26" s="162">
        <f>' Populations'!E86</f>
        <v>0</v>
      </c>
      <c r="Q26" s="162">
        <f>IF(P26=0,0,($D$26/$P$26)*100000)</f>
        <v>0</v>
      </c>
      <c r="R26" s="162">
        <f>' Populations'!G86</f>
        <v>0</v>
      </c>
      <c r="S26" s="162">
        <f>IF(R26=0,0,($E$26/$R$26)*100000)</f>
        <v>0</v>
      </c>
      <c r="T26" s="201">
        <f>' Populations'!I86</f>
        <v>0</v>
      </c>
      <c r="U26" s="162">
        <f>IF(T26=0,0,($F$26/$T$26)*100000)</f>
        <v>0</v>
      </c>
      <c r="V26" s="201">
        <f>' Populations'!K86</f>
        <v>0</v>
      </c>
      <c r="W26" s="162">
        <f>IF(V26=0,0,($G$26/$V$26)*100000)</f>
        <v>0</v>
      </c>
      <c r="X26" s="201">
        <f>' Populations'!M86</f>
        <v>0</v>
      </c>
      <c r="Y26" s="162">
        <f>IF(X26=0,0,($H$26/$X$26)*100000)</f>
        <v>0</v>
      </c>
      <c r="Z26" s="147">
        <f>' Populations'!O86</f>
        <v>0</v>
      </c>
      <c r="AA26" s="162">
        <f>IF(Z26=0,0,($I$26/$Z$26)*100000)</f>
        <v>0</v>
      </c>
      <c r="AB26" s="201">
        <f>' Populations'!Q86</f>
        <v>0</v>
      </c>
      <c r="AC26" s="162">
        <f>IF(AB26=0,0,($J$26/$AB$26)*100000)</f>
        <v>0</v>
      </c>
      <c r="AD26" s="147">
        <f>' Populations'!S86</f>
        <v>0</v>
      </c>
      <c r="AE26" s="162">
        <f>IF(AD26=0,0,($K$26/$AD$26)*100000)</f>
        <v>0</v>
      </c>
      <c r="AF26" s="147">
        <f>' Populations'!U86</f>
        <v>0</v>
      </c>
      <c r="AG26" s="162">
        <f>IF(AF26=0,0,($L$26/$AF$26)*100000)</f>
        <v>0</v>
      </c>
      <c r="AH26" s="163"/>
      <c r="AI26" s="161"/>
      <c r="AJ26" s="162"/>
      <c r="AK26" s="164">
        <v>6.6477999999999995E-2</v>
      </c>
      <c r="AM26" s="152" t="str">
        <f>' Populations'!B14</f>
        <v>20-24</v>
      </c>
      <c r="AN26" s="165">
        <f t="shared" si="13"/>
        <v>0</v>
      </c>
      <c r="AO26" s="166">
        <f t="shared" si="14"/>
        <v>0</v>
      </c>
      <c r="AP26" s="166">
        <f t="shared" si="15"/>
        <v>0</v>
      </c>
      <c r="AQ26" s="167">
        <f t="shared" si="16"/>
        <v>0</v>
      </c>
      <c r="AR26" s="167">
        <f t="shared" si="17"/>
        <v>0</v>
      </c>
      <c r="AS26" s="167">
        <f t="shared" si="18"/>
        <v>0</v>
      </c>
      <c r="AT26" s="167">
        <f t="shared" si="19"/>
        <v>0</v>
      </c>
      <c r="AU26" s="167">
        <f t="shared" si="20"/>
        <v>0</v>
      </c>
      <c r="AV26" s="167">
        <f t="shared" si="21"/>
        <v>0</v>
      </c>
      <c r="AW26" s="167">
        <f t="shared" si="22"/>
        <v>0</v>
      </c>
    </row>
    <row r="27" spans="2:49" ht="13">
      <c r="B27" s="152" t="str">
        <f>' Populations'!B87</f>
        <v>25-34</v>
      </c>
      <c r="C27" s="168"/>
      <c r="D27" s="169"/>
      <c r="E27" s="170"/>
      <c r="F27" s="171"/>
      <c r="G27" s="171"/>
      <c r="H27" s="171"/>
      <c r="I27" s="171"/>
      <c r="J27" s="172"/>
      <c r="K27" s="172"/>
      <c r="L27" s="192"/>
      <c r="M27" s="161"/>
      <c r="N27" s="162">
        <f>' Populations'!C87</f>
        <v>0</v>
      </c>
      <c r="O27" s="162">
        <f>IF(N27=0,0,($C$27/$N$27)*100000)</f>
        <v>0</v>
      </c>
      <c r="P27" s="162">
        <f>' Populations'!E87</f>
        <v>0</v>
      </c>
      <c r="Q27" s="162">
        <f>IF(P27=0,0,($D$27/$P$27)*100000)</f>
        <v>0</v>
      </c>
      <c r="R27" s="162">
        <f>' Populations'!G87</f>
        <v>0</v>
      </c>
      <c r="S27" s="162">
        <f>IF(R27=0,0,($E$27/$R$27)*100000)</f>
        <v>0</v>
      </c>
      <c r="T27" s="201">
        <f>' Populations'!I87</f>
        <v>0</v>
      </c>
      <c r="U27" s="162">
        <f>IF(T27=0,0,($F$27/$T$27)*100000)</f>
        <v>0</v>
      </c>
      <c r="V27" s="201">
        <f>' Populations'!K87</f>
        <v>0</v>
      </c>
      <c r="W27" s="162">
        <f>IF(V27=0,0,($G$27/$V$27)*100000)</f>
        <v>0</v>
      </c>
      <c r="X27" s="201">
        <f>' Populations'!M87</f>
        <v>0</v>
      </c>
      <c r="Y27" s="162">
        <f>IF(X27=0,0,($H$27/$X$27)*100000)</f>
        <v>0</v>
      </c>
      <c r="Z27" s="147">
        <f>' Populations'!O87</f>
        <v>0</v>
      </c>
      <c r="AA27" s="162">
        <f>IF(Z27=0,0,($I$27/$Z$27)*100000)</f>
        <v>0</v>
      </c>
      <c r="AB27" s="201">
        <f>' Populations'!Q87</f>
        <v>0</v>
      </c>
      <c r="AC27" s="162">
        <f>IF(AB27=0,0,($J$27/$AB$27)*100000)</f>
        <v>0</v>
      </c>
      <c r="AD27" s="147">
        <f>' Populations'!S87</f>
        <v>0</v>
      </c>
      <c r="AE27" s="162">
        <f>IF(AD27=0,0,($K$27/$AD$27)*100000)</f>
        <v>0</v>
      </c>
      <c r="AF27" s="147">
        <f>' Populations'!U87</f>
        <v>0</v>
      </c>
      <c r="AG27" s="162">
        <f>IF(AF27=0,0,($L$272/$AF$27)*100000)</f>
        <v>0</v>
      </c>
      <c r="AH27" s="163"/>
      <c r="AI27" s="161"/>
      <c r="AJ27" s="162"/>
      <c r="AK27" s="164">
        <v>0.135573</v>
      </c>
      <c r="AM27" s="152" t="str">
        <f>' Populations'!B15</f>
        <v>25-34</v>
      </c>
      <c r="AN27" s="165">
        <f t="shared" si="13"/>
        <v>0</v>
      </c>
      <c r="AO27" s="166">
        <f t="shared" si="14"/>
        <v>0</v>
      </c>
      <c r="AP27" s="166">
        <f t="shared" si="15"/>
        <v>0</v>
      </c>
      <c r="AQ27" s="167">
        <f t="shared" si="16"/>
        <v>0</v>
      </c>
      <c r="AR27" s="167">
        <f t="shared" si="17"/>
        <v>0</v>
      </c>
      <c r="AS27" s="167">
        <f t="shared" si="18"/>
        <v>0</v>
      </c>
      <c r="AT27" s="167">
        <f t="shared" si="19"/>
        <v>0</v>
      </c>
      <c r="AU27" s="167">
        <f t="shared" si="20"/>
        <v>0</v>
      </c>
      <c r="AV27" s="167">
        <f t="shared" si="21"/>
        <v>0</v>
      </c>
      <c r="AW27" s="167">
        <f t="shared" si="22"/>
        <v>0</v>
      </c>
    </row>
    <row r="28" spans="2:49" ht="13">
      <c r="B28" s="152" t="str">
        <f>' Populations'!B88</f>
        <v>35-44</v>
      </c>
      <c r="C28" s="168"/>
      <c r="D28" s="169"/>
      <c r="E28" s="170"/>
      <c r="F28" s="171"/>
      <c r="G28" s="171"/>
      <c r="H28" s="171"/>
      <c r="I28" s="171"/>
      <c r="J28" s="172"/>
      <c r="K28" s="172"/>
      <c r="L28" s="192"/>
      <c r="M28" s="161"/>
      <c r="N28" s="162">
        <f>' Populations'!C88</f>
        <v>0</v>
      </c>
      <c r="O28" s="162">
        <f>IF(N28=0,0,($C$28/$N$28)*100000)</f>
        <v>0</v>
      </c>
      <c r="P28" s="162">
        <f>' Populations'!E88</f>
        <v>0</v>
      </c>
      <c r="Q28" s="162">
        <f>IF(P28=0,0,($D$28/$P$28)*100000)</f>
        <v>0</v>
      </c>
      <c r="R28" s="162">
        <f>' Populations'!G88</f>
        <v>0</v>
      </c>
      <c r="S28" s="162">
        <f>IF(R28=0,0,($E$28/$R$28)*100000)</f>
        <v>0</v>
      </c>
      <c r="T28" s="201">
        <f>' Populations'!I88</f>
        <v>0</v>
      </c>
      <c r="U28" s="162">
        <f>IF(T28=0,0,($F$28/$T$28)*100000)</f>
        <v>0</v>
      </c>
      <c r="V28" s="201">
        <f>' Populations'!K88</f>
        <v>0</v>
      </c>
      <c r="W28" s="162">
        <f>IF(V28=0,0,($G$28/$V$28)*100000)</f>
        <v>0</v>
      </c>
      <c r="X28" s="201">
        <f>' Populations'!M88</f>
        <v>0</v>
      </c>
      <c r="Y28" s="162">
        <f>IF(X28=0,0,($H$28/$X$28)*100000)</f>
        <v>0</v>
      </c>
      <c r="Z28" s="147">
        <f>' Populations'!O88</f>
        <v>0</v>
      </c>
      <c r="AA28" s="162">
        <f>IF(Z28=0,0,($I$28/$Z$28)*100000)</f>
        <v>0</v>
      </c>
      <c r="AB28" s="201">
        <f>' Populations'!Q88</f>
        <v>0</v>
      </c>
      <c r="AC28" s="162">
        <f>IF(AB28=0,0,($J$28/$AB$28)*100000)</f>
        <v>0</v>
      </c>
      <c r="AD28" s="147">
        <f>' Populations'!S88</f>
        <v>0</v>
      </c>
      <c r="AE28" s="162">
        <f>IF(AD28=0,0,($K$28/$AD$28)*100000)</f>
        <v>0</v>
      </c>
      <c r="AF28" s="147">
        <f>' Populations'!U88</f>
        <v>0</v>
      </c>
      <c r="AG28" s="162">
        <f>IF(AF28=0,0,($L$28/$AF$28)*100000)</f>
        <v>0</v>
      </c>
      <c r="AH28" s="163"/>
      <c r="AI28" s="161"/>
      <c r="AJ28" s="162"/>
      <c r="AK28" s="164">
        <v>0.16261300000000001</v>
      </c>
      <c r="AM28" s="152" t="str">
        <f>' Populations'!B16</f>
        <v>35-44</v>
      </c>
      <c r="AN28" s="165">
        <f t="shared" si="13"/>
        <v>0</v>
      </c>
      <c r="AO28" s="166">
        <f t="shared" si="14"/>
        <v>0</v>
      </c>
      <c r="AP28" s="166">
        <f t="shared" si="15"/>
        <v>0</v>
      </c>
      <c r="AQ28" s="167">
        <f t="shared" si="16"/>
        <v>0</v>
      </c>
      <c r="AR28" s="167">
        <f t="shared" si="17"/>
        <v>0</v>
      </c>
      <c r="AS28" s="167">
        <f t="shared" si="18"/>
        <v>0</v>
      </c>
      <c r="AT28" s="167">
        <f t="shared" si="19"/>
        <v>0</v>
      </c>
      <c r="AU28" s="167">
        <f t="shared" si="20"/>
        <v>0</v>
      </c>
      <c r="AV28" s="167">
        <f t="shared" si="21"/>
        <v>0</v>
      </c>
      <c r="AW28" s="167">
        <f t="shared" si="22"/>
        <v>0</v>
      </c>
    </row>
    <row r="29" spans="2:49" ht="13">
      <c r="B29" s="152" t="str">
        <f>' Populations'!B89</f>
        <v>45-54</v>
      </c>
      <c r="C29" s="168"/>
      <c r="D29" s="169"/>
      <c r="E29" s="170"/>
      <c r="F29" s="171"/>
      <c r="G29" s="171"/>
      <c r="H29" s="171"/>
      <c r="I29" s="171"/>
      <c r="J29" s="172"/>
      <c r="K29" s="172"/>
      <c r="L29" s="192"/>
      <c r="M29" s="161"/>
      <c r="N29" s="162">
        <f>' Populations'!C89</f>
        <v>0</v>
      </c>
      <c r="O29" s="162">
        <f>IF(N29=0,0,($C$29/$N$29)*100000)</f>
        <v>0</v>
      </c>
      <c r="P29" s="162">
        <f>' Populations'!E89</f>
        <v>0</v>
      </c>
      <c r="Q29" s="162">
        <f>IF(P29=0,0,($D$29/$P$29)*100000)</f>
        <v>0</v>
      </c>
      <c r="R29" s="162">
        <f>' Populations'!G89</f>
        <v>0</v>
      </c>
      <c r="S29" s="162">
        <f>IF(R29=0,0,($E$29/$R$29)*100000)</f>
        <v>0</v>
      </c>
      <c r="T29" s="201">
        <f>' Populations'!I89</f>
        <v>0</v>
      </c>
      <c r="U29" s="162">
        <f>IF(T29=0,0,($F$29/$T$29)*100000)</f>
        <v>0</v>
      </c>
      <c r="V29" s="201">
        <f>' Populations'!K89</f>
        <v>0</v>
      </c>
      <c r="W29" s="162">
        <f>IF(V29=0,0,($G$29/$V$29)*100000)</f>
        <v>0</v>
      </c>
      <c r="X29" s="201">
        <f>' Populations'!M89</f>
        <v>0</v>
      </c>
      <c r="Y29" s="162">
        <f>IF(X29=0,0,($H$29/$X$29)*100000)</f>
        <v>0</v>
      </c>
      <c r="Z29" s="147">
        <f>' Populations'!O89</f>
        <v>0</v>
      </c>
      <c r="AA29" s="162">
        <f>IF(Z29=0,0,($I$29/$Z$29)*100000)</f>
        <v>0</v>
      </c>
      <c r="AB29" s="201">
        <f>' Populations'!Q89</f>
        <v>0</v>
      </c>
      <c r="AC29" s="162">
        <f>IF(AB29=0,0,($J$29/$AB$29)*100000)</f>
        <v>0</v>
      </c>
      <c r="AD29" s="147">
        <f>' Populations'!S89</f>
        <v>0</v>
      </c>
      <c r="AE29" s="162">
        <f>IF(AD29=0,0,($K$29/$AD$29)*100000)</f>
        <v>0</v>
      </c>
      <c r="AF29" s="147">
        <f>' Populations'!U89</f>
        <v>0</v>
      </c>
      <c r="AG29" s="162">
        <f>IF(AF29=0,0,($L$29/$AF$29)*100000)</f>
        <v>0</v>
      </c>
      <c r="AH29" s="163"/>
      <c r="AI29" s="161"/>
      <c r="AJ29" s="162"/>
      <c r="AK29" s="164">
        <v>0.13483400000000001</v>
      </c>
      <c r="AM29" s="152" t="str">
        <f>' Populations'!B17</f>
        <v>45-54</v>
      </c>
      <c r="AN29" s="165">
        <f t="shared" si="13"/>
        <v>0</v>
      </c>
      <c r="AO29" s="166">
        <f t="shared" si="14"/>
        <v>0</v>
      </c>
      <c r="AP29" s="166">
        <f t="shared" si="15"/>
        <v>0</v>
      </c>
      <c r="AQ29" s="167">
        <f t="shared" si="16"/>
        <v>0</v>
      </c>
      <c r="AR29" s="167">
        <f t="shared" si="17"/>
        <v>0</v>
      </c>
      <c r="AS29" s="167">
        <f t="shared" si="18"/>
        <v>0</v>
      </c>
      <c r="AT29" s="167">
        <f t="shared" si="19"/>
        <v>0</v>
      </c>
      <c r="AU29" s="167">
        <f t="shared" si="20"/>
        <v>0</v>
      </c>
      <c r="AV29" s="167">
        <f t="shared" si="21"/>
        <v>0</v>
      </c>
      <c r="AW29" s="167">
        <f t="shared" si="22"/>
        <v>0</v>
      </c>
    </row>
    <row r="30" spans="2:49" ht="13">
      <c r="B30" s="152" t="str">
        <f>' Populations'!B90</f>
        <v>55-64</v>
      </c>
      <c r="C30" s="168"/>
      <c r="D30" s="169"/>
      <c r="E30" s="170"/>
      <c r="F30" s="171"/>
      <c r="G30" s="171"/>
      <c r="H30" s="171"/>
      <c r="I30" s="171"/>
      <c r="J30" s="172"/>
      <c r="K30" s="172"/>
      <c r="L30" s="192"/>
      <c r="M30" s="161"/>
      <c r="N30" s="162">
        <f>' Populations'!C90</f>
        <v>0</v>
      </c>
      <c r="O30" s="162">
        <f>IF(N30=0,0,($C$30/$N$30)*100000)</f>
        <v>0</v>
      </c>
      <c r="P30" s="162">
        <f>' Populations'!E90</f>
        <v>0</v>
      </c>
      <c r="Q30" s="162">
        <f>IF(P30=0,0,($D$30/$P$30)*100000)</f>
        <v>0</v>
      </c>
      <c r="R30" s="162">
        <f>' Populations'!G90</f>
        <v>0</v>
      </c>
      <c r="S30" s="162">
        <f>IF(R30=0,0,($E$30/$R$30)*100000)</f>
        <v>0</v>
      </c>
      <c r="T30" s="201">
        <f>' Populations'!I90</f>
        <v>0</v>
      </c>
      <c r="U30" s="162">
        <f>IF(T30=0,0,($F$30/$T$30)*100000)</f>
        <v>0</v>
      </c>
      <c r="V30" s="201">
        <f>' Populations'!K90</f>
        <v>0</v>
      </c>
      <c r="W30" s="162">
        <f>IF(V30=0,0,($G$30/$V$30)*100000)</f>
        <v>0</v>
      </c>
      <c r="X30" s="201">
        <f>' Populations'!M90</f>
        <v>0</v>
      </c>
      <c r="Y30" s="162">
        <f>IF(X30=0,0,($H$30/$X$30)*100000)</f>
        <v>0</v>
      </c>
      <c r="Z30" s="147">
        <f>' Populations'!O90</f>
        <v>0</v>
      </c>
      <c r="AA30" s="162">
        <f>IF(Z30=0,0,($I$30/$Z$30)*100000)</f>
        <v>0</v>
      </c>
      <c r="AB30" s="201">
        <f>' Populations'!Q90</f>
        <v>0</v>
      </c>
      <c r="AC30" s="162">
        <f>IF(AB30=0,0,($J$30/$AB$30)*100000)</f>
        <v>0</v>
      </c>
      <c r="AD30" s="147">
        <f>' Populations'!S90</f>
        <v>0</v>
      </c>
      <c r="AE30" s="162">
        <f>IF(AD30=0,0,($K$30/$AD$30)*100000)</f>
        <v>0</v>
      </c>
      <c r="AF30" s="147">
        <f>' Populations'!U90</f>
        <v>0</v>
      </c>
      <c r="AG30" s="162">
        <f>IF(AF30=0,0,($L$30/$AF$30)*100000)</f>
        <v>0</v>
      </c>
      <c r="AH30" s="163"/>
      <c r="AI30" s="161"/>
      <c r="AJ30" s="162"/>
      <c r="AK30" s="164">
        <v>8.7247000000000005E-2</v>
      </c>
      <c r="AM30" s="152" t="str">
        <f>' Populations'!B18</f>
        <v>55-64</v>
      </c>
      <c r="AN30" s="165">
        <f t="shared" si="13"/>
        <v>0</v>
      </c>
      <c r="AO30" s="166">
        <f t="shared" si="14"/>
        <v>0</v>
      </c>
      <c r="AP30" s="166">
        <f t="shared" si="15"/>
        <v>0</v>
      </c>
      <c r="AQ30" s="167">
        <f t="shared" si="16"/>
        <v>0</v>
      </c>
      <c r="AR30" s="167">
        <f t="shared" si="17"/>
        <v>0</v>
      </c>
      <c r="AS30" s="167">
        <f t="shared" si="18"/>
        <v>0</v>
      </c>
      <c r="AT30" s="167">
        <f t="shared" si="19"/>
        <v>0</v>
      </c>
      <c r="AU30" s="167">
        <f t="shared" si="20"/>
        <v>0</v>
      </c>
      <c r="AV30" s="167">
        <f t="shared" si="21"/>
        <v>0</v>
      </c>
      <c r="AW30" s="167">
        <f t="shared" si="22"/>
        <v>0</v>
      </c>
    </row>
    <row r="31" spans="2:49" ht="13">
      <c r="B31" s="152" t="str">
        <f>' Populations'!B91</f>
        <v>65-74</v>
      </c>
      <c r="C31" s="168"/>
      <c r="D31" s="169"/>
      <c r="E31" s="170"/>
      <c r="F31" s="171"/>
      <c r="G31" s="171"/>
      <c r="H31" s="171"/>
      <c r="I31" s="171"/>
      <c r="J31" s="172"/>
      <c r="K31" s="172"/>
      <c r="L31" s="192"/>
      <c r="M31" s="161"/>
      <c r="N31" s="162">
        <f>' Populations'!C91</f>
        <v>0</v>
      </c>
      <c r="O31" s="162">
        <f>IF(N31=0,0,($C$31/$N$31)*100000)</f>
        <v>0</v>
      </c>
      <c r="P31" s="162">
        <f>' Populations'!E91</f>
        <v>0</v>
      </c>
      <c r="Q31" s="162">
        <f>IF(P31=0,0,($D$31/$P$31)*100000)</f>
        <v>0</v>
      </c>
      <c r="R31" s="162">
        <f>' Populations'!G91</f>
        <v>0</v>
      </c>
      <c r="S31" s="162">
        <f>IF(R31=0,0,($E$31/$R$31)*100000)</f>
        <v>0</v>
      </c>
      <c r="T31" s="201">
        <f>' Populations'!I91</f>
        <v>0</v>
      </c>
      <c r="U31" s="162">
        <f>IF(T31=0,0,($F$31/$T$31)*100000)</f>
        <v>0</v>
      </c>
      <c r="V31" s="201">
        <f>' Populations'!K91</f>
        <v>0</v>
      </c>
      <c r="W31" s="162">
        <f>IF(V31=0,0,($G$31/$V$31)*100000)</f>
        <v>0</v>
      </c>
      <c r="X31" s="201">
        <f>' Populations'!M91</f>
        <v>0</v>
      </c>
      <c r="Y31" s="162">
        <f>IF(X31=0,0,($H$31/$X$31)*100000)</f>
        <v>0</v>
      </c>
      <c r="Z31" s="147">
        <f>' Populations'!O91</f>
        <v>0</v>
      </c>
      <c r="AA31" s="162">
        <f>IF(Z31=0,0,($I$31/$Z$31)*100000)</f>
        <v>0</v>
      </c>
      <c r="AB31" s="201">
        <f>' Populations'!Q91</f>
        <v>0</v>
      </c>
      <c r="AC31" s="162">
        <f>IF(AB31=0,0,($J$31/$AB$31)*100000)</f>
        <v>0</v>
      </c>
      <c r="AD31" s="147">
        <f>' Populations'!S91</f>
        <v>0</v>
      </c>
      <c r="AE31" s="162">
        <f>IF(AD31=0,0,($K$31/$AD$31)*100000)</f>
        <v>0</v>
      </c>
      <c r="AF31" s="147">
        <f>' Populations'!U91</f>
        <v>0</v>
      </c>
      <c r="AG31" s="162">
        <f>IF(AF31=0,0,($L$31/$AF$31)*100000)</f>
        <v>0</v>
      </c>
      <c r="AH31" s="163"/>
      <c r="AI31" s="161"/>
      <c r="AJ31" s="162"/>
      <c r="AK31" s="164">
        <v>6.6036999999999998E-2</v>
      </c>
      <c r="AM31" s="152" t="str">
        <f>' Populations'!B19</f>
        <v>65-74</v>
      </c>
      <c r="AN31" s="165">
        <f t="shared" si="13"/>
        <v>0</v>
      </c>
      <c r="AO31" s="166">
        <f t="shared" si="14"/>
        <v>0</v>
      </c>
      <c r="AP31" s="166">
        <f t="shared" si="15"/>
        <v>0</v>
      </c>
      <c r="AQ31" s="167">
        <f t="shared" si="16"/>
        <v>0</v>
      </c>
      <c r="AR31" s="167">
        <f t="shared" si="17"/>
        <v>0</v>
      </c>
      <c r="AS31" s="167">
        <f t="shared" si="18"/>
        <v>0</v>
      </c>
      <c r="AT31" s="167">
        <f t="shared" si="19"/>
        <v>0</v>
      </c>
      <c r="AU31" s="167">
        <f t="shared" si="20"/>
        <v>0</v>
      </c>
      <c r="AV31" s="167">
        <f t="shared" si="21"/>
        <v>0</v>
      </c>
      <c r="AW31" s="167">
        <f t="shared" si="22"/>
        <v>0</v>
      </c>
    </row>
    <row r="32" spans="2:49" ht="13">
      <c r="B32" s="152" t="str">
        <f>' Populations'!B92</f>
        <v>75-84</v>
      </c>
      <c r="C32" s="168"/>
      <c r="D32" s="169"/>
      <c r="E32" s="170"/>
      <c r="F32" s="171"/>
      <c r="G32" s="171"/>
      <c r="H32" s="171"/>
      <c r="I32" s="171"/>
      <c r="J32" s="172"/>
      <c r="K32" s="172"/>
      <c r="L32" s="192"/>
      <c r="M32" s="161"/>
      <c r="N32" s="162">
        <f>' Populations'!C92</f>
        <v>0</v>
      </c>
      <c r="O32" s="162">
        <f>IF(N32=0,0,($C$32/$N$32)*100000)</f>
        <v>0</v>
      </c>
      <c r="P32" s="162">
        <f>' Populations'!E92</f>
        <v>0</v>
      </c>
      <c r="Q32" s="162">
        <f>IF(P32=0,0,($D$32/$P$32)*100000)</f>
        <v>0</v>
      </c>
      <c r="R32" s="162">
        <f>' Populations'!G92</f>
        <v>0</v>
      </c>
      <c r="S32" s="162">
        <f>IF(R32=0,0,($E$32/$R$32)*100000)</f>
        <v>0</v>
      </c>
      <c r="T32" s="201">
        <f>' Populations'!I92</f>
        <v>0</v>
      </c>
      <c r="U32" s="162">
        <f>IF(T32=0,0,($F$32/$T$32)*100000)</f>
        <v>0</v>
      </c>
      <c r="V32" s="201">
        <f>' Populations'!K92</f>
        <v>0</v>
      </c>
      <c r="W32" s="162">
        <f>IF(V32=0,0,($G$32/$V$32)*100000)</f>
        <v>0</v>
      </c>
      <c r="X32" s="201">
        <f>' Populations'!M92</f>
        <v>0</v>
      </c>
      <c r="Y32" s="162">
        <f>IF(X32=0,0,($H$32/$X$32)*100000)</f>
        <v>0</v>
      </c>
      <c r="Z32" s="147">
        <f>' Populations'!O92</f>
        <v>0</v>
      </c>
      <c r="AA32" s="162">
        <f>IF(Z32=0,0,($I$32/$Z$32)*100000)</f>
        <v>0</v>
      </c>
      <c r="AB32" s="201">
        <f>' Populations'!Q92</f>
        <v>0</v>
      </c>
      <c r="AC32" s="162">
        <f>IF(AB32=0,0,($J$32/$AB$32)*100000)</f>
        <v>0</v>
      </c>
      <c r="AD32" s="147">
        <f>' Populations'!S92</f>
        <v>0</v>
      </c>
      <c r="AE32" s="162">
        <f>IF(AD32=0,0,($K$32/$AD$32)*100000)</f>
        <v>0</v>
      </c>
      <c r="AF32" s="147">
        <f>' Populations'!U92</f>
        <v>0</v>
      </c>
      <c r="AG32" s="162">
        <f>IF(AF32=0,0,($L$32/$AF$32)*100000)</f>
        <v>0</v>
      </c>
      <c r="AH32" s="163"/>
      <c r="AI32" s="161"/>
      <c r="AJ32" s="162"/>
      <c r="AK32" s="164">
        <v>4.4840999999999999E-2</v>
      </c>
      <c r="AM32" s="152" t="str">
        <f>' Populations'!B20</f>
        <v>75-84</v>
      </c>
      <c r="AN32" s="165">
        <f t="shared" si="13"/>
        <v>0</v>
      </c>
      <c r="AO32" s="166">
        <f t="shared" si="14"/>
        <v>0</v>
      </c>
      <c r="AP32" s="166">
        <f t="shared" si="15"/>
        <v>0</v>
      </c>
      <c r="AQ32" s="167">
        <f t="shared" si="16"/>
        <v>0</v>
      </c>
      <c r="AR32" s="167">
        <f t="shared" si="17"/>
        <v>0</v>
      </c>
      <c r="AS32" s="167">
        <f t="shared" si="18"/>
        <v>0</v>
      </c>
      <c r="AT32" s="167">
        <f t="shared" si="19"/>
        <v>0</v>
      </c>
      <c r="AU32" s="167">
        <f t="shared" si="20"/>
        <v>0</v>
      </c>
      <c r="AV32" s="167">
        <f t="shared" si="21"/>
        <v>0</v>
      </c>
      <c r="AW32" s="167">
        <f t="shared" si="22"/>
        <v>0</v>
      </c>
    </row>
    <row r="33" spans="2:49" ht="13">
      <c r="B33" s="152" t="str">
        <f>' Populations'!B93</f>
        <v>85+</v>
      </c>
      <c r="C33" s="168"/>
      <c r="D33" s="169"/>
      <c r="E33" s="155"/>
      <c r="F33" s="156"/>
      <c r="G33" s="156"/>
      <c r="H33" s="156"/>
      <c r="I33" s="156"/>
      <c r="J33" s="157"/>
      <c r="K33" s="157"/>
      <c r="L33" s="192"/>
      <c r="M33" s="161"/>
      <c r="N33" s="162">
        <f>' Populations'!C93</f>
        <v>0</v>
      </c>
      <c r="O33" s="162">
        <f>IF(N33=0,0,($C$33/$N$33)*100000)</f>
        <v>0</v>
      </c>
      <c r="P33" s="162">
        <f>' Populations'!E93</f>
        <v>0</v>
      </c>
      <c r="Q33" s="162">
        <f>IF(P33=0,0,($D$33/$P$33)*100000)</f>
        <v>0</v>
      </c>
      <c r="R33" s="162">
        <f>' Populations'!G93</f>
        <v>0</v>
      </c>
      <c r="S33" s="162">
        <f>IF(R33=0,0,($E$33/$R$33)*100000)</f>
        <v>0</v>
      </c>
      <c r="T33" s="201">
        <f>' Populations'!I93</f>
        <v>0</v>
      </c>
      <c r="U33" s="162">
        <f>IF(T33=0,0,($F$33/$T$33)*100000)</f>
        <v>0</v>
      </c>
      <c r="V33" s="201">
        <f>' Populations'!K93</f>
        <v>0</v>
      </c>
      <c r="W33" s="162">
        <f>IF(V33=0,0,($G$33/$V$33)*100000)</f>
        <v>0</v>
      </c>
      <c r="X33" s="201">
        <f>' Populations'!M93</f>
        <v>0</v>
      </c>
      <c r="Y33" s="162">
        <f>IF(X33=0,0,($H$33/$X$33)*100000)</f>
        <v>0</v>
      </c>
      <c r="Z33" s="147">
        <f>' Populations'!O93</f>
        <v>0</v>
      </c>
      <c r="AA33" s="162">
        <f>IF(Z33=0,0,($I$33/$Z$33)*100000)</f>
        <v>0</v>
      </c>
      <c r="AB33" s="201">
        <f>' Populations'!Q93</f>
        <v>0</v>
      </c>
      <c r="AC33" s="162">
        <f>IF(AB33=0,0,($J$33/$AB$33)*100000)</f>
        <v>0</v>
      </c>
      <c r="AD33" s="147">
        <f>' Populations'!S93</f>
        <v>0</v>
      </c>
      <c r="AE33" s="162">
        <f>IF(AD33=0,0,($K$33/$AD$33)*100000)</f>
        <v>0</v>
      </c>
      <c r="AF33" s="147">
        <f>' Populations'!U93</f>
        <v>0</v>
      </c>
      <c r="AG33" s="162">
        <f>IF(AF33=0,0,($L$33/$AF$33)*100000)</f>
        <v>0</v>
      </c>
      <c r="AH33" s="163"/>
      <c r="AI33" s="161"/>
      <c r="AJ33" s="162"/>
      <c r="AK33" s="164">
        <v>1.5507999999999999E-2</v>
      </c>
      <c r="AM33" s="152" t="str">
        <f>' Populations'!B21</f>
        <v>85+</v>
      </c>
      <c r="AN33" s="165">
        <f t="shared" si="13"/>
        <v>0</v>
      </c>
      <c r="AO33" s="166">
        <f t="shared" si="14"/>
        <v>0</v>
      </c>
      <c r="AP33" s="166">
        <f t="shared" si="15"/>
        <v>0</v>
      </c>
      <c r="AQ33" s="167">
        <f t="shared" si="16"/>
        <v>0</v>
      </c>
      <c r="AR33" s="167">
        <f t="shared" si="17"/>
        <v>0</v>
      </c>
      <c r="AS33" s="167">
        <f t="shared" si="18"/>
        <v>0</v>
      </c>
      <c r="AT33" s="167">
        <f t="shared" si="19"/>
        <v>0</v>
      </c>
      <c r="AU33" s="167">
        <f t="shared" si="20"/>
        <v>0</v>
      </c>
      <c r="AV33" s="167">
        <f t="shared" si="21"/>
        <v>0</v>
      </c>
      <c r="AW33" s="167">
        <f t="shared" si="22"/>
        <v>0</v>
      </c>
    </row>
    <row r="34" spans="2:49" ht="13">
      <c r="B34" s="193" t="s">
        <v>127</v>
      </c>
      <c r="C34" s="319">
        <f>SUM(C21:C33)</f>
        <v>0</v>
      </c>
      <c r="D34" s="320">
        <f t="shared" ref="D34:L34" si="23">SUM(D21:D33)</f>
        <v>0</v>
      </c>
      <c r="E34" s="320">
        <f t="shared" si="23"/>
        <v>0</v>
      </c>
      <c r="F34" s="321">
        <f t="shared" si="23"/>
        <v>0</v>
      </c>
      <c r="G34" s="321">
        <f t="shared" si="23"/>
        <v>0</v>
      </c>
      <c r="H34" s="321">
        <f t="shared" si="23"/>
        <v>0</v>
      </c>
      <c r="I34" s="321">
        <f t="shared" si="23"/>
        <v>0</v>
      </c>
      <c r="J34" s="321">
        <f t="shared" si="23"/>
        <v>0</v>
      </c>
      <c r="K34" s="321">
        <f t="shared" si="23"/>
        <v>0</v>
      </c>
      <c r="L34" s="321">
        <f t="shared" si="23"/>
        <v>0</v>
      </c>
      <c r="N34" s="162">
        <f>' Populations'!C94</f>
        <v>0</v>
      </c>
      <c r="O34" s="179">
        <f t="shared" ref="O34:AG34" si="24">SUM(O21:O33)</f>
        <v>0</v>
      </c>
      <c r="P34" s="162">
        <f>' Populations'!E94</f>
        <v>0</v>
      </c>
      <c r="Q34" s="179">
        <f t="shared" si="24"/>
        <v>0</v>
      </c>
      <c r="R34" s="162">
        <f>' Populations'!G94</f>
        <v>0</v>
      </c>
      <c r="S34" s="179">
        <f t="shared" si="24"/>
        <v>0</v>
      </c>
      <c r="T34" s="201">
        <f>' Populations'!I94</f>
        <v>0</v>
      </c>
      <c r="U34" s="179">
        <f t="shared" si="24"/>
        <v>0</v>
      </c>
      <c r="V34" s="201">
        <f>' Populations'!K94</f>
        <v>0</v>
      </c>
      <c r="W34" s="179">
        <f t="shared" si="24"/>
        <v>0</v>
      </c>
      <c r="X34" s="201">
        <f>' Populations'!M94</f>
        <v>0</v>
      </c>
      <c r="Y34" s="179">
        <f t="shared" si="24"/>
        <v>0</v>
      </c>
      <c r="Z34" s="147">
        <f>' Populations'!O94</f>
        <v>0</v>
      </c>
      <c r="AA34" s="179">
        <f t="shared" si="24"/>
        <v>0</v>
      </c>
      <c r="AB34" s="201">
        <f>' Populations'!Q94</f>
        <v>0</v>
      </c>
      <c r="AC34" s="179">
        <f t="shared" si="24"/>
        <v>0</v>
      </c>
      <c r="AD34" s="147">
        <f>' Populations'!S94</f>
        <v>0</v>
      </c>
      <c r="AE34" s="179">
        <f t="shared" si="24"/>
        <v>0</v>
      </c>
      <c r="AF34" s="147">
        <f>' Populations'!U94</f>
        <v>0</v>
      </c>
      <c r="AG34" s="179">
        <f t="shared" si="24"/>
        <v>0</v>
      </c>
      <c r="AH34" s="180"/>
      <c r="AJ34" s="162"/>
      <c r="AK34" s="164"/>
      <c r="AM34" s="152" t="str">
        <f>' Populations'!B22</f>
        <v>Total</v>
      </c>
      <c r="AN34" s="183">
        <f>SUM(AN21:AN33)</f>
        <v>0</v>
      </c>
      <c r="AO34" s="184">
        <f t="shared" ref="AO34:AW34" si="25">SUM(AO21:AO33)</f>
        <v>0</v>
      </c>
      <c r="AP34" s="185">
        <f t="shared" si="25"/>
        <v>0</v>
      </c>
      <c r="AQ34" s="187">
        <f t="shared" si="25"/>
        <v>0</v>
      </c>
      <c r="AR34" s="187">
        <f t="shared" si="25"/>
        <v>0</v>
      </c>
      <c r="AS34" s="187">
        <f t="shared" si="25"/>
        <v>0</v>
      </c>
      <c r="AT34" s="187">
        <f t="shared" si="25"/>
        <v>0</v>
      </c>
      <c r="AU34" s="187">
        <f t="shared" si="25"/>
        <v>0</v>
      </c>
      <c r="AV34" s="187">
        <f t="shared" si="25"/>
        <v>0</v>
      </c>
      <c r="AW34" s="187">
        <f t="shared" si="25"/>
        <v>0</v>
      </c>
    </row>
    <row r="36" spans="2:49">
      <c r="B36" s="195"/>
      <c r="C36" s="195"/>
      <c r="D36" s="196" t="s">
        <v>115</v>
      </c>
      <c r="E36" s="196"/>
      <c r="F36" s="197" t="s">
        <v>116</v>
      </c>
      <c r="G36" s="197"/>
      <c r="H36" s="197"/>
      <c r="I36" s="197"/>
      <c r="J36" s="197"/>
      <c r="K36" s="197"/>
      <c r="L36" s="197"/>
      <c r="AN36" s="21" t="s">
        <v>117</v>
      </c>
    </row>
    <row r="37" spans="2:49" ht="39">
      <c r="B37" s="141" t="s">
        <v>60</v>
      </c>
      <c r="C37" s="142" t="s">
        <v>131</v>
      </c>
      <c r="D37" s="143" t="s">
        <v>132</v>
      </c>
      <c r="E37" s="143" t="s">
        <v>133</v>
      </c>
      <c r="F37" s="144" t="str">
        <f>' Populations'!I80</f>
        <v>White-Not Hispanic</v>
      </c>
      <c r="G37" s="144" t="str">
        <f>' Populations'!K80</f>
        <v>Hispanic</v>
      </c>
      <c r="H37" s="144" t="str">
        <f>' Populations'!M80</f>
        <v>Black-Not Hispanic</v>
      </c>
      <c r="I37" s="144" t="str">
        <f>' Populations'!O80</f>
        <v>Asian</v>
      </c>
      <c r="J37" s="144" t="str">
        <f>' Populations'!Q80</f>
        <v>American Indian/Alaska Native</v>
      </c>
      <c r="K37" s="144" t="str">
        <f>' Populations'!S80</f>
        <v>Other</v>
      </c>
      <c r="L37" s="144" t="str">
        <f>' Populations'!U80</f>
        <v>Other</v>
      </c>
      <c r="M37" s="146"/>
      <c r="N37" s="147" t="s">
        <v>121</v>
      </c>
      <c r="O37" s="147" t="s">
        <v>122</v>
      </c>
      <c r="P37" s="147" t="s">
        <v>123</v>
      </c>
      <c r="Q37" s="147" t="s">
        <v>122</v>
      </c>
      <c r="R37" s="147" t="s">
        <v>124</v>
      </c>
      <c r="S37" s="147" t="s">
        <v>122</v>
      </c>
      <c r="T37" s="147" t="str">
        <f>' Populations'!I80</f>
        <v>White-Not Hispanic</v>
      </c>
      <c r="U37" s="147" t="s">
        <v>122</v>
      </c>
      <c r="V37" s="147" t="str">
        <f>' Populations'!K80</f>
        <v>Hispanic</v>
      </c>
      <c r="W37" s="147" t="s">
        <v>122</v>
      </c>
      <c r="X37" s="147" t="str">
        <f>' Populations'!M80</f>
        <v>Black-Not Hispanic</v>
      </c>
      <c r="Y37" s="147" t="s">
        <v>122</v>
      </c>
      <c r="Z37" s="147" t="str">
        <f>' Populations'!O80</f>
        <v>Asian</v>
      </c>
      <c r="AA37" s="147" t="s">
        <v>122</v>
      </c>
      <c r="AB37" s="147" t="str">
        <f>' Populations'!Q80</f>
        <v>American Indian/Alaska Native</v>
      </c>
      <c r="AC37" s="147" t="s">
        <v>122</v>
      </c>
      <c r="AD37" s="147" t="str">
        <f>' Populations'!S80</f>
        <v>Other</v>
      </c>
      <c r="AE37" s="147" t="s">
        <v>122</v>
      </c>
      <c r="AF37" s="147" t="str">
        <f>' Populations'!U80</f>
        <v>Other</v>
      </c>
      <c r="AG37" s="147" t="s">
        <v>122</v>
      </c>
      <c r="AH37" s="146"/>
      <c r="AI37" s="146"/>
      <c r="AJ37" s="147" t="s">
        <v>125</v>
      </c>
      <c r="AK37" s="147" t="s">
        <v>126</v>
      </c>
      <c r="AM37" s="147" t="s">
        <v>60</v>
      </c>
      <c r="AN37" s="149" t="s">
        <v>61</v>
      </c>
      <c r="AO37" s="150" t="s">
        <v>62</v>
      </c>
      <c r="AP37" s="150" t="s">
        <v>63</v>
      </c>
      <c r="AQ37" s="144" t="str">
        <f>' Populations'!I80</f>
        <v>White-Not Hispanic</v>
      </c>
      <c r="AR37" s="144" t="str">
        <f>' Populations'!K80</f>
        <v>Hispanic</v>
      </c>
      <c r="AS37" s="144" t="str">
        <f>' Populations'!M80</f>
        <v>Black-Not Hispanic</v>
      </c>
      <c r="AT37" s="144" t="str">
        <f>' Populations'!O80</f>
        <v>Asian</v>
      </c>
      <c r="AU37" s="144" t="str">
        <f>' Populations'!Q80</f>
        <v>American Indian/Alaska Native</v>
      </c>
      <c r="AV37" s="144" t="str">
        <f>' Populations'!S80</f>
        <v>Other</v>
      </c>
      <c r="AW37" s="144" t="str">
        <f>' Populations'!U80</f>
        <v>Other</v>
      </c>
    </row>
    <row r="38" spans="2:49" ht="13">
      <c r="B38" s="152" t="str">
        <f>' Populations'!B81</f>
        <v>&lt;1</v>
      </c>
      <c r="C38" s="153"/>
      <c r="D38" s="154"/>
      <c r="E38" s="155"/>
      <c r="F38" s="156"/>
      <c r="G38" s="156"/>
      <c r="H38" s="156"/>
      <c r="I38" s="156"/>
      <c r="J38" s="157"/>
      <c r="K38" s="157"/>
      <c r="L38" s="198"/>
      <c r="M38" s="161"/>
      <c r="N38" s="162">
        <f>' Populations'!C81</f>
        <v>0</v>
      </c>
      <c r="O38" s="162">
        <f>IF(N38=0,0,($C$38/$N$38)*100000)</f>
        <v>0</v>
      </c>
      <c r="P38" s="162">
        <f>' Populations'!E81</f>
        <v>0</v>
      </c>
      <c r="Q38" s="162">
        <f>IF(P38=0,0,($D$38/$P$38)*100000)</f>
        <v>0</v>
      </c>
      <c r="R38" s="162">
        <f>' Populations'!G81</f>
        <v>0</v>
      </c>
      <c r="S38" s="162">
        <f>IF(R38=0,0,($E$38/$R$38)*100000)</f>
        <v>0</v>
      </c>
      <c r="T38" s="201">
        <f>' Populations'!I81</f>
        <v>0</v>
      </c>
      <c r="U38" s="162">
        <f>IF(T38=0,0,($F$38/$T$38)*100000)</f>
        <v>0</v>
      </c>
      <c r="V38" s="147">
        <f>' Populations'!K81</f>
        <v>0</v>
      </c>
      <c r="W38" s="162">
        <f>IF(V38=0,0,($G$38/$V$38)*100000)</f>
        <v>0</v>
      </c>
      <c r="X38" s="201">
        <f>' Populations'!M81</f>
        <v>0</v>
      </c>
      <c r="Y38" s="162">
        <f>IF(X38=0,0,($H$38/$X$38)*100000)</f>
        <v>0</v>
      </c>
      <c r="Z38" s="147">
        <f>' Populations'!O81</f>
        <v>0</v>
      </c>
      <c r="AA38" s="162">
        <f>IF(Z38=0,0,($I$38/$Z$38)*100000)</f>
        <v>0</v>
      </c>
      <c r="AB38" s="201">
        <f>' Populations'!Q81</f>
        <v>0</v>
      </c>
      <c r="AC38" s="162">
        <f>IF(AB38=0,0,($J$38/$AB$38)*100000)</f>
        <v>0</v>
      </c>
      <c r="AD38" s="147">
        <f>' Populations'!S81</f>
        <v>0</v>
      </c>
      <c r="AE38" s="162">
        <f>IF(AD38=0,0,($K$38/$AD$38)*100000)</f>
        <v>0</v>
      </c>
      <c r="AF38" s="147">
        <f>' Populations'!U81</f>
        <v>0</v>
      </c>
      <c r="AG38" s="162">
        <f>IF(AF38=0,0,($L$38/$AF$38)*100000)</f>
        <v>0</v>
      </c>
      <c r="AH38" s="163"/>
      <c r="AI38" s="161"/>
      <c r="AJ38" s="162"/>
      <c r="AK38" s="164">
        <v>1.3818E-2</v>
      </c>
      <c r="AM38" s="152" t="str">
        <f>' Populations'!B9</f>
        <v>&lt;1</v>
      </c>
      <c r="AN38" s="165">
        <f t="shared" ref="AN38:AN50" si="26">O38*AK38</f>
        <v>0</v>
      </c>
      <c r="AO38" s="166">
        <f t="shared" ref="AO38:AO50" si="27">Q38*AK38</f>
        <v>0</v>
      </c>
      <c r="AP38" s="166">
        <f t="shared" ref="AP38:AP50" si="28">S38*AK38</f>
        <v>0</v>
      </c>
      <c r="AQ38" s="167">
        <f t="shared" ref="AQ38:AQ50" si="29">U38*AK38</f>
        <v>0</v>
      </c>
      <c r="AR38" s="167">
        <f t="shared" ref="AR38:AR50" si="30">W38*AK38</f>
        <v>0</v>
      </c>
      <c r="AS38" s="167">
        <f t="shared" ref="AS38:AS50" si="31">Y38*AK38</f>
        <v>0</v>
      </c>
      <c r="AT38" s="167">
        <f t="shared" ref="AT38:AT50" si="32">AA38*AK38</f>
        <v>0</v>
      </c>
      <c r="AU38" s="167">
        <f t="shared" ref="AU38:AU50" si="33">AC38*AK38</f>
        <v>0</v>
      </c>
      <c r="AV38" s="167">
        <f t="shared" ref="AV38:AV50" si="34">AE38*AK38</f>
        <v>0</v>
      </c>
      <c r="AW38" s="167">
        <f t="shared" ref="AW38:AW50" si="35">AG38*AK38</f>
        <v>0</v>
      </c>
    </row>
    <row r="39" spans="2:49" ht="13">
      <c r="B39" s="152" t="str">
        <f>' Populations'!B82</f>
        <v>1-4</v>
      </c>
      <c r="C39" s="168"/>
      <c r="D39" s="169"/>
      <c r="E39" s="170"/>
      <c r="F39" s="171"/>
      <c r="G39" s="171"/>
      <c r="H39" s="171"/>
      <c r="I39" s="171"/>
      <c r="J39" s="172"/>
      <c r="K39" s="172"/>
      <c r="L39" s="199"/>
      <c r="M39" s="161"/>
      <c r="N39" s="162">
        <f>' Populations'!C82</f>
        <v>0</v>
      </c>
      <c r="O39" s="162">
        <f>IF(N39=0,0,($C$39/$N$39)*100000)</f>
        <v>0</v>
      </c>
      <c r="P39" s="162">
        <f>' Populations'!E82</f>
        <v>0</v>
      </c>
      <c r="Q39" s="162">
        <f>IF(P39=0,0,($D$39/$P$39)*100000)</f>
        <v>0</v>
      </c>
      <c r="R39" s="162">
        <f>' Populations'!G82</f>
        <v>0</v>
      </c>
      <c r="S39" s="162">
        <f>IF(R39=0,0,($E$39/$R$39)*100000)</f>
        <v>0</v>
      </c>
      <c r="T39" s="201">
        <f>' Populations'!I82</f>
        <v>0</v>
      </c>
      <c r="U39" s="162">
        <f>IF(T39=0,0,($F$39/$T$39)*100000)</f>
        <v>0</v>
      </c>
      <c r="V39" s="147">
        <f>' Populations'!K82</f>
        <v>0</v>
      </c>
      <c r="W39" s="162">
        <f>IF(V39=0,0,($G$39/$V$39)*100000)</f>
        <v>0</v>
      </c>
      <c r="X39" s="201">
        <f>' Populations'!M82</f>
        <v>0</v>
      </c>
      <c r="Y39" s="162">
        <f>IF(X39=0,0,($H$39/$X$39)*100000)</f>
        <v>0</v>
      </c>
      <c r="Z39" s="147">
        <f>' Populations'!O82</f>
        <v>0</v>
      </c>
      <c r="AA39" s="162">
        <f>IF(Z39=0,0,($I$39/$Z$39)*100000)</f>
        <v>0</v>
      </c>
      <c r="AB39" s="201">
        <f>' Populations'!Q82</f>
        <v>0</v>
      </c>
      <c r="AC39" s="162">
        <f>IF(AB39=0,0,($J$39/$AB$39)*100000)</f>
        <v>0</v>
      </c>
      <c r="AD39" s="147">
        <f>' Populations'!S82</f>
        <v>0</v>
      </c>
      <c r="AE39" s="162">
        <f>IF(AD39=0,0,($K$39/$AD$39)*100000)</f>
        <v>0</v>
      </c>
      <c r="AF39" s="147">
        <f>' Populations'!U82</f>
        <v>0</v>
      </c>
      <c r="AG39" s="162">
        <f>IF(AF39=0,0,($L$39/$AF$39)*100000)</f>
        <v>0</v>
      </c>
      <c r="AH39" s="163"/>
      <c r="AI39" s="161"/>
      <c r="AJ39" s="162"/>
      <c r="AK39" s="164">
        <v>5.5316999999999998E-2</v>
      </c>
      <c r="AM39" s="152" t="str">
        <f>' Populations'!B10</f>
        <v>1-4</v>
      </c>
      <c r="AN39" s="165">
        <f t="shared" si="26"/>
        <v>0</v>
      </c>
      <c r="AO39" s="166">
        <f t="shared" si="27"/>
        <v>0</v>
      </c>
      <c r="AP39" s="166">
        <f t="shared" si="28"/>
        <v>0</v>
      </c>
      <c r="AQ39" s="167">
        <f t="shared" si="29"/>
        <v>0</v>
      </c>
      <c r="AR39" s="167">
        <f t="shared" si="30"/>
        <v>0</v>
      </c>
      <c r="AS39" s="167">
        <f t="shared" si="31"/>
        <v>0</v>
      </c>
      <c r="AT39" s="167">
        <f t="shared" si="32"/>
        <v>0</v>
      </c>
      <c r="AU39" s="167">
        <f t="shared" si="33"/>
        <v>0</v>
      </c>
      <c r="AV39" s="167">
        <f t="shared" si="34"/>
        <v>0</v>
      </c>
      <c r="AW39" s="167">
        <f t="shared" si="35"/>
        <v>0</v>
      </c>
    </row>
    <row r="40" spans="2:49" ht="13">
      <c r="B40" s="152" t="str">
        <f>' Populations'!B83</f>
        <v>5-9</v>
      </c>
      <c r="C40" s="168"/>
      <c r="D40" s="169"/>
      <c r="E40" s="170"/>
      <c r="F40" s="171"/>
      <c r="G40" s="171"/>
      <c r="H40" s="171"/>
      <c r="I40" s="171"/>
      <c r="J40" s="172"/>
      <c r="K40" s="172"/>
      <c r="L40" s="199"/>
      <c r="M40" s="161"/>
      <c r="N40" s="162">
        <f>' Populations'!C83</f>
        <v>0</v>
      </c>
      <c r="O40" s="162">
        <f>IF(N40=0,0,($C$40/$N$40)*100000)</f>
        <v>0</v>
      </c>
      <c r="P40" s="162">
        <f>' Populations'!E83</f>
        <v>0</v>
      </c>
      <c r="Q40" s="162">
        <f>IF(P40=0,0,($D$40/$P$40)*100000)</f>
        <v>0</v>
      </c>
      <c r="R40" s="162">
        <f>' Populations'!G83</f>
        <v>0</v>
      </c>
      <c r="S40" s="162">
        <f>IF(R40=0,0,($E$40/$R$40)*100000)</f>
        <v>0</v>
      </c>
      <c r="T40" s="201">
        <f>' Populations'!I83</f>
        <v>0</v>
      </c>
      <c r="U40" s="162">
        <f>IF(T40=0,0,($F$40/$T$40)*100000)</f>
        <v>0</v>
      </c>
      <c r="V40" s="147">
        <f>' Populations'!K83</f>
        <v>0</v>
      </c>
      <c r="W40" s="162">
        <f>IF(V40=0,0,($G$40/$V$40)*100000)</f>
        <v>0</v>
      </c>
      <c r="X40" s="201">
        <f>' Populations'!M83</f>
        <v>0</v>
      </c>
      <c r="Y40" s="162">
        <f>IF(X40=0,0,($H$40/$X$40)*100000)</f>
        <v>0</v>
      </c>
      <c r="Z40" s="147">
        <f>' Populations'!O83</f>
        <v>0</v>
      </c>
      <c r="AA40" s="162">
        <f>IF(Z40=0,0,($I$40/$Z$40)*100000)</f>
        <v>0</v>
      </c>
      <c r="AB40" s="201">
        <f>' Populations'!Q83</f>
        <v>0</v>
      </c>
      <c r="AC40" s="162">
        <f>IF(AB40=0,0,($J$40/$AB$40)*100000)</f>
        <v>0</v>
      </c>
      <c r="AD40" s="147">
        <f>' Populations'!S83</f>
        <v>0</v>
      </c>
      <c r="AE40" s="162">
        <f>IF(AD40=0,0,($K$40/$AD$40)*100000)</f>
        <v>0</v>
      </c>
      <c r="AF40" s="147">
        <f>' Populations'!U83</f>
        <v>0</v>
      </c>
      <c r="AG40" s="162">
        <f>IF(AF40=0,0,($L$40/$AF$40)*100000)</f>
        <v>0</v>
      </c>
      <c r="AH40" s="163"/>
      <c r="AI40" s="161"/>
      <c r="AJ40" s="162"/>
      <c r="AK40" s="164">
        <v>7.2533E-2</v>
      </c>
      <c r="AM40" s="152" t="str">
        <f>' Populations'!B11</f>
        <v>5-9</v>
      </c>
      <c r="AN40" s="165">
        <f t="shared" si="26"/>
        <v>0</v>
      </c>
      <c r="AO40" s="166">
        <f t="shared" si="27"/>
        <v>0</v>
      </c>
      <c r="AP40" s="166">
        <f t="shared" si="28"/>
        <v>0</v>
      </c>
      <c r="AQ40" s="167">
        <f t="shared" si="29"/>
        <v>0</v>
      </c>
      <c r="AR40" s="167">
        <f t="shared" si="30"/>
        <v>0</v>
      </c>
      <c r="AS40" s="167">
        <f t="shared" si="31"/>
        <v>0</v>
      </c>
      <c r="AT40" s="167">
        <f t="shared" si="32"/>
        <v>0</v>
      </c>
      <c r="AU40" s="167">
        <f t="shared" si="33"/>
        <v>0</v>
      </c>
      <c r="AV40" s="167">
        <f t="shared" si="34"/>
        <v>0</v>
      </c>
      <c r="AW40" s="167">
        <f t="shared" si="35"/>
        <v>0</v>
      </c>
    </row>
    <row r="41" spans="2:49" ht="13">
      <c r="B41" s="152" t="str">
        <f>' Populations'!B84</f>
        <v>10-14</v>
      </c>
      <c r="C41" s="168"/>
      <c r="D41" s="169"/>
      <c r="E41" s="170"/>
      <c r="F41" s="171"/>
      <c r="G41" s="171"/>
      <c r="H41" s="171"/>
      <c r="I41" s="171"/>
      <c r="J41" s="172"/>
      <c r="K41" s="172"/>
      <c r="L41" s="199"/>
      <c r="M41" s="161"/>
      <c r="N41" s="162">
        <f>' Populations'!C84</f>
        <v>0</v>
      </c>
      <c r="O41" s="162">
        <f>IF(N41=0,0,($C$41/$N$41)*100000)</f>
        <v>0</v>
      </c>
      <c r="P41" s="162">
        <f>' Populations'!E84</f>
        <v>0</v>
      </c>
      <c r="Q41" s="162">
        <f>IF(P41=0,0,($D$41/$P$41)*100000)</f>
        <v>0</v>
      </c>
      <c r="R41" s="162">
        <f>' Populations'!G84</f>
        <v>0</v>
      </c>
      <c r="S41" s="162">
        <f>IF(R41=0,0,($E$41/$R$41)*100000)</f>
        <v>0</v>
      </c>
      <c r="T41" s="201">
        <f>' Populations'!I84</f>
        <v>0</v>
      </c>
      <c r="U41" s="162">
        <f>IF(T41=0,0,($F$41/$T$41)*100000)</f>
        <v>0</v>
      </c>
      <c r="V41" s="147">
        <f>' Populations'!K84</f>
        <v>0</v>
      </c>
      <c r="W41" s="162">
        <f>IF(V41=0,0,($G$41/$V$41)*100000)</f>
        <v>0</v>
      </c>
      <c r="X41" s="201">
        <f>' Populations'!M84</f>
        <v>0</v>
      </c>
      <c r="Y41" s="162">
        <f>IF(X41=0,0,($H$41/$X$41)*100000)</f>
        <v>0</v>
      </c>
      <c r="Z41" s="147">
        <f>' Populations'!O84</f>
        <v>0</v>
      </c>
      <c r="AA41" s="162">
        <f>IF(Z41=0,0,($I$41/$Z$41)*100000)</f>
        <v>0</v>
      </c>
      <c r="AB41" s="201">
        <f>' Populations'!Q84</f>
        <v>0</v>
      </c>
      <c r="AC41" s="162">
        <f>IF(AB41=0,0,($J$41/$AB$41)*100000)</f>
        <v>0</v>
      </c>
      <c r="AD41" s="147">
        <f>' Populations'!S84</f>
        <v>0</v>
      </c>
      <c r="AE41" s="162">
        <f>IF(AD41=0,0,($K$41/$AD$41)*100000)</f>
        <v>0</v>
      </c>
      <c r="AF41" s="147">
        <f>' Populations'!U84</f>
        <v>0</v>
      </c>
      <c r="AG41" s="162">
        <f>IF(AF41=0,0,($L$41/$AF$41)*100000)</f>
        <v>0</v>
      </c>
      <c r="AH41" s="163"/>
      <c r="AI41" s="161"/>
      <c r="AJ41" s="162"/>
      <c r="AK41" s="164">
        <v>7.3032E-2</v>
      </c>
      <c r="AM41" s="152" t="str">
        <f>' Populations'!B12</f>
        <v>10-14</v>
      </c>
      <c r="AN41" s="165">
        <f t="shared" si="26"/>
        <v>0</v>
      </c>
      <c r="AO41" s="166">
        <f t="shared" si="27"/>
        <v>0</v>
      </c>
      <c r="AP41" s="166">
        <f t="shared" si="28"/>
        <v>0</v>
      </c>
      <c r="AQ41" s="167">
        <f t="shared" si="29"/>
        <v>0</v>
      </c>
      <c r="AR41" s="167">
        <f t="shared" si="30"/>
        <v>0</v>
      </c>
      <c r="AS41" s="167">
        <f t="shared" si="31"/>
        <v>0</v>
      </c>
      <c r="AT41" s="167">
        <f t="shared" si="32"/>
        <v>0</v>
      </c>
      <c r="AU41" s="167">
        <f t="shared" si="33"/>
        <v>0</v>
      </c>
      <c r="AV41" s="167">
        <f t="shared" si="34"/>
        <v>0</v>
      </c>
      <c r="AW41" s="167">
        <f t="shared" si="35"/>
        <v>0</v>
      </c>
    </row>
    <row r="42" spans="2:49" ht="13">
      <c r="B42" s="152" t="str">
        <f>' Populations'!B85</f>
        <v>15-19</v>
      </c>
      <c r="C42" s="168"/>
      <c r="D42" s="169"/>
      <c r="E42" s="170"/>
      <c r="F42" s="171"/>
      <c r="G42" s="171"/>
      <c r="H42" s="171"/>
      <c r="I42" s="171"/>
      <c r="J42" s="172"/>
      <c r="K42" s="172"/>
      <c r="L42" s="199"/>
      <c r="M42" s="161"/>
      <c r="N42" s="162">
        <f>' Populations'!C85</f>
        <v>0</v>
      </c>
      <c r="O42" s="162">
        <f>IF(N42=0,0,($C$42/$N$42)*100000)</f>
        <v>0</v>
      </c>
      <c r="P42" s="162">
        <f>' Populations'!E85</f>
        <v>0</v>
      </c>
      <c r="Q42" s="162">
        <f>IF(P42=0,0,($D$42/$P$42)*100000)</f>
        <v>0</v>
      </c>
      <c r="R42" s="162">
        <f>' Populations'!G85</f>
        <v>0</v>
      </c>
      <c r="S42" s="162">
        <f>IF(R42=0,0,($E$42/$R$42)*100000)</f>
        <v>0</v>
      </c>
      <c r="T42" s="201">
        <f>' Populations'!I85</f>
        <v>0</v>
      </c>
      <c r="U42" s="162">
        <f>IF(T42=0,0,($F$42/$T$42)*100000)</f>
        <v>0</v>
      </c>
      <c r="V42" s="147">
        <f>' Populations'!K85</f>
        <v>0</v>
      </c>
      <c r="W42" s="162">
        <f>IF(V42=0,0,($G$42/$V$42)*100000)</f>
        <v>0</v>
      </c>
      <c r="X42" s="201">
        <f>' Populations'!M85</f>
        <v>0</v>
      </c>
      <c r="Y42" s="162">
        <f>IF(X42=0,0,($H$42/$X$42)*100000)</f>
        <v>0</v>
      </c>
      <c r="Z42" s="147">
        <f>' Populations'!O85</f>
        <v>0</v>
      </c>
      <c r="AA42" s="162">
        <f>IF(Z42=0,0,($I$42/$Z$42)*100000)</f>
        <v>0</v>
      </c>
      <c r="AB42" s="201">
        <f>' Populations'!Q85</f>
        <v>0</v>
      </c>
      <c r="AC42" s="162">
        <f>IF(AB42=0,0,($J$42/$AB$42)*100000)</f>
        <v>0</v>
      </c>
      <c r="AD42" s="147">
        <f>' Populations'!S85</f>
        <v>0</v>
      </c>
      <c r="AE42" s="162">
        <f>IF(AD42=0,0,($K$42/$AD$42)*100000)</f>
        <v>0</v>
      </c>
      <c r="AF42" s="147">
        <f>' Populations'!U85</f>
        <v>0</v>
      </c>
      <c r="AG42" s="162">
        <f>IF(AF42=0,0,($L$42/$AF$42)*100000)</f>
        <v>0</v>
      </c>
      <c r="AH42" s="163"/>
      <c r="AI42" s="161"/>
      <c r="AJ42" s="162"/>
      <c r="AK42" s="164">
        <v>7.2168999999999997E-2</v>
      </c>
      <c r="AM42" s="152" t="str">
        <f>' Populations'!B13</f>
        <v>15-19</v>
      </c>
      <c r="AN42" s="165">
        <f t="shared" si="26"/>
        <v>0</v>
      </c>
      <c r="AO42" s="166">
        <f t="shared" si="27"/>
        <v>0</v>
      </c>
      <c r="AP42" s="166">
        <f t="shared" si="28"/>
        <v>0</v>
      </c>
      <c r="AQ42" s="167">
        <f t="shared" si="29"/>
        <v>0</v>
      </c>
      <c r="AR42" s="167">
        <f t="shared" si="30"/>
        <v>0</v>
      </c>
      <c r="AS42" s="167">
        <f t="shared" si="31"/>
        <v>0</v>
      </c>
      <c r="AT42" s="167">
        <f t="shared" si="32"/>
        <v>0</v>
      </c>
      <c r="AU42" s="167">
        <f t="shared" si="33"/>
        <v>0</v>
      </c>
      <c r="AV42" s="167">
        <f t="shared" si="34"/>
        <v>0</v>
      </c>
      <c r="AW42" s="167">
        <f t="shared" si="35"/>
        <v>0</v>
      </c>
    </row>
    <row r="43" spans="2:49" ht="13">
      <c r="B43" s="152" t="str">
        <f>' Populations'!B86</f>
        <v>20-24</v>
      </c>
      <c r="C43" s="168"/>
      <c r="D43" s="169"/>
      <c r="E43" s="170"/>
      <c r="F43" s="171"/>
      <c r="G43" s="171"/>
      <c r="H43" s="171"/>
      <c r="I43" s="171"/>
      <c r="J43" s="172"/>
      <c r="K43" s="172"/>
      <c r="L43" s="199"/>
      <c r="M43" s="161"/>
      <c r="N43" s="162">
        <f>' Populations'!C86</f>
        <v>0</v>
      </c>
      <c r="O43" s="162">
        <f>IF(N43=0,0,($C$43/$N$43)*100000)</f>
        <v>0</v>
      </c>
      <c r="P43" s="162">
        <f>' Populations'!E86</f>
        <v>0</v>
      </c>
      <c r="Q43" s="162">
        <f>IF(P43=0,0,($D$43/$P$43)*100000)</f>
        <v>0</v>
      </c>
      <c r="R43" s="162">
        <f>' Populations'!G86</f>
        <v>0</v>
      </c>
      <c r="S43" s="162">
        <f>IF(R43=0,0,($E$43/$R$43)*100000)</f>
        <v>0</v>
      </c>
      <c r="T43" s="201">
        <f>' Populations'!I86</f>
        <v>0</v>
      </c>
      <c r="U43" s="162">
        <f>IF(T43=0,0,($F$43/$T$43)*100000)</f>
        <v>0</v>
      </c>
      <c r="V43" s="147">
        <f>' Populations'!K86</f>
        <v>0</v>
      </c>
      <c r="W43" s="162">
        <f>IF(V43=0,0,($G$43/$V$43)*100000)</f>
        <v>0</v>
      </c>
      <c r="X43" s="201">
        <f>' Populations'!M86</f>
        <v>0</v>
      </c>
      <c r="Y43" s="162">
        <f>IF(X43=0,0,($H$43/$X$43)*100000)</f>
        <v>0</v>
      </c>
      <c r="Z43" s="147">
        <f>' Populations'!O86</f>
        <v>0</v>
      </c>
      <c r="AA43" s="162">
        <f>IF(Z43=0,0,($I$43/$Z$43)*100000)</f>
        <v>0</v>
      </c>
      <c r="AB43" s="201">
        <f>' Populations'!Q86</f>
        <v>0</v>
      </c>
      <c r="AC43" s="162">
        <f>IF(AB43=0,0,($J$43/$AB$43)*100000)</f>
        <v>0</v>
      </c>
      <c r="AD43" s="147">
        <f>' Populations'!S86</f>
        <v>0</v>
      </c>
      <c r="AE43" s="162">
        <f>IF(AD43=0,0,($K$43/$AD$43)*100000)</f>
        <v>0</v>
      </c>
      <c r="AF43" s="147">
        <f>' Populations'!U86</f>
        <v>0</v>
      </c>
      <c r="AG43" s="162">
        <f>IF(AF43=0,0,($L$43/$AF$43)*100000)</f>
        <v>0</v>
      </c>
      <c r="AH43" s="163"/>
      <c r="AI43" s="161"/>
      <c r="AJ43" s="162"/>
      <c r="AK43" s="164">
        <v>6.6477999999999995E-2</v>
      </c>
      <c r="AM43" s="152" t="str">
        <f>' Populations'!B14</f>
        <v>20-24</v>
      </c>
      <c r="AN43" s="165">
        <f t="shared" si="26"/>
        <v>0</v>
      </c>
      <c r="AO43" s="166">
        <f t="shared" si="27"/>
        <v>0</v>
      </c>
      <c r="AP43" s="166">
        <f t="shared" si="28"/>
        <v>0</v>
      </c>
      <c r="AQ43" s="167">
        <f t="shared" si="29"/>
        <v>0</v>
      </c>
      <c r="AR43" s="167">
        <f t="shared" si="30"/>
        <v>0</v>
      </c>
      <c r="AS43" s="167">
        <f t="shared" si="31"/>
        <v>0</v>
      </c>
      <c r="AT43" s="167">
        <f t="shared" si="32"/>
        <v>0</v>
      </c>
      <c r="AU43" s="167">
        <f t="shared" si="33"/>
        <v>0</v>
      </c>
      <c r="AV43" s="167">
        <f t="shared" si="34"/>
        <v>0</v>
      </c>
      <c r="AW43" s="167">
        <f t="shared" si="35"/>
        <v>0</v>
      </c>
    </row>
    <row r="44" spans="2:49" ht="13">
      <c r="B44" s="152" t="str">
        <f>' Populations'!B87</f>
        <v>25-34</v>
      </c>
      <c r="C44" s="168"/>
      <c r="D44" s="169"/>
      <c r="E44" s="170"/>
      <c r="F44" s="171"/>
      <c r="G44" s="171"/>
      <c r="H44" s="171"/>
      <c r="I44" s="171"/>
      <c r="J44" s="172"/>
      <c r="K44" s="172"/>
      <c r="L44" s="199"/>
      <c r="M44" s="161"/>
      <c r="N44" s="162">
        <f>' Populations'!C87</f>
        <v>0</v>
      </c>
      <c r="O44" s="162">
        <f>IF(N44=0,0,($C$44/$N$44)*100000)</f>
        <v>0</v>
      </c>
      <c r="P44" s="162">
        <f>' Populations'!E87</f>
        <v>0</v>
      </c>
      <c r="Q44" s="162">
        <f>IF(P44=0,0,($D$44/$P$44)*100000)</f>
        <v>0</v>
      </c>
      <c r="R44" s="162">
        <f>' Populations'!G87</f>
        <v>0</v>
      </c>
      <c r="S44" s="162">
        <f>IF(R44=0,0,($E$44/$R$44)*100000)</f>
        <v>0</v>
      </c>
      <c r="T44" s="201">
        <f>' Populations'!I87</f>
        <v>0</v>
      </c>
      <c r="U44" s="162">
        <f>IF(T44=0,0,($F$44/$T$44)*100000)</f>
        <v>0</v>
      </c>
      <c r="V44" s="147">
        <f>' Populations'!K87</f>
        <v>0</v>
      </c>
      <c r="W44" s="162">
        <f>IF(V44=0,0,($G$44/$V$44)*100000)</f>
        <v>0</v>
      </c>
      <c r="X44" s="201">
        <f>' Populations'!M87</f>
        <v>0</v>
      </c>
      <c r="Y44" s="162">
        <f>IF(X44=0,0,($H$44/$X$44)*100000)</f>
        <v>0</v>
      </c>
      <c r="Z44" s="147">
        <f>' Populations'!O87</f>
        <v>0</v>
      </c>
      <c r="AA44" s="162">
        <f>IF(Z44=0,0,($I$44/$Z$44)*100000)</f>
        <v>0</v>
      </c>
      <c r="AB44" s="201">
        <f>' Populations'!Q87</f>
        <v>0</v>
      </c>
      <c r="AC44" s="162">
        <f>IF(AB44=0,0,($J$44/$AB$44)*100000)</f>
        <v>0</v>
      </c>
      <c r="AD44" s="147">
        <f>' Populations'!S87</f>
        <v>0</v>
      </c>
      <c r="AE44" s="162">
        <f>IF(AD44=0,0,($K$44/$AD$44)*100000)</f>
        <v>0</v>
      </c>
      <c r="AF44" s="147">
        <f>' Populations'!U87</f>
        <v>0</v>
      </c>
      <c r="AG44" s="162">
        <f>IF(AF44=0,0,($L$44/$AF$44)*100000)</f>
        <v>0</v>
      </c>
      <c r="AH44" s="163"/>
      <c r="AI44" s="161"/>
      <c r="AJ44" s="162"/>
      <c r="AK44" s="164">
        <v>0.135573</v>
      </c>
      <c r="AM44" s="152" t="str">
        <f>' Populations'!B15</f>
        <v>25-34</v>
      </c>
      <c r="AN44" s="165">
        <f t="shared" si="26"/>
        <v>0</v>
      </c>
      <c r="AO44" s="166">
        <f t="shared" si="27"/>
        <v>0</v>
      </c>
      <c r="AP44" s="166">
        <f t="shared" si="28"/>
        <v>0</v>
      </c>
      <c r="AQ44" s="167">
        <f t="shared" si="29"/>
        <v>0</v>
      </c>
      <c r="AR44" s="167">
        <f t="shared" si="30"/>
        <v>0</v>
      </c>
      <c r="AS44" s="167">
        <f t="shared" si="31"/>
        <v>0</v>
      </c>
      <c r="AT44" s="167">
        <f t="shared" si="32"/>
        <v>0</v>
      </c>
      <c r="AU44" s="167">
        <f t="shared" si="33"/>
        <v>0</v>
      </c>
      <c r="AV44" s="167">
        <f t="shared" si="34"/>
        <v>0</v>
      </c>
      <c r="AW44" s="167">
        <f t="shared" si="35"/>
        <v>0</v>
      </c>
    </row>
    <row r="45" spans="2:49" ht="13">
      <c r="B45" s="152" t="str">
        <f>' Populations'!B88</f>
        <v>35-44</v>
      </c>
      <c r="C45" s="168"/>
      <c r="D45" s="169"/>
      <c r="E45" s="170"/>
      <c r="F45" s="171"/>
      <c r="G45" s="171"/>
      <c r="H45" s="171"/>
      <c r="I45" s="171"/>
      <c r="J45" s="172"/>
      <c r="K45" s="172"/>
      <c r="L45" s="199"/>
      <c r="M45" s="161"/>
      <c r="N45" s="162">
        <f>' Populations'!C88</f>
        <v>0</v>
      </c>
      <c r="O45" s="162">
        <f>IF(N45=0,0,($C$45/$N$45)*100000)</f>
        <v>0</v>
      </c>
      <c r="P45" s="162">
        <f>' Populations'!E88</f>
        <v>0</v>
      </c>
      <c r="Q45" s="162">
        <f>IF(P45=0,0,($D$45/$P$45)*100000)</f>
        <v>0</v>
      </c>
      <c r="R45" s="162">
        <f>' Populations'!G88</f>
        <v>0</v>
      </c>
      <c r="S45" s="162">
        <f>IF(R45=0,0,($E$45/$R$45)*100000)</f>
        <v>0</v>
      </c>
      <c r="T45" s="201">
        <f>' Populations'!I88</f>
        <v>0</v>
      </c>
      <c r="U45" s="162">
        <f>IF(T45=0,0,($F$45/$T$45)*100000)</f>
        <v>0</v>
      </c>
      <c r="V45" s="147">
        <f>' Populations'!K88</f>
        <v>0</v>
      </c>
      <c r="W45" s="162">
        <f>IF(V45=0,0,($G$45/$V$45)*100000)</f>
        <v>0</v>
      </c>
      <c r="X45" s="201">
        <f>' Populations'!M88</f>
        <v>0</v>
      </c>
      <c r="Y45" s="162">
        <f>IF(X45=0,0,($H$45/$X$45)*100000)</f>
        <v>0</v>
      </c>
      <c r="Z45" s="147">
        <f>' Populations'!O88</f>
        <v>0</v>
      </c>
      <c r="AA45" s="162">
        <f>IF(Z45=0,0,($I$45/$Z$45)*100000)</f>
        <v>0</v>
      </c>
      <c r="AB45" s="201">
        <f>' Populations'!Q88</f>
        <v>0</v>
      </c>
      <c r="AC45" s="162">
        <f>IF(AB45=0,0,($J$45/$AB$45)*100000)</f>
        <v>0</v>
      </c>
      <c r="AD45" s="147">
        <f>' Populations'!S88</f>
        <v>0</v>
      </c>
      <c r="AE45" s="162">
        <f>IF(AD45=0,0,($K$45/$AD$45)*100000)</f>
        <v>0</v>
      </c>
      <c r="AF45" s="147">
        <f>' Populations'!U88</f>
        <v>0</v>
      </c>
      <c r="AG45" s="162">
        <f>IF(AF45=0,0,($L$45/$AF$45)*100000)</f>
        <v>0</v>
      </c>
      <c r="AH45" s="163"/>
      <c r="AI45" s="161"/>
      <c r="AJ45" s="162"/>
      <c r="AK45" s="164">
        <v>0.16261300000000001</v>
      </c>
      <c r="AM45" s="152" t="str">
        <f>' Populations'!B16</f>
        <v>35-44</v>
      </c>
      <c r="AN45" s="165">
        <f t="shared" si="26"/>
        <v>0</v>
      </c>
      <c r="AO45" s="166">
        <f t="shared" si="27"/>
        <v>0</v>
      </c>
      <c r="AP45" s="166">
        <f t="shared" si="28"/>
        <v>0</v>
      </c>
      <c r="AQ45" s="167">
        <f t="shared" si="29"/>
        <v>0</v>
      </c>
      <c r="AR45" s="167">
        <f t="shared" si="30"/>
        <v>0</v>
      </c>
      <c r="AS45" s="167">
        <f t="shared" si="31"/>
        <v>0</v>
      </c>
      <c r="AT45" s="167">
        <f t="shared" si="32"/>
        <v>0</v>
      </c>
      <c r="AU45" s="167">
        <f t="shared" si="33"/>
        <v>0</v>
      </c>
      <c r="AV45" s="167">
        <f t="shared" si="34"/>
        <v>0</v>
      </c>
      <c r="AW45" s="167">
        <f t="shared" si="35"/>
        <v>0</v>
      </c>
    </row>
    <row r="46" spans="2:49" ht="13">
      <c r="B46" s="152" t="str">
        <f>' Populations'!B89</f>
        <v>45-54</v>
      </c>
      <c r="C46" s="168"/>
      <c r="D46" s="169"/>
      <c r="E46" s="170"/>
      <c r="F46" s="171"/>
      <c r="G46" s="171"/>
      <c r="H46" s="171"/>
      <c r="I46" s="171"/>
      <c r="J46" s="172"/>
      <c r="K46" s="172"/>
      <c r="L46" s="199"/>
      <c r="M46" s="161"/>
      <c r="N46" s="162">
        <f>' Populations'!C89</f>
        <v>0</v>
      </c>
      <c r="O46" s="162">
        <f>IF(N46=0,0,($C$46/$N$46)*100000)</f>
        <v>0</v>
      </c>
      <c r="P46" s="162">
        <f>' Populations'!E89</f>
        <v>0</v>
      </c>
      <c r="Q46" s="162">
        <f>IF(P46=0,0,($D$46/$P$46)*100000)</f>
        <v>0</v>
      </c>
      <c r="R46" s="162">
        <f>' Populations'!G89</f>
        <v>0</v>
      </c>
      <c r="S46" s="162">
        <f>IF(R46=0,0,($E$46/$R$46)*100000)</f>
        <v>0</v>
      </c>
      <c r="T46" s="201">
        <f>' Populations'!I89</f>
        <v>0</v>
      </c>
      <c r="U46" s="162">
        <f>IF(T46=0,0,($F$46/$T$46)*100000)</f>
        <v>0</v>
      </c>
      <c r="V46" s="147">
        <f>' Populations'!K89</f>
        <v>0</v>
      </c>
      <c r="W46" s="162">
        <f>IF(V46=0,0,($G$46/$V$46)*100000)</f>
        <v>0</v>
      </c>
      <c r="X46" s="201">
        <f>' Populations'!M89</f>
        <v>0</v>
      </c>
      <c r="Y46" s="162">
        <f>IF(X46=0,0,($H$46/$X$46)*100000)</f>
        <v>0</v>
      </c>
      <c r="Z46" s="147">
        <f>' Populations'!O89</f>
        <v>0</v>
      </c>
      <c r="AA46" s="162">
        <f>IF(Z46=0,0,($I$46/$Z$46)*100000)</f>
        <v>0</v>
      </c>
      <c r="AB46" s="201">
        <f>' Populations'!Q89</f>
        <v>0</v>
      </c>
      <c r="AC46" s="162">
        <f>IF(AB46=0,0,($J$46/$AB$46)*100000)</f>
        <v>0</v>
      </c>
      <c r="AD46" s="147">
        <f>' Populations'!S89</f>
        <v>0</v>
      </c>
      <c r="AE46" s="162">
        <f>IF(AD46=0,0,($K$46/$AD$46)*100000)</f>
        <v>0</v>
      </c>
      <c r="AF46" s="147">
        <f>' Populations'!U89</f>
        <v>0</v>
      </c>
      <c r="AG46" s="162">
        <f>IF(AF46=0,0,($L$46/$AF$46)*100000)</f>
        <v>0</v>
      </c>
      <c r="AH46" s="163"/>
      <c r="AI46" s="161"/>
      <c r="AJ46" s="162"/>
      <c r="AK46" s="164">
        <v>0.13483400000000001</v>
      </c>
      <c r="AM46" s="152" t="str">
        <f>' Populations'!B17</f>
        <v>45-54</v>
      </c>
      <c r="AN46" s="165">
        <f t="shared" si="26"/>
        <v>0</v>
      </c>
      <c r="AO46" s="166">
        <f t="shared" si="27"/>
        <v>0</v>
      </c>
      <c r="AP46" s="166">
        <f t="shared" si="28"/>
        <v>0</v>
      </c>
      <c r="AQ46" s="167">
        <f t="shared" si="29"/>
        <v>0</v>
      </c>
      <c r="AR46" s="167">
        <f t="shared" si="30"/>
        <v>0</v>
      </c>
      <c r="AS46" s="167">
        <f t="shared" si="31"/>
        <v>0</v>
      </c>
      <c r="AT46" s="167">
        <f t="shared" si="32"/>
        <v>0</v>
      </c>
      <c r="AU46" s="167">
        <f t="shared" si="33"/>
        <v>0</v>
      </c>
      <c r="AV46" s="167">
        <f t="shared" si="34"/>
        <v>0</v>
      </c>
      <c r="AW46" s="167">
        <f t="shared" si="35"/>
        <v>0</v>
      </c>
    </row>
    <row r="47" spans="2:49" ht="13">
      <c r="B47" s="152" t="str">
        <f>' Populations'!B90</f>
        <v>55-64</v>
      </c>
      <c r="C47" s="168"/>
      <c r="D47" s="169"/>
      <c r="E47" s="170"/>
      <c r="F47" s="171"/>
      <c r="G47" s="171"/>
      <c r="H47" s="171"/>
      <c r="I47" s="171"/>
      <c r="J47" s="172"/>
      <c r="K47" s="172"/>
      <c r="L47" s="199"/>
      <c r="M47" s="161"/>
      <c r="N47" s="162">
        <f>' Populations'!C90</f>
        <v>0</v>
      </c>
      <c r="O47" s="162">
        <f>IF(N47=0,0,($C$47/$N$47)*100000)</f>
        <v>0</v>
      </c>
      <c r="P47" s="162">
        <f>' Populations'!E90</f>
        <v>0</v>
      </c>
      <c r="Q47" s="162">
        <f>IF(P47=0,0,($D$47/$P$47)*100000)</f>
        <v>0</v>
      </c>
      <c r="R47" s="162">
        <f>' Populations'!G90</f>
        <v>0</v>
      </c>
      <c r="S47" s="162">
        <f>IF(R47=0,0,($E$47/$R$47)*100000)</f>
        <v>0</v>
      </c>
      <c r="T47" s="201">
        <f>' Populations'!I90</f>
        <v>0</v>
      </c>
      <c r="U47" s="162">
        <f>IF(T47=0,0,($F$47/$T$47)*100000)</f>
        <v>0</v>
      </c>
      <c r="V47" s="147">
        <f>' Populations'!K90</f>
        <v>0</v>
      </c>
      <c r="W47" s="162">
        <f>IF(V47=0,0,($G$47/$V$47)*100000)</f>
        <v>0</v>
      </c>
      <c r="X47" s="201">
        <f>' Populations'!M90</f>
        <v>0</v>
      </c>
      <c r="Y47" s="162">
        <f>IF(X47=0,0,($H$47/$X$47)*100000)</f>
        <v>0</v>
      </c>
      <c r="Z47" s="147">
        <f>' Populations'!O90</f>
        <v>0</v>
      </c>
      <c r="AA47" s="162">
        <f>IF(Z47=0,0,($I$47/$Z$47)*100000)</f>
        <v>0</v>
      </c>
      <c r="AB47" s="201">
        <f>' Populations'!Q90</f>
        <v>0</v>
      </c>
      <c r="AC47" s="162">
        <f>IF(AB47=0,0,($J$47/$AB$47)*100000)</f>
        <v>0</v>
      </c>
      <c r="AD47" s="147">
        <f>' Populations'!S90</f>
        <v>0</v>
      </c>
      <c r="AE47" s="162">
        <f>IF(AD47=0,0,($K$47/$AD$47)*100000)</f>
        <v>0</v>
      </c>
      <c r="AF47" s="147">
        <f>' Populations'!U90</f>
        <v>0</v>
      </c>
      <c r="AG47" s="162">
        <f>IF(AF47=0,0,($L$47/$AF$47)*100000)</f>
        <v>0</v>
      </c>
      <c r="AH47" s="163"/>
      <c r="AI47" s="161"/>
      <c r="AJ47" s="162"/>
      <c r="AK47" s="164">
        <v>8.7247000000000005E-2</v>
      </c>
      <c r="AM47" s="152" t="str">
        <f>' Populations'!B18</f>
        <v>55-64</v>
      </c>
      <c r="AN47" s="165">
        <f t="shared" si="26"/>
        <v>0</v>
      </c>
      <c r="AO47" s="166">
        <f t="shared" si="27"/>
        <v>0</v>
      </c>
      <c r="AP47" s="166">
        <f t="shared" si="28"/>
        <v>0</v>
      </c>
      <c r="AQ47" s="167">
        <f t="shared" si="29"/>
        <v>0</v>
      </c>
      <c r="AR47" s="167">
        <f t="shared" si="30"/>
        <v>0</v>
      </c>
      <c r="AS47" s="167">
        <f t="shared" si="31"/>
        <v>0</v>
      </c>
      <c r="AT47" s="167">
        <f t="shared" si="32"/>
        <v>0</v>
      </c>
      <c r="AU47" s="167">
        <f t="shared" si="33"/>
        <v>0</v>
      </c>
      <c r="AV47" s="167">
        <f t="shared" si="34"/>
        <v>0</v>
      </c>
      <c r="AW47" s="167">
        <f t="shared" si="35"/>
        <v>0</v>
      </c>
    </row>
    <row r="48" spans="2:49" ht="13">
      <c r="B48" s="152" t="str">
        <f>' Populations'!B91</f>
        <v>65-74</v>
      </c>
      <c r="C48" s="168"/>
      <c r="D48" s="169"/>
      <c r="E48" s="170"/>
      <c r="F48" s="171"/>
      <c r="G48" s="171"/>
      <c r="H48" s="171"/>
      <c r="I48" s="171"/>
      <c r="J48" s="172"/>
      <c r="K48" s="172"/>
      <c r="L48" s="199"/>
      <c r="M48" s="161"/>
      <c r="N48" s="162">
        <f>' Populations'!C91</f>
        <v>0</v>
      </c>
      <c r="O48" s="162">
        <f>IF(N48=0,0,($C$48/$N$48)*100000)</f>
        <v>0</v>
      </c>
      <c r="P48" s="162">
        <f>' Populations'!E91</f>
        <v>0</v>
      </c>
      <c r="Q48" s="162">
        <f>IF(P48=0,0,($D$48/$P$48)*100000)</f>
        <v>0</v>
      </c>
      <c r="R48" s="162">
        <f>' Populations'!G91</f>
        <v>0</v>
      </c>
      <c r="S48" s="162">
        <f>IF(R48=0,0,($E$48/$R$48)*100000)</f>
        <v>0</v>
      </c>
      <c r="T48" s="201">
        <f>' Populations'!I91</f>
        <v>0</v>
      </c>
      <c r="U48" s="162">
        <f>IF(T48=0,0,($F$48/$T$48)*100000)</f>
        <v>0</v>
      </c>
      <c r="V48" s="147">
        <f>' Populations'!K91</f>
        <v>0</v>
      </c>
      <c r="W48" s="162">
        <f>IF(V48=0,0,($G$48/$V$48)*100000)</f>
        <v>0</v>
      </c>
      <c r="X48" s="201">
        <f>' Populations'!M91</f>
        <v>0</v>
      </c>
      <c r="Y48" s="162">
        <f>IF(X48=0,0,($H$48/$X$48)*100000)</f>
        <v>0</v>
      </c>
      <c r="Z48" s="147">
        <f>' Populations'!O91</f>
        <v>0</v>
      </c>
      <c r="AA48" s="162">
        <f>IF(Z48=0,0,($I$48/$Z$48)*100000)</f>
        <v>0</v>
      </c>
      <c r="AB48" s="201">
        <f>' Populations'!Q91</f>
        <v>0</v>
      </c>
      <c r="AC48" s="162">
        <f>IF(AB48=0,0,($J$48/$AB$48)*100000)</f>
        <v>0</v>
      </c>
      <c r="AD48" s="147">
        <f>' Populations'!S91</f>
        <v>0</v>
      </c>
      <c r="AE48" s="162">
        <f>IF(AD48=0,0,($K$48/$AD$48)*100000)</f>
        <v>0</v>
      </c>
      <c r="AF48" s="147">
        <f>' Populations'!U91</f>
        <v>0</v>
      </c>
      <c r="AG48" s="162">
        <f>IF(AF48=0,0,($L$48/$AF$48)*100000)</f>
        <v>0</v>
      </c>
      <c r="AH48" s="163"/>
      <c r="AI48" s="161"/>
      <c r="AJ48" s="162"/>
      <c r="AK48" s="164">
        <v>6.6036999999999998E-2</v>
      </c>
      <c r="AM48" s="152" t="str">
        <f>' Populations'!B19</f>
        <v>65-74</v>
      </c>
      <c r="AN48" s="165">
        <f t="shared" si="26"/>
        <v>0</v>
      </c>
      <c r="AO48" s="166">
        <f t="shared" si="27"/>
        <v>0</v>
      </c>
      <c r="AP48" s="166">
        <f t="shared" si="28"/>
        <v>0</v>
      </c>
      <c r="AQ48" s="167">
        <f t="shared" si="29"/>
        <v>0</v>
      </c>
      <c r="AR48" s="167">
        <f t="shared" si="30"/>
        <v>0</v>
      </c>
      <c r="AS48" s="167">
        <f t="shared" si="31"/>
        <v>0</v>
      </c>
      <c r="AT48" s="167">
        <f t="shared" si="32"/>
        <v>0</v>
      </c>
      <c r="AU48" s="167">
        <f t="shared" si="33"/>
        <v>0</v>
      </c>
      <c r="AV48" s="167">
        <f t="shared" si="34"/>
        <v>0</v>
      </c>
      <c r="AW48" s="167">
        <f t="shared" si="35"/>
        <v>0</v>
      </c>
    </row>
    <row r="49" spans="2:49" ht="13">
      <c r="B49" s="152" t="str">
        <f>' Populations'!B92</f>
        <v>75-84</v>
      </c>
      <c r="C49" s="168"/>
      <c r="D49" s="169"/>
      <c r="E49" s="170"/>
      <c r="F49" s="171"/>
      <c r="G49" s="171"/>
      <c r="H49" s="171"/>
      <c r="I49" s="171"/>
      <c r="J49" s="172"/>
      <c r="K49" s="172"/>
      <c r="L49" s="199"/>
      <c r="M49" s="161"/>
      <c r="N49" s="162">
        <f>' Populations'!C92</f>
        <v>0</v>
      </c>
      <c r="O49" s="162">
        <f>IF(N49=0,0,($C$49/$N$49)*100000)</f>
        <v>0</v>
      </c>
      <c r="P49" s="162">
        <f>' Populations'!E92</f>
        <v>0</v>
      </c>
      <c r="Q49" s="162">
        <f>IF(P49=0,0,($D$49/$P$49)*100000)</f>
        <v>0</v>
      </c>
      <c r="R49" s="162">
        <f>' Populations'!G92</f>
        <v>0</v>
      </c>
      <c r="S49" s="162">
        <f>IF(R49=0,0,($E$49/$R$49)*100000)</f>
        <v>0</v>
      </c>
      <c r="T49" s="201">
        <f>' Populations'!I92</f>
        <v>0</v>
      </c>
      <c r="U49" s="162">
        <f>IF(T49=0,0,($F$49/$T$49)*100000)</f>
        <v>0</v>
      </c>
      <c r="V49" s="147">
        <f>' Populations'!K92</f>
        <v>0</v>
      </c>
      <c r="W49" s="162">
        <f>IF(V49=0,0,($G$49/$V$49)*100000)</f>
        <v>0</v>
      </c>
      <c r="X49" s="201">
        <f>' Populations'!M92</f>
        <v>0</v>
      </c>
      <c r="Y49" s="162">
        <f>IF(X49=0,0,($H$49/$X$49)*100000)</f>
        <v>0</v>
      </c>
      <c r="Z49" s="147">
        <f>' Populations'!O92</f>
        <v>0</v>
      </c>
      <c r="AA49" s="162">
        <f>IF(Z49=0,0,($I$49/$Z$49)*100000)</f>
        <v>0</v>
      </c>
      <c r="AB49" s="201">
        <f>' Populations'!Q92</f>
        <v>0</v>
      </c>
      <c r="AC49" s="162">
        <f>IF(AB49=0,0,($J$49/$AB$49)*100000)</f>
        <v>0</v>
      </c>
      <c r="AD49" s="147">
        <f>' Populations'!S92</f>
        <v>0</v>
      </c>
      <c r="AE49" s="162">
        <f>IF(AD49=0,0,($K$49/$AD$49)*100000)</f>
        <v>0</v>
      </c>
      <c r="AF49" s="147">
        <f>' Populations'!U92</f>
        <v>0</v>
      </c>
      <c r="AG49" s="162">
        <f>IF(AF49=0,0,($L$49/$AF$49)*100000)</f>
        <v>0</v>
      </c>
      <c r="AH49" s="163"/>
      <c r="AI49" s="161"/>
      <c r="AJ49" s="162"/>
      <c r="AK49" s="164">
        <v>4.4840999999999999E-2</v>
      </c>
      <c r="AM49" s="152" t="str">
        <f>' Populations'!B20</f>
        <v>75-84</v>
      </c>
      <c r="AN49" s="165">
        <f t="shared" si="26"/>
        <v>0</v>
      </c>
      <c r="AO49" s="166">
        <f t="shared" si="27"/>
        <v>0</v>
      </c>
      <c r="AP49" s="166">
        <f t="shared" si="28"/>
        <v>0</v>
      </c>
      <c r="AQ49" s="167">
        <f t="shared" si="29"/>
        <v>0</v>
      </c>
      <c r="AR49" s="167">
        <f t="shared" si="30"/>
        <v>0</v>
      </c>
      <c r="AS49" s="167">
        <f t="shared" si="31"/>
        <v>0</v>
      </c>
      <c r="AT49" s="167">
        <f t="shared" si="32"/>
        <v>0</v>
      </c>
      <c r="AU49" s="167">
        <f t="shared" si="33"/>
        <v>0</v>
      </c>
      <c r="AV49" s="167">
        <f t="shared" si="34"/>
        <v>0</v>
      </c>
      <c r="AW49" s="167">
        <f t="shared" si="35"/>
        <v>0</v>
      </c>
    </row>
    <row r="50" spans="2:49" ht="13">
      <c r="B50" s="152" t="str">
        <f>' Populations'!B93</f>
        <v>85+</v>
      </c>
      <c r="C50" s="168"/>
      <c r="D50" s="169"/>
      <c r="E50" s="155"/>
      <c r="F50" s="156"/>
      <c r="G50" s="156"/>
      <c r="H50" s="156"/>
      <c r="I50" s="156"/>
      <c r="J50" s="157"/>
      <c r="K50" s="157"/>
      <c r="L50" s="199"/>
      <c r="M50" s="161"/>
      <c r="N50" s="162">
        <f>' Populations'!C93</f>
        <v>0</v>
      </c>
      <c r="O50" s="162">
        <f>IF(N50=0,0,($C$50/$N$50)*100000)</f>
        <v>0</v>
      </c>
      <c r="P50" s="162">
        <f>' Populations'!E93</f>
        <v>0</v>
      </c>
      <c r="Q50" s="162">
        <f>IF(P50=0,0,($D$50/$P$50)*100000)</f>
        <v>0</v>
      </c>
      <c r="R50" s="162">
        <f>' Populations'!G93</f>
        <v>0</v>
      </c>
      <c r="S50" s="162">
        <f>IF(R50=0,0,($E$50/$R$50)*100000)</f>
        <v>0</v>
      </c>
      <c r="T50" s="201">
        <f>' Populations'!I93</f>
        <v>0</v>
      </c>
      <c r="U50" s="162">
        <f>IF(T50=0,0,($F$50/$T$50)*100000)</f>
        <v>0</v>
      </c>
      <c r="V50" s="147">
        <f>' Populations'!K93</f>
        <v>0</v>
      </c>
      <c r="W50" s="162">
        <f>IF(V50=0,0,($G$50/$V$50)*100000)</f>
        <v>0</v>
      </c>
      <c r="X50" s="201">
        <f>' Populations'!M93</f>
        <v>0</v>
      </c>
      <c r="Y50" s="162">
        <f>IF(X50=0,0,($H$50/$X$50)*100000)</f>
        <v>0</v>
      </c>
      <c r="Z50" s="147">
        <f>' Populations'!O93</f>
        <v>0</v>
      </c>
      <c r="AA50" s="162">
        <f>IF(Z50=0,0,($I$50/$Z$50)*100000)</f>
        <v>0</v>
      </c>
      <c r="AB50" s="201">
        <f>' Populations'!Q93</f>
        <v>0</v>
      </c>
      <c r="AC50" s="162">
        <f>IF(AB50=0,0,($J$50/$AB$50)*100000)</f>
        <v>0</v>
      </c>
      <c r="AD50" s="147">
        <f>' Populations'!S93</f>
        <v>0</v>
      </c>
      <c r="AE50" s="162">
        <f>IF(AD50=0,0,($K$50/$AD$50)*100000)</f>
        <v>0</v>
      </c>
      <c r="AF50" s="147">
        <f>' Populations'!U93</f>
        <v>0</v>
      </c>
      <c r="AG50" s="162">
        <f>IF(AF50=0,0,($L$50/$AF$50)*100000)</f>
        <v>0</v>
      </c>
      <c r="AH50" s="163"/>
      <c r="AI50" s="161"/>
      <c r="AJ50" s="162"/>
      <c r="AK50" s="164">
        <v>1.5507999999999999E-2</v>
      </c>
      <c r="AM50" s="152" t="str">
        <f>' Populations'!B21</f>
        <v>85+</v>
      </c>
      <c r="AN50" s="165">
        <f t="shared" si="26"/>
        <v>0</v>
      </c>
      <c r="AO50" s="166">
        <f t="shared" si="27"/>
        <v>0</v>
      </c>
      <c r="AP50" s="166">
        <f t="shared" si="28"/>
        <v>0</v>
      </c>
      <c r="AQ50" s="167">
        <f t="shared" si="29"/>
        <v>0</v>
      </c>
      <c r="AR50" s="167">
        <f t="shared" si="30"/>
        <v>0</v>
      </c>
      <c r="AS50" s="167">
        <f t="shared" si="31"/>
        <v>0</v>
      </c>
      <c r="AT50" s="167">
        <f t="shared" si="32"/>
        <v>0</v>
      </c>
      <c r="AU50" s="167">
        <f t="shared" si="33"/>
        <v>0</v>
      </c>
      <c r="AV50" s="167">
        <f t="shared" si="34"/>
        <v>0</v>
      </c>
      <c r="AW50" s="167">
        <f t="shared" si="35"/>
        <v>0</v>
      </c>
    </row>
    <row r="51" spans="2:49" ht="13">
      <c r="B51" s="200" t="s">
        <v>127</v>
      </c>
      <c r="C51" s="322">
        <f>SUM(C38:C50)</f>
        <v>0</v>
      </c>
      <c r="D51" s="323">
        <f t="shared" ref="D51:L51" si="36">SUM(D38:D50)</f>
        <v>0</v>
      </c>
      <c r="E51" s="323">
        <f t="shared" si="36"/>
        <v>0</v>
      </c>
      <c r="F51" s="324">
        <f t="shared" si="36"/>
        <v>0</v>
      </c>
      <c r="G51" s="324">
        <f t="shared" si="36"/>
        <v>0</v>
      </c>
      <c r="H51" s="324">
        <f t="shared" si="36"/>
        <v>0</v>
      </c>
      <c r="I51" s="324">
        <f t="shared" si="36"/>
        <v>0</v>
      </c>
      <c r="J51" s="324">
        <f t="shared" si="36"/>
        <v>0</v>
      </c>
      <c r="K51" s="324">
        <f t="shared" si="36"/>
        <v>0</v>
      </c>
      <c r="L51" s="324">
        <f t="shared" si="36"/>
        <v>0</v>
      </c>
      <c r="N51" s="162">
        <f>' Populations'!C94</f>
        <v>0</v>
      </c>
      <c r="O51" s="179">
        <f t="shared" ref="O51:AG51" si="37">SUM(O38:O50)</f>
        <v>0</v>
      </c>
      <c r="P51" s="162">
        <f>' Populations'!E94</f>
        <v>0</v>
      </c>
      <c r="Q51" s="179">
        <f t="shared" si="37"/>
        <v>0</v>
      </c>
      <c r="R51" s="162">
        <f>' Populations'!G94</f>
        <v>0</v>
      </c>
      <c r="S51" s="179">
        <f t="shared" si="37"/>
        <v>0</v>
      </c>
      <c r="T51" s="201">
        <f>' Populations'!I94</f>
        <v>0</v>
      </c>
      <c r="U51" s="179">
        <f t="shared" si="37"/>
        <v>0</v>
      </c>
      <c r="V51" s="147">
        <f>' Populations'!K94</f>
        <v>0</v>
      </c>
      <c r="W51" s="179">
        <f t="shared" si="37"/>
        <v>0</v>
      </c>
      <c r="X51" s="201">
        <f>' Populations'!M94</f>
        <v>0</v>
      </c>
      <c r="Y51" s="179">
        <f t="shared" si="37"/>
        <v>0</v>
      </c>
      <c r="Z51" s="147">
        <f>' Populations'!O94</f>
        <v>0</v>
      </c>
      <c r="AA51" s="179">
        <f t="shared" si="37"/>
        <v>0</v>
      </c>
      <c r="AB51" s="201">
        <f>' Populations'!Q94</f>
        <v>0</v>
      </c>
      <c r="AC51" s="179">
        <f t="shared" si="37"/>
        <v>0</v>
      </c>
      <c r="AD51" s="147">
        <f>' Populations'!S94</f>
        <v>0</v>
      </c>
      <c r="AE51" s="179">
        <f t="shared" si="37"/>
        <v>0</v>
      </c>
      <c r="AF51" s="147">
        <f>' Populations'!U94</f>
        <v>0</v>
      </c>
      <c r="AG51" s="179">
        <f t="shared" si="37"/>
        <v>0</v>
      </c>
      <c r="AH51" s="180"/>
      <c r="AJ51" s="162"/>
      <c r="AK51" s="164"/>
      <c r="AM51" s="152" t="str">
        <f>' Populations'!B22</f>
        <v>Total</v>
      </c>
      <c r="AN51" s="183">
        <f>SUM(AN38:AN50)</f>
        <v>0</v>
      </c>
      <c r="AO51" s="184">
        <f t="shared" ref="AO51:AW51" si="38">SUM(AO38:AO50)</f>
        <v>0</v>
      </c>
      <c r="AP51" s="185">
        <f t="shared" si="38"/>
        <v>0</v>
      </c>
      <c r="AQ51" s="187">
        <f t="shared" si="38"/>
        <v>0</v>
      </c>
      <c r="AR51" s="187">
        <f t="shared" si="38"/>
        <v>0</v>
      </c>
      <c r="AS51" s="187">
        <f t="shared" si="38"/>
        <v>0</v>
      </c>
      <c r="AT51" s="187">
        <f t="shared" si="38"/>
        <v>0</v>
      </c>
      <c r="AU51" s="187">
        <f t="shared" si="38"/>
        <v>0</v>
      </c>
      <c r="AV51" s="187">
        <f t="shared" si="38"/>
        <v>0</v>
      </c>
      <c r="AW51" s="187">
        <f t="shared" si="38"/>
        <v>0</v>
      </c>
    </row>
  </sheetData>
  <mergeCells count="2">
    <mergeCell ref="B1:E1"/>
    <mergeCell ref="AM1:AO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599B5-2B78-45E8-802A-75F443222C40}">
  <dimension ref="A1:AV51"/>
  <sheetViews>
    <sheetView zoomScale="80" zoomScaleNormal="80" zoomScaleSheetLayoutView="50" workbookViewId="0"/>
  </sheetViews>
  <sheetFormatPr defaultColWidth="8.7265625" defaultRowHeight="12.5"/>
  <cols>
    <col min="1" max="2" width="8.7265625" style="21"/>
    <col min="3" max="3" width="15.1796875" style="21" customWidth="1"/>
    <col min="4" max="4" width="15.54296875" style="21" customWidth="1"/>
    <col min="5" max="5" width="15.1796875" style="21" customWidth="1"/>
    <col min="6" max="6" width="17.81640625" style="21" customWidth="1"/>
    <col min="7" max="7" width="15.54296875" style="21" customWidth="1"/>
    <col min="8" max="8" width="15.453125" style="21" customWidth="1"/>
    <col min="9" max="11" width="15.1796875" style="21" customWidth="1"/>
    <col min="12" max="12" width="15.54296875" style="21" customWidth="1"/>
    <col min="13" max="13" width="6" style="21" customWidth="1"/>
    <col min="14" max="14" width="15.1796875" style="21" customWidth="1"/>
    <col min="15" max="27" width="11.1796875" style="21" hidden="1" customWidth="1"/>
    <col min="28" max="29" width="12.54296875" style="21" hidden="1" customWidth="1"/>
    <col min="30" max="33" width="11.1796875" style="21" hidden="1" customWidth="1"/>
    <col min="34" max="34" width="6" style="21" hidden="1" customWidth="1"/>
    <col min="35" max="35" width="22.1796875" style="21" customWidth="1"/>
    <col min="36" max="36" width="14.54296875" style="21" hidden="1" customWidth="1"/>
    <col min="37" max="37" width="6" style="21" customWidth="1"/>
    <col min="38" max="38" width="8.81640625" style="21" customWidth="1"/>
    <col min="39" max="40" width="15.54296875" style="21" customWidth="1"/>
    <col min="41" max="41" width="15.1796875" style="21" customWidth="1"/>
    <col min="42" max="42" width="15.453125" style="21" customWidth="1"/>
    <col min="43" max="43" width="15.54296875" style="21" customWidth="1"/>
    <col min="44" max="44" width="15.453125" style="21" customWidth="1"/>
    <col min="45" max="48" width="15.1796875" style="21" customWidth="1"/>
    <col min="49" max="16384" width="8.7265625" style="21"/>
  </cols>
  <sheetData>
    <row r="1" spans="1:48" ht="78.650000000000006" customHeight="1">
      <c r="A1" s="430">
        <f>' Populations'!A63</f>
        <v>2017</v>
      </c>
      <c r="B1" s="346" t="s">
        <v>110</v>
      </c>
      <c r="C1" s="347"/>
      <c r="D1" s="347"/>
      <c r="E1" s="347"/>
      <c r="F1" s="135" t="s">
        <v>111</v>
      </c>
      <c r="G1" s="136"/>
      <c r="H1" s="136"/>
      <c r="I1" s="136"/>
      <c r="J1" s="136"/>
      <c r="K1" s="136"/>
      <c r="L1" s="136"/>
      <c r="N1" s="305" t="s">
        <v>112</v>
      </c>
      <c r="AI1" s="305" t="s">
        <v>134</v>
      </c>
      <c r="AL1" s="346" t="s">
        <v>114</v>
      </c>
      <c r="AM1" s="347"/>
      <c r="AN1" s="347"/>
      <c r="AO1" s="26"/>
      <c r="AP1" s="26"/>
      <c r="AQ1" s="26"/>
      <c r="AR1" s="26"/>
      <c r="AS1" s="26"/>
      <c r="AT1" s="26"/>
      <c r="AU1" s="26"/>
      <c r="AV1" s="26"/>
    </row>
    <row r="2" spans="1:48">
      <c r="B2" s="137"/>
      <c r="C2" s="137"/>
      <c r="D2" s="138" t="s">
        <v>115</v>
      </c>
      <c r="E2" s="138"/>
      <c r="F2" s="139" t="s">
        <v>116</v>
      </c>
      <c r="G2" s="139"/>
      <c r="H2" s="139"/>
      <c r="I2" s="139"/>
      <c r="J2" s="139"/>
      <c r="K2" s="139"/>
      <c r="L2" s="139"/>
      <c r="AM2" s="21" t="s">
        <v>117</v>
      </c>
    </row>
    <row r="3" spans="1:48" ht="39">
      <c r="B3" s="141" t="s">
        <v>60</v>
      </c>
      <c r="C3" s="142" t="s">
        <v>118</v>
      </c>
      <c r="D3" s="143" t="s">
        <v>119</v>
      </c>
      <c r="E3" s="143" t="s">
        <v>120</v>
      </c>
      <c r="F3" s="144" t="str">
        <f>' Populations'!I62</f>
        <v>White-Not Hispanic</v>
      </c>
      <c r="G3" s="144" t="str">
        <f>' Populations'!K62</f>
        <v>Hispanic</v>
      </c>
      <c r="H3" s="144" t="str">
        <f>' Populations'!M62</f>
        <v>Black-Not Hispanic</v>
      </c>
      <c r="I3" s="144" t="str">
        <f>' Populations'!O62</f>
        <v>Asian</v>
      </c>
      <c r="J3" s="144" t="str">
        <f>' Populations'!Q62</f>
        <v>American Indian/Alaska Native</v>
      </c>
      <c r="K3" s="144" t="str">
        <f>' Populations'!S62</f>
        <v>Other</v>
      </c>
      <c r="L3" s="144" t="str">
        <f>' Populations'!U62</f>
        <v>Other</v>
      </c>
      <c r="M3" s="146"/>
      <c r="N3" s="147" t="s">
        <v>135</v>
      </c>
      <c r="O3" s="147" t="s">
        <v>122</v>
      </c>
      <c r="P3" s="147" t="s">
        <v>62</v>
      </c>
      <c r="Q3" s="147" t="s">
        <v>122</v>
      </c>
      <c r="R3" s="147" t="s">
        <v>63</v>
      </c>
      <c r="S3" s="147" t="s">
        <v>122</v>
      </c>
      <c r="T3" s="147" t="str">
        <f>' Populations'!I62</f>
        <v>White-Not Hispanic</v>
      </c>
      <c r="U3" s="147" t="s">
        <v>122</v>
      </c>
      <c r="V3" s="147" t="str">
        <f>' Populations'!K62</f>
        <v>Hispanic</v>
      </c>
      <c r="W3" s="147" t="s">
        <v>122</v>
      </c>
      <c r="X3" s="147" t="str">
        <f>' Populations'!M62</f>
        <v>Black-Not Hispanic</v>
      </c>
      <c r="Y3" s="147" t="s">
        <v>122</v>
      </c>
      <c r="Z3" s="147" t="str">
        <f>' Populations'!O62</f>
        <v>Asian</v>
      </c>
      <c r="AA3" s="147" t="s">
        <v>122</v>
      </c>
      <c r="AB3" s="147" t="str">
        <f>' Populations'!Q62</f>
        <v>American Indian/Alaska Native</v>
      </c>
      <c r="AC3" s="147" t="s">
        <v>122</v>
      </c>
      <c r="AD3" s="147" t="str">
        <f>' Populations'!S62</f>
        <v>Other</v>
      </c>
      <c r="AE3" s="147" t="s">
        <v>122</v>
      </c>
      <c r="AF3" s="147" t="str">
        <f>' Populations'!U62</f>
        <v>Other</v>
      </c>
      <c r="AG3" s="147" t="s">
        <v>122</v>
      </c>
      <c r="AH3" s="146"/>
      <c r="AI3" s="147" t="s">
        <v>125</v>
      </c>
      <c r="AJ3" s="148" t="s">
        <v>126</v>
      </c>
      <c r="AL3" s="147" t="s">
        <v>60</v>
      </c>
      <c r="AM3" s="149" t="s">
        <v>61</v>
      </c>
      <c r="AN3" s="150" t="s">
        <v>62</v>
      </c>
      <c r="AO3" s="150" t="s">
        <v>63</v>
      </c>
      <c r="AP3" s="144" t="str">
        <f>' Populations'!I62</f>
        <v>White-Not Hispanic</v>
      </c>
      <c r="AQ3" s="144" t="str">
        <f>' Populations'!K62</f>
        <v>Hispanic</v>
      </c>
      <c r="AR3" s="144" t="str">
        <f>' Populations'!M62</f>
        <v>Black-Not Hispanic</v>
      </c>
      <c r="AS3" s="144" t="str">
        <f>' Populations'!O62</f>
        <v>Asian</v>
      </c>
      <c r="AT3" s="144" t="str">
        <f>' Populations'!Q62</f>
        <v>American Indian/Alaska Native</v>
      </c>
      <c r="AU3" s="144" t="str">
        <f>' Populations'!S62</f>
        <v>Other</v>
      </c>
      <c r="AV3" s="144" t="str">
        <f>' Populations'!U62</f>
        <v>Other</v>
      </c>
    </row>
    <row r="4" spans="1:48" ht="13">
      <c r="B4" s="152" t="str">
        <f>' Populations'!B81</f>
        <v>&lt;1</v>
      </c>
      <c r="C4" s="153"/>
      <c r="D4" s="154"/>
      <c r="E4" s="155"/>
      <c r="F4" s="156"/>
      <c r="G4" s="156"/>
      <c r="H4" s="156"/>
      <c r="I4" s="156"/>
      <c r="J4" s="157"/>
      <c r="K4" s="157"/>
      <c r="L4" s="158"/>
      <c r="M4" s="161"/>
      <c r="N4" s="147">
        <f>' Populations'!C63</f>
        <v>0</v>
      </c>
      <c r="O4" s="162">
        <f>IF(N4=0,0,($C$4/$N$4)*100000)</f>
        <v>0</v>
      </c>
      <c r="P4" s="162">
        <f>' Populations'!E63</f>
        <v>0</v>
      </c>
      <c r="Q4" s="162">
        <f>IF(P4=0,0,($D$4/$P$4)*100000)</f>
        <v>0</v>
      </c>
      <c r="R4" s="162">
        <f>' Populations'!G63</f>
        <v>0</v>
      </c>
      <c r="S4" s="162">
        <f>IF(R4=0,0,($E$4/$R$4)*100000)</f>
        <v>0</v>
      </c>
      <c r="T4" s="201">
        <f>' Populations'!I63</f>
        <v>0</v>
      </c>
      <c r="U4" s="162">
        <f>IF(T4=0,0,($F$4/$T$4)*100000)</f>
        <v>0</v>
      </c>
      <c r="V4" s="147">
        <f>' Populations'!K63</f>
        <v>0</v>
      </c>
      <c r="W4" s="162">
        <f>IF(V4=0,0,($G$4/$V$4)*100000)</f>
        <v>0</v>
      </c>
      <c r="X4" s="201">
        <f>' Populations'!M63</f>
        <v>0</v>
      </c>
      <c r="Y4" s="162">
        <f>IF(X4=0,0,($H$4/$X$4)*100000)</f>
        <v>0</v>
      </c>
      <c r="Z4" s="201">
        <f>' Populations'!O63</f>
        <v>0</v>
      </c>
      <c r="AA4" s="162">
        <f>IF(Z4=0,0,($I$4/$Z$4)*100000)</f>
        <v>0</v>
      </c>
      <c r="AB4" s="201">
        <f>' Populations'!Q63</f>
        <v>0</v>
      </c>
      <c r="AC4" s="162">
        <f>IF(AB4=0,0,($J$4/$AB$4)*100000)</f>
        <v>0</v>
      </c>
      <c r="AD4" s="147">
        <f>' Populations'!S63</f>
        <v>0</v>
      </c>
      <c r="AE4" s="162">
        <f>IF(AD4=0,0,($K$4/$AD$4)*100000)</f>
        <v>0</v>
      </c>
      <c r="AF4" s="147">
        <f>' Populations'!U63</f>
        <v>0</v>
      </c>
      <c r="AG4" s="162">
        <f>IF(AF4=0,0,($L$4/$AF$4)*100000)</f>
        <v>0</v>
      </c>
      <c r="AH4" s="161"/>
      <c r="AI4" s="162"/>
      <c r="AJ4" s="164">
        <v>1.3818E-2</v>
      </c>
      <c r="AK4" s="161"/>
      <c r="AL4" s="152" t="str">
        <f>' Populations'!B9</f>
        <v>&lt;1</v>
      </c>
      <c r="AM4" s="165">
        <f t="shared" ref="AM4:AM16" si="0">O4*AJ4</f>
        <v>0</v>
      </c>
      <c r="AN4" s="166">
        <f t="shared" ref="AN4:AN16" si="1">Q4*AJ4</f>
        <v>0</v>
      </c>
      <c r="AO4" s="166">
        <f t="shared" ref="AO4:AO16" si="2">S4*AJ4</f>
        <v>0</v>
      </c>
      <c r="AP4" s="167">
        <f t="shared" ref="AP4:AP16" si="3">U4*AJ4</f>
        <v>0</v>
      </c>
      <c r="AQ4" s="167">
        <f t="shared" ref="AQ4:AQ16" si="4">W4*AJ4</f>
        <v>0</v>
      </c>
      <c r="AR4" s="167">
        <f t="shared" ref="AR4:AR16" si="5">Y4*AJ4</f>
        <v>0</v>
      </c>
      <c r="AS4" s="167">
        <f t="shared" ref="AS4:AS16" si="6">AA4*AJ4</f>
        <v>0</v>
      </c>
      <c r="AT4" s="167">
        <f t="shared" ref="AT4:AT16" si="7">AC4*AJ4</f>
        <v>0</v>
      </c>
      <c r="AU4" s="167">
        <f t="shared" ref="AU4:AU16" si="8">AE4*AJ4</f>
        <v>0</v>
      </c>
      <c r="AV4" s="167">
        <f t="shared" ref="AV4:AV16" si="9">AG4*AJ4</f>
        <v>0</v>
      </c>
    </row>
    <row r="5" spans="1:48" ht="13">
      <c r="B5" s="152" t="str">
        <f>' Populations'!B82</f>
        <v>1-4</v>
      </c>
      <c r="C5" s="325"/>
      <c r="D5" s="326"/>
      <c r="E5" s="170"/>
      <c r="F5" s="171"/>
      <c r="G5" s="171"/>
      <c r="H5" s="171"/>
      <c r="I5" s="171"/>
      <c r="J5" s="172"/>
      <c r="K5" s="172"/>
      <c r="L5" s="173"/>
      <c r="M5" s="161"/>
      <c r="N5" s="147">
        <f>' Populations'!C64</f>
        <v>0</v>
      </c>
      <c r="O5" s="162">
        <f>IF(N5=0,0,($C$5/$N$5)*100000)</f>
        <v>0</v>
      </c>
      <c r="P5" s="162">
        <f>' Populations'!E64</f>
        <v>0</v>
      </c>
      <c r="Q5" s="162">
        <f>IF(P5=0,0,($D$5/$P$5)*100000)</f>
        <v>0</v>
      </c>
      <c r="R5" s="162">
        <f>' Populations'!G64</f>
        <v>0</v>
      </c>
      <c r="S5" s="162">
        <f>IF(R5=0,0,($E$5/$R$5)*100000)</f>
        <v>0</v>
      </c>
      <c r="T5" s="201">
        <f>' Populations'!I64</f>
        <v>0</v>
      </c>
      <c r="U5" s="162">
        <f>IF(T5=0,0,($F$5/$T$5)*100000)</f>
        <v>0</v>
      </c>
      <c r="V5" s="147">
        <f>' Populations'!K64</f>
        <v>0</v>
      </c>
      <c r="W5" s="162">
        <f>IF(V5=0,0,($G$5/$V$5)*100000)</f>
        <v>0</v>
      </c>
      <c r="X5" s="201">
        <f>' Populations'!M64</f>
        <v>0</v>
      </c>
      <c r="Y5" s="162">
        <f>IF(X5=0,0,($G$5/$X$5)*100000)</f>
        <v>0</v>
      </c>
      <c r="Z5" s="201">
        <f>' Populations'!O64</f>
        <v>0</v>
      </c>
      <c r="AA5" s="162">
        <f>IF(Z5=0,0,($I$5/$Z$5)*100000)</f>
        <v>0</v>
      </c>
      <c r="AB5" s="201">
        <f>' Populations'!Q64</f>
        <v>0</v>
      </c>
      <c r="AC5" s="162">
        <f>IF(AB5=0,0,($J$5/$AB$5)*100000)</f>
        <v>0</v>
      </c>
      <c r="AD5" s="147">
        <f>' Populations'!S64</f>
        <v>0</v>
      </c>
      <c r="AE5" s="162">
        <f>IF(AD5=0,0,($K$5/$AD$5)*100000)</f>
        <v>0</v>
      </c>
      <c r="AF5" s="147">
        <f>' Populations'!U64</f>
        <v>0</v>
      </c>
      <c r="AG5" s="162">
        <f>IF(AF5=0,0,($L$5/$AF$5)*100000)</f>
        <v>0</v>
      </c>
      <c r="AH5" s="161"/>
      <c r="AI5" s="162"/>
      <c r="AJ5" s="164">
        <v>5.5316999999999998E-2</v>
      </c>
      <c r="AK5" s="161"/>
      <c r="AL5" s="152" t="str">
        <f>' Populations'!B10</f>
        <v>1-4</v>
      </c>
      <c r="AM5" s="165">
        <f t="shared" si="0"/>
        <v>0</v>
      </c>
      <c r="AN5" s="166">
        <f t="shared" si="1"/>
        <v>0</v>
      </c>
      <c r="AO5" s="166">
        <f t="shared" si="2"/>
        <v>0</v>
      </c>
      <c r="AP5" s="167">
        <f t="shared" si="3"/>
        <v>0</v>
      </c>
      <c r="AQ5" s="167">
        <f t="shared" si="4"/>
        <v>0</v>
      </c>
      <c r="AR5" s="167">
        <f t="shared" si="5"/>
        <v>0</v>
      </c>
      <c r="AS5" s="167">
        <f t="shared" si="6"/>
        <v>0</v>
      </c>
      <c r="AT5" s="167">
        <f t="shared" si="7"/>
        <v>0</v>
      </c>
      <c r="AU5" s="167">
        <f t="shared" si="8"/>
        <v>0</v>
      </c>
      <c r="AV5" s="167">
        <f t="shared" si="9"/>
        <v>0</v>
      </c>
    </row>
    <row r="6" spans="1:48" ht="13">
      <c r="B6" s="152" t="str">
        <f>' Populations'!B83</f>
        <v>5-9</v>
      </c>
      <c r="C6" s="325"/>
      <c r="D6" s="326"/>
      <c r="E6" s="170"/>
      <c r="F6" s="171"/>
      <c r="G6" s="171"/>
      <c r="H6" s="171"/>
      <c r="I6" s="171"/>
      <c r="J6" s="172"/>
      <c r="K6" s="172"/>
      <c r="L6" s="173"/>
      <c r="M6" s="161"/>
      <c r="N6" s="147">
        <f>' Populations'!C65</f>
        <v>0</v>
      </c>
      <c r="O6" s="162">
        <f>IF(N6=0,0,($C$6/$N$6)*100000)</f>
        <v>0</v>
      </c>
      <c r="P6" s="162">
        <f>' Populations'!E65</f>
        <v>0</v>
      </c>
      <c r="Q6" s="162">
        <f>IF(P6=0,0,($D$6/$P$6)*100000)</f>
        <v>0</v>
      </c>
      <c r="R6" s="162">
        <f>' Populations'!G65</f>
        <v>0</v>
      </c>
      <c r="S6" s="162">
        <f>IF(R6=0,0,($E$6/$R$6)*100000)</f>
        <v>0</v>
      </c>
      <c r="T6" s="201">
        <f>' Populations'!I65</f>
        <v>0</v>
      </c>
      <c r="U6" s="162">
        <f>IF(T6=0,0,($F$6/$T$6)*100000)</f>
        <v>0</v>
      </c>
      <c r="V6" s="147">
        <f>' Populations'!K65</f>
        <v>0</v>
      </c>
      <c r="W6" s="162">
        <f>IF(V6=0,0,($G$6/$V$6)*100000)</f>
        <v>0</v>
      </c>
      <c r="X6" s="201">
        <f>' Populations'!M65</f>
        <v>0</v>
      </c>
      <c r="Y6" s="162">
        <f>IF(X6=0,0,($G$6/$X$6)*100000)</f>
        <v>0</v>
      </c>
      <c r="Z6" s="201">
        <f>' Populations'!O65</f>
        <v>0</v>
      </c>
      <c r="AA6" s="162">
        <f>IF(Z6=0,0,($I$6/$Z$6)*100000)</f>
        <v>0</v>
      </c>
      <c r="AB6" s="201">
        <f>' Populations'!Q65</f>
        <v>0</v>
      </c>
      <c r="AC6" s="162">
        <f>IF(AB6=0,0,($J$6/$AB$6)*100000)</f>
        <v>0</v>
      </c>
      <c r="AD6" s="147">
        <f>' Populations'!S65</f>
        <v>0</v>
      </c>
      <c r="AE6" s="162">
        <f>IF(AD6=0,0,($K$6/$AD$6)*100000)</f>
        <v>0</v>
      </c>
      <c r="AF6" s="147">
        <f>' Populations'!U65</f>
        <v>0</v>
      </c>
      <c r="AG6" s="162">
        <f>IF(AF6=0,0,($L$6/$AF$6)*100000)</f>
        <v>0</v>
      </c>
      <c r="AH6" s="161"/>
      <c r="AI6" s="162"/>
      <c r="AJ6" s="164">
        <v>7.2533E-2</v>
      </c>
      <c r="AK6" s="161"/>
      <c r="AL6" s="152" t="str">
        <f>' Populations'!B11</f>
        <v>5-9</v>
      </c>
      <c r="AM6" s="165">
        <f t="shared" si="0"/>
        <v>0</v>
      </c>
      <c r="AN6" s="166">
        <f t="shared" si="1"/>
        <v>0</v>
      </c>
      <c r="AO6" s="166">
        <f t="shared" si="2"/>
        <v>0</v>
      </c>
      <c r="AP6" s="167">
        <f t="shared" si="3"/>
        <v>0</v>
      </c>
      <c r="AQ6" s="167">
        <f t="shared" si="4"/>
        <v>0</v>
      </c>
      <c r="AR6" s="167">
        <f t="shared" si="5"/>
        <v>0</v>
      </c>
      <c r="AS6" s="167">
        <f t="shared" si="6"/>
        <v>0</v>
      </c>
      <c r="AT6" s="167">
        <f t="shared" si="7"/>
        <v>0</v>
      </c>
      <c r="AU6" s="167">
        <f t="shared" si="8"/>
        <v>0</v>
      </c>
      <c r="AV6" s="167">
        <f t="shared" si="9"/>
        <v>0</v>
      </c>
    </row>
    <row r="7" spans="1:48" ht="13">
      <c r="B7" s="152" t="str">
        <f>' Populations'!B84</f>
        <v>10-14</v>
      </c>
      <c r="C7" s="325"/>
      <c r="D7" s="326"/>
      <c r="E7" s="170"/>
      <c r="F7" s="171"/>
      <c r="G7" s="171"/>
      <c r="H7" s="171"/>
      <c r="I7" s="171"/>
      <c r="J7" s="172"/>
      <c r="K7" s="172"/>
      <c r="L7" s="173"/>
      <c r="M7" s="161"/>
      <c r="N7" s="147">
        <f>' Populations'!C66</f>
        <v>0</v>
      </c>
      <c r="O7" s="162">
        <f>IF(N7=0,0,($C$7/$N$7)*100000)</f>
        <v>0</v>
      </c>
      <c r="P7" s="162">
        <f>' Populations'!E66</f>
        <v>0</v>
      </c>
      <c r="Q7" s="162">
        <f>IF(P7=0,0,($D$7/$P$7)*100000)</f>
        <v>0</v>
      </c>
      <c r="R7" s="162">
        <f>' Populations'!G66</f>
        <v>0</v>
      </c>
      <c r="S7" s="162">
        <f>IF(R7=0,0,($E$7/$R$7)*100000)</f>
        <v>0</v>
      </c>
      <c r="T7" s="201">
        <f>' Populations'!I66</f>
        <v>0</v>
      </c>
      <c r="U7" s="162">
        <f>IF(T7=0,0,($F$7/$T$7)*100000)</f>
        <v>0</v>
      </c>
      <c r="V7" s="147">
        <f>' Populations'!K66</f>
        <v>0</v>
      </c>
      <c r="W7" s="162">
        <f>IF(V7=0,0,($G$7/$V$7)*100000)</f>
        <v>0</v>
      </c>
      <c r="X7" s="201">
        <f>' Populations'!M66</f>
        <v>0</v>
      </c>
      <c r="Y7" s="162">
        <f>IF(X7=0,0,($G$7/$X$7)*100000)</f>
        <v>0</v>
      </c>
      <c r="Z7" s="201">
        <f>' Populations'!O66</f>
        <v>0</v>
      </c>
      <c r="AA7" s="162">
        <f>IF(Z7=0,0,($I$7/$Z$7)*100000)</f>
        <v>0</v>
      </c>
      <c r="AB7" s="201">
        <f>' Populations'!Q66</f>
        <v>0</v>
      </c>
      <c r="AC7" s="162">
        <f>IF(AB7=0,0,($J$7/$AB$7)*100000)</f>
        <v>0</v>
      </c>
      <c r="AD7" s="147">
        <f>' Populations'!S66</f>
        <v>0</v>
      </c>
      <c r="AE7" s="162">
        <f>IF(AD7=0,0,($K$7/$AD$7)*100000)</f>
        <v>0</v>
      </c>
      <c r="AF7" s="147">
        <f>' Populations'!U66</f>
        <v>0</v>
      </c>
      <c r="AG7" s="162">
        <f>IF(AF7=0,0,($L$7/$AF$7)*100000)</f>
        <v>0</v>
      </c>
      <c r="AH7" s="161"/>
      <c r="AI7" s="162"/>
      <c r="AJ7" s="164">
        <v>7.3032E-2</v>
      </c>
      <c r="AK7" s="161"/>
      <c r="AL7" s="152" t="str">
        <f>' Populations'!B12</f>
        <v>10-14</v>
      </c>
      <c r="AM7" s="165">
        <f t="shared" si="0"/>
        <v>0</v>
      </c>
      <c r="AN7" s="166">
        <f t="shared" si="1"/>
        <v>0</v>
      </c>
      <c r="AO7" s="166">
        <f t="shared" si="2"/>
        <v>0</v>
      </c>
      <c r="AP7" s="167">
        <f t="shared" si="3"/>
        <v>0</v>
      </c>
      <c r="AQ7" s="167">
        <f t="shared" si="4"/>
        <v>0</v>
      </c>
      <c r="AR7" s="167">
        <f t="shared" si="5"/>
        <v>0</v>
      </c>
      <c r="AS7" s="167">
        <f t="shared" si="6"/>
        <v>0</v>
      </c>
      <c r="AT7" s="167">
        <f t="shared" si="7"/>
        <v>0</v>
      </c>
      <c r="AU7" s="167">
        <f t="shared" si="8"/>
        <v>0</v>
      </c>
      <c r="AV7" s="167">
        <f t="shared" si="9"/>
        <v>0</v>
      </c>
    </row>
    <row r="8" spans="1:48" ht="13">
      <c r="B8" s="152" t="str">
        <f>' Populations'!B85</f>
        <v>15-19</v>
      </c>
      <c r="C8" s="325"/>
      <c r="D8" s="326"/>
      <c r="E8" s="170"/>
      <c r="F8" s="171"/>
      <c r="G8" s="171"/>
      <c r="H8" s="171"/>
      <c r="I8" s="171"/>
      <c r="J8" s="172"/>
      <c r="K8" s="172"/>
      <c r="L8" s="173"/>
      <c r="M8" s="161"/>
      <c r="N8" s="147">
        <f>' Populations'!C67</f>
        <v>0</v>
      </c>
      <c r="O8" s="162">
        <f>IF(N8=0,0,($C$8/$N$8)*100000)</f>
        <v>0</v>
      </c>
      <c r="P8" s="162">
        <f>' Populations'!E67</f>
        <v>0</v>
      </c>
      <c r="Q8" s="162">
        <f>IF(P8=0,0,($D$8/$P$8)*100000)</f>
        <v>0</v>
      </c>
      <c r="R8" s="162">
        <f>' Populations'!G67</f>
        <v>0</v>
      </c>
      <c r="S8" s="162">
        <f>IF(R8=0,0,($E$8/$R$8)*100000)</f>
        <v>0</v>
      </c>
      <c r="T8" s="201">
        <f>' Populations'!I67</f>
        <v>0</v>
      </c>
      <c r="U8" s="162">
        <f>IF(T8=0,0,($F$8/$T$8)*100000)</f>
        <v>0</v>
      </c>
      <c r="V8" s="147">
        <f>' Populations'!K67</f>
        <v>0</v>
      </c>
      <c r="W8" s="162">
        <f>IF(V8=0,0,($G$8/$V$8)*100000)</f>
        <v>0</v>
      </c>
      <c r="X8" s="201">
        <f>' Populations'!M67</f>
        <v>0</v>
      </c>
      <c r="Y8" s="162">
        <f>IF(X8=0,0,($G$8/$X$8)*100000)</f>
        <v>0</v>
      </c>
      <c r="Z8" s="201">
        <f>' Populations'!O67</f>
        <v>0</v>
      </c>
      <c r="AA8" s="162">
        <f>IF(Z8=0,0,($I$8/$Z$8)*100000)</f>
        <v>0</v>
      </c>
      <c r="AB8" s="201">
        <f>' Populations'!Q67</f>
        <v>0</v>
      </c>
      <c r="AC8" s="162">
        <f>IF(AB8=0,0,($J$8/$AB$8)*100000)</f>
        <v>0</v>
      </c>
      <c r="AD8" s="147">
        <f>' Populations'!S67</f>
        <v>0</v>
      </c>
      <c r="AE8" s="162">
        <f>IF(AD8=0,0,($K$8/$AD$8)*100000)</f>
        <v>0</v>
      </c>
      <c r="AF8" s="147">
        <f>' Populations'!U67</f>
        <v>0</v>
      </c>
      <c r="AG8" s="162">
        <f>IF(AF8=0,0,($L$8/$AF$8)*100000)</f>
        <v>0</v>
      </c>
      <c r="AH8" s="161"/>
      <c r="AI8" s="162"/>
      <c r="AJ8" s="164">
        <v>7.2168999999999997E-2</v>
      </c>
      <c r="AK8" s="161"/>
      <c r="AL8" s="152" t="str">
        <f>' Populations'!B13</f>
        <v>15-19</v>
      </c>
      <c r="AM8" s="165">
        <f t="shared" si="0"/>
        <v>0</v>
      </c>
      <c r="AN8" s="166">
        <f t="shared" si="1"/>
        <v>0</v>
      </c>
      <c r="AO8" s="166">
        <f t="shared" si="2"/>
        <v>0</v>
      </c>
      <c r="AP8" s="167">
        <f t="shared" si="3"/>
        <v>0</v>
      </c>
      <c r="AQ8" s="167">
        <f t="shared" si="4"/>
        <v>0</v>
      </c>
      <c r="AR8" s="167">
        <f t="shared" si="5"/>
        <v>0</v>
      </c>
      <c r="AS8" s="167">
        <f t="shared" si="6"/>
        <v>0</v>
      </c>
      <c r="AT8" s="167">
        <f t="shared" si="7"/>
        <v>0</v>
      </c>
      <c r="AU8" s="167">
        <f t="shared" si="8"/>
        <v>0</v>
      </c>
      <c r="AV8" s="167">
        <f t="shared" si="9"/>
        <v>0</v>
      </c>
    </row>
    <row r="9" spans="1:48" ht="13">
      <c r="B9" s="152" t="str">
        <f>' Populations'!B86</f>
        <v>20-24</v>
      </c>
      <c r="C9" s="325"/>
      <c r="D9" s="326"/>
      <c r="E9" s="170"/>
      <c r="F9" s="171"/>
      <c r="G9" s="171"/>
      <c r="H9" s="171"/>
      <c r="I9" s="171"/>
      <c r="J9" s="172"/>
      <c r="K9" s="172"/>
      <c r="L9" s="173"/>
      <c r="M9" s="161"/>
      <c r="N9" s="147">
        <f>' Populations'!C68</f>
        <v>0</v>
      </c>
      <c r="O9" s="162">
        <f>IF(N9=0,0,($C$9/$N$9)*100000)</f>
        <v>0</v>
      </c>
      <c r="P9" s="162">
        <f>' Populations'!E68</f>
        <v>0</v>
      </c>
      <c r="Q9" s="162">
        <f>IF(P9=0,0,($D$9/$P$9)*100000)</f>
        <v>0</v>
      </c>
      <c r="R9" s="162">
        <f>' Populations'!G68</f>
        <v>0</v>
      </c>
      <c r="S9" s="162">
        <f>IF(R9=0,0,($E$9/$R$9)*100000)</f>
        <v>0</v>
      </c>
      <c r="T9" s="201">
        <f>' Populations'!I68</f>
        <v>0</v>
      </c>
      <c r="U9" s="162">
        <f>IF(T9=0,0,($F$9/$T$9)*100000)</f>
        <v>0</v>
      </c>
      <c r="V9" s="147">
        <f>' Populations'!K68</f>
        <v>0</v>
      </c>
      <c r="W9" s="162">
        <f>IF(V9=0,0,($G$9/$V$9)*100000)</f>
        <v>0</v>
      </c>
      <c r="X9" s="201">
        <f>' Populations'!M68</f>
        <v>0</v>
      </c>
      <c r="Y9" s="162">
        <f>IF(X9=0,0,($G$9/$X$9)*100000)</f>
        <v>0</v>
      </c>
      <c r="Z9" s="201">
        <f>' Populations'!O68</f>
        <v>0</v>
      </c>
      <c r="AA9" s="162">
        <f>IF(Z9=0,0,($I$9/$Z$9)*100000)</f>
        <v>0</v>
      </c>
      <c r="AB9" s="201">
        <f>' Populations'!Q68</f>
        <v>0</v>
      </c>
      <c r="AC9" s="162">
        <f>IF(AB9=0,0,($J$9/$AB$9)*100000)</f>
        <v>0</v>
      </c>
      <c r="AD9" s="147">
        <f>' Populations'!S68</f>
        <v>0</v>
      </c>
      <c r="AE9" s="162">
        <f>IF(AD9=0,0,($K$9/$AD$9)*100000)</f>
        <v>0</v>
      </c>
      <c r="AF9" s="147">
        <f>' Populations'!U68</f>
        <v>0</v>
      </c>
      <c r="AG9" s="162">
        <f>IF(AF9=0,0,($L$9/$AF$9)*100000)</f>
        <v>0</v>
      </c>
      <c r="AH9" s="161"/>
      <c r="AI9" s="162"/>
      <c r="AJ9" s="164">
        <v>6.6477999999999995E-2</v>
      </c>
      <c r="AK9" s="161"/>
      <c r="AL9" s="152" t="str">
        <f>' Populations'!B14</f>
        <v>20-24</v>
      </c>
      <c r="AM9" s="165">
        <f t="shared" si="0"/>
        <v>0</v>
      </c>
      <c r="AN9" s="166">
        <f t="shared" si="1"/>
        <v>0</v>
      </c>
      <c r="AO9" s="166">
        <f t="shared" si="2"/>
        <v>0</v>
      </c>
      <c r="AP9" s="167">
        <f t="shared" si="3"/>
        <v>0</v>
      </c>
      <c r="AQ9" s="167">
        <f t="shared" si="4"/>
        <v>0</v>
      </c>
      <c r="AR9" s="167">
        <f t="shared" si="5"/>
        <v>0</v>
      </c>
      <c r="AS9" s="167">
        <f t="shared" si="6"/>
        <v>0</v>
      </c>
      <c r="AT9" s="167">
        <f t="shared" si="7"/>
        <v>0</v>
      </c>
      <c r="AU9" s="167">
        <f t="shared" si="8"/>
        <v>0</v>
      </c>
      <c r="AV9" s="167">
        <f t="shared" si="9"/>
        <v>0</v>
      </c>
    </row>
    <row r="10" spans="1:48" ht="13">
      <c r="B10" s="152" t="str">
        <f>' Populations'!B87</f>
        <v>25-34</v>
      </c>
      <c r="C10" s="325"/>
      <c r="D10" s="326"/>
      <c r="E10" s="170"/>
      <c r="F10" s="171"/>
      <c r="G10" s="171"/>
      <c r="H10" s="171"/>
      <c r="I10" s="171"/>
      <c r="J10" s="172"/>
      <c r="K10" s="172"/>
      <c r="L10" s="173"/>
      <c r="M10" s="161"/>
      <c r="N10" s="147">
        <f>' Populations'!C69</f>
        <v>0</v>
      </c>
      <c r="O10" s="162">
        <f>IF(N10=0,0,($C$10/$N$10)*100000)</f>
        <v>0</v>
      </c>
      <c r="P10" s="162">
        <f>' Populations'!E69</f>
        <v>0</v>
      </c>
      <c r="Q10" s="162">
        <f>IF(P10=0,0,($D$10/$P$10)*100000)</f>
        <v>0</v>
      </c>
      <c r="R10" s="162">
        <f>' Populations'!G69</f>
        <v>0</v>
      </c>
      <c r="S10" s="162">
        <f>IF(R10=0,0,($E$10/$R$10)*100000)</f>
        <v>0</v>
      </c>
      <c r="T10" s="201">
        <f>' Populations'!I69</f>
        <v>0</v>
      </c>
      <c r="U10" s="162">
        <f>IF(T10=0,0,($F$10/$T$10)*100000)</f>
        <v>0</v>
      </c>
      <c r="V10" s="147">
        <f>' Populations'!K69</f>
        <v>0</v>
      </c>
      <c r="W10" s="162">
        <f>IF(V10=0,0,($G$10/$V$10)*100000)</f>
        <v>0</v>
      </c>
      <c r="X10" s="201">
        <f>' Populations'!M69</f>
        <v>0</v>
      </c>
      <c r="Y10" s="162">
        <f>IF(X10=0,0,($G$10/$X$10)*100000)</f>
        <v>0</v>
      </c>
      <c r="Z10" s="201">
        <f>' Populations'!O69</f>
        <v>0</v>
      </c>
      <c r="AA10" s="162">
        <f>IF(Z10=0,0,($I$10/$Z$10)*100000)</f>
        <v>0</v>
      </c>
      <c r="AB10" s="201">
        <f>' Populations'!Q69</f>
        <v>0</v>
      </c>
      <c r="AC10" s="162">
        <f>IF(AB10=0,0,($J$10/$AB$10)*100000)</f>
        <v>0</v>
      </c>
      <c r="AD10" s="147">
        <f>' Populations'!S69</f>
        <v>0</v>
      </c>
      <c r="AE10" s="162">
        <f>IF(AD10=0,0,($K$10/$AD$10)*100000)</f>
        <v>0</v>
      </c>
      <c r="AF10" s="147">
        <f>' Populations'!U69</f>
        <v>0</v>
      </c>
      <c r="AG10" s="162">
        <f>IF(AF10=0,0,($L$10/$AF$10)*100000)</f>
        <v>0</v>
      </c>
      <c r="AH10" s="161"/>
      <c r="AI10" s="162"/>
      <c r="AJ10" s="164">
        <v>0.135573</v>
      </c>
      <c r="AK10" s="161"/>
      <c r="AL10" s="152" t="str">
        <f>' Populations'!B15</f>
        <v>25-34</v>
      </c>
      <c r="AM10" s="165">
        <f t="shared" si="0"/>
        <v>0</v>
      </c>
      <c r="AN10" s="166">
        <f t="shared" si="1"/>
        <v>0</v>
      </c>
      <c r="AO10" s="166">
        <f t="shared" si="2"/>
        <v>0</v>
      </c>
      <c r="AP10" s="167">
        <f t="shared" si="3"/>
        <v>0</v>
      </c>
      <c r="AQ10" s="167">
        <f t="shared" si="4"/>
        <v>0</v>
      </c>
      <c r="AR10" s="167">
        <f t="shared" si="5"/>
        <v>0</v>
      </c>
      <c r="AS10" s="167">
        <f t="shared" si="6"/>
        <v>0</v>
      </c>
      <c r="AT10" s="167">
        <f t="shared" si="7"/>
        <v>0</v>
      </c>
      <c r="AU10" s="167">
        <f t="shared" si="8"/>
        <v>0</v>
      </c>
      <c r="AV10" s="167">
        <f t="shared" si="9"/>
        <v>0</v>
      </c>
    </row>
    <row r="11" spans="1:48" ht="13">
      <c r="B11" s="152" t="str">
        <f>' Populations'!B88</f>
        <v>35-44</v>
      </c>
      <c r="C11" s="325"/>
      <c r="D11" s="326"/>
      <c r="E11" s="170"/>
      <c r="F11" s="171"/>
      <c r="G11" s="171"/>
      <c r="H11" s="171"/>
      <c r="I11" s="171"/>
      <c r="J11" s="172"/>
      <c r="K11" s="172"/>
      <c r="L11" s="173"/>
      <c r="M11" s="161"/>
      <c r="N11" s="147">
        <f>' Populations'!C70</f>
        <v>0</v>
      </c>
      <c r="O11" s="162">
        <f>IF(N11=0,0,($C$11/$N$11)*100000)</f>
        <v>0</v>
      </c>
      <c r="P11" s="162">
        <f>' Populations'!E70</f>
        <v>0</v>
      </c>
      <c r="Q11" s="162">
        <f>IF(P11=0,0,($D$11/$P$11)*100000)</f>
        <v>0</v>
      </c>
      <c r="R11" s="162">
        <f>' Populations'!G70</f>
        <v>0</v>
      </c>
      <c r="S11" s="162">
        <f>IF(R11=0,0,($E$11/$R$11)*100000)</f>
        <v>0</v>
      </c>
      <c r="T11" s="201">
        <f>' Populations'!I70</f>
        <v>0</v>
      </c>
      <c r="U11" s="162">
        <f>IF(T11=0,0,($F$11/$T$11)*100000)</f>
        <v>0</v>
      </c>
      <c r="V11" s="147">
        <f>' Populations'!K70</f>
        <v>0</v>
      </c>
      <c r="W11" s="162">
        <f>IF(V11=0,0,($G$11/$V$11)*100000)</f>
        <v>0</v>
      </c>
      <c r="X11" s="201">
        <f>' Populations'!M70</f>
        <v>0</v>
      </c>
      <c r="Y11" s="162">
        <f>IF(X11=0,0,($G$11/$X$11)*100000)</f>
        <v>0</v>
      </c>
      <c r="Z11" s="201">
        <f>' Populations'!O70</f>
        <v>0</v>
      </c>
      <c r="AA11" s="162">
        <f>IF(Z11=0,0,($I$11/$Z$11)*100000)</f>
        <v>0</v>
      </c>
      <c r="AB11" s="201">
        <f>' Populations'!Q70</f>
        <v>0</v>
      </c>
      <c r="AC11" s="162">
        <f>IF(AB11=0,0,($J$11/$AB$11)*100000)</f>
        <v>0</v>
      </c>
      <c r="AD11" s="147">
        <f>' Populations'!S70</f>
        <v>0</v>
      </c>
      <c r="AE11" s="162">
        <f>IF(AD11=0,0,($K$11/$AD$11)*100000)</f>
        <v>0</v>
      </c>
      <c r="AF11" s="147">
        <f>' Populations'!U70</f>
        <v>0</v>
      </c>
      <c r="AG11" s="162">
        <f>IF(AF11=0,0,($L$11/$AF$11)*100000)</f>
        <v>0</v>
      </c>
      <c r="AH11" s="161"/>
      <c r="AI11" s="162"/>
      <c r="AJ11" s="164">
        <v>0.16261300000000001</v>
      </c>
      <c r="AK11" s="161"/>
      <c r="AL11" s="152" t="str">
        <f>' Populations'!B16</f>
        <v>35-44</v>
      </c>
      <c r="AM11" s="165">
        <f t="shared" si="0"/>
        <v>0</v>
      </c>
      <c r="AN11" s="166">
        <f t="shared" si="1"/>
        <v>0</v>
      </c>
      <c r="AO11" s="166">
        <f t="shared" si="2"/>
        <v>0</v>
      </c>
      <c r="AP11" s="167">
        <f t="shared" si="3"/>
        <v>0</v>
      </c>
      <c r="AQ11" s="167">
        <f t="shared" si="4"/>
        <v>0</v>
      </c>
      <c r="AR11" s="167">
        <f t="shared" si="5"/>
        <v>0</v>
      </c>
      <c r="AS11" s="167">
        <f t="shared" si="6"/>
        <v>0</v>
      </c>
      <c r="AT11" s="167">
        <f t="shared" si="7"/>
        <v>0</v>
      </c>
      <c r="AU11" s="167">
        <f t="shared" si="8"/>
        <v>0</v>
      </c>
      <c r="AV11" s="167">
        <f t="shared" si="9"/>
        <v>0</v>
      </c>
    </row>
    <row r="12" spans="1:48" ht="13">
      <c r="B12" s="152" t="str">
        <f>' Populations'!B89</f>
        <v>45-54</v>
      </c>
      <c r="C12" s="325"/>
      <c r="D12" s="326"/>
      <c r="E12" s="170"/>
      <c r="F12" s="171"/>
      <c r="G12" s="171"/>
      <c r="H12" s="171"/>
      <c r="I12" s="171"/>
      <c r="J12" s="172"/>
      <c r="K12" s="172"/>
      <c r="L12" s="173"/>
      <c r="M12" s="161"/>
      <c r="N12" s="147">
        <f>' Populations'!C71</f>
        <v>0</v>
      </c>
      <c r="O12" s="162">
        <f>IF(N12=0,0,($C$12/$N$12)*100000)</f>
        <v>0</v>
      </c>
      <c r="P12" s="162">
        <f>' Populations'!E71</f>
        <v>0</v>
      </c>
      <c r="Q12" s="162">
        <f>IF(P12=0,0,($D$12/$P$12)*100000)</f>
        <v>0</v>
      </c>
      <c r="R12" s="162">
        <f>' Populations'!G71</f>
        <v>0</v>
      </c>
      <c r="S12" s="162">
        <f>IF(R12=0,0,($E$12/$R$12)*100000)</f>
        <v>0</v>
      </c>
      <c r="T12" s="201">
        <f>' Populations'!I71</f>
        <v>0</v>
      </c>
      <c r="U12" s="162">
        <f>IF(T12=0,0,($F$12/$T$12)*100000)</f>
        <v>0</v>
      </c>
      <c r="V12" s="147">
        <f>' Populations'!K71</f>
        <v>0</v>
      </c>
      <c r="W12" s="162">
        <f>IF(V12=0,0,($G$12/$V$12)*100000)</f>
        <v>0</v>
      </c>
      <c r="X12" s="201">
        <f>' Populations'!M71</f>
        <v>0</v>
      </c>
      <c r="Y12" s="162">
        <f>IF(X12=0,0,($G$12/$X$12)*100000)</f>
        <v>0</v>
      </c>
      <c r="Z12" s="201">
        <f>' Populations'!O71</f>
        <v>0</v>
      </c>
      <c r="AA12" s="162">
        <f>IF(Z12=0,0,($I$12/$Z$12)*100000)</f>
        <v>0</v>
      </c>
      <c r="AB12" s="201">
        <f>' Populations'!Q71</f>
        <v>0</v>
      </c>
      <c r="AC12" s="162">
        <f>IF(AB12=0,0,($J$12/$AB$12)*100000)</f>
        <v>0</v>
      </c>
      <c r="AD12" s="147">
        <f>' Populations'!S71</f>
        <v>0</v>
      </c>
      <c r="AE12" s="162">
        <f>IF(AD12=0,0,($K$12/$AD$12)*100000)</f>
        <v>0</v>
      </c>
      <c r="AF12" s="147">
        <f>' Populations'!U71</f>
        <v>0</v>
      </c>
      <c r="AG12" s="162">
        <f>IF(AF12=0,0,($L$12/$AF$12)*100000)</f>
        <v>0</v>
      </c>
      <c r="AH12" s="161"/>
      <c r="AI12" s="162"/>
      <c r="AJ12" s="164">
        <v>0.13483400000000001</v>
      </c>
      <c r="AK12" s="161"/>
      <c r="AL12" s="152" t="str">
        <f>' Populations'!B17</f>
        <v>45-54</v>
      </c>
      <c r="AM12" s="165">
        <f t="shared" si="0"/>
        <v>0</v>
      </c>
      <c r="AN12" s="166">
        <f t="shared" si="1"/>
        <v>0</v>
      </c>
      <c r="AO12" s="166">
        <f t="shared" si="2"/>
        <v>0</v>
      </c>
      <c r="AP12" s="167">
        <f t="shared" si="3"/>
        <v>0</v>
      </c>
      <c r="AQ12" s="167">
        <f t="shared" si="4"/>
        <v>0</v>
      </c>
      <c r="AR12" s="167">
        <f t="shared" si="5"/>
        <v>0</v>
      </c>
      <c r="AS12" s="167">
        <f t="shared" si="6"/>
        <v>0</v>
      </c>
      <c r="AT12" s="167">
        <f t="shared" si="7"/>
        <v>0</v>
      </c>
      <c r="AU12" s="167">
        <f t="shared" si="8"/>
        <v>0</v>
      </c>
      <c r="AV12" s="167">
        <f t="shared" si="9"/>
        <v>0</v>
      </c>
    </row>
    <row r="13" spans="1:48" ht="13">
      <c r="B13" s="152" t="str">
        <f>' Populations'!B90</f>
        <v>55-64</v>
      </c>
      <c r="C13" s="325"/>
      <c r="D13" s="326"/>
      <c r="E13" s="170"/>
      <c r="F13" s="171"/>
      <c r="G13" s="171"/>
      <c r="H13" s="171"/>
      <c r="I13" s="171"/>
      <c r="J13" s="172"/>
      <c r="K13" s="172"/>
      <c r="L13" s="173"/>
      <c r="M13" s="161"/>
      <c r="N13" s="147">
        <f>' Populations'!C72</f>
        <v>0</v>
      </c>
      <c r="O13" s="162">
        <f>IF(N13=0,0,($C$13/$N$13)*100000)</f>
        <v>0</v>
      </c>
      <c r="P13" s="162">
        <f>' Populations'!E72</f>
        <v>0</v>
      </c>
      <c r="Q13" s="162">
        <f>IF(P13=0,0,($D$13/$P$13)*100000)</f>
        <v>0</v>
      </c>
      <c r="R13" s="162">
        <f>' Populations'!G72</f>
        <v>0</v>
      </c>
      <c r="S13" s="162">
        <f>IF(R13=0,0,($E$13/$R$13)*100000)</f>
        <v>0</v>
      </c>
      <c r="T13" s="201">
        <f>' Populations'!I72</f>
        <v>0</v>
      </c>
      <c r="U13" s="162">
        <f>IF(T13=0,0,($F$13/$T$13)*100000)</f>
        <v>0</v>
      </c>
      <c r="V13" s="147">
        <f>' Populations'!K72</f>
        <v>0</v>
      </c>
      <c r="W13" s="162">
        <f>IF(V13=0,0,($G$13/$V$13)*100000)</f>
        <v>0</v>
      </c>
      <c r="X13" s="201">
        <f>' Populations'!M72</f>
        <v>0</v>
      </c>
      <c r="Y13" s="162">
        <f>IF(X13=0,0,($G$13/$X$13)*100000)</f>
        <v>0</v>
      </c>
      <c r="Z13" s="201">
        <f>' Populations'!O72</f>
        <v>0</v>
      </c>
      <c r="AA13" s="162">
        <f>IF(Z13=0,0,($I$13/$Z$13)*100000)</f>
        <v>0</v>
      </c>
      <c r="AB13" s="201">
        <f>' Populations'!Q72</f>
        <v>0</v>
      </c>
      <c r="AC13" s="162">
        <f>IF(AB13=0,0,($J$13/$AB$13)*100000)</f>
        <v>0</v>
      </c>
      <c r="AD13" s="147">
        <f>' Populations'!S72</f>
        <v>0</v>
      </c>
      <c r="AE13" s="162">
        <f>IF(AD13=0,0,($K$13/$AD$13)*100000)</f>
        <v>0</v>
      </c>
      <c r="AF13" s="147">
        <f>' Populations'!U72</f>
        <v>0</v>
      </c>
      <c r="AG13" s="162">
        <f>IF(AF13=0,0,($L$13/$AF$13)*100000)</f>
        <v>0</v>
      </c>
      <c r="AH13" s="161"/>
      <c r="AI13" s="162"/>
      <c r="AJ13" s="164">
        <v>8.7247000000000005E-2</v>
      </c>
      <c r="AK13" s="161"/>
      <c r="AL13" s="152" t="str">
        <f>' Populations'!B18</f>
        <v>55-64</v>
      </c>
      <c r="AM13" s="165">
        <f t="shared" si="0"/>
        <v>0</v>
      </c>
      <c r="AN13" s="166">
        <f t="shared" si="1"/>
        <v>0</v>
      </c>
      <c r="AO13" s="166">
        <f t="shared" si="2"/>
        <v>0</v>
      </c>
      <c r="AP13" s="167">
        <f t="shared" si="3"/>
        <v>0</v>
      </c>
      <c r="AQ13" s="167">
        <f t="shared" si="4"/>
        <v>0</v>
      </c>
      <c r="AR13" s="167">
        <f t="shared" si="5"/>
        <v>0</v>
      </c>
      <c r="AS13" s="167">
        <f t="shared" si="6"/>
        <v>0</v>
      </c>
      <c r="AT13" s="167">
        <f t="shared" si="7"/>
        <v>0</v>
      </c>
      <c r="AU13" s="167">
        <f t="shared" si="8"/>
        <v>0</v>
      </c>
      <c r="AV13" s="167">
        <f t="shared" si="9"/>
        <v>0</v>
      </c>
    </row>
    <row r="14" spans="1:48" ht="13">
      <c r="B14" s="152" t="str">
        <f>' Populations'!B91</f>
        <v>65-74</v>
      </c>
      <c r="C14" s="325"/>
      <c r="D14" s="326"/>
      <c r="E14" s="170"/>
      <c r="F14" s="171"/>
      <c r="G14" s="171"/>
      <c r="H14" s="171"/>
      <c r="I14" s="171"/>
      <c r="J14" s="172"/>
      <c r="K14" s="172"/>
      <c r="L14" s="173"/>
      <c r="M14" s="161"/>
      <c r="N14" s="147">
        <f>' Populations'!C73</f>
        <v>0</v>
      </c>
      <c r="O14" s="162">
        <f>IF(N14=0,0,($C$14/$N$14)*100000)</f>
        <v>0</v>
      </c>
      <c r="P14" s="162">
        <f>' Populations'!E73</f>
        <v>0</v>
      </c>
      <c r="Q14" s="162">
        <f>IF(P14=0,0,($D$14/$P$14)*100000)</f>
        <v>0</v>
      </c>
      <c r="R14" s="162">
        <f>' Populations'!G73</f>
        <v>0</v>
      </c>
      <c r="S14" s="162">
        <f>IF(R14=0,0,($E$14/$R$14)*100000)</f>
        <v>0</v>
      </c>
      <c r="T14" s="201">
        <f>' Populations'!I73</f>
        <v>0</v>
      </c>
      <c r="U14" s="162">
        <f>IF(T14=0,0,($F$14/$T$14)*100000)</f>
        <v>0</v>
      </c>
      <c r="V14" s="147">
        <f>' Populations'!K73</f>
        <v>0</v>
      </c>
      <c r="W14" s="162">
        <f>IF(V14=0,0,($G$14/$V$14)*100000)</f>
        <v>0</v>
      </c>
      <c r="X14" s="201">
        <f>' Populations'!M73</f>
        <v>0</v>
      </c>
      <c r="Y14" s="162">
        <f>IF(X14=0,0,($G$14/$X$14)*100000)</f>
        <v>0</v>
      </c>
      <c r="Z14" s="201">
        <f>' Populations'!O73</f>
        <v>0</v>
      </c>
      <c r="AA14" s="162">
        <f>IF(Z14=0,0,($I$14/$Z$14)*100000)</f>
        <v>0</v>
      </c>
      <c r="AB14" s="201">
        <f>' Populations'!Q73</f>
        <v>0</v>
      </c>
      <c r="AC14" s="162">
        <f>IF(AB14=0,0,($J$14/$AB$14)*100000)</f>
        <v>0</v>
      </c>
      <c r="AD14" s="147">
        <f>' Populations'!S73</f>
        <v>0</v>
      </c>
      <c r="AE14" s="162">
        <f>IF(AD14=0,0,($K$14/$AD$14)*100000)</f>
        <v>0</v>
      </c>
      <c r="AF14" s="147">
        <f>' Populations'!U73</f>
        <v>0</v>
      </c>
      <c r="AG14" s="162">
        <f>IF(AF14=0,0,($L$14/$AF$14)*100000)</f>
        <v>0</v>
      </c>
      <c r="AH14" s="161"/>
      <c r="AI14" s="162"/>
      <c r="AJ14" s="164">
        <v>6.6036999999999998E-2</v>
      </c>
      <c r="AK14" s="161"/>
      <c r="AL14" s="152" t="str">
        <f>' Populations'!B19</f>
        <v>65-74</v>
      </c>
      <c r="AM14" s="165">
        <f t="shared" si="0"/>
        <v>0</v>
      </c>
      <c r="AN14" s="166">
        <f t="shared" si="1"/>
        <v>0</v>
      </c>
      <c r="AO14" s="166">
        <f t="shared" si="2"/>
        <v>0</v>
      </c>
      <c r="AP14" s="167">
        <f t="shared" si="3"/>
        <v>0</v>
      </c>
      <c r="AQ14" s="167">
        <f t="shared" si="4"/>
        <v>0</v>
      </c>
      <c r="AR14" s="167">
        <f t="shared" si="5"/>
        <v>0</v>
      </c>
      <c r="AS14" s="167">
        <f t="shared" si="6"/>
        <v>0</v>
      </c>
      <c r="AT14" s="167">
        <f t="shared" si="7"/>
        <v>0</v>
      </c>
      <c r="AU14" s="167">
        <f t="shared" si="8"/>
        <v>0</v>
      </c>
      <c r="AV14" s="167">
        <f t="shared" si="9"/>
        <v>0</v>
      </c>
    </row>
    <row r="15" spans="1:48" ht="13">
      <c r="B15" s="152" t="str">
        <f>' Populations'!B92</f>
        <v>75-84</v>
      </c>
      <c r="C15" s="325"/>
      <c r="D15" s="326"/>
      <c r="E15" s="170"/>
      <c r="F15" s="171"/>
      <c r="G15" s="171"/>
      <c r="H15" s="171"/>
      <c r="I15" s="171"/>
      <c r="J15" s="172"/>
      <c r="K15" s="172"/>
      <c r="L15" s="173"/>
      <c r="M15" s="161"/>
      <c r="N15" s="147">
        <f>' Populations'!C74</f>
        <v>0</v>
      </c>
      <c r="O15" s="162">
        <f>IF(N15=0,0,($C$15/$N$15)*100000)</f>
        <v>0</v>
      </c>
      <c r="P15" s="162">
        <f>' Populations'!E74</f>
        <v>0</v>
      </c>
      <c r="Q15" s="162">
        <f>IF(P15=0,0,($D$15/$P$15)*100000)</f>
        <v>0</v>
      </c>
      <c r="R15" s="162">
        <f>' Populations'!G74</f>
        <v>0</v>
      </c>
      <c r="S15" s="162">
        <f>IF(R15=0,0,($E$15/$R$15)*100000)</f>
        <v>0</v>
      </c>
      <c r="T15" s="201">
        <f>' Populations'!I74</f>
        <v>0</v>
      </c>
      <c r="U15" s="162">
        <f>IF(T15=0,0,($F$15/$T$15)*100000)</f>
        <v>0</v>
      </c>
      <c r="V15" s="147">
        <f>' Populations'!K74</f>
        <v>0</v>
      </c>
      <c r="W15" s="162">
        <f>IF(V15=0,0,($G$15/$V$15)*100000)</f>
        <v>0</v>
      </c>
      <c r="X15" s="201">
        <f>' Populations'!M74</f>
        <v>0</v>
      </c>
      <c r="Y15" s="162">
        <f>IF(X15=0,0,($G$15/$X$15)*100000)</f>
        <v>0</v>
      </c>
      <c r="Z15" s="201">
        <f>' Populations'!O74</f>
        <v>0</v>
      </c>
      <c r="AA15" s="162">
        <f>IF(Z15=0,0,($I$15/$Z$15)*100000)</f>
        <v>0</v>
      </c>
      <c r="AB15" s="201">
        <f>' Populations'!Q74</f>
        <v>0</v>
      </c>
      <c r="AC15" s="162">
        <f>IF(AB15=0,0,($J$15/$AB$15)*100000)</f>
        <v>0</v>
      </c>
      <c r="AD15" s="147">
        <f>' Populations'!S74</f>
        <v>0</v>
      </c>
      <c r="AE15" s="162">
        <f>IF(AD15=0,0,($K$15/$AD$15)*100000)</f>
        <v>0</v>
      </c>
      <c r="AF15" s="147">
        <f>' Populations'!U74</f>
        <v>0</v>
      </c>
      <c r="AG15" s="162">
        <f>IF(AF15=0,0,($L$15/$AF$15)*100000)</f>
        <v>0</v>
      </c>
      <c r="AH15" s="161"/>
      <c r="AI15" s="162"/>
      <c r="AJ15" s="164">
        <v>4.4840999999999999E-2</v>
      </c>
      <c r="AK15" s="161"/>
      <c r="AL15" s="152" t="str">
        <f>' Populations'!B20</f>
        <v>75-84</v>
      </c>
      <c r="AM15" s="165">
        <f t="shared" si="0"/>
        <v>0</v>
      </c>
      <c r="AN15" s="166">
        <f t="shared" si="1"/>
        <v>0</v>
      </c>
      <c r="AO15" s="166">
        <f t="shared" si="2"/>
        <v>0</v>
      </c>
      <c r="AP15" s="167">
        <f t="shared" si="3"/>
        <v>0</v>
      </c>
      <c r="AQ15" s="167">
        <f t="shared" si="4"/>
        <v>0</v>
      </c>
      <c r="AR15" s="167">
        <f t="shared" si="5"/>
        <v>0</v>
      </c>
      <c r="AS15" s="167">
        <f t="shared" si="6"/>
        <v>0</v>
      </c>
      <c r="AT15" s="167">
        <f t="shared" si="7"/>
        <v>0</v>
      </c>
      <c r="AU15" s="167">
        <f t="shared" si="8"/>
        <v>0</v>
      </c>
      <c r="AV15" s="167">
        <f t="shared" si="9"/>
        <v>0</v>
      </c>
    </row>
    <row r="16" spans="1:48" ht="13">
      <c r="B16" s="152" t="str">
        <f>' Populations'!B93</f>
        <v>85+</v>
      </c>
      <c r="C16" s="325"/>
      <c r="D16" s="326"/>
      <c r="E16" s="155"/>
      <c r="F16" s="156"/>
      <c r="G16" s="156"/>
      <c r="H16" s="156"/>
      <c r="I16" s="156"/>
      <c r="J16" s="157"/>
      <c r="K16" s="157"/>
      <c r="L16" s="173"/>
      <c r="M16" s="161"/>
      <c r="N16" s="147">
        <f>' Populations'!C75</f>
        <v>0</v>
      </c>
      <c r="O16" s="162">
        <f>IF(N16=0,0,($C$16/$N$16)*100000)</f>
        <v>0</v>
      </c>
      <c r="P16" s="162">
        <f>' Populations'!E75</f>
        <v>0</v>
      </c>
      <c r="Q16" s="162">
        <f>IF(P16=0,0,($D$16/$P$16)*100000)</f>
        <v>0</v>
      </c>
      <c r="R16" s="162">
        <f>' Populations'!G75</f>
        <v>0</v>
      </c>
      <c r="S16" s="162">
        <f>IF(R16=0,0,($E$16/$R$16)*100000)</f>
        <v>0</v>
      </c>
      <c r="T16" s="201">
        <f>' Populations'!I75</f>
        <v>0</v>
      </c>
      <c r="U16" s="162">
        <f>IF(T16=0,0,($F$16/$T$16)*100000)</f>
        <v>0</v>
      </c>
      <c r="V16" s="147">
        <f>' Populations'!K75</f>
        <v>0</v>
      </c>
      <c r="W16" s="162">
        <f>IF(V16=0,0,($G$16/$V$16)*100000)</f>
        <v>0</v>
      </c>
      <c r="X16" s="201">
        <f>' Populations'!M75</f>
        <v>0</v>
      </c>
      <c r="Y16" s="162">
        <f>IF(X16=0,0,($G$16/$X$16)*100000)</f>
        <v>0</v>
      </c>
      <c r="Z16" s="201">
        <f>' Populations'!O75</f>
        <v>0</v>
      </c>
      <c r="AA16" s="162">
        <f>IF(Z16=0,0,($I$16/$Z$16)*100000)</f>
        <v>0</v>
      </c>
      <c r="AB16" s="201">
        <f>' Populations'!Q75</f>
        <v>0</v>
      </c>
      <c r="AC16" s="162">
        <f>IF(AB16=0,0,($J$16/$AB$16)*100000)</f>
        <v>0</v>
      </c>
      <c r="AD16" s="147">
        <f>' Populations'!S75</f>
        <v>0</v>
      </c>
      <c r="AE16" s="162">
        <f>IF(AD16=0,0,($K$16/$AD$16)*100000)</f>
        <v>0</v>
      </c>
      <c r="AF16" s="147">
        <f>' Populations'!U75</f>
        <v>0</v>
      </c>
      <c r="AG16" s="162">
        <f>IF(AF16=0,0,($L$16/$AF$16)*100000)</f>
        <v>0</v>
      </c>
      <c r="AH16" s="161"/>
      <c r="AI16" s="162"/>
      <c r="AJ16" s="164">
        <v>1.5507999999999999E-2</v>
      </c>
      <c r="AK16" s="161"/>
      <c r="AL16" s="152" t="str">
        <f>' Populations'!B21</f>
        <v>85+</v>
      </c>
      <c r="AM16" s="165">
        <f t="shared" si="0"/>
        <v>0</v>
      </c>
      <c r="AN16" s="166">
        <f t="shared" si="1"/>
        <v>0</v>
      </c>
      <c r="AO16" s="166">
        <f t="shared" si="2"/>
        <v>0</v>
      </c>
      <c r="AP16" s="167">
        <f t="shared" si="3"/>
        <v>0</v>
      </c>
      <c r="AQ16" s="167">
        <f t="shared" si="4"/>
        <v>0</v>
      </c>
      <c r="AR16" s="167">
        <f t="shared" si="5"/>
        <v>0</v>
      </c>
      <c r="AS16" s="167">
        <f t="shared" si="6"/>
        <v>0</v>
      </c>
      <c r="AT16" s="167">
        <f t="shared" si="7"/>
        <v>0</v>
      </c>
      <c r="AU16" s="167">
        <f t="shared" si="8"/>
        <v>0</v>
      </c>
      <c r="AV16" s="167">
        <f t="shared" si="9"/>
        <v>0</v>
      </c>
    </row>
    <row r="17" spans="2:48" ht="13">
      <c r="B17" s="177" t="s">
        <v>127</v>
      </c>
      <c r="C17" s="316">
        <f>SUM(C4:C16)</f>
        <v>0</v>
      </c>
      <c r="D17" s="317">
        <f>SUM(D4:D16)</f>
        <v>0</v>
      </c>
      <c r="E17" s="317">
        <f t="shared" ref="E17:L17" si="10">SUM(E4:E16)</f>
        <v>0</v>
      </c>
      <c r="F17" s="318">
        <f t="shared" si="10"/>
        <v>0</v>
      </c>
      <c r="G17" s="318">
        <f t="shared" si="10"/>
        <v>0</v>
      </c>
      <c r="H17" s="318">
        <f t="shared" si="10"/>
        <v>0</v>
      </c>
      <c r="I17" s="318">
        <f t="shared" si="10"/>
        <v>0</v>
      </c>
      <c r="J17" s="318">
        <f t="shared" si="10"/>
        <v>0</v>
      </c>
      <c r="K17" s="318">
        <f t="shared" si="10"/>
        <v>0</v>
      </c>
      <c r="L17" s="318">
        <f t="shared" si="10"/>
        <v>0</v>
      </c>
      <c r="N17" s="147">
        <f>' Populations'!C76</f>
        <v>0</v>
      </c>
      <c r="O17" s="179">
        <f t="shared" ref="O17:AG17" si="11">SUM(O4:O16)</f>
        <v>0</v>
      </c>
      <c r="P17" s="162">
        <f>' Populations'!E76</f>
        <v>0</v>
      </c>
      <c r="Q17" s="179">
        <f t="shared" si="11"/>
        <v>0</v>
      </c>
      <c r="R17" s="162">
        <f>' Populations'!G76</f>
        <v>0</v>
      </c>
      <c r="S17" s="179">
        <f t="shared" si="11"/>
        <v>0</v>
      </c>
      <c r="T17" s="201">
        <f>' Populations'!I76</f>
        <v>0</v>
      </c>
      <c r="U17" s="179">
        <f t="shared" si="11"/>
        <v>0</v>
      </c>
      <c r="V17" s="147">
        <f>' Populations'!K76</f>
        <v>0</v>
      </c>
      <c r="W17" s="179">
        <f t="shared" si="11"/>
        <v>0</v>
      </c>
      <c r="X17" s="201">
        <f>' Populations'!M76</f>
        <v>0</v>
      </c>
      <c r="Y17" s="179">
        <f t="shared" si="11"/>
        <v>0</v>
      </c>
      <c r="Z17" s="201">
        <f>' Populations'!O76</f>
        <v>0</v>
      </c>
      <c r="AA17" s="179">
        <f t="shared" si="11"/>
        <v>0</v>
      </c>
      <c r="AB17" s="201">
        <f>' Populations'!Q76</f>
        <v>0</v>
      </c>
      <c r="AC17" s="179">
        <f t="shared" si="11"/>
        <v>0</v>
      </c>
      <c r="AD17" s="147">
        <f>' Populations'!S76</f>
        <v>0</v>
      </c>
      <c r="AE17" s="179">
        <f t="shared" si="11"/>
        <v>0</v>
      </c>
      <c r="AF17" s="147">
        <f>' Populations'!U76</f>
        <v>0</v>
      </c>
      <c r="AG17" s="179">
        <f t="shared" si="11"/>
        <v>0</v>
      </c>
      <c r="AI17" s="181"/>
      <c r="AJ17" s="182"/>
      <c r="AL17" s="218" t="str">
        <f>' Populations'!B22</f>
        <v>Total</v>
      </c>
      <c r="AM17" s="183">
        <f>SUM(AM4:AM16)</f>
        <v>0</v>
      </c>
      <c r="AN17" s="184">
        <f t="shared" ref="AN17:AV17" si="12">SUM(AN4:AN16)</f>
        <v>0</v>
      </c>
      <c r="AO17" s="185">
        <f t="shared" si="12"/>
        <v>0</v>
      </c>
      <c r="AP17" s="186">
        <f t="shared" si="12"/>
        <v>0</v>
      </c>
      <c r="AQ17" s="187">
        <f t="shared" si="12"/>
        <v>0</v>
      </c>
      <c r="AR17" s="187">
        <f t="shared" si="12"/>
        <v>0</v>
      </c>
      <c r="AS17" s="187">
        <f t="shared" si="12"/>
        <v>0</v>
      </c>
      <c r="AT17" s="187">
        <f t="shared" si="12"/>
        <v>0</v>
      </c>
      <c r="AU17" s="187">
        <f t="shared" si="12"/>
        <v>0</v>
      </c>
      <c r="AV17" s="187">
        <f t="shared" si="12"/>
        <v>0</v>
      </c>
    </row>
    <row r="19" spans="2:48">
      <c r="B19" s="188"/>
      <c r="C19" s="188"/>
      <c r="D19" s="189" t="s">
        <v>115</v>
      </c>
      <c r="E19" s="189"/>
      <c r="F19" s="190" t="s">
        <v>116</v>
      </c>
      <c r="G19" s="190"/>
      <c r="H19" s="190"/>
      <c r="I19" s="190"/>
      <c r="J19" s="190"/>
      <c r="K19" s="190"/>
      <c r="L19" s="190"/>
      <c r="AM19" s="21" t="s">
        <v>117</v>
      </c>
    </row>
    <row r="20" spans="2:48" ht="52" customHeight="1">
      <c r="B20" s="141" t="s">
        <v>60</v>
      </c>
      <c r="C20" s="142" t="s">
        <v>128</v>
      </c>
      <c r="D20" s="143" t="s">
        <v>129</v>
      </c>
      <c r="E20" s="143" t="s">
        <v>130</v>
      </c>
      <c r="F20" s="144" t="str">
        <f>' Populations'!I62</f>
        <v>White-Not Hispanic</v>
      </c>
      <c r="G20" s="144" t="str">
        <f>' Populations'!K62</f>
        <v>Hispanic</v>
      </c>
      <c r="H20" s="144" t="str">
        <f>' Populations'!M62</f>
        <v>Black-Not Hispanic</v>
      </c>
      <c r="I20" s="144" t="str">
        <f>' Populations'!O62</f>
        <v>Asian</v>
      </c>
      <c r="J20" s="144" t="str">
        <f>' Populations'!Q62</f>
        <v>American Indian/Alaska Native</v>
      </c>
      <c r="K20" s="144" t="str">
        <f>' Populations'!S62</f>
        <v>Other</v>
      </c>
      <c r="L20" s="144" t="str">
        <f>' Populations'!U62</f>
        <v>Other</v>
      </c>
      <c r="M20" s="146"/>
      <c r="N20" s="147" t="s">
        <v>135</v>
      </c>
      <c r="O20" s="147" t="s">
        <v>122</v>
      </c>
      <c r="P20" s="147" t="s">
        <v>62</v>
      </c>
      <c r="Q20" s="147" t="s">
        <v>122</v>
      </c>
      <c r="R20" s="147" t="s">
        <v>63</v>
      </c>
      <c r="S20" s="147" t="s">
        <v>122</v>
      </c>
      <c r="T20" s="147" t="str">
        <f>' Populations'!I62</f>
        <v>White-Not Hispanic</v>
      </c>
      <c r="U20" s="147" t="s">
        <v>122</v>
      </c>
      <c r="V20" s="147" t="str">
        <f>' Populations'!K62</f>
        <v>Hispanic</v>
      </c>
      <c r="W20" s="147" t="s">
        <v>122</v>
      </c>
      <c r="X20" s="147" t="str">
        <f>' Populations'!M62</f>
        <v>Black-Not Hispanic</v>
      </c>
      <c r="Y20" s="147" t="s">
        <v>122</v>
      </c>
      <c r="Z20" s="147" t="str">
        <f>' Populations'!O62</f>
        <v>Asian</v>
      </c>
      <c r="AA20" s="147" t="s">
        <v>122</v>
      </c>
      <c r="AB20" s="147" t="str">
        <f>' Populations'!Q62</f>
        <v>American Indian/Alaska Native</v>
      </c>
      <c r="AC20" s="147" t="s">
        <v>122</v>
      </c>
      <c r="AD20" s="147" t="str">
        <f>' Populations'!S62</f>
        <v>Other</v>
      </c>
      <c r="AE20" s="147" t="s">
        <v>122</v>
      </c>
      <c r="AF20" s="147" t="str">
        <f>' Populations'!U62</f>
        <v>Other</v>
      </c>
      <c r="AG20" s="147" t="s">
        <v>122</v>
      </c>
      <c r="AH20" s="146"/>
      <c r="AI20" s="147" t="s">
        <v>125</v>
      </c>
      <c r="AJ20" s="147" t="s">
        <v>126</v>
      </c>
      <c r="AL20" s="147" t="s">
        <v>60</v>
      </c>
      <c r="AM20" s="149" t="s">
        <v>61</v>
      </c>
      <c r="AN20" s="150" t="s">
        <v>62</v>
      </c>
      <c r="AO20" s="150" t="s">
        <v>63</v>
      </c>
      <c r="AP20" s="144" t="str">
        <f>' Populations'!I62</f>
        <v>White-Not Hispanic</v>
      </c>
      <c r="AQ20" s="144" t="str">
        <f>' Populations'!K62</f>
        <v>Hispanic</v>
      </c>
      <c r="AR20" s="144" t="str">
        <f>' Populations'!M62</f>
        <v>Black-Not Hispanic</v>
      </c>
      <c r="AS20" s="144" t="str">
        <f>' Populations'!O62</f>
        <v>Asian</v>
      </c>
      <c r="AT20" s="144" t="str">
        <f>' Populations'!Q62</f>
        <v>American Indian/Alaska Native</v>
      </c>
      <c r="AU20" s="144" t="str">
        <f>' Populations'!S62</f>
        <v>Other</v>
      </c>
      <c r="AV20" s="144" t="str">
        <f>' Populations'!U62</f>
        <v>Other</v>
      </c>
    </row>
    <row r="21" spans="2:48" ht="13">
      <c r="B21" s="152" t="str">
        <f>' Populations'!B81</f>
        <v>&lt;1</v>
      </c>
      <c r="C21" s="153"/>
      <c r="D21" s="154"/>
      <c r="E21" s="155"/>
      <c r="F21" s="156"/>
      <c r="G21" s="156"/>
      <c r="H21" s="156"/>
      <c r="I21" s="156"/>
      <c r="J21" s="157"/>
      <c r="K21" s="157"/>
      <c r="L21" s="191"/>
      <c r="M21" s="161"/>
      <c r="N21" s="162">
        <f>' Populations'!C63</f>
        <v>0</v>
      </c>
      <c r="O21" s="162">
        <f>IF(N21=0,0,($C$21/$N$21)*100000)</f>
        <v>0</v>
      </c>
      <c r="P21" s="162">
        <f>' Populations'!E63</f>
        <v>0</v>
      </c>
      <c r="Q21" s="162">
        <f>IF(P21=0,0,($D$21/$P$21)*100000)</f>
        <v>0</v>
      </c>
      <c r="R21" s="162">
        <f>' Populations'!G63</f>
        <v>0</v>
      </c>
      <c r="S21" s="162">
        <f>IF(R21=0,0,($E$21/$R$21)*100000)</f>
        <v>0</v>
      </c>
      <c r="T21" s="201">
        <f>' Populations'!I63</f>
        <v>0</v>
      </c>
      <c r="U21" s="162">
        <f>IF(T21=0,0,($F$21/$T$21)*100000)</f>
        <v>0</v>
      </c>
      <c r="V21" s="147">
        <f>' Populations'!K63</f>
        <v>0</v>
      </c>
      <c r="W21" s="162">
        <f>IF(V21=0,0,($G$21/$V$21)*100000)</f>
        <v>0</v>
      </c>
      <c r="X21" s="201">
        <f>' Populations'!M63</f>
        <v>0</v>
      </c>
      <c r="Y21" s="162">
        <f>IF(X21=0,0,($H$21/$X$21)*100000)</f>
        <v>0</v>
      </c>
      <c r="Z21" s="147">
        <f>' Populations'!O63</f>
        <v>0</v>
      </c>
      <c r="AA21" s="162">
        <f>IF(Z21=0,0,($I$21/$Z$21)*100000)</f>
        <v>0</v>
      </c>
      <c r="AB21" s="201">
        <f>' Populations'!Q63</f>
        <v>0</v>
      </c>
      <c r="AC21" s="162">
        <f>IF(AB21=0,0,($J$21/$AB$21)*100000)</f>
        <v>0</v>
      </c>
      <c r="AD21" s="147">
        <f>' Populations'!S63</f>
        <v>0</v>
      </c>
      <c r="AE21" s="162">
        <f>IF(AD21=0,0,($K$21/$AD$21)*100000)</f>
        <v>0</v>
      </c>
      <c r="AF21" s="147">
        <f>' Populations'!U63</f>
        <v>0</v>
      </c>
      <c r="AG21" s="162">
        <f>IF(AF21=0,0,($L$21/$AF$21)*100000)</f>
        <v>0</v>
      </c>
      <c r="AH21" s="161"/>
      <c r="AI21" s="162"/>
      <c r="AJ21" s="164">
        <v>1.3818E-2</v>
      </c>
      <c r="AL21" s="152" t="str">
        <f>' Populations'!B9</f>
        <v>&lt;1</v>
      </c>
      <c r="AM21" s="165">
        <f t="shared" ref="AM21:AM33" si="13">O21*AJ21</f>
        <v>0</v>
      </c>
      <c r="AN21" s="166">
        <f t="shared" ref="AN21:AN33" si="14">Q21*AJ21</f>
        <v>0</v>
      </c>
      <c r="AO21" s="166">
        <f t="shared" ref="AO21:AO33" si="15">S21*AJ21</f>
        <v>0</v>
      </c>
      <c r="AP21" s="167">
        <f t="shared" ref="AP21:AP33" si="16">U21*AJ21</f>
        <v>0</v>
      </c>
      <c r="AQ21" s="167">
        <f t="shared" ref="AQ21:AQ33" si="17">W21*AJ21</f>
        <v>0</v>
      </c>
      <c r="AR21" s="167">
        <f t="shared" ref="AR21:AR33" si="18">Y21*AJ21</f>
        <v>0</v>
      </c>
      <c r="AS21" s="167">
        <f t="shared" ref="AS21:AS33" si="19">AA21*AJ21</f>
        <v>0</v>
      </c>
      <c r="AT21" s="167">
        <f t="shared" ref="AT21:AT33" si="20">AC21*AJ21</f>
        <v>0</v>
      </c>
      <c r="AU21" s="167">
        <f t="shared" ref="AU21:AU33" si="21">AE21*AJ21</f>
        <v>0</v>
      </c>
      <c r="AV21" s="167">
        <f t="shared" ref="AV21:AV33" si="22">AG21*AJ21</f>
        <v>0</v>
      </c>
    </row>
    <row r="22" spans="2:48" ht="13">
      <c r="B22" s="152" t="str">
        <f>' Populations'!B82</f>
        <v>1-4</v>
      </c>
      <c r="C22" s="325"/>
      <c r="D22" s="326"/>
      <c r="E22" s="170"/>
      <c r="F22" s="171"/>
      <c r="G22" s="171"/>
      <c r="H22" s="171"/>
      <c r="I22" s="171"/>
      <c r="J22" s="172"/>
      <c r="K22" s="172"/>
      <c r="L22" s="192"/>
      <c r="M22" s="161"/>
      <c r="N22" s="162">
        <f>' Populations'!C64</f>
        <v>0</v>
      </c>
      <c r="O22" s="162">
        <f>IF(N22=0,0,($C$22/$N$22)*100000)</f>
        <v>0</v>
      </c>
      <c r="P22" s="162">
        <f>' Populations'!E64</f>
        <v>0</v>
      </c>
      <c r="Q22" s="162">
        <f>IF(P22=0,0,($D$22/$P$22)*100000)</f>
        <v>0</v>
      </c>
      <c r="R22" s="162">
        <f>' Populations'!G64</f>
        <v>0</v>
      </c>
      <c r="S22" s="162">
        <f>IF(R22=0,0,($E$22/$R$22)*100000)</f>
        <v>0</v>
      </c>
      <c r="T22" s="201">
        <f>' Populations'!I64</f>
        <v>0</v>
      </c>
      <c r="U22" s="162">
        <f>IF(T22=0,0,($F$22/$T$22)*100000)</f>
        <v>0</v>
      </c>
      <c r="V22" s="147">
        <f>' Populations'!K64</f>
        <v>0</v>
      </c>
      <c r="W22" s="162">
        <f>IF(V22=0,0,($G$22/$V$22)*100000)</f>
        <v>0</v>
      </c>
      <c r="X22" s="201">
        <f>' Populations'!M64</f>
        <v>0</v>
      </c>
      <c r="Y22" s="162">
        <f>IF(X22=0,0,($H$22/$X$22)*100000)</f>
        <v>0</v>
      </c>
      <c r="Z22" s="147">
        <f>' Populations'!O64</f>
        <v>0</v>
      </c>
      <c r="AA22" s="162">
        <f>IF(Z22=0,0,($I$22/$Z$22)*100000)</f>
        <v>0</v>
      </c>
      <c r="AB22" s="201">
        <f>' Populations'!Q64</f>
        <v>0</v>
      </c>
      <c r="AC22" s="162">
        <f>IF(AB22=0,0,($J$22/$AB$22)*100000)</f>
        <v>0</v>
      </c>
      <c r="AD22" s="147">
        <f>' Populations'!S64</f>
        <v>0</v>
      </c>
      <c r="AE22" s="162">
        <f>IF(AD22=0,0,($K$22/$AD$22)*100000)</f>
        <v>0</v>
      </c>
      <c r="AF22" s="147">
        <f>' Populations'!U64</f>
        <v>0</v>
      </c>
      <c r="AG22" s="162">
        <f>IF(AF22=0,0,($L$22/$AF$22)*100000)</f>
        <v>0</v>
      </c>
      <c r="AH22" s="161"/>
      <c r="AI22" s="162"/>
      <c r="AJ22" s="164">
        <v>5.5316999999999998E-2</v>
      </c>
      <c r="AL22" s="152" t="str">
        <f>' Populations'!B10</f>
        <v>1-4</v>
      </c>
      <c r="AM22" s="165">
        <f t="shared" si="13"/>
        <v>0</v>
      </c>
      <c r="AN22" s="166">
        <f t="shared" si="14"/>
        <v>0</v>
      </c>
      <c r="AO22" s="166">
        <f t="shared" si="15"/>
        <v>0</v>
      </c>
      <c r="AP22" s="167">
        <f t="shared" si="16"/>
        <v>0</v>
      </c>
      <c r="AQ22" s="167">
        <f t="shared" si="17"/>
        <v>0</v>
      </c>
      <c r="AR22" s="167">
        <f t="shared" si="18"/>
        <v>0</v>
      </c>
      <c r="AS22" s="167">
        <f t="shared" si="19"/>
        <v>0</v>
      </c>
      <c r="AT22" s="167">
        <f t="shared" si="20"/>
        <v>0</v>
      </c>
      <c r="AU22" s="167">
        <f t="shared" si="21"/>
        <v>0</v>
      </c>
      <c r="AV22" s="167">
        <f t="shared" si="22"/>
        <v>0</v>
      </c>
    </row>
    <row r="23" spans="2:48" ht="13">
      <c r="B23" s="152" t="str">
        <f>' Populations'!B83</f>
        <v>5-9</v>
      </c>
      <c r="C23" s="325"/>
      <c r="D23" s="326"/>
      <c r="E23" s="170"/>
      <c r="F23" s="171"/>
      <c r="G23" s="171"/>
      <c r="H23" s="171"/>
      <c r="I23" s="171"/>
      <c r="J23" s="172"/>
      <c r="K23" s="172"/>
      <c r="L23" s="192"/>
      <c r="M23" s="161"/>
      <c r="N23" s="162">
        <f>' Populations'!C65</f>
        <v>0</v>
      </c>
      <c r="O23" s="162">
        <f>IF(N23=0,0,($C$23/$N$23)*100000)</f>
        <v>0</v>
      </c>
      <c r="P23" s="162">
        <f>' Populations'!E65</f>
        <v>0</v>
      </c>
      <c r="Q23" s="162">
        <f>IF(P23=0,0,($D$23/$P$23)*100000)</f>
        <v>0</v>
      </c>
      <c r="R23" s="162">
        <f>' Populations'!G65</f>
        <v>0</v>
      </c>
      <c r="S23" s="162">
        <f>IF(R23=0,0,($E$23/$R$23)*100000)</f>
        <v>0</v>
      </c>
      <c r="T23" s="201">
        <f>' Populations'!I65</f>
        <v>0</v>
      </c>
      <c r="U23" s="162">
        <f>IF(T23=0,0,($F$23/$T$23)*100000)</f>
        <v>0</v>
      </c>
      <c r="V23" s="147">
        <f>' Populations'!K65</f>
        <v>0</v>
      </c>
      <c r="W23" s="162">
        <f>IF(V23=0,0,($G$23/$V$23)*100000)</f>
        <v>0</v>
      </c>
      <c r="X23" s="201">
        <f>' Populations'!M65</f>
        <v>0</v>
      </c>
      <c r="Y23" s="162">
        <f>IF(X23=0,0,($H$23/$X$23)*100000)</f>
        <v>0</v>
      </c>
      <c r="Z23" s="147">
        <f>' Populations'!O65</f>
        <v>0</v>
      </c>
      <c r="AA23" s="162">
        <f>IF(Z23=0,0,($I$23/$Z$23)*100000)</f>
        <v>0</v>
      </c>
      <c r="AB23" s="201">
        <f>' Populations'!Q65</f>
        <v>0</v>
      </c>
      <c r="AC23" s="162">
        <f>IF(AB23=0,0,($J$23/$AB$23)*100000)</f>
        <v>0</v>
      </c>
      <c r="AD23" s="147">
        <f>' Populations'!S65</f>
        <v>0</v>
      </c>
      <c r="AE23" s="162">
        <f>IF(AD23=0,0,($K$23/$AD$23)*100000)</f>
        <v>0</v>
      </c>
      <c r="AF23" s="147">
        <f>' Populations'!U65</f>
        <v>0</v>
      </c>
      <c r="AG23" s="162">
        <f>IF(AF23=0,0,($L$23/$AF$23)*100000)</f>
        <v>0</v>
      </c>
      <c r="AH23" s="161"/>
      <c r="AI23" s="162"/>
      <c r="AJ23" s="164">
        <v>7.2533E-2</v>
      </c>
      <c r="AL23" s="152" t="str">
        <f>' Populations'!B11</f>
        <v>5-9</v>
      </c>
      <c r="AM23" s="165">
        <f t="shared" si="13"/>
        <v>0</v>
      </c>
      <c r="AN23" s="166">
        <f t="shared" si="14"/>
        <v>0</v>
      </c>
      <c r="AO23" s="166">
        <f t="shared" si="15"/>
        <v>0</v>
      </c>
      <c r="AP23" s="167">
        <f t="shared" si="16"/>
        <v>0</v>
      </c>
      <c r="AQ23" s="167">
        <f t="shared" si="17"/>
        <v>0</v>
      </c>
      <c r="AR23" s="167">
        <f t="shared" si="18"/>
        <v>0</v>
      </c>
      <c r="AS23" s="167">
        <f t="shared" si="19"/>
        <v>0</v>
      </c>
      <c r="AT23" s="167">
        <f t="shared" si="20"/>
        <v>0</v>
      </c>
      <c r="AU23" s="167">
        <f t="shared" si="21"/>
        <v>0</v>
      </c>
      <c r="AV23" s="167">
        <f t="shared" si="22"/>
        <v>0</v>
      </c>
    </row>
    <row r="24" spans="2:48" ht="13">
      <c r="B24" s="152" t="str">
        <f>' Populations'!B84</f>
        <v>10-14</v>
      </c>
      <c r="C24" s="325"/>
      <c r="D24" s="326"/>
      <c r="E24" s="170"/>
      <c r="F24" s="171"/>
      <c r="G24" s="171"/>
      <c r="H24" s="171"/>
      <c r="I24" s="171"/>
      <c r="J24" s="172"/>
      <c r="K24" s="172"/>
      <c r="L24" s="192"/>
      <c r="M24" s="161"/>
      <c r="N24" s="162">
        <f>' Populations'!C66</f>
        <v>0</v>
      </c>
      <c r="O24" s="162">
        <f>IF(N24=0,0,($C$24/$N$24)*100000)</f>
        <v>0</v>
      </c>
      <c r="P24" s="162">
        <f>' Populations'!E66</f>
        <v>0</v>
      </c>
      <c r="Q24" s="162">
        <f>IF(P24=0,0,($D$24/$P$24)*100000)</f>
        <v>0</v>
      </c>
      <c r="R24" s="162">
        <f>' Populations'!G66</f>
        <v>0</v>
      </c>
      <c r="S24" s="162">
        <f>IF(R24=0,0,($E$24/$R$24)*100000)</f>
        <v>0</v>
      </c>
      <c r="T24" s="201">
        <f>' Populations'!I66</f>
        <v>0</v>
      </c>
      <c r="U24" s="162">
        <f>IF(T24=0,0,($F$24/$T$24)*100000)</f>
        <v>0</v>
      </c>
      <c r="V24" s="147">
        <f>' Populations'!K66</f>
        <v>0</v>
      </c>
      <c r="W24" s="162">
        <f>IF(V24=0,0,($G$24/$V$24)*100000)</f>
        <v>0</v>
      </c>
      <c r="X24" s="201">
        <f>' Populations'!M66</f>
        <v>0</v>
      </c>
      <c r="Y24" s="162">
        <f>IF(X24=0,0,($H$24/$X$24)*100000)</f>
        <v>0</v>
      </c>
      <c r="Z24" s="147">
        <f>' Populations'!O66</f>
        <v>0</v>
      </c>
      <c r="AA24" s="162">
        <f>IF(Z24=0,0,($I$24/$Z$24)*100000)</f>
        <v>0</v>
      </c>
      <c r="AB24" s="201">
        <f>' Populations'!Q66</f>
        <v>0</v>
      </c>
      <c r="AC24" s="162">
        <f>IF(AB24=0,0,($J$24/$AB$24)*100000)</f>
        <v>0</v>
      </c>
      <c r="AD24" s="147">
        <f>' Populations'!S66</f>
        <v>0</v>
      </c>
      <c r="AE24" s="162">
        <f>IF(AD24=0,0,($K$24/$AD$24)*100000)</f>
        <v>0</v>
      </c>
      <c r="AF24" s="147">
        <f>' Populations'!U66</f>
        <v>0</v>
      </c>
      <c r="AG24" s="162">
        <f>IF(AF24=0,0,($L$24/$AF$24)*100000)</f>
        <v>0</v>
      </c>
      <c r="AH24" s="161"/>
      <c r="AI24" s="162"/>
      <c r="AJ24" s="164">
        <v>7.3032E-2</v>
      </c>
      <c r="AL24" s="152" t="str">
        <f>' Populations'!B12</f>
        <v>10-14</v>
      </c>
      <c r="AM24" s="165">
        <f t="shared" si="13"/>
        <v>0</v>
      </c>
      <c r="AN24" s="166">
        <f t="shared" si="14"/>
        <v>0</v>
      </c>
      <c r="AO24" s="166">
        <f t="shared" si="15"/>
        <v>0</v>
      </c>
      <c r="AP24" s="167">
        <f t="shared" si="16"/>
        <v>0</v>
      </c>
      <c r="AQ24" s="167">
        <f t="shared" si="17"/>
        <v>0</v>
      </c>
      <c r="AR24" s="167">
        <f t="shared" si="18"/>
        <v>0</v>
      </c>
      <c r="AS24" s="167">
        <f t="shared" si="19"/>
        <v>0</v>
      </c>
      <c r="AT24" s="167">
        <f t="shared" si="20"/>
        <v>0</v>
      </c>
      <c r="AU24" s="167">
        <f t="shared" si="21"/>
        <v>0</v>
      </c>
      <c r="AV24" s="167">
        <f t="shared" si="22"/>
        <v>0</v>
      </c>
    </row>
    <row r="25" spans="2:48" ht="13">
      <c r="B25" s="152" t="str">
        <f>' Populations'!B85</f>
        <v>15-19</v>
      </c>
      <c r="C25" s="325"/>
      <c r="D25" s="326"/>
      <c r="E25" s="170"/>
      <c r="F25" s="171"/>
      <c r="G25" s="171"/>
      <c r="H25" s="171"/>
      <c r="I25" s="171"/>
      <c r="J25" s="172"/>
      <c r="K25" s="172"/>
      <c r="L25" s="192"/>
      <c r="M25" s="161"/>
      <c r="N25" s="162">
        <f>' Populations'!C67</f>
        <v>0</v>
      </c>
      <c r="O25" s="162">
        <f>IF(N25=0,0,($C$25/$N$25)*100000)</f>
        <v>0</v>
      </c>
      <c r="P25" s="162">
        <f>' Populations'!E67</f>
        <v>0</v>
      </c>
      <c r="Q25" s="162">
        <f>IF(P25=0,0,($D$25/$P$25)*100000)</f>
        <v>0</v>
      </c>
      <c r="R25" s="162">
        <f>' Populations'!G67</f>
        <v>0</v>
      </c>
      <c r="S25" s="162">
        <f>IF(R25=0,0,($E$25/$R$25)*100000)</f>
        <v>0</v>
      </c>
      <c r="T25" s="201">
        <f>' Populations'!I67</f>
        <v>0</v>
      </c>
      <c r="U25" s="162">
        <f>IF(T25=0,0,($F$25/$T$25)*100000)</f>
        <v>0</v>
      </c>
      <c r="V25" s="147">
        <f>' Populations'!K67</f>
        <v>0</v>
      </c>
      <c r="W25" s="162">
        <f>IF(V25=0,0,($G$25/$V$25)*100000)</f>
        <v>0</v>
      </c>
      <c r="X25" s="201">
        <f>' Populations'!M67</f>
        <v>0</v>
      </c>
      <c r="Y25" s="162">
        <f>IF(X25=0,0,($H$25/$X$25)*100000)</f>
        <v>0</v>
      </c>
      <c r="Z25" s="147">
        <f>' Populations'!O67</f>
        <v>0</v>
      </c>
      <c r="AA25" s="162">
        <f>IF(Z25=0,0,($I$25/$Z$25)*100000)</f>
        <v>0</v>
      </c>
      <c r="AB25" s="201">
        <f>' Populations'!Q67</f>
        <v>0</v>
      </c>
      <c r="AC25" s="162">
        <f>IF(AB25=0,0,($J$25/$AB$25)*100000)</f>
        <v>0</v>
      </c>
      <c r="AD25" s="147">
        <f>' Populations'!S67</f>
        <v>0</v>
      </c>
      <c r="AE25" s="162">
        <f>IF(AD25=0,0,($K$25/$AD$25)*100000)</f>
        <v>0</v>
      </c>
      <c r="AF25" s="147">
        <f>' Populations'!U67</f>
        <v>0</v>
      </c>
      <c r="AG25" s="162">
        <f>IF(AF25=0,0,($L$25/$AF$25)*100000)</f>
        <v>0</v>
      </c>
      <c r="AH25" s="161"/>
      <c r="AI25" s="162"/>
      <c r="AJ25" s="164">
        <v>7.2168999999999997E-2</v>
      </c>
      <c r="AL25" s="152" t="str">
        <f>' Populations'!B13</f>
        <v>15-19</v>
      </c>
      <c r="AM25" s="165">
        <f t="shared" si="13"/>
        <v>0</v>
      </c>
      <c r="AN25" s="166">
        <f t="shared" si="14"/>
        <v>0</v>
      </c>
      <c r="AO25" s="166">
        <f t="shared" si="15"/>
        <v>0</v>
      </c>
      <c r="AP25" s="167">
        <f t="shared" si="16"/>
        <v>0</v>
      </c>
      <c r="AQ25" s="167">
        <f t="shared" si="17"/>
        <v>0</v>
      </c>
      <c r="AR25" s="167">
        <f t="shared" si="18"/>
        <v>0</v>
      </c>
      <c r="AS25" s="167">
        <f t="shared" si="19"/>
        <v>0</v>
      </c>
      <c r="AT25" s="167">
        <f t="shared" si="20"/>
        <v>0</v>
      </c>
      <c r="AU25" s="167">
        <f t="shared" si="21"/>
        <v>0</v>
      </c>
      <c r="AV25" s="167">
        <f t="shared" si="22"/>
        <v>0</v>
      </c>
    </row>
    <row r="26" spans="2:48" ht="13">
      <c r="B26" s="152" t="str">
        <f>' Populations'!B86</f>
        <v>20-24</v>
      </c>
      <c r="C26" s="325"/>
      <c r="D26" s="326"/>
      <c r="E26" s="170"/>
      <c r="F26" s="171"/>
      <c r="G26" s="171"/>
      <c r="H26" s="171"/>
      <c r="I26" s="171"/>
      <c r="J26" s="172"/>
      <c r="K26" s="172"/>
      <c r="L26" s="192"/>
      <c r="M26" s="161"/>
      <c r="N26" s="162">
        <f>' Populations'!C68</f>
        <v>0</v>
      </c>
      <c r="O26" s="162">
        <f>IF(N26=0,0,($C$26/$N$26)*100000)</f>
        <v>0</v>
      </c>
      <c r="P26" s="162">
        <f>' Populations'!E68</f>
        <v>0</v>
      </c>
      <c r="Q26" s="162">
        <f>IF(P26=0,0,($D$26/$P$26)*100000)</f>
        <v>0</v>
      </c>
      <c r="R26" s="162">
        <f>' Populations'!G68</f>
        <v>0</v>
      </c>
      <c r="S26" s="162">
        <f>IF(R26=0,0,($E$26/$R$26)*100000)</f>
        <v>0</v>
      </c>
      <c r="T26" s="201">
        <f>' Populations'!I68</f>
        <v>0</v>
      </c>
      <c r="U26" s="162">
        <f>IF(T26=0,0,($F$26/$T$26)*100000)</f>
        <v>0</v>
      </c>
      <c r="V26" s="147">
        <f>' Populations'!K68</f>
        <v>0</v>
      </c>
      <c r="W26" s="162">
        <f>IF(V26=0,0,($G$26/$V$26)*100000)</f>
        <v>0</v>
      </c>
      <c r="X26" s="201">
        <f>' Populations'!M68</f>
        <v>0</v>
      </c>
      <c r="Y26" s="162">
        <f>IF(X26=0,0,($H$26/$X$26)*100000)</f>
        <v>0</v>
      </c>
      <c r="Z26" s="147">
        <f>' Populations'!O68</f>
        <v>0</v>
      </c>
      <c r="AA26" s="162">
        <f>IF(Z26=0,0,($I$26/$Z$26)*100000)</f>
        <v>0</v>
      </c>
      <c r="AB26" s="201">
        <f>' Populations'!Q68</f>
        <v>0</v>
      </c>
      <c r="AC26" s="162">
        <f>IF(AB26=0,0,($J$26/$AB$26)*100000)</f>
        <v>0</v>
      </c>
      <c r="AD26" s="147">
        <f>' Populations'!S68</f>
        <v>0</v>
      </c>
      <c r="AE26" s="162">
        <f>IF(AD26=0,0,($K$26/$AD$26)*100000)</f>
        <v>0</v>
      </c>
      <c r="AF26" s="147">
        <f>' Populations'!U68</f>
        <v>0</v>
      </c>
      <c r="AG26" s="162">
        <f>IF(AF26=0,0,($L$26/$AF$26)*100000)</f>
        <v>0</v>
      </c>
      <c r="AH26" s="161"/>
      <c r="AI26" s="162"/>
      <c r="AJ26" s="164">
        <v>6.6477999999999995E-2</v>
      </c>
      <c r="AL26" s="152" t="str">
        <f>' Populations'!B14</f>
        <v>20-24</v>
      </c>
      <c r="AM26" s="165">
        <f t="shared" si="13"/>
        <v>0</v>
      </c>
      <c r="AN26" s="166">
        <f t="shared" si="14"/>
        <v>0</v>
      </c>
      <c r="AO26" s="166">
        <f t="shared" si="15"/>
        <v>0</v>
      </c>
      <c r="AP26" s="167">
        <f t="shared" si="16"/>
        <v>0</v>
      </c>
      <c r="AQ26" s="167">
        <f t="shared" si="17"/>
        <v>0</v>
      </c>
      <c r="AR26" s="167">
        <f t="shared" si="18"/>
        <v>0</v>
      </c>
      <c r="AS26" s="167">
        <f t="shared" si="19"/>
        <v>0</v>
      </c>
      <c r="AT26" s="167">
        <f t="shared" si="20"/>
        <v>0</v>
      </c>
      <c r="AU26" s="167">
        <f t="shared" si="21"/>
        <v>0</v>
      </c>
      <c r="AV26" s="167">
        <f t="shared" si="22"/>
        <v>0</v>
      </c>
    </row>
    <row r="27" spans="2:48" ht="13">
      <c r="B27" s="152" t="str">
        <f>' Populations'!B87</f>
        <v>25-34</v>
      </c>
      <c r="C27" s="325"/>
      <c r="D27" s="326"/>
      <c r="E27" s="170"/>
      <c r="F27" s="171"/>
      <c r="G27" s="171"/>
      <c r="H27" s="171"/>
      <c r="I27" s="171"/>
      <c r="J27" s="172"/>
      <c r="K27" s="172"/>
      <c r="L27" s="192"/>
      <c r="M27" s="161"/>
      <c r="N27" s="162">
        <f>' Populations'!C69</f>
        <v>0</v>
      </c>
      <c r="O27" s="162">
        <f>IF(N27=0,0,($C$27/$N$27)*100000)</f>
        <v>0</v>
      </c>
      <c r="P27" s="162">
        <f>' Populations'!E69</f>
        <v>0</v>
      </c>
      <c r="Q27" s="162">
        <f>IF(P27=0,0,($D$27/$P$27)*100000)</f>
        <v>0</v>
      </c>
      <c r="R27" s="162">
        <f>' Populations'!G69</f>
        <v>0</v>
      </c>
      <c r="S27" s="162">
        <f>IF(R27=0,0,($E$27/$R$27)*100000)</f>
        <v>0</v>
      </c>
      <c r="T27" s="201">
        <f>' Populations'!I69</f>
        <v>0</v>
      </c>
      <c r="U27" s="162">
        <f>IF(T27=0,0,($F$27/$T$27)*100000)</f>
        <v>0</v>
      </c>
      <c r="V27" s="147">
        <f>' Populations'!K69</f>
        <v>0</v>
      </c>
      <c r="W27" s="162">
        <f>IF(V27=0,0,($G$27/$V$27)*100000)</f>
        <v>0</v>
      </c>
      <c r="X27" s="201">
        <f>' Populations'!M69</f>
        <v>0</v>
      </c>
      <c r="Y27" s="162">
        <f>IF(X27=0,0,($H$27/$X$27)*100000)</f>
        <v>0</v>
      </c>
      <c r="Z27" s="147">
        <f>' Populations'!O69</f>
        <v>0</v>
      </c>
      <c r="AA27" s="162">
        <f>IF(Z27=0,0,($I$27/$Z$27)*100000)</f>
        <v>0</v>
      </c>
      <c r="AB27" s="201">
        <f>' Populations'!Q69</f>
        <v>0</v>
      </c>
      <c r="AC27" s="162">
        <f>IF(AB27=0,0,($J$27/$AB$27)*100000)</f>
        <v>0</v>
      </c>
      <c r="AD27" s="147">
        <f>' Populations'!S69</f>
        <v>0</v>
      </c>
      <c r="AE27" s="162">
        <f>IF(AD27=0,0,($K$27/$AD$27)*100000)</f>
        <v>0</v>
      </c>
      <c r="AF27" s="147">
        <f>' Populations'!U69</f>
        <v>0</v>
      </c>
      <c r="AG27" s="162">
        <f>IF(AF27=0,0,($L$272/$AF$27)*100000)</f>
        <v>0</v>
      </c>
      <c r="AH27" s="161"/>
      <c r="AI27" s="162"/>
      <c r="AJ27" s="164">
        <v>0.135573</v>
      </c>
      <c r="AL27" s="152" t="str">
        <f>' Populations'!B15</f>
        <v>25-34</v>
      </c>
      <c r="AM27" s="165">
        <f t="shared" si="13"/>
        <v>0</v>
      </c>
      <c r="AN27" s="166">
        <f t="shared" si="14"/>
        <v>0</v>
      </c>
      <c r="AO27" s="166">
        <f t="shared" si="15"/>
        <v>0</v>
      </c>
      <c r="AP27" s="167">
        <f t="shared" si="16"/>
        <v>0</v>
      </c>
      <c r="AQ27" s="167">
        <f t="shared" si="17"/>
        <v>0</v>
      </c>
      <c r="AR27" s="167">
        <f t="shared" si="18"/>
        <v>0</v>
      </c>
      <c r="AS27" s="167">
        <f t="shared" si="19"/>
        <v>0</v>
      </c>
      <c r="AT27" s="167">
        <f t="shared" si="20"/>
        <v>0</v>
      </c>
      <c r="AU27" s="167">
        <f t="shared" si="21"/>
        <v>0</v>
      </c>
      <c r="AV27" s="167">
        <f t="shared" si="22"/>
        <v>0</v>
      </c>
    </row>
    <row r="28" spans="2:48" ht="13">
      <c r="B28" s="152" t="str">
        <f>' Populations'!B88</f>
        <v>35-44</v>
      </c>
      <c r="C28" s="325"/>
      <c r="D28" s="326"/>
      <c r="E28" s="170"/>
      <c r="F28" s="171"/>
      <c r="G28" s="171"/>
      <c r="H28" s="171"/>
      <c r="I28" s="171"/>
      <c r="J28" s="172"/>
      <c r="K28" s="172"/>
      <c r="L28" s="192"/>
      <c r="M28" s="161"/>
      <c r="N28" s="162">
        <f>' Populations'!C70</f>
        <v>0</v>
      </c>
      <c r="O28" s="162">
        <f>IF(N28=0,0,($C$28/$N$28)*100000)</f>
        <v>0</v>
      </c>
      <c r="P28" s="162">
        <f>' Populations'!E70</f>
        <v>0</v>
      </c>
      <c r="Q28" s="162">
        <f>IF(P28=0,0,($D$28/$P$28)*100000)</f>
        <v>0</v>
      </c>
      <c r="R28" s="162">
        <f>' Populations'!G70</f>
        <v>0</v>
      </c>
      <c r="S28" s="162">
        <f>IF(R28=0,0,($E$28/$R$28)*100000)</f>
        <v>0</v>
      </c>
      <c r="T28" s="201">
        <f>' Populations'!I70</f>
        <v>0</v>
      </c>
      <c r="U28" s="162">
        <f>IF(T28=0,0,($F$28/$T$28)*100000)</f>
        <v>0</v>
      </c>
      <c r="V28" s="147">
        <f>' Populations'!K70</f>
        <v>0</v>
      </c>
      <c r="W28" s="162">
        <f>IF(V28=0,0,($G$28/$V$28)*100000)</f>
        <v>0</v>
      </c>
      <c r="X28" s="201">
        <f>' Populations'!M70</f>
        <v>0</v>
      </c>
      <c r="Y28" s="162">
        <f>IF(X28=0,0,($H$28/$X$28)*100000)</f>
        <v>0</v>
      </c>
      <c r="Z28" s="147">
        <f>' Populations'!O70</f>
        <v>0</v>
      </c>
      <c r="AA28" s="162">
        <f>IF(Z28=0,0,($I$28/$Z$28)*100000)</f>
        <v>0</v>
      </c>
      <c r="AB28" s="201">
        <f>' Populations'!Q70</f>
        <v>0</v>
      </c>
      <c r="AC28" s="162">
        <f>IF(AB28=0,0,($J$28/$AB$28)*100000)</f>
        <v>0</v>
      </c>
      <c r="AD28" s="147">
        <f>' Populations'!S70</f>
        <v>0</v>
      </c>
      <c r="AE28" s="162">
        <f>IF(AD28=0,0,($K$28/$AD$28)*100000)</f>
        <v>0</v>
      </c>
      <c r="AF28" s="147">
        <f>' Populations'!U70</f>
        <v>0</v>
      </c>
      <c r="AG28" s="162">
        <f>IF(AF28=0,0,($L$28/$AF$28)*100000)</f>
        <v>0</v>
      </c>
      <c r="AH28" s="161"/>
      <c r="AI28" s="162"/>
      <c r="AJ28" s="164">
        <v>0.16261300000000001</v>
      </c>
      <c r="AL28" s="152" t="str">
        <f>' Populations'!B16</f>
        <v>35-44</v>
      </c>
      <c r="AM28" s="165">
        <f t="shared" si="13"/>
        <v>0</v>
      </c>
      <c r="AN28" s="166">
        <f t="shared" si="14"/>
        <v>0</v>
      </c>
      <c r="AO28" s="166">
        <f t="shared" si="15"/>
        <v>0</v>
      </c>
      <c r="AP28" s="167">
        <f t="shared" si="16"/>
        <v>0</v>
      </c>
      <c r="AQ28" s="167">
        <f t="shared" si="17"/>
        <v>0</v>
      </c>
      <c r="AR28" s="167">
        <f t="shared" si="18"/>
        <v>0</v>
      </c>
      <c r="AS28" s="167">
        <f t="shared" si="19"/>
        <v>0</v>
      </c>
      <c r="AT28" s="167">
        <f t="shared" si="20"/>
        <v>0</v>
      </c>
      <c r="AU28" s="167">
        <f t="shared" si="21"/>
        <v>0</v>
      </c>
      <c r="AV28" s="167">
        <f t="shared" si="22"/>
        <v>0</v>
      </c>
    </row>
    <row r="29" spans="2:48" ht="13">
      <c r="B29" s="152" t="str">
        <f>' Populations'!B89</f>
        <v>45-54</v>
      </c>
      <c r="C29" s="325"/>
      <c r="D29" s="326"/>
      <c r="E29" s="170"/>
      <c r="F29" s="171"/>
      <c r="G29" s="171"/>
      <c r="H29" s="171"/>
      <c r="I29" s="171"/>
      <c r="J29" s="172"/>
      <c r="K29" s="172"/>
      <c r="L29" s="192"/>
      <c r="M29" s="161"/>
      <c r="N29" s="162">
        <f>' Populations'!C71</f>
        <v>0</v>
      </c>
      <c r="O29" s="162">
        <f>IF(N29=0,0,($C$29/$N$29)*100000)</f>
        <v>0</v>
      </c>
      <c r="P29" s="162">
        <f>' Populations'!E71</f>
        <v>0</v>
      </c>
      <c r="Q29" s="162">
        <f>IF(P29=0,0,($D$29/$P$29)*100000)</f>
        <v>0</v>
      </c>
      <c r="R29" s="162">
        <f>' Populations'!G71</f>
        <v>0</v>
      </c>
      <c r="S29" s="162">
        <f>IF(R29=0,0,($E$29/$R$29)*100000)</f>
        <v>0</v>
      </c>
      <c r="T29" s="201">
        <f>' Populations'!I71</f>
        <v>0</v>
      </c>
      <c r="U29" s="162">
        <f>IF(T29=0,0,($F$29/$T$29)*100000)</f>
        <v>0</v>
      </c>
      <c r="V29" s="147">
        <f>' Populations'!K71</f>
        <v>0</v>
      </c>
      <c r="W29" s="162">
        <f>IF(V29=0,0,($G$29/$V$29)*100000)</f>
        <v>0</v>
      </c>
      <c r="X29" s="201">
        <f>' Populations'!M71</f>
        <v>0</v>
      </c>
      <c r="Y29" s="162">
        <f>IF(X29=0,0,($H$29/$X$29)*100000)</f>
        <v>0</v>
      </c>
      <c r="Z29" s="147">
        <f>' Populations'!O71</f>
        <v>0</v>
      </c>
      <c r="AA29" s="162">
        <f>IF(Z29=0,0,($I$29/$Z$29)*100000)</f>
        <v>0</v>
      </c>
      <c r="AB29" s="201">
        <f>' Populations'!Q71</f>
        <v>0</v>
      </c>
      <c r="AC29" s="162">
        <f>IF(AB29=0,0,($J$29/$AB$29)*100000)</f>
        <v>0</v>
      </c>
      <c r="AD29" s="147">
        <f>' Populations'!S71</f>
        <v>0</v>
      </c>
      <c r="AE29" s="162">
        <f>IF(AD29=0,0,($K$29/$AD$29)*100000)</f>
        <v>0</v>
      </c>
      <c r="AF29" s="147">
        <f>' Populations'!U71</f>
        <v>0</v>
      </c>
      <c r="AG29" s="162">
        <f>IF(AF29=0,0,($L$29/$AF$29)*100000)</f>
        <v>0</v>
      </c>
      <c r="AH29" s="161"/>
      <c r="AI29" s="162"/>
      <c r="AJ29" s="164">
        <v>0.13483400000000001</v>
      </c>
      <c r="AL29" s="152" t="str">
        <f>' Populations'!B17</f>
        <v>45-54</v>
      </c>
      <c r="AM29" s="165">
        <f t="shared" si="13"/>
        <v>0</v>
      </c>
      <c r="AN29" s="166">
        <f t="shared" si="14"/>
        <v>0</v>
      </c>
      <c r="AO29" s="166">
        <f t="shared" si="15"/>
        <v>0</v>
      </c>
      <c r="AP29" s="167">
        <f t="shared" si="16"/>
        <v>0</v>
      </c>
      <c r="AQ29" s="167">
        <f t="shared" si="17"/>
        <v>0</v>
      </c>
      <c r="AR29" s="167">
        <f t="shared" si="18"/>
        <v>0</v>
      </c>
      <c r="AS29" s="167">
        <f t="shared" si="19"/>
        <v>0</v>
      </c>
      <c r="AT29" s="167">
        <f t="shared" si="20"/>
        <v>0</v>
      </c>
      <c r="AU29" s="167">
        <f t="shared" si="21"/>
        <v>0</v>
      </c>
      <c r="AV29" s="167">
        <f t="shared" si="22"/>
        <v>0</v>
      </c>
    </row>
    <row r="30" spans="2:48" ht="13">
      <c r="B30" s="152" t="str">
        <f>' Populations'!B90</f>
        <v>55-64</v>
      </c>
      <c r="C30" s="325"/>
      <c r="D30" s="326"/>
      <c r="E30" s="170"/>
      <c r="F30" s="171"/>
      <c r="G30" s="171"/>
      <c r="H30" s="171"/>
      <c r="I30" s="171"/>
      <c r="J30" s="172"/>
      <c r="K30" s="172"/>
      <c r="L30" s="192"/>
      <c r="M30" s="161"/>
      <c r="N30" s="162">
        <f>' Populations'!C72</f>
        <v>0</v>
      </c>
      <c r="O30" s="162">
        <f>IF(N30=0,0,($C$30/$N$30)*100000)</f>
        <v>0</v>
      </c>
      <c r="P30" s="162">
        <f>' Populations'!E72</f>
        <v>0</v>
      </c>
      <c r="Q30" s="162">
        <f>IF(P30=0,0,($D$30/$P$30)*100000)</f>
        <v>0</v>
      </c>
      <c r="R30" s="162">
        <f>' Populations'!G72</f>
        <v>0</v>
      </c>
      <c r="S30" s="162">
        <f>IF(R30=0,0,($E$30/$R$30)*100000)</f>
        <v>0</v>
      </c>
      <c r="T30" s="201">
        <f>' Populations'!I72</f>
        <v>0</v>
      </c>
      <c r="U30" s="162">
        <f>IF(T30=0,0,($F$30/$T$30)*100000)</f>
        <v>0</v>
      </c>
      <c r="V30" s="147">
        <f>' Populations'!K72</f>
        <v>0</v>
      </c>
      <c r="W30" s="162">
        <f>IF(V30=0,0,($G$30/$V$30)*100000)</f>
        <v>0</v>
      </c>
      <c r="X30" s="201">
        <f>' Populations'!M72</f>
        <v>0</v>
      </c>
      <c r="Y30" s="162">
        <f>IF(X30=0,0,($H$30/$X$30)*100000)</f>
        <v>0</v>
      </c>
      <c r="Z30" s="147">
        <f>' Populations'!O72</f>
        <v>0</v>
      </c>
      <c r="AA30" s="162">
        <f>IF(Z30=0,0,($I$30/$Z$30)*100000)</f>
        <v>0</v>
      </c>
      <c r="AB30" s="201">
        <f>' Populations'!Q72</f>
        <v>0</v>
      </c>
      <c r="AC30" s="162">
        <f>IF(AB30=0,0,($J$30/$AB$30)*100000)</f>
        <v>0</v>
      </c>
      <c r="AD30" s="147">
        <f>' Populations'!S72</f>
        <v>0</v>
      </c>
      <c r="AE30" s="162">
        <f>IF(AD30=0,0,($K$30/$AD$30)*100000)</f>
        <v>0</v>
      </c>
      <c r="AF30" s="147">
        <f>' Populations'!U72</f>
        <v>0</v>
      </c>
      <c r="AG30" s="162">
        <f>IF(AF30=0,0,($L$30/$AF$30)*100000)</f>
        <v>0</v>
      </c>
      <c r="AH30" s="161"/>
      <c r="AI30" s="162"/>
      <c r="AJ30" s="164">
        <v>8.7247000000000005E-2</v>
      </c>
      <c r="AL30" s="152" t="str">
        <f>' Populations'!B18</f>
        <v>55-64</v>
      </c>
      <c r="AM30" s="165">
        <f t="shared" si="13"/>
        <v>0</v>
      </c>
      <c r="AN30" s="166">
        <f t="shared" si="14"/>
        <v>0</v>
      </c>
      <c r="AO30" s="166">
        <f t="shared" si="15"/>
        <v>0</v>
      </c>
      <c r="AP30" s="167">
        <f t="shared" si="16"/>
        <v>0</v>
      </c>
      <c r="AQ30" s="167">
        <f t="shared" si="17"/>
        <v>0</v>
      </c>
      <c r="AR30" s="167">
        <f t="shared" si="18"/>
        <v>0</v>
      </c>
      <c r="AS30" s="167">
        <f t="shared" si="19"/>
        <v>0</v>
      </c>
      <c r="AT30" s="167">
        <f t="shared" si="20"/>
        <v>0</v>
      </c>
      <c r="AU30" s="167">
        <f t="shared" si="21"/>
        <v>0</v>
      </c>
      <c r="AV30" s="167">
        <f t="shared" si="22"/>
        <v>0</v>
      </c>
    </row>
    <row r="31" spans="2:48" ht="13">
      <c r="B31" s="152" t="str">
        <f>' Populations'!B91</f>
        <v>65-74</v>
      </c>
      <c r="C31" s="325"/>
      <c r="D31" s="326"/>
      <c r="E31" s="170"/>
      <c r="F31" s="171"/>
      <c r="G31" s="171"/>
      <c r="H31" s="171"/>
      <c r="I31" s="171"/>
      <c r="J31" s="172"/>
      <c r="K31" s="172"/>
      <c r="L31" s="192"/>
      <c r="M31" s="161"/>
      <c r="N31" s="162">
        <f>' Populations'!C73</f>
        <v>0</v>
      </c>
      <c r="O31" s="162">
        <f>IF(N31=0,0,($C$31/$N$31)*100000)</f>
        <v>0</v>
      </c>
      <c r="P31" s="162">
        <f>' Populations'!E73</f>
        <v>0</v>
      </c>
      <c r="Q31" s="162">
        <f>IF(P31=0,0,($D$31/$P$31)*100000)</f>
        <v>0</v>
      </c>
      <c r="R31" s="162">
        <f>' Populations'!G73</f>
        <v>0</v>
      </c>
      <c r="S31" s="162">
        <f>IF(R31=0,0,($E$31/$R$31)*100000)</f>
        <v>0</v>
      </c>
      <c r="T31" s="201">
        <f>' Populations'!I73</f>
        <v>0</v>
      </c>
      <c r="U31" s="162">
        <f>IF(T31=0,0,($F$31/$T$31)*100000)</f>
        <v>0</v>
      </c>
      <c r="V31" s="147">
        <f>' Populations'!K73</f>
        <v>0</v>
      </c>
      <c r="W31" s="162">
        <f>IF(V31=0,0,($G$31/$V$31)*100000)</f>
        <v>0</v>
      </c>
      <c r="X31" s="201">
        <f>' Populations'!M73</f>
        <v>0</v>
      </c>
      <c r="Y31" s="162">
        <f>IF(X31=0,0,($H$31/$X$31)*100000)</f>
        <v>0</v>
      </c>
      <c r="Z31" s="147">
        <f>' Populations'!O73</f>
        <v>0</v>
      </c>
      <c r="AA31" s="162">
        <f>IF(Z31=0,0,($I$31/$Z$31)*100000)</f>
        <v>0</v>
      </c>
      <c r="AB31" s="201">
        <f>' Populations'!Q73</f>
        <v>0</v>
      </c>
      <c r="AC31" s="162">
        <f>IF(AB31=0,0,($J$31/$AB$31)*100000)</f>
        <v>0</v>
      </c>
      <c r="AD31" s="147">
        <f>' Populations'!S73</f>
        <v>0</v>
      </c>
      <c r="AE31" s="162">
        <f>IF(AD31=0,0,($K$31/$AD$31)*100000)</f>
        <v>0</v>
      </c>
      <c r="AF31" s="147">
        <f>' Populations'!U73</f>
        <v>0</v>
      </c>
      <c r="AG31" s="162">
        <f>IF(AF31=0,0,($L$31/$AF$31)*100000)</f>
        <v>0</v>
      </c>
      <c r="AH31" s="161"/>
      <c r="AI31" s="162"/>
      <c r="AJ31" s="164">
        <v>6.6036999999999998E-2</v>
      </c>
      <c r="AL31" s="152" t="str">
        <f>' Populations'!B19</f>
        <v>65-74</v>
      </c>
      <c r="AM31" s="165">
        <f t="shared" si="13"/>
        <v>0</v>
      </c>
      <c r="AN31" s="166">
        <f t="shared" si="14"/>
        <v>0</v>
      </c>
      <c r="AO31" s="166">
        <f t="shared" si="15"/>
        <v>0</v>
      </c>
      <c r="AP31" s="167">
        <f t="shared" si="16"/>
        <v>0</v>
      </c>
      <c r="AQ31" s="167">
        <f t="shared" si="17"/>
        <v>0</v>
      </c>
      <c r="AR31" s="167">
        <f t="shared" si="18"/>
        <v>0</v>
      </c>
      <c r="AS31" s="167">
        <f t="shared" si="19"/>
        <v>0</v>
      </c>
      <c r="AT31" s="167">
        <f t="shared" si="20"/>
        <v>0</v>
      </c>
      <c r="AU31" s="167">
        <f t="shared" si="21"/>
        <v>0</v>
      </c>
      <c r="AV31" s="167">
        <f t="shared" si="22"/>
        <v>0</v>
      </c>
    </row>
    <row r="32" spans="2:48" ht="13">
      <c r="B32" s="152" t="str">
        <f>' Populations'!B92</f>
        <v>75-84</v>
      </c>
      <c r="C32" s="325"/>
      <c r="D32" s="326"/>
      <c r="E32" s="170"/>
      <c r="F32" s="171"/>
      <c r="G32" s="171"/>
      <c r="H32" s="171"/>
      <c r="I32" s="171"/>
      <c r="J32" s="172"/>
      <c r="K32" s="172"/>
      <c r="L32" s="192"/>
      <c r="M32" s="161"/>
      <c r="N32" s="162">
        <f>' Populations'!C74</f>
        <v>0</v>
      </c>
      <c r="O32" s="162">
        <f>IF(N32=0,0,($C$32/$N$32)*100000)</f>
        <v>0</v>
      </c>
      <c r="P32" s="162">
        <f>' Populations'!E74</f>
        <v>0</v>
      </c>
      <c r="Q32" s="162">
        <f>IF(P32=0,0,($D$32/$P$32)*100000)</f>
        <v>0</v>
      </c>
      <c r="R32" s="162">
        <f>' Populations'!G74</f>
        <v>0</v>
      </c>
      <c r="S32" s="162">
        <f>IF(R32=0,0,($E$32/$R$32)*100000)</f>
        <v>0</v>
      </c>
      <c r="T32" s="201">
        <f>' Populations'!I74</f>
        <v>0</v>
      </c>
      <c r="U32" s="162">
        <f>IF(T32=0,0,($F$32/$T$32)*100000)</f>
        <v>0</v>
      </c>
      <c r="V32" s="147">
        <f>' Populations'!K74</f>
        <v>0</v>
      </c>
      <c r="W32" s="162">
        <f>IF(V32=0,0,($G$32/$V$32)*100000)</f>
        <v>0</v>
      </c>
      <c r="X32" s="201">
        <f>' Populations'!M74</f>
        <v>0</v>
      </c>
      <c r="Y32" s="162">
        <f>IF(X32=0,0,($H$32/$X$32)*100000)</f>
        <v>0</v>
      </c>
      <c r="Z32" s="147">
        <f>' Populations'!O74</f>
        <v>0</v>
      </c>
      <c r="AA32" s="162">
        <f>IF(Z32=0,0,($I$32/$Z$32)*100000)</f>
        <v>0</v>
      </c>
      <c r="AB32" s="201">
        <f>' Populations'!Q74</f>
        <v>0</v>
      </c>
      <c r="AC32" s="162">
        <f>IF(AB32=0,0,($J$32/$AB$32)*100000)</f>
        <v>0</v>
      </c>
      <c r="AD32" s="147">
        <f>' Populations'!S74</f>
        <v>0</v>
      </c>
      <c r="AE32" s="162">
        <f>IF(AD32=0,0,($K$32/$AD$32)*100000)</f>
        <v>0</v>
      </c>
      <c r="AF32" s="147">
        <f>' Populations'!U74</f>
        <v>0</v>
      </c>
      <c r="AG32" s="162">
        <f>IF(AF32=0,0,($L$32/$AF$32)*100000)</f>
        <v>0</v>
      </c>
      <c r="AH32" s="161"/>
      <c r="AI32" s="162"/>
      <c r="AJ32" s="164">
        <v>4.4840999999999999E-2</v>
      </c>
      <c r="AL32" s="152" t="str">
        <f>' Populations'!B20</f>
        <v>75-84</v>
      </c>
      <c r="AM32" s="165">
        <f t="shared" si="13"/>
        <v>0</v>
      </c>
      <c r="AN32" s="166">
        <f t="shared" si="14"/>
        <v>0</v>
      </c>
      <c r="AO32" s="166">
        <f t="shared" si="15"/>
        <v>0</v>
      </c>
      <c r="AP32" s="167">
        <f t="shared" si="16"/>
        <v>0</v>
      </c>
      <c r="AQ32" s="167">
        <f t="shared" si="17"/>
        <v>0</v>
      </c>
      <c r="AR32" s="167">
        <f t="shared" si="18"/>
        <v>0</v>
      </c>
      <c r="AS32" s="167">
        <f t="shared" si="19"/>
        <v>0</v>
      </c>
      <c r="AT32" s="167">
        <f t="shared" si="20"/>
        <v>0</v>
      </c>
      <c r="AU32" s="167">
        <f t="shared" si="21"/>
        <v>0</v>
      </c>
      <c r="AV32" s="167">
        <f t="shared" si="22"/>
        <v>0</v>
      </c>
    </row>
    <row r="33" spans="2:48" ht="13">
      <c r="B33" s="152" t="str">
        <f>' Populations'!B93</f>
        <v>85+</v>
      </c>
      <c r="C33" s="325"/>
      <c r="D33" s="326"/>
      <c r="E33" s="155"/>
      <c r="F33" s="156"/>
      <c r="G33" s="156"/>
      <c r="H33" s="156"/>
      <c r="I33" s="156"/>
      <c r="J33" s="157"/>
      <c r="K33" s="157"/>
      <c r="L33" s="192"/>
      <c r="M33" s="161"/>
      <c r="N33" s="162">
        <f>' Populations'!C75</f>
        <v>0</v>
      </c>
      <c r="O33" s="162">
        <f>IF(N33=0,0,($C$33/$N$33)*100000)</f>
        <v>0</v>
      </c>
      <c r="P33" s="162">
        <f>' Populations'!E75</f>
        <v>0</v>
      </c>
      <c r="Q33" s="162">
        <f>IF(P33=0,0,($D$33/$P$33)*100000)</f>
        <v>0</v>
      </c>
      <c r="R33" s="162">
        <f>' Populations'!G75</f>
        <v>0</v>
      </c>
      <c r="S33" s="162">
        <f>IF(R33=0,0,($E$33/$R$33)*100000)</f>
        <v>0</v>
      </c>
      <c r="T33" s="201">
        <f>' Populations'!I75</f>
        <v>0</v>
      </c>
      <c r="U33" s="162">
        <f>IF(T33=0,0,($F$33/$T$33)*100000)</f>
        <v>0</v>
      </c>
      <c r="V33" s="147">
        <f>' Populations'!K75</f>
        <v>0</v>
      </c>
      <c r="W33" s="162">
        <f>IF(V33=0,0,($G$33/$V$33)*100000)</f>
        <v>0</v>
      </c>
      <c r="X33" s="201">
        <f>' Populations'!M75</f>
        <v>0</v>
      </c>
      <c r="Y33" s="162">
        <f>IF(X33=0,0,($H$33/$X$33)*100000)</f>
        <v>0</v>
      </c>
      <c r="Z33" s="147">
        <f>' Populations'!O75</f>
        <v>0</v>
      </c>
      <c r="AA33" s="162">
        <f>IF(Z33=0,0,($I$33/$Z$33)*100000)</f>
        <v>0</v>
      </c>
      <c r="AB33" s="201">
        <f>' Populations'!Q75</f>
        <v>0</v>
      </c>
      <c r="AC33" s="162">
        <f>IF(AB33=0,0,($J$33/$AB$33)*100000)</f>
        <v>0</v>
      </c>
      <c r="AD33" s="147">
        <f>' Populations'!S75</f>
        <v>0</v>
      </c>
      <c r="AE33" s="162">
        <f>IF(AD33=0,0,($K$33/$AD$33)*100000)</f>
        <v>0</v>
      </c>
      <c r="AF33" s="147">
        <f>' Populations'!U75</f>
        <v>0</v>
      </c>
      <c r="AG33" s="162">
        <f>IF(AF33=0,0,($L$33/$AF$33)*100000)</f>
        <v>0</v>
      </c>
      <c r="AH33" s="161"/>
      <c r="AI33" s="162"/>
      <c r="AJ33" s="164">
        <v>1.5507999999999999E-2</v>
      </c>
      <c r="AL33" s="152" t="str">
        <f>' Populations'!B21</f>
        <v>85+</v>
      </c>
      <c r="AM33" s="165">
        <f t="shared" si="13"/>
        <v>0</v>
      </c>
      <c r="AN33" s="166">
        <f t="shared" si="14"/>
        <v>0</v>
      </c>
      <c r="AO33" s="166">
        <f t="shared" si="15"/>
        <v>0</v>
      </c>
      <c r="AP33" s="167">
        <f t="shared" si="16"/>
        <v>0</v>
      </c>
      <c r="AQ33" s="167">
        <f t="shared" si="17"/>
        <v>0</v>
      </c>
      <c r="AR33" s="167">
        <f t="shared" si="18"/>
        <v>0</v>
      </c>
      <c r="AS33" s="167">
        <f t="shared" si="19"/>
        <v>0</v>
      </c>
      <c r="AT33" s="167">
        <f t="shared" si="20"/>
        <v>0</v>
      </c>
      <c r="AU33" s="167">
        <f t="shared" si="21"/>
        <v>0</v>
      </c>
      <c r="AV33" s="167">
        <f t="shared" si="22"/>
        <v>0</v>
      </c>
    </row>
    <row r="34" spans="2:48" ht="13">
      <c r="B34" s="193" t="s">
        <v>127</v>
      </c>
      <c r="C34" s="319">
        <f>SUM(C21:C33)</f>
        <v>0</v>
      </c>
      <c r="D34" s="320">
        <f t="shared" ref="D34:L34" si="23">SUM(D21:D33)</f>
        <v>0</v>
      </c>
      <c r="E34" s="320">
        <f t="shared" si="23"/>
        <v>0</v>
      </c>
      <c r="F34" s="321">
        <f t="shared" si="23"/>
        <v>0</v>
      </c>
      <c r="G34" s="321">
        <f t="shared" si="23"/>
        <v>0</v>
      </c>
      <c r="H34" s="321">
        <f t="shared" si="23"/>
        <v>0</v>
      </c>
      <c r="I34" s="321">
        <f t="shared" si="23"/>
        <v>0</v>
      </c>
      <c r="J34" s="321">
        <f t="shared" si="23"/>
        <v>0</v>
      </c>
      <c r="K34" s="321">
        <f t="shared" si="23"/>
        <v>0</v>
      </c>
      <c r="L34" s="321">
        <f t="shared" si="23"/>
        <v>0</v>
      </c>
      <c r="N34" s="162">
        <f>' Populations'!C76</f>
        <v>0</v>
      </c>
      <c r="O34" s="179">
        <f t="shared" ref="O34:AG34" si="24">SUM(O21:O33)</f>
        <v>0</v>
      </c>
      <c r="P34" s="162">
        <f>' Populations'!E76</f>
        <v>0</v>
      </c>
      <c r="Q34" s="179">
        <f t="shared" si="24"/>
        <v>0</v>
      </c>
      <c r="R34" s="162">
        <f>' Populations'!G76</f>
        <v>0</v>
      </c>
      <c r="S34" s="179">
        <f t="shared" si="24"/>
        <v>0</v>
      </c>
      <c r="T34" s="201">
        <f>' Populations'!I76</f>
        <v>0</v>
      </c>
      <c r="U34" s="179">
        <f t="shared" si="24"/>
        <v>0</v>
      </c>
      <c r="V34" s="147">
        <f>' Populations'!K76</f>
        <v>0</v>
      </c>
      <c r="W34" s="179">
        <f t="shared" si="24"/>
        <v>0</v>
      </c>
      <c r="X34" s="201">
        <f>' Populations'!M76</f>
        <v>0</v>
      </c>
      <c r="Y34" s="179">
        <f t="shared" si="24"/>
        <v>0</v>
      </c>
      <c r="Z34" s="147">
        <f>' Populations'!O76</f>
        <v>0</v>
      </c>
      <c r="AA34" s="179">
        <f t="shared" si="24"/>
        <v>0</v>
      </c>
      <c r="AB34" s="201">
        <f>' Populations'!Q76</f>
        <v>0</v>
      </c>
      <c r="AC34" s="179">
        <f t="shared" si="24"/>
        <v>0</v>
      </c>
      <c r="AD34" s="147">
        <f>' Populations'!S76</f>
        <v>0</v>
      </c>
      <c r="AE34" s="179">
        <f t="shared" si="24"/>
        <v>0</v>
      </c>
      <c r="AF34" s="147">
        <f>' Populations'!U76</f>
        <v>0</v>
      </c>
      <c r="AG34" s="179">
        <f t="shared" si="24"/>
        <v>0</v>
      </c>
      <c r="AI34" s="162"/>
      <c r="AJ34" s="164"/>
      <c r="AL34" s="152" t="str">
        <f>' Populations'!B22</f>
        <v>Total</v>
      </c>
      <c r="AM34" s="183">
        <f>SUM(AM21:AM33)</f>
        <v>0</v>
      </c>
      <c r="AN34" s="184">
        <f t="shared" ref="AN34:AV34" si="25">SUM(AN21:AN33)</f>
        <v>0</v>
      </c>
      <c r="AO34" s="185">
        <f t="shared" si="25"/>
        <v>0</v>
      </c>
      <c r="AP34" s="187">
        <f t="shared" si="25"/>
        <v>0</v>
      </c>
      <c r="AQ34" s="187">
        <f t="shared" si="25"/>
        <v>0</v>
      </c>
      <c r="AR34" s="187">
        <f t="shared" si="25"/>
        <v>0</v>
      </c>
      <c r="AS34" s="187">
        <f t="shared" si="25"/>
        <v>0</v>
      </c>
      <c r="AT34" s="187">
        <f t="shared" si="25"/>
        <v>0</v>
      </c>
      <c r="AU34" s="187">
        <f t="shared" si="25"/>
        <v>0</v>
      </c>
      <c r="AV34" s="187">
        <f t="shared" si="25"/>
        <v>0</v>
      </c>
    </row>
    <row r="36" spans="2:48">
      <c r="B36" s="195"/>
      <c r="C36" s="195"/>
      <c r="D36" s="196" t="s">
        <v>115</v>
      </c>
      <c r="E36" s="196"/>
      <c r="F36" s="197" t="s">
        <v>116</v>
      </c>
      <c r="G36" s="197"/>
      <c r="H36" s="197"/>
      <c r="I36" s="197"/>
      <c r="J36" s="197"/>
      <c r="K36" s="197"/>
      <c r="L36" s="197"/>
      <c r="AM36" s="21" t="s">
        <v>117</v>
      </c>
    </row>
    <row r="37" spans="2:48" ht="44.5" customHeight="1">
      <c r="B37" s="141" t="s">
        <v>60</v>
      </c>
      <c r="C37" s="142" t="s">
        <v>131</v>
      </c>
      <c r="D37" s="143" t="s">
        <v>132</v>
      </c>
      <c r="E37" s="143" t="s">
        <v>133</v>
      </c>
      <c r="F37" s="144" t="str">
        <f>' Populations'!I62</f>
        <v>White-Not Hispanic</v>
      </c>
      <c r="G37" s="144" t="str">
        <f>' Populations'!K62</f>
        <v>Hispanic</v>
      </c>
      <c r="H37" s="144" t="str">
        <f>' Populations'!M62</f>
        <v>Black-Not Hispanic</v>
      </c>
      <c r="I37" s="144" t="str">
        <f>' Populations'!O62</f>
        <v>Asian</v>
      </c>
      <c r="J37" s="144" t="str">
        <f>' Populations'!Q62</f>
        <v>American Indian/Alaska Native</v>
      </c>
      <c r="K37" s="144" t="str">
        <f>' Populations'!S62</f>
        <v>Other</v>
      </c>
      <c r="L37" s="144" t="str">
        <f>' Populations'!U62</f>
        <v>Other</v>
      </c>
      <c r="M37" s="146"/>
      <c r="N37" s="147" t="s">
        <v>135</v>
      </c>
      <c r="O37" s="147" t="s">
        <v>122</v>
      </c>
      <c r="P37" s="147" t="s">
        <v>62</v>
      </c>
      <c r="Q37" s="147" t="s">
        <v>122</v>
      </c>
      <c r="R37" s="147" t="s">
        <v>63</v>
      </c>
      <c r="S37" s="147" t="s">
        <v>122</v>
      </c>
      <c r="T37" s="147" t="str">
        <f>' Populations'!I62</f>
        <v>White-Not Hispanic</v>
      </c>
      <c r="U37" s="147" t="s">
        <v>122</v>
      </c>
      <c r="V37" s="147" t="str">
        <f>' Populations'!K62</f>
        <v>Hispanic</v>
      </c>
      <c r="W37" s="147" t="s">
        <v>122</v>
      </c>
      <c r="X37" s="147" t="str">
        <f>' Populations'!M62</f>
        <v>Black-Not Hispanic</v>
      </c>
      <c r="Y37" s="147" t="s">
        <v>122</v>
      </c>
      <c r="Z37" s="147" t="str">
        <f>' Populations'!O62</f>
        <v>Asian</v>
      </c>
      <c r="AA37" s="147" t="s">
        <v>122</v>
      </c>
      <c r="AB37" s="201" t="str">
        <f>' Populations'!Q62</f>
        <v>American Indian/Alaska Native</v>
      </c>
      <c r="AC37" s="147" t="s">
        <v>122</v>
      </c>
      <c r="AD37" s="147" t="str">
        <f>' Populations'!S62</f>
        <v>Other</v>
      </c>
      <c r="AE37" s="147" t="s">
        <v>122</v>
      </c>
      <c r="AF37" s="147" t="str">
        <f>' Populations'!U62</f>
        <v>Other</v>
      </c>
      <c r="AG37" s="147" t="s">
        <v>122</v>
      </c>
      <c r="AH37" s="146"/>
      <c r="AI37" s="147" t="s">
        <v>125</v>
      </c>
      <c r="AJ37" s="147" t="s">
        <v>126</v>
      </c>
      <c r="AL37" s="147" t="s">
        <v>60</v>
      </c>
      <c r="AM37" s="149" t="s">
        <v>61</v>
      </c>
      <c r="AN37" s="150" t="s">
        <v>62</v>
      </c>
      <c r="AO37" s="150" t="s">
        <v>63</v>
      </c>
      <c r="AP37" s="144" t="str">
        <f>' Populations'!I62</f>
        <v>White-Not Hispanic</v>
      </c>
      <c r="AQ37" s="144" t="str">
        <f>' Populations'!K62</f>
        <v>Hispanic</v>
      </c>
      <c r="AR37" s="144" t="str">
        <f>' Populations'!M62</f>
        <v>Black-Not Hispanic</v>
      </c>
      <c r="AS37" s="144" t="str">
        <f>' Populations'!O62</f>
        <v>Asian</v>
      </c>
      <c r="AT37" s="144" t="str">
        <f>' Populations'!Q62</f>
        <v>American Indian/Alaska Native</v>
      </c>
      <c r="AU37" s="144" t="str">
        <f>' Populations'!S62</f>
        <v>Other</v>
      </c>
      <c r="AV37" s="144" t="str">
        <f>' Populations'!U62</f>
        <v>Other</v>
      </c>
    </row>
    <row r="38" spans="2:48" ht="13">
      <c r="B38" s="152" t="str">
        <f>' Populations'!B81</f>
        <v>&lt;1</v>
      </c>
      <c r="C38" s="153"/>
      <c r="D38" s="154"/>
      <c r="E38" s="155"/>
      <c r="F38" s="156"/>
      <c r="G38" s="156"/>
      <c r="H38" s="156"/>
      <c r="I38" s="156"/>
      <c r="J38" s="157"/>
      <c r="K38" s="157"/>
      <c r="L38" s="198"/>
      <c r="M38" s="161"/>
      <c r="N38" s="162">
        <f>' Populations'!C63</f>
        <v>0</v>
      </c>
      <c r="O38" s="162">
        <f>IF(N38=0,0,($C$38/$N$38)*100000)</f>
        <v>0</v>
      </c>
      <c r="P38" s="162">
        <f>' Populations'!E63</f>
        <v>0</v>
      </c>
      <c r="Q38" s="162">
        <f>IF(P38=0,0,($D$38/$P$38)*100000)</f>
        <v>0</v>
      </c>
      <c r="R38" s="162">
        <f>' Populations'!G63</f>
        <v>0</v>
      </c>
      <c r="S38" s="162">
        <f>IF(R38=0,0,($E$38/$R$38)*100000)</f>
        <v>0</v>
      </c>
      <c r="T38" s="201">
        <f>' Populations'!I63</f>
        <v>0</v>
      </c>
      <c r="U38" s="162">
        <f>IF(T38=0,0,($F$38/$T$38)*100000)</f>
        <v>0</v>
      </c>
      <c r="V38" s="147">
        <f>' Populations'!K63</f>
        <v>0</v>
      </c>
      <c r="W38" s="162">
        <f>IF(V38=0,0,($G$38/$V$38)*100000)</f>
        <v>0</v>
      </c>
      <c r="X38" s="201">
        <f>' Populations'!M63</f>
        <v>0</v>
      </c>
      <c r="Y38" s="162">
        <f>IF(X38=0,0,($H$38/$X$38)*100000)</f>
        <v>0</v>
      </c>
      <c r="Z38" s="147">
        <f>' Populations'!O63</f>
        <v>0</v>
      </c>
      <c r="AA38" s="162">
        <f>IF(Z38=0,0,($I$38/$Z$38)*100000)</f>
        <v>0</v>
      </c>
      <c r="AB38" s="201">
        <f>' Populations'!Q63</f>
        <v>0</v>
      </c>
      <c r="AC38" s="162">
        <f>IF(AB38=0,0,($J$38/$AB$38)*100000)</f>
        <v>0</v>
      </c>
      <c r="AD38" s="147">
        <f>' Populations'!S63</f>
        <v>0</v>
      </c>
      <c r="AE38" s="162">
        <f>IF(AD38=0,0,($K$38/$AD$38)*100000)</f>
        <v>0</v>
      </c>
      <c r="AF38" s="147">
        <f>' Populations'!U63</f>
        <v>0</v>
      </c>
      <c r="AG38" s="162">
        <f>IF(AF38=0,0,($L$38/$AF$38)*100000)</f>
        <v>0</v>
      </c>
      <c r="AH38" s="161"/>
      <c r="AI38" s="162"/>
      <c r="AJ38" s="164">
        <v>1.3818E-2</v>
      </c>
      <c r="AL38" s="152" t="str">
        <f>' Populations'!B9</f>
        <v>&lt;1</v>
      </c>
      <c r="AM38" s="165">
        <f t="shared" ref="AM38:AM50" si="26">O38*AJ38</f>
        <v>0</v>
      </c>
      <c r="AN38" s="166">
        <f t="shared" ref="AN38:AN50" si="27">Q38*AJ38</f>
        <v>0</v>
      </c>
      <c r="AO38" s="166">
        <f t="shared" ref="AO38:AO50" si="28">S38*AJ38</f>
        <v>0</v>
      </c>
      <c r="AP38" s="167">
        <f t="shared" ref="AP38:AP50" si="29">U38*AJ38</f>
        <v>0</v>
      </c>
      <c r="AQ38" s="167">
        <f t="shared" ref="AQ38:AQ50" si="30">W38*AJ38</f>
        <v>0</v>
      </c>
      <c r="AR38" s="167">
        <f t="shared" ref="AR38:AR50" si="31">Y38*AJ38</f>
        <v>0</v>
      </c>
      <c r="AS38" s="167">
        <f t="shared" ref="AS38:AS50" si="32">AA38*AJ38</f>
        <v>0</v>
      </c>
      <c r="AT38" s="167">
        <f t="shared" ref="AT38:AT50" si="33">AC38*AJ38</f>
        <v>0</v>
      </c>
      <c r="AU38" s="167">
        <f t="shared" ref="AU38:AU50" si="34">AE38*AJ38</f>
        <v>0</v>
      </c>
      <c r="AV38" s="167">
        <f t="shared" ref="AV38:AV50" si="35">AG38*AJ38</f>
        <v>0</v>
      </c>
    </row>
    <row r="39" spans="2:48" ht="13">
      <c r="B39" s="152" t="str">
        <f>' Populations'!B82</f>
        <v>1-4</v>
      </c>
      <c r="C39" s="325"/>
      <c r="D39" s="326"/>
      <c r="E39" s="170"/>
      <c r="F39" s="171"/>
      <c r="G39" s="171"/>
      <c r="H39" s="171"/>
      <c r="I39" s="171"/>
      <c r="J39" s="172"/>
      <c r="K39" s="172"/>
      <c r="L39" s="199"/>
      <c r="M39" s="161"/>
      <c r="N39" s="162">
        <f>' Populations'!C64</f>
        <v>0</v>
      </c>
      <c r="O39" s="162">
        <f>IF(N39=0,0,($C$39/$N$39)*100000)</f>
        <v>0</v>
      </c>
      <c r="P39" s="162">
        <f>' Populations'!E64</f>
        <v>0</v>
      </c>
      <c r="Q39" s="162">
        <f>IF(P39=0,0,($D$39/$P$39)*100000)</f>
        <v>0</v>
      </c>
      <c r="R39" s="162">
        <f>' Populations'!G64</f>
        <v>0</v>
      </c>
      <c r="S39" s="162">
        <f>IF(R39=0,0,($E$39/$R$39)*100000)</f>
        <v>0</v>
      </c>
      <c r="T39" s="201">
        <f>' Populations'!I64</f>
        <v>0</v>
      </c>
      <c r="U39" s="162">
        <f>IF(T39=0,0,($F$39/$T$39)*100000)</f>
        <v>0</v>
      </c>
      <c r="V39" s="147">
        <f>' Populations'!K64</f>
        <v>0</v>
      </c>
      <c r="W39" s="162">
        <f>IF(V39=0,0,($G$39/$V$39)*100000)</f>
        <v>0</v>
      </c>
      <c r="X39" s="201">
        <f>' Populations'!M64</f>
        <v>0</v>
      </c>
      <c r="Y39" s="162">
        <f>IF(X39=0,0,($H$39/$X$39)*100000)</f>
        <v>0</v>
      </c>
      <c r="Z39" s="147">
        <f>' Populations'!O64</f>
        <v>0</v>
      </c>
      <c r="AA39" s="162">
        <f>IF(Z39=0,0,($I$39/$Z$39)*100000)</f>
        <v>0</v>
      </c>
      <c r="AB39" s="201">
        <f>' Populations'!Q64</f>
        <v>0</v>
      </c>
      <c r="AC39" s="162">
        <f>IF(AB39=0,0,($J$39/$AB$39)*100000)</f>
        <v>0</v>
      </c>
      <c r="AD39" s="147">
        <f>' Populations'!S64</f>
        <v>0</v>
      </c>
      <c r="AE39" s="162">
        <f>IF(AD39=0,0,($K$39/$AD$39)*100000)</f>
        <v>0</v>
      </c>
      <c r="AF39" s="147">
        <f>' Populations'!U64</f>
        <v>0</v>
      </c>
      <c r="AG39" s="162">
        <f>IF(AF39=0,0,($L$39/$AF$39)*100000)</f>
        <v>0</v>
      </c>
      <c r="AH39" s="161"/>
      <c r="AI39" s="162"/>
      <c r="AJ39" s="164">
        <v>5.5316999999999998E-2</v>
      </c>
      <c r="AL39" s="152" t="str">
        <f>' Populations'!B10</f>
        <v>1-4</v>
      </c>
      <c r="AM39" s="165">
        <f t="shared" si="26"/>
        <v>0</v>
      </c>
      <c r="AN39" s="166">
        <f t="shared" si="27"/>
        <v>0</v>
      </c>
      <c r="AO39" s="166">
        <f t="shared" si="28"/>
        <v>0</v>
      </c>
      <c r="AP39" s="167">
        <f t="shared" si="29"/>
        <v>0</v>
      </c>
      <c r="AQ39" s="167">
        <f t="shared" si="30"/>
        <v>0</v>
      </c>
      <c r="AR39" s="167">
        <f t="shared" si="31"/>
        <v>0</v>
      </c>
      <c r="AS39" s="167">
        <f t="shared" si="32"/>
        <v>0</v>
      </c>
      <c r="AT39" s="167">
        <f t="shared" si="33"/>
        <v>0</v>
      </c>
      <c r="AU39" s="167">
        <f t="shared" si="34"/>
        <v>0</v>
      </c>
      <c r="AV39" s="167">
        <f t="shared" si="35"/>
        <v>0</v>
      </c>
    </row>
    <row r="40" spans="2:48" ht="13">
      <c r="B40" s="152" t="str">
        <f>' Populations'!B83</f>
        <v>5-9</v>
      </c>
      <c r="C40" s="325"/>
      <c r="D40" s="326"/>
      <c r="E40" s="170"/>
      <c r="F40" s="171"/>
      <c r="G40" s="171"/>
      <c r="H40" s="171"/>
      <c r="I40" s="171"/>
      <c r="J40" s="172"/>
      <c r="K40" s="172"/>
      <c r="L40" s="199"/>
      <c r="M40" s="161"/>
      <c r="N40" s="162">
        <f>' Populations'!C65</f>
        <v>0</v>
      </c>
      <c r="O40" s="162">
        <f>IF(N40=0,0,($C$40/$N$40)*100000)</f>
        <v>0</v>
      </c>
      <c r="P40" s="162">
        <f>' Populations'!E65</f>
        <v>0</v>
      </c>
      <c r="Q40" s="162">
        <f>IF(P40=0,0,($D$40/$P$40)*100000)</f>
        <v>0</v>
      </c>
      <c r="R40" s="162">
        <f>' Populations'!G65</f>
        <v>0</v>
      </c>
      <c r="S40" s="162">
        <f>IF(R40=0,0,($E$40/$R$40)*100000)</f>
        <v>0</v>
      </c>
      <c r="T40" s="201">
        <f>' Populations'!I65</f>
        <v>0</v>
      </c>
      <c r="U40" s="162">
        <f>IF(T40=0,0,($F$40/$T$40)*100000)</f>
        <v>0</v>
      </c>
      <c r="V40" s="147">
        <f>' Populations'!K65</f>
        <v>0</v>
      </c>
      <c r="W40" s="162">
        <f>IF(V40=0,0,($G$40/$V$40)*100000)</f>
        <v>0</v>
      </c>
      <c r="X40" s="201">
        <f>' Populations'!M65</f>
        <v>0</v>
      </c>
      <c r="Y40" s="162">
        <f>IF(X40=0,0,($H$40/$X$40)*100000)</f>
        <v>0</v>
      </c>
      <c r="Z40" s="147">
        <f>' Populations'!O65</f>
        <v>0</v>
      </c>
      <c r="AA40" s="162">
        <f>IF(Z40=0,0,($I$40/$Z$40)*100000)</f>
        <v>0</v>
      </c>
      <c r="AB40" s="201">
        <f>' Populations'!Q65</f>
        <v>0</v>
      </c>
      <c r="AC40" s="162">
        <f>IF(AB40=0,0,($J$40/$AB$40)*100000)</f>
        <v>0</v>
      </c>
      <c r="AD40" s="147">
        <f>' Populations'!S65</f>
        <v>0</v>
      </c>
      <c r="AE40" s="162">
        <f>IF(AD40=0,0,($K$40/$AD$40)*100000)</f>
        <v>0</v>
      </c>
      <c r="AF40" s="147">
        <f>' Populations'!U65</f>
        <v>0</v>
      </c>
      <c r="AG40" s="162">
        <f>IF(AF40=0,0,($L$40/$AF$40)*100000)</f>
        <v>0</v>
      </c>
      <c r="AH40" s="161"/>
      <c r="AI40" s="162"/>
      <c r="AJ40" s="164">
        <v>7.2533E-2</v>
      </c>
      <c r="AL40" s="152" t="str">
        <f>' Populations'!B11</f>
        <v>5-9</v>
      </c>
      <c r="AM40" s="165">
        <f t="shared" si="26"/>
        <v>0</v>
      </c>
      <c r="AN40" s="166">
        <f t="shared" si="27"/>
        <v>0</v>
      </c>
      <c r="AO40" s="166">
        <f t="shared" si="28"/>
        <v>0</v>
      </c>
      <c r="AP40" s="167">
        <f t="shared" si="29"/>
        <v>0</v>
      </c>
      <c r="AQ40" s="167">
        <f t="shared" si="30"/>
        <v>0</v>
      </c>
      <c r="AR40" s="167">
        <f t="shared" si="31"/>
        <v>0</v>
      </c>
      <c r="AS40" s="167">
        <f t="shared" si="32"/>
        <v>0</v>
      </c>
      <c r="AT40" s="167">
        <f t="shared" si="33"/>
        <v>0</v>
      </c>
      <c r="AU40" s="167">
        <f t="shared" si="34"/>
        <v>0</v>
      </c>
      <c r="AV40" s="167">
        <f t="shared" si="35"/>
        <v>0</v>
      </c>
    </row>
    <row r="41" spans="2:48" ht="13">
      <c r="B41" s="152" t="str">
        <f>' Populations'!B84</f>
        <v>10-14</v>
      </c>
      <c r="C41" s="325"/>
      <c r="D41" s="326"/>
      <c r="E41" s="170"/>
      <c r="F41" s="171"/>
      <c r="G41" s="171"/>
      <c r="H41" s="171"/>
      <c r="I41" s="171"/>
      <c r="J41" s="172"/>
      <c r="K41" s="172"/>
      <c r="L41" s="199"/>
      <c r="M41" s="161"/>
      <c r="N41" s="162">
        <f>' Populations'!C66</f>
        <v>0</v>
      </c>
      <c r="O41" s="162">
        <f>IF(N41=0,0,($C$41/$N$41)*100000)</f>
        <v>0</v>
      </c>
      <c r="P41" s="162">
        <f>' Populations'!E66</f>
        <v>0</v>
      </c>
      <c r="Q41" s="162">
        <f>IF(P41=0,0,($D$41/$P$41)*100000)</f>
        <v>0</v>
      </c>
      <c r="R41" s="162">
        <f>' Populations'!G66</f>
        <v>0</v>
      </c>
      <c r="S41" s="162">
        <f>IF(R41=0,0,($E$41/$R$41)*100000)</f>
        <v>0</v>
      </c>
      <c r="T41" s="201">
        <f>' Populations'!I66</f>
        <v>0</v>
      </c>
      <c r="U41" s="162">
        <f>IF(T41=0,0,($F$41/$T$41)*100000)</f>
        <v>0</v>
      </c>
      <c r="V41" s="147">
        <f>' Populations'!K66</f>
        <v>0</v>
      </c>
      <c r="W41" s="162">
        <f>IF(V41=0,0,($G$41/$V$41)*100000)</f>
        <v>0</v>
      </c>
      <c r="X41" s="201">
        <f>' Populations'!M66</f>
        <v>0</v>
      </c>
      <c r="Y41" s="162">
        <f>IF(X41=0,0,($H$41/$X$41)*100000)</f>
        <v>0</v>
      </c>
      <c r="Z41" s="147">
        <f>' Populations'!O66</f>
        <v>0</v>
      </c>
      <c r="AA41" s="162">
        <f>IF(Z41=0,0,($I$41/$Z$41)*100000)</f>
        <v>0</v>
      </c>
      <c r="AB41" s="201">
        <f>' Populations'!Q66</f>
        <v>0</v>
      </c>
      <c r="AC41" s="162">
        <f>IF(AB41=0,0,($J$41/$AB$41)*100000)</f>
        <v>0</v>
      </c>
      <c r="AD41" s="147">
        <f>' Populations'!S66</f>
        <v>0</v>
      </c>
      <c r="AE41" s="162">
        <f>IF(AD41=0,0,($K$41/$AD$41)*100000)</f>
        <v>0</v>
      </c>
      <c r="AF41" s="147">
        <f>' Populations'!U66</f>
        <v>0</v>
      </c>
      <c r="AG41" s="162">
        <f>IF(AF41=0,0,($L$41/$AF$41)*100000)</f>
        <v>0</v>
      </c>
      <c r="AH41" s="161"/>
      <c r="AI41" s="162"/>
      <c r="AJ41" s="164">
        <v>7.3032E-2</v>
      </c>
      <c r="AL41" s="152" t="str">
        <f>' Populations'!B12</f>
        <v>10-14</v>
      </c>
      <c r="AM41" s="165">
        <f t="shared" si="26"/>
        <v>0</v>
      </c>
      <c r="AN41" s="166">
        <f t="shared" si="27"/>
        <v>0</v>
      </c>
      <c r="AO41" s="166">
        <f t="shared" si="28"/>
        <v>0</v>
      </c>
      <c r="AP41" s="167">
        <f t="shared" si="29"/>
        <v>0</v>
      </c>
      <c r="AQ41" s="167">
        <f t="shared" si="30"/>
        <v>0</v>
      </c>
      <c r="AR41" s="167">
        <f t="shared" si="31"/>
        <v>0</v>
      </c>
      <c r="AS41" s="167">
        <f t="shared" si="32"/>
        <v>0</v>
      </c>
      <c r="AT41" s="167">
        <f t="shared" si="33"/>
        <v>0</v>
      </c>
      <c r="AU41" s="167">
        <f t="shared" si="34"/>
        <v>0</v>
      </c>
      <c r="AV41" s="167">
        <f t="shared" si="35"/>
        <v>0</v>
      </c>
    </row>
    <row r="42" spans="2:48" ht="13">
      <c r="B42" s="152" t="str">
        <f>' Populations'!B85</f>
        <v>15-19</v>
      </c>
      <c r="C42" s="325"/>
      <c r="D42" s="326"/>
      <c r="E42" s="170"/>
      <c r="F42" s="171"/>
      <c r="G42" s="171"/>
      <c r="H42" s="171"/>
      <c r="I42" s="171"/>
      <c r="J42" s="172"/>
      <c r="K42" s="172"/>
      <c r="L42" s="199"/>
      <c r="M42" s="161"/>
      <c r="N42" s="162">
        <f>' Populations'!C67</f>
        <v>0</v>
      </c>
      <c r="O42" s="162">
        <f>IF(N42=0,0,($C$42/$N$42)*100000)</f>
        <v>0</v>
      </c>
      <c r="P42" s="162">
        <f>' Populations'!E67</f>
        <v>0</v>
      </c>
      <c r="Q42" s="162">
        <f>IF(P42=0,0,($D$42/$P$42)*100000)</f>
        <v>0</v>
      </c>
      <c r="R42" s="162">
        <f>' Populations'!G67</f>
        <v>0</v>
      </c>
      <c r="S42" s="162">
        <f>IF(R42=0,0,($E$42/$R$42)*100000)</f>
        <v>0</v>
      </c>
      <c r="T42" s="201">
        <f>' Populations'!I67</f>
        <v>0</v>
      </c>
      <c r="U42" s="162">
        <f>IF(T42=0,0,($F$42/$T$42)*100000)</f>
        <v>0</v>
      </c>
      <c r="V42" s="147">
        <f>' Populations'!K67</f>
        <v>0</v>
      </c>
      <c r="W42" s="162">
        <f>IF(V42=0,0,($G$42/$V$42)*100000)</f>
        <v>0</v>
      </c>
      <c r="X42" s="201">
        <f>' Populations'!M67</f>
        <v>0</v>
      </c>
      <c r="Y42" s="162">
        <f>IF(X42=0,0,($H$42/$X$42)*100000)</f>
        <v>0</v>
      </c>
      <c r="Z42" s="147">
        <f>' Populations'!O67</f>
        <v>0</v>
      </c>
      <c r="AA42" s="162">
        <f>IF(Z42=0,0,($I$42/$Z$42)*100000)</f>
        <v>0</v>
      </c>
      <c r="AB42" s="201">
        <f>' Populations'!Q67</f>
        <v>0</v>
      </c>
      <c r="AC42" s="162">
        <f>IF(AB42=0,0,($J$42/$AB$42)*100000)</f>
        <v>0</v>
      </c>
      <c r="AD42" s="147">
        <f>' Populations'!S67</f>
        <v>0</v>
      </c>
      <c r="AE42" s="162">
        <f>IF(AD42=0,0,($K$42/$AD$42)*100000)</f>
        <v>0</v>
      </c>
      <c r="AF42" s="147">
        <f>' Populations'!U67</f>
        <v>0</v>
      </c>
      <c r="AG42" s="162">
        <f>IF(AF42=0,0,($L$42/$AF$42)*100000)</f>
        <v>0</v>
      </c>
      <c r="AH42" s="161"/>
      <c r="AI42" s="162"/>
      <c r="AJ42" s="164">
        <v>7.2168999999999997E-2</v>
      </c>
      <c r="AL42" s="152" t="str">
        <f>' Populations'!B13</f>
        <v>15-19</v>
      </c>
      <c r="AM42" s="165">
        <f t="shared" si="26"/>
        <v>0</v>
      </c>
      <c r="AN42" s="166">
        <f t="shared" si="27"/>
        <v>0</v>
      </c>
      <c r="AO42" s="166">
        <f t="shared" si="28"/>
        <v>0</v>
      </c>
      <c r="AP42" s="167">
        <f t="shared" si="29"/>
        <v>0</v>
      </c>
      <c r="AQ42" s="167">
        <f t="shared" si="30"/>
        <v>0</v>
      </c>
      <c r="AR42" s="167">
        <f t="shared" si="31"/>
        <v>0</v>
      </c>
      <c r="AS42" s="167">
        <f t="shared" si="32"/>
        <v>0</v>
      </c>
      <c r="AT42" s="167">
        <f t="shared" si="33"/>
        <v>0</v>
      </c>
      <c r="AU42" s="167">
        <f t="shared" si="34"/>
        <v>0</v>
      </c>
      <c r="AV42" s="167">
        <f t="shared" si="35"/>
        <v>0</v>
      </c>
    </row>
    <row r="43" spans="2:48" ht="13">
      <c r="B43" s="152" t="str">
        <f>' Populations'!B86</f>
        <v>20-24</v>
      </c>
      <c r="C43" s="325"/>
      <c r="D43" s="326"/>
      <c r="E43" s="170"/>
      <c r="F43" s="171"/>
      <c r="G43" s="171"/>
      <c r="H43" s="171"/>
      <c r="I43" s="171"/>
      <c r="J43" s="172"/>
      <c r="K43" s="172"/>
      <c r="L43" s="199"/>
      <c r="M43" s="161"/>
      <c r="N43" s="162">
        <f>' Populations'!C68</f>
        <v>0</v>
      </c>
      <c r="O43" s="162">
        <f>IF(N43=0,0,($C$43/$N$43)*100000)</f>
        <v>0</v>
      </c>
      <c r="P43" s="162">
        <f>' Populations'!E68</f>
        <v>0</v>
      </c>
      <c r="Q43" s="162">
        <f>IF(P43=0,0,($D$43/$P$43)*100000)</f>
        <v>0</v>
      </c>
      <c r="R43" s="162">
        <f>' Populations'!G68</f>
        <v>0</v>
      </c>
      <c r="S43" s="162">
        <f>IF(R43=0,0,($E$43/$R$43)*100000)</f>
        <v>0</v>
      </c>
      <c r="T43" s="201">
        <f>' Populations'!I68</f>
        <v>0</v>
      </c>
      <c r="U43" s="162">
        <f>IF(T43=0,0,($F$43/$T$43)*100000)</f>
        <v>0</v>
      </c>
      <c r="V43" s="147">
        <f>' Populations'!K68</f>
        <v>0</v>
      </c>
      <c r="W43" s="162">
        <f>IF(V43=0,0,($G$43/$V$43)*100000)</f>
        <v>0</v>
      </c>
      <c r="X43" s="201">
        <f>' Populations'!M68</f>
        <v>0</v>
      </c>
      <c r="Y43" s="162">
        <f>IF(X43=0,0,($H$43/$X$43)*100000)</f>
        <v>0</v>
      </c>
      <c r="Z43" s="147">
        <f>' Populations'!O68</f>
        <v>0</v>
      </c>
      <c r="AA43" s="162">
        <f>IF(Z43=0,0,($I$43/$Z$43)*100000)</f>
        <v>0</v>
      </c>
      <c r="AB43" s="201">
        <f>' Populations'!Q68</f>
        <v>0</v>
      </c>
      <c r="AC43" s="162">
        <f>IF(AB43=0,0,($J$43/$AB$43)*100000)</f>
        <v>0</v>
      </c>
      <c r="AD43" s="147">
        <f>' Populations'!S68</f>
        <v>0</v>
      </c>
      <c r="AE43" s="162">
        <f>IF(AD43=0,0,($K$43/$AD$43)*100000)</f>
        <v>0</v>
      </c>
      <c r="AF43" s="147">
        <f>' Populations'!U68</f>
        <v>0</v>
      </c>
      <c r="AG43" s="162">
        <f>IF(AF43=0,0,($L$43/$AF$43)*100000)</f>
        <v>0</v>
      </c>
      <c r="AH43" s="161"/>
      <c r="AI43" s="162"/>
      <c r="AJ43" s="164">
        <v>6.6477999999999995E-2</v>
      </c>
      <c r="AL43" s="152" t="str">
        <f>' Populations'!B14</f>
        <v>20-24</v>
      </c>
      <c r="AM43" s="165">
        <f t="shared" si="26"/>
        <v>0</v>
      </c>
      <c r="AN43" s="166">
        <f t="shared" si="27"/>
        <v>0</v>
      </c>
      <c r="AO43" s="166">
        <f t="shared" si="28"/>
        <v>0</v>
      </c>
      <c r="AP43" s="167">
        <f t="shared" si="29"/>
        <v>0</v>
      </c>
      <c r="AQ43" s="167">
        <f t="shared" si="30"/>
        <v>0</v>
      </c>
      <c r="AR43" s="167">
        <f t="shared" si="31"/>
        <v>0</v>
      </c>
      <c r="AS43" s="167">
        <f t="shared" si="32"/>
        <v>0</v>
      </c>
      <c r="AT43" s="167">
        <f t="shared" si="33"/>
        <v>0</v>
      </c>
      <c r="AU43" s="167">
        <f t="shared" si="34"/>
        <v>0</v>
      </c>
      <c r="AV43" s="167">
        <f t="shared" si="35"/>
        <v>0</v>
      </c>
    </row>
    <row r="44" spans="2:48" ht="13">
      <c r="B44" s="152" t="str">
        <f>' Populations'!B87</f>
        <v>25-34</v>
      </c>
      <c r="C44" s="325"/>
      <c r="D44" s="326"/>
      <c r="E44" s="170"/>
      <c r="F44" s="171"/>
      <c r="G44" s="171"/>
      <c r="H44" s="171"/>
      <c r="I44" s="171"/>
      <c r="J44" s="172"/>
      <c r="K44" s="172"/>
      <c r="L44" s="199"/>
      <c r="M44" s="161"/>
      <c r="N44" s="162">
        <f>' Populations'!C69</f>
        <v>0</v>
      </c>
      <c r="O44" s="162">
        <f>IF(N44=0,0,($C$44/$N$44)*100000)</f>
        <v>0</v>
      </c>
      <c r="P44" s="162">
        <f>' Populations'!E69</f>
        <v>0</v>
      </c>
      <c r="Q44" s="162">
        <f>IF(P44=0,0,($D$44/$P$44)*100000)</f>
        <v>0</v>
      </c>
      <c r="R44" s="162">
        <f>' Populations'!G69</f>
        <v>0</v>
      </c>
      <c r="S44" s="162">
        <f>IF(R44=0,0,($E$44/$R$44)*100000)</f>
        <v>0</v>
      </c>
      <c r="T44" s="201">
        <f>' Populations'!I69</f>
        <v>0</v>
      </c>
      <c r="U44" s="162">
        <f>IF(T44=0,0,($F$44/$T$44)*100000)</f>
        <v>0</v>
      </c>
      <c r="V44" s="147">
        <f>' Populations'!K69</f>
        <v>0</v>
      </c>
      <c r="W44" s="162">
        <f>IF(V44=0,0,($G$44/$V$44)*100000)</f>
        <v>0</v>
      </c>
      <c r="X44" s="201">
        <f>' Populations'!M69</f>
        <v>0</v>
      </c>
      <c r="Y44" s="162">
        <f>IF(X44=0,0,($H$44/$X$44)*100000)</f>
        <v>0</v>
      </c>
      <c r="Z44" s="147">
        <f>' Populations'!O69</f>
        <v>0</v>
      </c>
      <c r="AA44" s="162">
        <f>IF(Z44=0,0,($I$44/$Z$44)*100000)</f>
        <v>0</v>
      </c>
      <c r="AB44" s="201">
        <f>' Populations'!Q69</f>
        <v>0</v>
      </c>
      <c r="AC44" s="162">
        <f>IF(AB44=0,0,($J$44/$AB$44)*100000)</f>
        <v>0</v>
      </c>
      <c r="AD44" s="147">
        <f>' Populations'!S69</f>
        <v>0</v>
      </c>
      <c r="AE44" s="162">
        <f>IF(AD44=0,0,($K$44/$AD$44)*100000)</f>
        <v>0</v>
      </c>
      <c r="AF44" s="147">
        <f>' Populations'!U69</f>
        <v>0</v>
      </c>
      <c r="AG44" s="162">
        <f>IF(AF44=0,0,($L$44/$AF$44)*100000)</f>
        <v>0</v>
      </c>
      <c r="AH44" s="161"/>
      <c r="AI44" s="162"/>
      <c r="AJ44" s="164">
        <v>0.135573</v>
      </c>
      <c r="AL44" s="152" t="str">
        <f>' Populations'!B15</f>
        <v>25-34</v>
      </c>
      <c r="AM44" s="165">
        <f t="shared" si="26"/>
        <v>0</v>
      </c>
      <c r="AN44" s="166">
        <f t="shared" si="27"/>
        <v>0</v>
      </c>
      <c r="AO44" s="166">
        <f t="shared" si="28"/>
        <v>0</v>
      </c>
      <c r="AP44" s="167">
        <f t="shared" si="29"/>
        <v>0</v>
      </c>
      <c r="AQ44" s="167">
        <f t="shared" si="30"/>
        <v>0</v>
      </c>
      <c r="AR44" s="167">
        <f t="shared" si="31"/>
        <v>0</v>
      </c>
      <c r="AS44" s="167">
        <f t="shared" si="32"/>
        <v>0</v>
      </c>
      <c r="AT44" s="167">
        <f t="shared" si="33"/>
        <v>0</v>
      </c>
      <c r="AU44" s="167">
        <f t="shared" si="34"/>
        <v>0</v>
      </c>
      <c r="AV44" s="167">
        <f t="shared" si="35"/>
        <v>0</v>
      </c>
    </row>
    <row r="45" spans="2:48" ht="13">
      <c r="B45" s="152" t="str">
        <f>' Populations'!B88</f>
        <v>35-44</v>
      </c>
      <c r="C45" s="325"/>
      <c r="D45" s="326"/>
      <c r="E45" s="170"/>
      <c r="F45" s="171"/>
      <c r="G45" s="171"/>
      <c r="H45" s="171"/>
      <c r="I45" s="171"/>
      <c r="J45" s="172"/>
      <c r="K45" s="172"/>
      <c r="L45" s="199"/>
      <c r="M45" s="161"/>
      <c r="N45" s="162">
        <f>' Populations'!C70</f>
        <v>0</v>
      </c>
      <c r="O45" s="162">
        <f>IF(N45=0,0,($C$45/$N$45)*100000)</f>
        <v>0</v>
      </c>
      <c r="P45" s="162">
        <f>' Populations'!E70</f>
        <v>0</v>
      </c>
      <c r="Q45" s="162">
        <f>IF(P45=0,0,($D$45/$P$45)*100000)</f>
        <v>0</v>
      </c>
      <c r="R45" s="162">
        <f>' Populations'!G70</f>
        <v>0</v>
      </c>
      <c r="S45" s="162">
        <f>IF(R45=0,0,($E$45/$R$45)*100000)</f>
        <v>0</v>
      </c>
      <c r="T45" s="201">
        <f>' Populations'!I70</f>
        <v>0</v>
      </c>
      <c r="U45" s="162">
        <f>IF(T45=0,0,($F$45/$T$45)*100000)</f>
        <v>0</v>
      </c>
      <c r="V45" s="147">
        <f>' Populations'!K70</f>
        <v>0</v>
      </c>
      <c r="W45" s="162">
        <f>IF(V45=0,0,($G$45/$V$45)*100000)</f>
        <v>0</v>
      </c>
      <c r="X45" s="201">
        <f>' Populations'!M70</f>
        <v>0</v>
      </c>
      <c r="Y45" s="162">
        <f>IF(X45=0,0,($H$45/$X$45)*100000)</f>
        <v>0</v>
      </c>
      <c r="Z45" s="147">
        <f>' Populations'!O70</f>
        <v>0</v>
      </c>
      <c r="AA45" s="162">
        <f>IF(Z45=0,0,($I$45/$Z$45)*100000)</f>
        <v>0</v>
      </c>
      <c r="AB45" s="201">
        <f>' Populations'!Q70</f>
        <v>0</v>
      </c>
      <c r="AC45" s="162">
        <f>IF(AB45=0,0,($J$45/$AB$45)*100000)</f>
        <v>0</v>
      </c>
      <c r="AD45" s="147">
        <f>' Populations'!S70</f>
        <v>0</v>
      </c>
      <c r="AE45" s="162">
        <f>IF(AD45=0,0,($K$45/$AD$45)*100000)</f>
        <v>0</v>
      </c>
      <c r="AF45" s="147">
        <f>' Populations'!U70</f>
        <v>0</v>
      </c>
      <c r="AG45" s="162">
        <f>IF(AF45=0,0,($L$45/$AF$45)*100000)</f>
        <v>0</v>
      </c>
      <c r="AH45" s="161"/>
      <c r="AI45" s="162"/>
      <c r="AJ45" s="164">
        <v>0.16261300000000001</v>
      </c>
      <c r="AL45" s="152" t="str">
        <f>' Populations'!B16</f>
        <v>35-44</v>
      </c>
      <c r="AM45" s="165">
        <f t="shared" si="26"/>
        <v>0</v>
      </c>
      <c r="AN45" s="166">
        <f t="shared" si="27"/>
        <v>0</v>
      </c>
      <c r="AO45" s="166">
        <f t="shared" si="28"/>
        <v>0</v>
      </c>
      <c r="AP45" s="167">
        <f t="shared" si="29"/>
        <v>0</v>
      </c>
      <c r="AQ45" s="167">
        <f t="shared" si="30"/>
        <v>0</v>
      </c>
      <c r="AR45" s="167">
        <f t="shared" si="31"/>
        <v>0</v>
      </c>
      <c r="AS45" s="167">
        <f t="shared" si="32"/>
        <v>0</v>
      </c>
      <c r="AT45" s="167">
        <f t="shared" si="33"/>
        <v>0</v>
      </c>
      <c r="AU45" s="167">
        <f t="shared" si="34"/>
        <v>0</v>
      </c>
      <c r="AV45" s="167">
        <f t="shared" si="35"/>
        <v>0</v>
      </c>
    </row>
    <row r="46" spans="2:48" ht="13">
      <c r="B46" s="152" t="str">
        <f>' Populations'!B89</f>
        <v>45-54</v>
      </c>
      <c r="C46" s="325"/>
      <c r="D46" s="326"/>
      <c r="E46" s="170"/>
      <c r="F46" s="171"/>
      <c r="G46" s="171"/>
      <c r="H46" s="171"/>
      <c r="I46" s="171"/>
      <c r="J46" s="172"/>
      <c r="K46" s="172"/>
      <c r="L46" s="199"/>
      <c r="M46" s="161"/>
      <c r="N46" s="162">
        <f>' Populations'!C71</f>
        <v>0</v>
      </c>
      <c r="O46" s="162">
        <f>IF(N46=0,0,($C$46/$N$46)*100000)</f>
        <v>0</v>
      </c>
      <c r="P46" s="162">
        <f>' Populations'!E71</f>
        <v>0</v>
      </c>
      <c r="Q46" s="162">
        <f>IF(P46=0,0,($D$46/$P$46)*100000)</f>
        <v>0</v>
      </c>
      <c r="R46" s="162">
        <f>' Populations'!G71</f>
        <v>0</v>
      </c>
      <c r="S46" s="162">
        <f>IF(R46=0,0,($E$46/$R$46)*100000)</f>
        <v>0</v>
      </c>
      <c r="T46" s="201">
        <f>' Populations'!I71</f>
        <v>0</v>
      </c>
      <c r="U46" s="162">
        <f>IF(T46=0,0,($F$46/$T$46)*100000)</f>
        <v>0</v>
      </c>
      <c r="V46" s="147">
        <f>' Populations'!K71</f>
        <v>0</v>
      </c>
      <c r="W46" s="162">
        <f>IF(V46=0,0,($G$46/$V$46)*100000)</f>
        <v>0</v>
      </c>
      <c r="X46" s="201">
        <f>' Populations'!M71</f>
        <v>0</v>
      </c>
      <c r="Y46" s="162">
        <f>IF(X46=0,0,($H$46/$X$46)*100000)</f>
        <v>0</v>
      </c>
      <c r="Z46" s="147">
        <f>' Populations'!O71</f>
        <v>0</v>
      </c>
      <c r="AA46" s="162">
        <f>IF(Z46=0,0,($I$46/$Z$46)*100000)</f>
        <v>0</v>
      </c>
      <c r="AB46" s="201">
        <f>' Populations'!Q71</f>
        <v>0</v>
      </c>
      <c r="AC46" s="162">
        <f>IF(AB46=0,0,($J$46/$AB$46)*100000)</f>
        <v>0</v>
      </c>
      <c r="AD46" s="147">
        <f>' Populations'!S71</f>
        <v>0</v>
      </c>
      <c r="AE46" s="162">
        <f>IF(AD46=0,0,($K$46/$AD$46)*100000)</f>
        <v>0</v>
      </c>
      <c r="AF46" s="147">
        <f>' Populations'!U71</f>
        <v>0</v>
      </c>
      <c r="AG46" s="162">
        <f>IF(AF46=0,0,($L$46/$AF$46)*100000)</f>
        <v>0</v>
      </c>
      <c r="AH46" s="161"/>
      <c r="AI46" s="162"/>
      <c r="AJ46" s="164">
        <v>0.13483400000000001</v>
      </c>
      <c r="AL46" s="152" t="str">
        <f>' Populations'!B17</f>
        <v>45-54</v>
      </c>
      <c r="AM46" s="165">
        <f t="shared" si="26"/>
        <v>0</v>
      </c>
      <c r="AN46" s="166">
        <f t="shared" si="27"/>
        <v>0</v>
      </c>
      <c r="AO46" s="166">
        <f t="shared" si="28"/>
        <v>0</v>
      </c>
      <c r="AP46" s="167">
        <f t="shared" si="29"/>
        <v>0</v>
      </c>
      <c r="AQ46" s="167">
        <f t="shared" si="30"/>
        <v>0</v>
      </c>
      <c r="AR46" s="167">
        <f t="shared" si="31"/>
        <v>0</v>
      </c>
      <c r="AS46" s="167">
        <f t="shared" si="32"/>
        <v>0</v>
      </c>
      <c r="AT46" s="167">
        <f t="shared" si="33"/>
        <v>0</v>
      </c>
      <c r="AU46" s="167">
        <f t="shared" si="34"/>
        <v>0</v>
      </c>
      <c r="AV46" s="167">
        <f t="shared" si="35"/>
        <v>0</v>
      </c>
    </row>
    <row r="47" spans="2:48" ht="13">
      <c r="B47" s="152" t="str">
        <f>' Populations'!B90</f>
        <v>55-64</v>
      </c>
      <c r="C47" s="325"/>
      <c r="D47" s="326"/>
      <c r="E47" s="170"/>
      <c r="F47" s="171"/>
      <c r="G47" s="171"/>
      <c r="H47" s="171"/>
      <c r="I47" s="171"/>
      <c r="J47" s="172"/>
      <c r="K47" s="172"/>
      <c r="L47" s="199"/>
      <c r="M47" s="161"/>
      <c r="N47" s="162">
        <f>' Populations'!C72</f>
        <v>0</v>
      </c>
      <c r="O47" s="162">
        <f>IF(N47=0,0,($C$47/$N$47)*100000)</f>
        <v>0</v>
      </c>
      <c r="P47" s="162">
        <f>' Populations'!E72</f>
        <v>0</v>
      </c>
      <c r="Q47" s="162">
        <f>IF(P47=0,0,($D$47/$P$47)*100000)</f>
        <v>0</v>
      </c>
      <c r="R47" s="162">
        <f>' Populations'!G72</f>
        <v>0</v>
      </c>
      <c r="S47" s="162">
        <f>IF(R47=0,0,($E$47/$R$47)*100000)</f>
        <v>0</v>
      </c>
      <c r="T47" s="201">
        <f>' Populations'!I72</f>
        <v>0</v>
      </c>
      <c r="U47" s="162">
        <f>IF(T47=0,0,($F$47/$T$47)*100000)</f>
        <v>0</v>
      </c>
      <c r="V47" s="147">
        <f>' Populations'!K72</f>
        <v>0</v>
      </c>
      <c r="W47" s="162">
        <f>IF(V47=0,0,($G$47/$V$47)*100000)</f>
        <v>0</v>
      </c>
      <c r="X47" s="201">
        <f>' Populations'!M72</f>
        <v>0</v>
      </c>
      <c r="Y47" s="162">
        <f>IF(X47=0,0,($H$47/$X$47)*100000)</f>
        <v>0</v>
      </c>
      <c r="Z47" s="147">
        <f>' Populations'!O72</f>
        <v>0</v>
      </c>
      <c r="AA47" s="162">
        <f>IF(Z47=0,0,($I$47/$Z$47)*100000)</f>
        <v>0</v>
      </c>
      <c r="AB47" s="201">
        <f>' Populations'!Q72</f>
        <v>0</v>
      </c>
      <c r="AC47" s="162">
        <f>IF(AB47=0,0,($J$47/$AB$47)*100000)</f>
        <v>0</v>
      </c>
      <c r="AD47" s="147">
        <f>' Populations'!S72</f>
        <v>0</v>
      </c>
      <c r="AE47" s="162">
        <f>IF(AD47=0,0,($K$47/$AD$47)*100000)</f>
        <v>0</v>
      </c>
      <c r="AF47" s="147">
        <f>' Populations'!U72</f>
        <v>0</v>
      </c>
      <c r="AG47" s="162">
        <f>IF(AF47=0,0,($L$47/$AF$47)*100000)</f>
        <v>0</v>
      </c>
      <c r="AH47" s="161"/>
      <c r="AI47" s="162"/>
      <c r="AJ47" s="164">
        <v>8.7247000000000005E-2</v>
      </c>
      <c r="AL47" s="152" t="str">
        <f>' Populations'!B18</f>
        <v>55-64</v>
      </c>
      <c r="AM47" s="165">
        <f t="shared" si="26"/>
        <v>0</v>
      </c>
      <c r="AN47" s="166">
        <f t="shared" si="27"/>
        <v>0</v>
      </c>
      <c r="AO47" s="166">
        <f t="shared" si="28"/>
        <v>0</v>
      </c>
      <c r="AP47" s="167">
        <f t="shared" si="29"/>
        <v>0</v>
      </c>
      <c r="AQ47" s="167">
        <f t="shared" si="30"/>
        <v>0</v>
      </c>
      <c r="AR47" s="167">
        <f t="shared" si="31"/>
        <v>0</v>
      </c>
      <c r="AS47" s="167">
        <f t="shared" si="32"/>
        <v>0</v>
      </c>
      <c r="AT47" s="167">
        <f t="shared" si="33"/>
        <v>0</v>
      </c>
      <c r="AU47" s="167">
        <f t="shared" si="34"/>
        <v>0</v>
      </c>
      <c r="AV47" s="167">
        <f t="shared" si="35"/>
        <v>0</v>
      </c>
    </row>
    <row r="48" spans="2:48" ht="13">
      <c r="B48" s="152" t="str">
        <f>' Populations'!B91</f>
        <v>65-74</v>
      </c>
      <c r="C48" s="325"/>
      <c r="D48" s="326"/>
      <c r="E48" s="170"/>
      <c r="F48" s="171"/>
      <c r="G48" s="171"/>
      <c r="H48" s="171"/>
      <c r="I48" s="171"/>
      <c r="J48" s="172"/>
      <c r="K48" s="172"/>
      <c r="L48" s="199"/>
      <c r="M48" s="161"/>
      <c r="N48" s="162">
        <f>' Populations'!C73</f>
        <v>0</v>
      </c>
      <c r="O48" s="162">
        <f>IF(N48=0,0,($C$48/$N$48)*100000)</f>
        <v>0</v>
      </c>
      <c r="P48" s="162">
        <f>' Populations'!E73</f>
        <v>0</v>
      </c>
      <c r="Q48" s="162">
        <f>IF(P48=0,0,($D$48/$P$48)*100000)</f>
        <v>0</v>
      </c>
      <c r="R48" s="162">
        <f>' Populations'!G73</f>
        <v>0</v>
      </c>
      <c r="S48" s="162">
        <f>IF(R48=0,0,($E$48/$R$48)*100000)</f>
        <v>0</v>
      </c>
      <c r="T48" s="201">
        <f>' Populations'!I73</f>
        <v>0</v>
      </c>
      <c r="U48" s="162">
        <f>IF(T48=0,0,($F$48/$T$48)*100000)</f>
        <v>0</v>
      </c>
      <c r="V48" s="147">
        <f>' Populations'!K73</f>
        <v>0</v>
      </c>
      <c r="W48" s="162">
        <f>IF(V48=0,0,($G$48/$V$48)*100000)</f>
        <v>0</v>
      </c>
      <c r="X48" s="201">
        <f>' Populations'!M73</f>
        <v>0</v>
      </c>
      <c r="Y48" s="162">
        <f>IF(X48=0,0,($H$48/$X$48)*100000)</f>
        <v>0</v>
      </c>
      <c r="Z48" s="147">
        <f>' Populations'!O73</f>
        <v>0</v>
      </c>
      <c r="AA48" s="162">
        <f>IF(Z48=0,0,($I$48/$Z$48)*100000)</f>
        <v>0</v>
      </c>
      <c r="AB48" s="201">
        <f>' Populations'!Q73</f>
        <v>0</v>
      </c>
      <c r="AC48" s="162">
        <f>IF(AB48=0,0,($J$48/$AB$48)*100000)</f>
        <v>0</v>
      </c>
      <c r="AD48" s="147">
        <f>' Populations'!S73</f>
        <v>0</v>
      </c>
      <c r="AE48" s="162">
        <f>IF(AD48=0,0,($K$48/$AD$48)*100000)</f>
        <v>0</v>
      </c>
      <c r="AF48" s="147">
        <f>' Populations'!U73</f>
        <v>0</v>
      </c>
      <c r="AG48" s="162">
        <f>IF(AF48=0,0,($L$48/$AF$48)*100000)</f>
        <v>0</v>
      </c>
      <c r="AH48" s="161"/>
      <c r="AI48" s="162"/>
      <c r="AJ48" s="164">
        <v>6.6036999999999998E-2</v>
      </c>
      <c r="AL48" s="152" t="str">
        <f>' Populations'!B19</f>
        <v>65-74</v>
      </c>
      <c r="AM48" s="165">
        <f t="shared" si="26"/>
        <v>0</v>
      </c>
      <c r="AN48" s="166">
        <f t="shared" si="27"/>
        <v>0</v>
      </c>
      <c r="AO48" s="166">
        <f t="shared" si="28"/>
        <v>0</v>
      </c>
      <c r="AP48" s="167">
        <f t="shared" si="29"/>
        <v>0</v>
      </c>
      <c r="AQ48" s="167">
        <f t="shared" si="30"/>
        <v>0</v>
      </c>
      <c r="AR48" s="167">
        <f t="shared" si="31"/>
        <v>0</v>
      </c>
      <c r="AS48" s="167">
        <f t="shared" si="32"/>
        <v>0</v>
      </c>
      <c r="AT48" s="167">
        <f t="shared" si="33"/>
        <v>0</v>
      </c>
      <c r="AU48" s="167">
        <f t="shared" si="34"/>
        <v>0</v>
      </c>
      <c r="AV48" s="167">
        <f t="shared" si="35"/>
        <v>0</v>
      </c>
    </row>
    <row r="49" spans="2:48" ht="13">
      <c r="B49" s="152" t="str">
        <f>' Populations'!B92</f>
        <v>75-84</v>
      </c>
      <c r="C49" s="325"/>
      <c r="D49" s="326"/>
      <c r="E49" s="170"/>
      <c r="F49" s="171"/>
      <c r="G49" s="171"/>
      <c r="H49" s="171"/>
      <c r="I49" s="171"/>
      <c r="J49" s="172"/>
      <c r="K49" s="172"/>
      <c r="L49" s="199"/>
      <c r="M49" s="161"/>
      <c r="N49" s="162">
        <f>' Populations'!C74</f>
        <v>0</v>
      </c>
      <c r="O49" s="162">
        <f>IF(N49=0,0,($C$49/$N$49)*100000)</f>
        <v>0</v>
      </c>
      <c r="P49" s="162">
        <f>' Populations'!E74</f>
        <v>0</v>
      </c>
      <c r="Q49" s="162">
        <f>IF(P49=0,0,($D$49/$P$49)*100000)</f>
        <v>0</v>
      </c>
      <c r="R49" s="162">
        <f>' Populations'!G74</f>
        <v>0</v>
      </c>
      <c r="S49" s="162">
        <f>IF(R49=0,0,($E$49/$R$49)*100000)</f>
        <v>0</v>
      </c>
      <c r="T49" s="201">
        <f>' Populations'!I74</f>
        <v>0</v>
      </c>
      <c r="U49" s="162">
        <f>IF(T49=0,0,($F$49/$T$49)*100000)</f>
        <v>0</v>
      </c>
      <c r="V49" s="147">
        <f>' Populations'!K74</f>
        <v>0</v>
      </c>
      <c r="W49" s="162">
        <f>IF(V49=0,0,($G$49/$V$49)*100000)</f>
        <v>0</v>
      </c>
      <c r="X49" s="201">
        <f>' Populations'!M74</f>
        <v>0</v>
      </c>
      <c r="Y49" s="162">
        <f>IF(X49=0,0,($H$49/$X$49)*100000)</f>
        <v>0</v>
      </c>
      <c r="Z49" s="147">
        <f>' Populations'!O74</f>
        <v>0</v>
      </c>
      <c r="AA49" s="162">
        <f>IF(Z49=0,0,($I$49/$Z$49)*100000)</f>
        <v>0</v>
      </c>
      <c r="AB49" s="201">
        <f>' Populations'!Q74</f>
        <v>0</v>
      </c>
      <c r="AC49" s="162">
        <f>IF(AB49=0,0,($J$49/$AB$49)*100000)</f>
        <v>0</v>
      </c>
      <c r="AD49" s="147">
        <f>' Populations'!S74</f>
        <v>0</v>
      </c>
      <c r="AE49" s="162">
        <f>IF(AD49=0,0,($K$49/$AD$49)*100000)</f>
        <v>0</v>
      </c>
      <c r="AF49" s="147">
        <f>' Populations'!U74</f>
        <v>0</v>
      </c>
      <c r="AG49" s="162">
        <f>IF(AF49=0,0,($L$49/$AF$49)*100000)</f>
        <v>0</v>
      </c>
      <c r="AH49" s="161"/>
      <c r="AI49" s="162"/>
      <c r="AJ49" s="164">
        <v>4.4840999999999999E-2</v>
      </c>
      <c r="AL49" s="152" t="str">
        <f>' Populations'!B20</f>
        <v>75-84</v>
      </c>
      <c r="AM49" s="165">
        <f t="shared" si="26"/>
        <v>0</v>
      </c>
      <c r="AN49" s="166">
        <f t="shared" si="27"/>
        <v>0</v>
      </c>
      <c r="AO49" s="166">
        <f t="shared" si="28"/>
        <v>0</v>
      </c>
      <c r="AP49" s="167">
        <f t="shared" si="29"/>
        <v>0</v>
      </c>
      <c r="AQ49" s="167">
        <f t="shared" si="30"/>
        <v>0</v>
      </c>
      <c r="AR49" s="167">
        <f t="shared" si="31"/>
        <v>0</v>
      </c>
      <c r="AS49" s="167">
        <f t="shared" si="32"/>
        <v>0</v>
      </c>
      <c r="AT49" s="167">
        <f t="shared" si="33"/>
        <v>0</v>
      </c>
      <c r="AU49" s="167">
        <f t="shared" si="34"/>
        <v>0</v>
      </c>
      <c r="AV49" s="167">
        <f t="shared" si="35"/>
        <v>0</v>
      </c>
    </row>
    <row r="50" spans="2:48" ht="13">
      <c r="B50" s="152" t="str">
        <f>' Populations'!B93</f>
        <v>85+</v>
      </c>
      <c r="C50" s="325"/>
      <c r="D50" s="326"/>
      <c r="E50" s="155"/>
      <c r="F50" s="156"/>
      <c r="G50" s="156"/>
      <c r="H50" s="156"/>
      <c r="I50" s="156"/>
      <c r="J50" s="157"/>
      <c r="K50" s="157"/>
      <c r="L50" s="199"/>
      <c r="M50" s="161"/>
      <c r="N50" s="162">
        <f>' Populations'!C75</f>
        <v>0</v>
      </c>
      <c r="O50" s="162">
        <f>IF(N50=0,0,($C$50/$N$50)*100000)</f>
        <v>0</v>
      </c>
      <c r="P50" s="162">
        <f>' Populations'!E75</f>
        <v>0</v>
      </c>
      <c r="Q50" s="162">
        <f>IF(P50=0,0,($D$50/$P$50)*100000)</f>
        <v>0</v>
      </c>
      <c r="R50" s="162">
        <f>' Populations'!G75</f>
        <v>0</v>
      </c>
      <c r="S50" s="162">
        <f>IF(R50=0,0,($E$50/$R$50)*100000)</f>
        <v>0</v>
      </c>
      <c r="T50" s="201">
        <f>' Populations'!I75</f>
        <v>0</v>
      </c>
      <c r="U50" s="162">
        <f>IF(T50=0,0,($F$50/$T$50)*100000)</f>
        <v>0</v>
      </c>
      <c r="V50" s="147">
        <f>' Populations'!K75</f>
        <v>0</v>
      </c>
      <c r="W50" s="162">
        <f>IF(V50=0,0,($G$50/$V$50)*100000)</f>
        <v>0</v>
      </c>
      <c r="X50" s="201">
        <f>' Populations'!M75</f>
        <v>0</v>
      </c>
      <c r="Y50" s="162">
        <f>IF(X50=0,0,($H$50/$X$50)*100000)</f>
        <v>0</v>
      </c>
      <c r="Z50" s="147">
        <f>' Populations'!O75</f>
        <v>0</v>
      </c>
      <c r="AA50" s="162">
        <f>IF(Z50=0,0,($I$50/$Z$50)*100000)</f>
        <v>0</v>
      </c>
      <c r="AB50" s="201">
        <f>' Populations'!Q75</f>
        <v>0</v>
      </c>
      <c r="AC50" s="162">
        <f>IF(AB50=0,0,($J$50/$AB$50)*100000)</f>
        <v>0</v>
      </c>
      <c r="AD50" s="147">
        <f>' Populations'!S75</f>
        <v>0</v>
      </c>
      <c r="AE50" s="162">
        <f>IF(AD50=0,0,($K$50/$AD$50)*100000)</f>
        <v>0</v>
      </c>
      <c r="AF50" s="147">
        <f>' Populations'!U75</f>
        <v>0</v>
      </c>
      <c r="AG50" s="162">
        <f>IF(AF50=0,0,($L$50/$AF$50)*100000)</f>
        <v>0</v>
      </c>
      <c r="AH50" s="161"/>
      <c r="AI50" s="162"/>
      <c r="AJ50" s="164">
        <v>1.5507999999999999E-2</v>
      </c>
      <c r="AL50" s="152" t="str">
        <f>' Populations'!B21</f>
        <v>85+</v>
      </c>
      <c r="AM50" s="165">
        <f t="shared" si="26"/>
        <v>0</v>
      </c>
      <c r="AN50" s="166">
        <f t="shared" si="27"/>
        <v>0</v>
      </c>
      <c r="AO50" s="166">
        <f t="shared" si="28"/>
        <v>0</v>
      </c>
      <c r="AP50" s="167">
        <f t="shared" si="29"/>
        <v>0</v>
      </c>
      <c r="AQ50" s="167">
        <f t="shared" si="30"/>
        <v>0</v>
      </c>
      <c r="AR50" s="167">
        <f t="shared" si="31"/>
        <v>0</v>
      </c>
      <c r="AS50" s="167">
        <f t="shared" si="32"/>
        <v>0</v>
      </c>
      <c r="AT50" s="167">
        <f t="shared" si="33"/>
        <v>0</v>
      </c>
      <c r="AU50" s="167">
        <f t="shared" si="34"/>
        <v>0</v>
      </c>
      <c r="AV50" s="167">
        <f t="shared" si="35"/>
        <v>0</v>
      </c>
    </row>
    <row r="51" spans="2:48" ht="13">
      <c r="B51" s="200" t="s">
        <v>127</v>
      </c>
      <c r="C51" s="322">
        <f>SUM(C38:C50)</f>
        <v>0</v>
      </c>
      <c r="D51" s="323">
        <f t="shared" ref="D51:L51" si="36">SUM(D38:D50)</f>
        <v>0</v>
      </c>
      <c r="E51" s="323">
        <f t="shared" si="36"/>
        <v>0</v>
      </c>
      <c r="F51" s="324">
        <f t="shared" si="36"/>
        <v>0</v>
      </c>
      <c r="G51" s="324">
        <f t="shared" si="36"/>
        <v>0</v>
      </c>
      <c r="H51" s="324">
        <f t="shared" si="36"/>
        <v>0</v>
      </c>
      <c r="I51" s="324">
        <f t="shared" si="36"/>
        <v>0</v>
      </c>
      <c r="J51" s="324">
        <f t="shared" si="36"/>
        <v>0</v>
      </c>
      <c r="K51" s="324">
        <f t="shared" si="36"/>
        <v>0</v>
      </c>
      <c r="L51" s="324">
        <f t="shared" si="36"/>
        <v>0</v>
      </c>
      <c r="N51" s="162">
        <f>' Populations'!C76</f>
        <v>0</v>
      </c>
      <c r="O51" s="179">
        <f t="shared" ref="O51:AG51" si="37">SUM(O38:O50)</f>
        <v>0</v>
      </c>
      <c r="P51" s="162">
        <f>' Populations'!E76</f>
        <v>0</v>
      </c>
      <c r="Q51" s="179">
        <f t="shared" si="37"/>
        <v>0</v>
      </c>
      <c r="R51" s="162">
        <f>' Populations'!G76</f>
        <v>0</v>
      </c>
      <c r="S51" s="179">
        <f t="shared" si="37"/>
        <v>0</v>
      </c>
      <c r="T51" s="201">
        <f>' Populations'!I76</f>
        <v>0</v>
      </c>
      <c r="U51" s="179">
        <f t="shared" si="37"/>
        <v>0</v>
      </c>
      <c r="V51" s="147">
        <f>' Populations'!K76</f>
        <v>0</v>
      </c>
      <c r="W51" s="179">
        <f t="shared" si="37"/>
        <v>0</v>
      </c>
      <c r="X51" s="201">
        <f>' Populations'!M76</f>
        <v>0</v>
      </c>
      <c r="Y51" s="179">
        <f t="shared" si="37"/>
        <v>0</v>
      </c>
      <c r="Z51" s="147">
        <f>' Populations'!O76</f>
        <v>0</v>
      </c>
      <c r="AA51" s="179">
        <f t="shared" si="37"/>
        <v>0</v>
      </c>
      <c r="AB51" s="201">
        <f>' Populations'!Q76</f>
        <v>0</v>
      </c>
      <c r="AC51" s="179">
        <f t="shared" si="37"/>
        <v>0</v>
      </c>
      <c r="AD51" s="147">
        <f>' Populations'!S76</f>
        <v>0</v>
      </c>
      <c r="AE51" s="179">
        <f t="shared" si="37"/>
        <v>0</v>
      </c>
      <c r="AF51" s="147">
        <f>' Populations'!U76</f>
        <v>0</v>
      </c>
      <c r="AG51" s="179">
        <f t="shared" si="37"/>
        <v>0</v>
      </c>
      <c r="AI51" s="162"/>
      <c r="AJ51" s="164"/>
      <c r="AL51" s="152" t="str">
        <f>' Populations'!B22</f>
        <v>Total</v>
      </c>
      <c r="AM51" s="183">
        <f>SUM(AM38:AM50)</f>
        <v>0</v>
      </c>
      <c r="AN51" s="184">
        <f t="shared" ref="AN51:AV51" si="38">SUM(AN38:AN50)</f>
        <v>0</v>
      </c>
      <c r="AO51" s="185">
        <f t="shared" si="38"/>
        <v>0</v>
      </c>
      <c r="AP51" s="187">
        <f t="shared" si="38"/>
        <v>0</v>
      </c>
      <c r="AQ51" s="187">
        <f t="shared" si="38"/>
        <v>0</v>
      </c>
      <c r="AR51" s="187">
        <f t="shared" si="38"/>
        <v>0</v>
      </c>
      <c r="AS51" s="187">
        <f t="shared" si="38"/>
        <v>0</v>
      </c>
      <c r="AT51" s="187">
        <f t="shared" si="38"/>
        <v>0</v>
      </c>
      <c r="AU51" s="187">
        <f t="shared" si="38"/>
        <v>0</v>
      </c>
      <c r="AV51" s="187">
        <f t="shared" si="38"/>
        <v>0</v>
      </c>
    </row>
  </sheetData>
  <mergeCells count="2">
    <mergeCell ref="B1:E1"/>
    <mergeCell ref="AL1:AN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8DCD-BA33-4A6F-9F83-3AFE56A47003}">
  <dimension ref="A1:AV51"/>
  <sheetViews>
    <sheetView zoomScale="80" zoomScaleNormal="80" zoomScaleSheetLayoutView="50" workbookViewId="0"/>
  </sheetViews>
  <sheetFormatPr defaultColWidth="8.7265625" defaultRowHeight="12.5"/>
  <cols>
    <col min="1" max="2" width="8.7265625" style="21"/>
    <col min="3" max="3" width="15.1796875" style="21" customWidth="1"/>
    <col min="4" max="4" width="15.54296875" style="21" customWidth="1"/>
    <col min="5" max="5" width="15.1796875" style="21" customWidth="1"/>
    <col min="6" max="6" width="17.81640625" style="21" customWidth="1"/>
    <col min="7" max="7" width="15.54296875" style="21" customWidth="1"/>
    <col min="8" max="8" width="15.453125" style="21" customWidth="1"/>
    <col min="9" max="11" width="15.1796875" style="21" customWidth="1"/>
    <col min="12" max="12" width="15.54296875" style="21" customWidth="1"/>
    <col min="13" max="13" width="6" style="21" customWidth="1"/>
    <col min="14" max="14" width="15.1796875" style="21" customWidth="1"/>
    <col min="15" max="27" width="11.1796875" style="21" hidden="1" customWidth="1"/>
    <col min="28" max="29" width="12.54296875" style="21" hidden="1" customWidth="1"/>
    <col min="30" max="33" width="11.1796875" style="21" hidden="1" customWidth="1"/>
    <col min="34" max="34" width="6" style="21" hidden="1" customWidth="1"/>
    <col min="35" max="35" width="19.1796875" style="21" customWidth="1"/>
    <col min="36" max="36" width="14.54296875" style="21" hidden="1" customWidth="1"/>
    <col min="37" max="37" width="6" style="21" customWidth="1"/>
    <col min="38" max="38" width="8.81640625" style="21" customWidth="1"/>
    <col min="39" max="40" width="15.54296875" style="21" customWidth="1"/>
    <col min="41" max="41" width="15.1796875" style="21" customWidth="1"/>
    <col min="42" max="42" width="15.453125" style="21" customWidth="1"/>
    <col min="43" max="43" width="15.54296875" style="21" customWidth="1"/>
    <col min="44" max="44" width="15.453125" style="21" customWidth="1"/>
    <col min="45" max="48" width="15.1796875" style="21" customWidth="1"/>
    <col min="49" max="16384" width="8.7265625" style="21"/>
  </cols>
  <sheetData>
    <row r="1" spans="1:48" ht="78.650000000000006" customHeight="1">
      <c r="A1" s="430">
        <f>' Populations'!A45</f>
        <v>2018</v>
      </c>
      <c r="B1" s="346" t="s">
        <v>110</v>
      </c>
      <c r="C1" s="347"/>
      <c r="D1" s="347"/>
      <c r="E1" s="347"/>
      <c r="F1" s="135" t="s">
        <v>111</v>
      </c>
      <c r="G1" s="136"/>
      <c r="H1" s="136"/>
      <c r="I1" s="136"/>
      <c r="J1" s="136"/>
      <c r="K1" s="136"/>
      <c r="L1" s="136"/>
      <c r="N1" s="305" t="s">
        <v>112</v>
      </c>
      <c r="AI1" s="305" t="s">
        <v>134</v>
      </c>
      <c r="AJ1" s="306"/>
      <c r="AL1" s="346" t="s">
        <v>114</v>
      </c>
      <c r="AM1" s="347"/>
      <c r="AN1" s="347"/>
      <c r="AO1" s="26"/>
      <c r="AP1" s="26"/>
      <c r="AQ1" s="26"/>
      <c r="AR1" s="26"/>
      <c r="AS1" s="26"/>
      <c r="AT1" s="26"/>
      <c r="AU1" s="26"/>
      <c r="AV1" s="26"/>
    </row>
    <row r="2" spans="1:48">
      <c r="B2" s="137"/>
      <c r="C2" s="137"/>
      <c r="D2" s="138" t="s">
        <v>115</v>
      </c>
      <c r="E2" s="138"/>
      <c r="F2" s="139" t="s">
        <v>116</v>
      </c>
      <c r="G2" s="139"/>
      <c r="H2" s="139"/>
      <c r="I2" s="139"/>
      <c r="J2" s="139"/>
      <c r="K2" s="139"/>
      <c r="L2" s="139"/>
      <c r="AM2" s="21" t="s">
        <v>117</v>
      </c>
    </row>
    <row r="3" spans="1:48" ht="39">
      <c r="B3" s="141" t="s">
        <v>60</v>
      </c>
      <c r="C3" s="142" t="s">
        <v>118</v>
      </c>
      <c r="D3" s="143" t="s">
        <v>119</v>
      </c>
      <c r="E3" s="143" t="s">
        <v>120</v>
      </c>
      <c r="F3" s="144" t="str">
        <f>' Populations'!I44</f>
        <v>White-Not Hispanic</v>
      </c>
      <c r="G3" s="144" t="str">
        <f>' Populations'!K44</f>
        <v>Hispanic</v>
      </c>
      <c r="H3" s="144" t="str">
        <f>' Populations'!M44</f>
        <v>Black-Not Hispanic</v>
      </c>
      <c r="I3" s="144" t="str">
        <f>' Populations'!O44</f>
        <v>Asian</v>
      </c>
      <c r="J3" s="144" t="str">
        <f>' Populations'!Q44</f>
        <v>American Indian/Alaska Native</v>
      </c>
      <c r="K3" s="144" t="str">
        <f>' Populations'!S44</f>
        <v>Other</v>
      </c>
      <c r="L3" s="144" t="str">
        <f>' Populations'!U44</f>
        <v>Other</v>
      </c>
      <c r="M3" s="146"/>
      <c r="N3" s="147" t="s">
        <v>135</v>
      </c>
      <c r="O3" s="147" t="s">
        <v>122</v>
      </c>
      <c r="P3" s="147" t="str">
        <f>' Populations'!E44</f>
        <v>Male</v>
      </c>
      <c r="Q3" s="147" t="s">
        <v>122</v>
      </c>
      <c r="R3" s="147" t="str">
        <f>' Populations'!G44</f>
        <v>Female</v>
      </c>
      <c r="S3" s="147" t="s">
        <v>122</v>
      </c>
      <c r="T3" s="147" t="str">
        <f>' Populations'!I44</f>
        <v>White-Not Hispanic</v>
      </c>
      <c r="U3" s="147" t="s">
        <v>122</v>
      </c>
      <c r="V3" s="147" t="str">
        <f>' Populations'!K44</f>
        <v>Hispanic</v>
      </c>
      <c r="W3" s="147" t="s">
        <v>122</v>
      </c>
      <c r="X3" s="201" t="str">
        <f>' Populations'!M44</f>
        <v>Black-Not Hispanic</v>
      </c>
      <c r="Y3" s="147" t="s">
        <v>122</v>
      </c>
      <c r="Z3" s="147" t="str">
        <f>' Populations'!O44</f>
        <v>Asian</v>
      </c>
      <c r="AA3" s="147" t="s">
        <v>122</v>
      </c>
      <c r="AB3" s="147" t="str">
        <f>' Populations'!Q44</f>
        <v>American Indian/Alaska Native</v>
      </c>
      <c r="AC3" s="147" t="s">
        <v>122</v>
      </c>
      <c r="AD3" s="147" t="str">
        <f>' Populations'!S44</f>
        <v>Other</v>
      </c>
      <c r="AE3" s="147" t="s">
        <v>122</v>
      </c>
      <c r="AF3" s="147" t="str">
        <f>' Populations'!U44</f>
        <v>Other</v>
      </c>
      <c r="AG3" s="147" t="s">
        <v>122</v>
      </c>
      <c r="AH3" s="146"/>
      <c r="AI3" s="147" t="s">
        <v>125</v>
      </c>
      <c r="AJ3" s="148" t="s">
        <v>126</v>
      </c>
      <c r="AL3" s="147" t="s">
        <v>60</v>
      </c>
      <c r="AM3" s="149" t="s">
        <v>61</v>
      </c>
      <c r="AN3" s="150" t="s">
        <v>62</v>
      </c>
      <c r="AO3" s="150" t="s">
        <v>63</v>
      </c>
      <c r="AP3" s="144" t="str">
        <f>' Populations'!I44</f>
        <v>White-Not Hispanic</v>
      </c>
      <c r="AQ3" s="144" t="str">
        <f>' Populations'!K44</f>
        <v>Hispanic</v>
      </c>
      <c r="AR3" s="144" t="str">
        <f>' Populations'!M44</f>
        <v>Black-Not Hispanic</v>
      </c>
      <c r="AS3" s="144" t="str">
        <f>' Populations'!O44</f>
        <v>Asian</v>
      </c>
      <c r="AT3" s="144" t="str">
        <f>' Populations'!Q44</f>
        <v>American Indian/Alaska Native</v>
      </c>
      <c r="AU3" s="144" t="str">
        <f>' Populations'!S44</f>
        <v>Other</v>
      </c>
      <c r="AV3" s="144" t="str">
        <f>' Populations'!U44</f>
        <v>Other</v>
      </c>
    </row>
    <row r="4" spans="1:48" ht="13">
      <c r="B4" s="152" t="str">
        <f>' Populations'!B81</f>
        <v>&lt;1</v>
      </c>
      <c r="C4" s="153"/>
      <c r="D4" s="154"/>
      <c r="E4" s="155"/>
      <c r="F4" s="156"/>
      <c r="G4" s="156"/>
      <c r="H4" s="156"/>
      <c r="I4" s="156"/>
      <c r="J4" s="157"/>
      <c r="K4" s="157"/>
      <c r="L4" s="158"/>
      <c r="M4" s="161"/>
      <c r="N4" s="147">
        <f>' Populations'!C45</f>
        <v>0</v>
      </c>
      <c r="O4" s="162">
        <f>IF(N4=0,0,($C$4/$N$4)*100000)</f>
        <v>0</v>
      </c>
      <c r="P4" s="147">
        <f>' Populations'!E45</f>
        <v>0</v>
      </c>
      <c r="Q4" s="162">
        <f>IF(P4=0,0,($D$4/$P$4)*100000)</f>
        <v>0</v>
      </c>
      <c r="R4" s="147">
        <f>' Populations'!G45</f>
        <v>0</v>
      </c>
      <c r="S4" s="162">
        <f>IF(R4=0,0,($E$4/$R$4)*100000)</f>
        <v>0</v>
      </c>
      <c r="T4" s="201">
        <f>' Populations'!I45</f>
        <v>0</v>
      </c>
      <c r="U4" s="162">
        <f>IF(T4=0,0,($F$4/$T$4)*100000)</f>
        <v>0</v>
      </c>
      <c r="V4" s="147">
        <f>' Populations'!K45</f>
        <v>0</v>
      </c>
      <c r="W4" s="162">
        <f>IF(V4=0,0,($G$4/$V$4)*100000)</f>
        <v>0</v>
      </c>
      <c r="X4" s="201">
        <f>' Populations'!M45</f>
        <v>0</v>
      </c>
      <c r="Y4" s="162">
        <f>IF(X4=0,0,($H$4/$X$4)*100000)</f>
        <v>0</v>
      </c>
      <c r="Z4" s="147">
        <f>' Populations'!O45</f>
        <v>0</v>
      </c>
      <c r="AA4" s="162">
        <f>IF(Z4=0,0,($I$4/$Z$4)*100000)</f>
        <v>0</v>
      </c>
      <c r="AB4" s="201">
        <f>' Populations'!Q45</f>
        <v>0</v>
      </c>
      <c r="AC4" s="162">
        <f>IF(AB4=0,0,($J$4/$AB$4)*100000)</f>
        <v>0</v>
      </c>
      <c r="AD4" s="147">
        <f>' Populations'!S45</f>
        <v>0</v>
      </c>
      <c r="AE4" s="162">
        <f>IF(AD4=0,0,($K$4/$AD$4)*100000)</f>
        <v>0</v>
      </c>
      <c r="AF4" s="147">
        <f>' Populations'!U45</f>
        <v>0</v>
      </c>
      <c r="AG4" s="162">
        <f>IF(AF4=0,0,($L$4/$AF$4)*100000)</f>
        <v>0</v>
      </c>
      <c r="AH4" s="161"/>
      <c r="AI4" s="162"/>
      <c r="AJ4" s="164">
        <v>1.3818E-2</v>
      </c>
      <c r="AK4" s="161"/>
      <c r="AL4" s="152" t="str">
        <f>' Populations'!B9</f>
        <v>&lt;1</v>
      </c>
      <c r="AM4" s="165">
        <f t="shared" ref="AM4:AM16" si="0">O4*AJ4</f>
        <v>0</v>
      </c>
      <c r="AN4" s="166">
        <f t="shared" ref="AN4:AN16" si="1">Q4*AJ4</f>
        <v>0</v>
      </c>
      <c r="AO4" s="166">
        <f t="shared" ref="AO4:AO16" si="2">S4*AJ4</f>
        <v>0</v>
      </c>
      <c r="AP4" s="167">
        <f t="shared" ref="AP4:AP16" si="3">U4*AJ4</f>
        <v>0</v>
      </c>
      <c r="AQ4" s="167">
        <f t="shared" ref="AQ4:AQ16" si="4">W4*AJ4</f>
        <v>0</v>
      </c>
      <c r="AR4" s="167">
        <f t="shared" ref="AR4:AR16" si="5">Y4*AJ4</f>
        <v>0</v>
      </c>
      <c r="AS4" s="167">
        <f t="shared" ref="AS4:AS16" si="6">AA4*AJ4</f>
        <v>0</v>
      </c>
      <c r="AT4" s="167">
        <f t="shared" ref="AT4:AT16" si="7">AC4*AJ4</f>
        <v>0</v>
      </c>
      <c r="AU4" s="167">
        <f t="shared" ref="AU4:AU16" si="8">AE4*AJ4</f>
        <v>0</v>
      </c>
      <c r="AV4" s="167">
        <f t="shared" ref="AV4:AV16" si="9">AG4*AJ4</f>
        <v>0</v>
      </c>
    </row>
    <row r="5" spans="1:48" ht="13">
      <c r="B5" s="152" t="str">
        <f>' Populations'!B82</f>
        <v>1-4</v>
      </c>
      <c r="C5" s="325"/>
      <c r="D5" s="326"/>
      <c r="E5" s="170"/>
      <c r="F5" s="171"/>
      <c r="G5" s="171"/>
      <c r="H5" s="171"/>
      <c r="I5" s="171"/>
      <c r="J5" s="172"/>
      <c r="K5" s="172"/>
      <c r="L5" s="173"/>
      <c r="M5" s="161"/>
      <c r="N5" s="147">
        <f>' Populations'!C46</f>
        <v>0</v>
      </c>
      <c r="O5" s="162">
        <f>IF(N5=0,0,($C$5/$N$5)*100000)</f>
        <v>0</v>
      </c>
      <c r="P5" s="147">
        <f>' Populations'!E46</f>
        <v>0</v>
      </c>
      <c r="Q5" s="162">
        <f>IF(P5=0,0,($D$5/$P$5)*100000)</f>
        <v>0</v>
      </c>
      <c r="R5" s="147">
        <f>' Populations'!G46</f>
        <v>0</v>
      </c>
      <c r="S5" s="162">
        <f>IF(R5=0,0,($E$5/$R$5)*100000)</f>
        <v>0</v>
      </c>
      <c r="T5" s="201">
        <f>' Populations'!I46</f>
        <v>0</v>
      </c>
      <c r="U5" s="162">
        <f>IF(T5=0,0,($F$5/$T$5)*100000)</f>
        <v>0</v>
      </c>
      <c r="V5" s="147">
        <f>' Populations'!K46</f>
        <v>0</v>
      </c>
      <c r="W5" s="162">
        <f>IF(V5=0,0,($G$5/$V$5)*100000)</f>
        <v>0</v>
      </c>
      <c r="X5" s="201">
        <f>' Populations'!M46</f>
        <v>0</v>
      </c>
      <c r="Y5" s="162">
        <f>IF(X5=0,0,($G$5/$X$5)*100000)</f>
        <v>0</v>
      </c>
      <c r="Z5" s="147">
        <f>' Populations'!O46</f>
        <v>0</v>
      </c>
      <c r="AA5" s="162">
        <f>IF(Z5=0,0,($I$5/$Z$5)*100000)</f>
        <v>0</v>
      </c>
      <c r="AB5" s="201">
        <f>' Populations'!Q46</f>
        <v>0</v>
      </c>
      <c r="AC5" s="162">
        <f>IF(AB5=0,0,($J$5/$AB$5)*100000)</f>
        <v>0</v>
      </c>
      <c r="AD5" s="147">
        <f>' Populations'!S46</f>
        <v>0</v>
      </c>
      <c r="AE5" s="162">
        <f>IF(AD5=0,0,($K$5/$AD$5)*100000)</f>
        <v>0</v>
      </c>
      <c r="AF5" s="147">
        <f>' Populations'!U46</f>
        <v>0</v>
      </c>
      <c r="AG5" s="162">
        <f>IF(AF5=0,0,($L$5/$AF$5)*100000)</f>
        <v>0</v>
      </c>
      <c r="AH5" s="161"/>
      <c r="AI5" s="162"/>
      <c r="AJ5" s="164">
        <v>5.5316999999999998E-2</v>
      </c>
      <c r="AK5" s="161"/>
      <c r="AL5" s="152" t="str">
        <f>' Populations'!B10</f>
        <v>1-4</v>
      </c>
      <c r="AM5" s="165">
        <f t="shared" si="0"/>
        <v>0</v>
      </c>
      <c r="AN5" s="166">
        <f t="shared" si="1"/>
        <v>0</v>
      </c>
      <c r="AO5" s="166">
        <f t="shared" si="2"/>
        <v>0</v>
      </c>
      <c r="AP5" s="167">
        <f t="shared" si="3"/>
        <v>0</v>
      </c>
      <c r="AQ5" s="167">
        <f t="shared" si="4"/>
        <v>0</v>
      </c>
      <c r="AR5" s="167">
        <f t="shared" si="5"/>
        <v>0</v>
      </c>
      <c r="AS5" s="167">
        <f t="shared" si="6"/>
        <v>0</v>
      </c>
      <c r="AT5" s="167">
        <f t="shared" si="7"/>
        <v>0</v>
      </c>
      <c r="AU5" s="167">
        <f t="shared" si="8"/>
        <v>0</v>
      </c>
      <c r="AV5" s="167">
        <f t="shared" si="9"/>
        <v>0</v>
      </c>
    </row>
    <row r="6" spans="1:48" ht="13">
      <c r="B6" s="152" t="str">
        <f>' Populations'!B83</f>
        <v>5-9</v>
      </c>
      <c r="C6" s="325"/>
      <c r="D6" s="326"/>
      <c r="E6" s="170"/>
      <c r="F6" s="171"/>
      <c r="G6" s="171"/>
      <c r="H6" s="171"/>
      <c r="I6" s="171"/>
      <c r="J6" s="172"/>
      <c r="K6" s="172"/>
      <c r="L6" s="173"/>
      <c r="M6" s="161"/>
      <c r="N6" s="147">
        <f>' Populations'!C47</f>
        <v>0</v>
      </c>
      <c r="O6" s="162">
        <f>IF(N6=0,0,($C$6/$N$6)*100000)</f>
        <v>0</v>
      </c>
      <c r="P6" s="147">
        <f>' Populations'!E47</f>
        <v>0</v>
      </c>
      <c r="Q6" s="162">
        <f>IF(P6=0,0,($D$6/$P$6)*100000)</f>
        <v>0</v>
      </c>
      <c r="R6" s="147">
        <f>' Populations'!G47</f>
        <v>0</v>
      </c>
      <c r="S6" s="162">
        <f>IF(R6=0,0,($E$6/$R$6)*100000)</f>
        <v>0</v>
      </c>
      <c r="T6" s="201">
        <f>' Populations'!I47</f>
        <v>0</v>
      </c>
      <c r="U6" s="162">
        <f>IF(T6=0,0,($F$6/$T$6)*100000)</f>
        <v>0</v>
      </c>
      <c r="V6" s="147">
        <f>' Populations'!K47</f>
        <v>0</v>
      </c>
      <c r="W6" s="162">
        <f>IF(V6=0,0,($G$6/$V$6)*100000)</f>
        <v>0</v>
      </c>
      <c r="X6" s="201">
        <f>' Populations'!M47</f>
        <v>0</v>
      </c>
      <c r="Y6" s="162">
        <f>IF(X6=0,0,($G$6/$X$6)*100000)</f>
        <v>0</v>
      </c>
      <c r="Z6" s="147">
        <f>' Populations'!O47</f>
        <v>0</v>
      </c>
      <c r="AA6" s="162">
        <f>IF(Z6=0,0,($I$6/$Z$6)*100000)</f>
        <v>0</v>
      </c>
      <c r="AB6" s="201">
        <f>' Populations'!Q47</f>
        <v>0</v>
      </c>
      <c r="AC6" s="162">
        <f>IF(AB6=0,0,($J$6/$AB$6)*100000)</f>
        <v>0</v>
      </c>
      <c r="AD6" s="147">
        <f>' Populations'!S47</f>
        <v>0</v>
      </c>
      <c r="AE6" s="162">
        <f>IF(AD6=0,0,($K$6/$AD$6)*100000)</f>
        <v>0</v>
      </c>
      <c r="AF6" s="147">
        <f>' Populations'!U47</f>
        <v>0</v>
      </c>
      <c r="AG6" s="162">
        <f>IF(AF6=0,0,($L$6/$AF$6)*100000)</f>
        <v>0</v>
      </c>
      <c r="AH6" s="161"/>
      <c r="AI6" s="162"/>
      <c r="AJ6" s="164">
        <v>7.2533E-2</v>
      </c>
      <c r="AK6" s="161"/>
      <c r="AL6" s="152" t="str">
        <f>' Populations'!B11</f>
        <v>5-9</v>
      </c>
      <c r="AM6" s="165">
        <f t="shared" si="0"/>
        <v>0</v>
      </c>
      <c r="AN6" s="166">
        <f t="shared" si="1"/>
        <v>0</v>
      </c>
      <c r="AO6" s="166">
        <f t="shared" si="2"/>
        <v>0</v>
      </c>
      <c r="AP6" s="167">
        <f t="shared" si="3"/>
        <v>0</v>
      </c>
      <c r="AQ6" s="167">
        <f t="shared" si="4"/>
        <v>0</v>
      </c>
      <c r="AR6" s="167">
        <f t="shared" si="5"/>
        <v>0</v>
      </c>
      <c r="AS6" s="167">
        <f t="shared" si="6"/>
        <v>0</v>
      </c>
      <c r="AT6" s="167">
        <f t="shared" si="7"/>
        <v>0</v>
      </c>
      <c r="AU6" s="167">
        <f t="shared" si="8"/>
        <v>0</v>
      </c>
      <c r="AV6" s="167">
        <f t="shared" si="9"/>
        <v>0</v>
      </c>
    </row>
    <row r="7" spans="1:48" ht="13">
      <c r="B7" s="152" t="str">
        <f>' Populations'!B84</f>
        <v>10-14</v>
      </c>
      <c r="C7" s="325"/>
      <c r="D7" s="326"/>
      <c r="E7" s="170"/>
      <c r="F7" s="171"/>
      <c r="G7" s="171"/>
      <c r="H7" s="171"/>
      <c r="I7" s="171"/>
      <c r="J7" s="172"/>
      <c r="K7" s="172"/>
      <c r="L7" s="173"/>
      <c r="M7" s="161"/>
      <c r="N7" s="147">
        <f>' Populations'!C48</f>
        <v>0</v>
      </c>
      <c r="O7" s="162">
        <f>IF(N7=0,0,($C$7/$N$7)*100000)</f>
        <v>0</v>
      </c>
      <c r="P7" s="147">
        <f>' Populations'!E48</f>
        <v>0</v>
      </c>
      <c r="Q7" s="162">
        <f>IF(P7=0,0,($D$7/$P$7)*100000)</f>
        <v>0</v>
      </c>
      <c r="R7" s="147">
        <f>' Populations'!G48</f>
        <v>0</v>
      </c>
      <c r="S7" s="162">
        <f>IF(R7=0,0,($E$7/$R$7)*100000)</f>
        <v>0</v>
      </c>
      <c r="T7" s="201">
        <f>' Populations'!I48</f>
        <v>0</v>
      </c>
      <c r="U7" s="162">
        <f>IF(T7=0,0,($F$7/$T$7)*100000)</f>
        <v>0</v>
      </c>
      <c r="V7" s="147">
        <f>' Populations'!K48</f>
        <v>0</v>
      </c>
      <c r="W7" s="162">
        <f>IF(V7=0,0,($G$7/$V$7)*100000)</f>
        <v>0</v>
      </c>
      <c r="X7" s="201">
        <f>' Populations'!M48</f>
        <v>0</v>
      </c>
      <c r="Y7" s="162">
        <f>IF(X7=0,0,($G$7/$X$7)*100000)</f>
        <v>0</v>
      </c>
      <c r="Z7" s="147">
        <f>' Populations'!O48</f>
        <v>0</v>
      </c>
      <c r="AA7" s="162">
        <f>IF(Z7=0,0,($I$7/$Z$7)*100000)</f>
        <v>0</v>
      </c>
      <c r="AB7" s="201">
        <f>' Populations'!Q48</f>
        <v>0</v>
      </c>
      <c r="AC7" s="162">
        <f>IF(AB7=0,0,($J$7/$AB$7)*100000)</f>
        <v>0</v>
      </c>
      <c r="AD7" s="147">
        <f>' Populations'!S48</f>
        <v>0</v>
      </c>
      <c r="AE7" s="162">
        <f>IF(AD7=0,0,($K$7/$AD$7)*100000)</f>
        <v>0</v>
      </c>
      <c r="AF7" s="147">
        <f>' Populations'!U48</f>
        <v>0</v>
      </c>
      <c r="AG7" s="162">
        <f>IF(AF7=0,0,($L$7/$AF$7)*100000)</f>
        <v>0</v>
      </c>
      <c r="AH7" s="161"/>
      <c r="AI7" s="162"/>
      <c r="AJ7" s="164">
        <v>7.3032E-2</v>
      </c>
      <c r="AK7" s="161"/>
      <c r="AL7" s="152" t="str">
        <f>' Populations'!B12</f>
        <v>10-14</v>
      </c>
      <c r="AM7" s="165">
        <f t="shared" si="0"/>
        <v>0</v>
      </c>
      <c r="AN7" s="166">
        <f t="shared" si="1"/>
        <v>0</v>
      </c>
      <c r="AO7" s="166">
        <f t="shared" si="2"/>
        <v>0</v>
      </c>
      <c r="AP7" s="167">
        <f t="shared" si="3"/>
        <v>0</v>
      </c>
      <c r="AQ7" s="167">
        <f t="shared" si="4"/>
        <v>0</v>
      </c>
      <c r="AR7" s="167">
        <f t="shared" si="5"/>
        <v>0</v>
      </c>
      <c r="AS7" s="167">
        <f t="shared" si="6"/>
        <v>0</v>
      </c>
      <c r="AT7" s="167">
        <f t="shared" si="7"/>
        <v>0</v>
      </c>
      <c r="AU7" s="167">
        <f t="shared" si="8"/>
        <v>0</v>
      </c>
      <c r="AV7" s="167">
        <f t="shared" si="9"/>
        <v>0</v>
      </c>
    </row>
    <row r="8" spans="1:48" ht="13">
      <c r="B8" s="152" t="str">
        <f>' Populations'!B85</f>
        <v>15-19</v>
      </c>
      <c r="C8" s="325"/>
      <c r="D8" s="326"/>
      <c r="E8" s="170"/>
      <c r="F8" s="171"/>
      <c r="G8" s="171"/>
      <c r="H8" s="171"/>
      <c r="I8" s="171"/>
      <c r="J8" s="172"/>
      <c r="K8" s="172"/>
      <c r="L8" s="173"/>
      <c r="M8" s="161"/>
      <c r="N8" s="147">
        <f>' Populations'!C49</f>
        <v>0</v>
      </c>
      <c r="O8" s="162">
        <f>IF(N8=0,0,($C$8/$N$8)*100000)</f>
        <v>0</v>
      </c>
      <c r="P8" s="147">
        <f>' Populations'!E49</f>
        <v>0</v>
      </c>
      <c r="Q8" s="162">
        <f>IF(P8=0,0,($D$8/$P$8)*100000)</f>
        <v>0</v>
      </c>
      <c r="R8" s="147">
        <f>' Populations'!G49</f>
        <v>0</v>
      </c>
      <c r="S8" s="162">
        <f>IF(R8=0,0,($E$8/$R$8)*100000)</f>
        <v>0</v>
      </c>
      <c r="T8" s="201">
        <f>' Populations'!I49</f>
        <v>0</v>
      </c>
      <c r="U8" s="162">
        <f>IF(T8=0,0,($F$8/$T$8)*100000)</f>
        <v>0</v>
      </c>
      <c r="V8" s="147">
        <f>' Populations'!K49</f>
        <v>0</v>
      </c>
      <c r="W8" s="162">
        <f>IF(V8=0,0,($G$8/$V$8)*100000)</f>
        <v>0</v>
      </c>
      <c r="X8" s="201">
        <f>' Populations'!M49</f>
        <v>0</v>
      </c>
      <c r="Y8" s="162">
        <f>IF(X8=0,0,($G$8/$X$8)*100000)</f>
        <v>0</v>
      </c>
      <c r="Z8" s="147">
        <f>' Populations'!O49</f>
        <v>0</v>
      </c>
      <c r="AA8" s="162">
        <f>IF(Z8=0,0,($I$8/$Z$8)*100000)</f>
        <v>0</v>
      </c>
      <c r="AB8" s="201">
        <f>' Populations'!Q49</f>
        <v>0</v>
      </c>
      <c r="AC8" s="162">
        <f>IF(AB8=0,0,($J$8/$AB$8)*100000)</f>
        <v>0</v>
      </c>
      <c r="AD8" s="147">
        <f>' Populations'!S49</f>
        <v>0</v>
      </c>
      <c r="AE8" s="162">
        <f>IF(AD8=0,0,($K$8/$AD$8)*100000)</f>
        <v>0</v>
      </c>
      <c r="AF8" s="147">
        <f>' Populations'!U49</f>
        <v>0</v>
      </c>
      <c r="AG8" s="162">
        <f>IF(AF8=0,0,($L$8/$AF$8)*100000)</f>
        <v>0</v>
      </c>
      <c r="AH8" s="161"/>
      <c r="AI8" s="162"/>
      <c r="AJ8" s="164">
        <v>7.2168999999999997E-2</v>
      </c>
      <c r="AK8" s="161"/>
      <c r="AL8" s="152" t="str">
        <f>' Populations'!B13</f>
        <v>15-19</v>
      </c>
      <c r="AM8" s="165">
        <f t="shared" si="0"/>
        <v>0</v>
      </c>
      <c r="AN8" s="166">
        <f t="shared" si="1"/>
        <v>0</v>
      </c>
      <c r="AO8" s="166">
        <f t="shared" si="2"/>
        <v>0</v>
      </c>
      <c r="AP8" s="167">
        <f t="shared" si="3"/>
        <v>0</v>
      </c>
      <c r="AQ8" s="167">
        <f t="shared" si="4"/>
        <v>0</v>
      </c>
      <c r="AR8" s="167">
        <f t="shared" si="5"/>
        <v>0</v>
      </c>
      <c r="AS8" s="167">
        <f t="shared" si="6"/>
        <v>0</v>
      </c>
      <c r="AT8" s="167">
        <f t="shared" si="7"/>
        <v>0</v>
      </c>
      <c r="AU8" s="167">
        <f t="shared" si="8"/>
        <v>0</v>
      </c>
      <c r="AV8" s="167">
        <f t="shared" si="9"/>
        <v>0</v>
      </c>
    </row>
    <row r="9" spans="1:48" ht="13">
      <c r="B9" s="152" t="str">
        <f>' Populations'!B86</f>
        <v>20-24</v>
      </c>
      <c r="C9" s="325"/>
      <c r="D9" s="326"/>
      <c r="E9" s="170"/>
      <c r="F9" s="171"/>
      <c r="G9" s="171"/>
      <c r="H9" s="171"/>
      <c r="I9" s="171"/>
      <c r="J9" s="172"/>
      <c r="K9" s="172"/>
      <c r="L9" s="173"/>
      <c r="M9" s="161"/>
      <c r="N9" s="147">
        <f>' Populations'!C50</f>
        <v>0</v>
      </c>
      <c r="O9" s="162">
        <f>IF(N9=0,0,($C$9/$N$9)*100000)</f>
        <v>0</v>
      </c>
      <c r="P9" s="147">
        <f>' Populations'!E50</f>
        <v>0</v>
      </c>
      <c r="Q9" s="162">
        <f>IF(P9=0,0,($D$9/$P$9)*100000)</f>
        <v>0</v>
      </c>
      <c r="R9" s="147">
        <f>' Populations'!G50</f>
        <v>0</v>
      </c>
      <c r="S9" s="162">
        <f>IF(R9=0,0,($E$9/$R$9)*100000)</f>
        <v>0</v>
      </c>
      <c r="T9" s="201">
        <f>' Populations'!I50</f>
        <v>0</v>
      </c>
      <c r="U9" s="162">
        <f>IF(T9=0,0,($F$9/$T$9)*100000)</f>
        <v>0</v>
      </c>
      <c r="V9" s="147">
        <f>' Populations'!K50</f>
        <v>0</v>
      </c>
      <c r="W9" s="162">
        <f>IF(V9=0,0,($G$9/$V$9)*100000)</f>
        <v>0</v>
      </c>
      <c r="X9" s="201">
        <f>' Populations'!M50</f>
        <v>0</v>
      </c>
      <c r="Y9" s="162">
        <f>IF(X9=0,0,($G$9/$X$9)*100000)</f>
        <v>0</v>
      </c>
      <c r="Z9" s="147">
        <f>' Populations'!O50</f>
        <v>0</v>
      </c>
      <c r="AA9" s="162">
        <f>IF(Z9=0,0,($I$9/$Z$9)*100000)</f>
        <v>0</v>
      </c>
      <c r="AB9" s="201">
        <f>' Populations'!Q50</f>
        <v>0</v>
      </c>
      <c r="AC9" s="162">
        <f>IF(AB9=0,0,($J$9/$AB$9)*100000)</f>
        <v>0</v>
      </c>
      <c r="AD9" s="147">
        <f>' Populations'!S50</f>
        <v>0</v>
      </c>
      <c r="AE9" s="162">
        <f>IF(AD9=0,0,($K$9/$AD$9)*100000)</f>
        <v>0</v>
      </c>
      <c r="AF9" s="147">
        <f>' Populations'!U50</f>
        <v>0</v>
      </c>
      <c r="AG9" s="162">
        <f>IF(AF9=0,0,($L$9/$AF$9)*100000)</f>
        <v>0</v>
      </c>
      <c r="AH9" s="161"/>
      <c r="AI9" s="162"/>
      <c r="AJ9" s="164">
        <v>6.6477999999999995E-2</v>
      </c>
      <c r="AK9" s="161"/>
      <c r="AL9" s="152" t="str">
        <f>' Populations'!B14</f>
        <v>20-24</v>
      </c>
      <c r="AM9" s="165">
        <f t="shared" si="0"/>
        <v>0</v>
      </c>
      <c r="AN9" s="166">
        <f t="shared" si="1"/>
        <v>0</v>
      </c>
      <c r="AO9" s="166">
        <f t="shared" si="2"/>
        <v>0</v>
      </c>
      <c r="AP9" s="167">
        <f t="shared" si="3"/>
        <v>0</v>
      </c>
      <c r="AQ9" s="167">
        <f t="shared" si="4"/>
        <v>0</v>
      </c>
      <c r="AR9" s="167">
        <f t="shared" si="5"/>
        <v>0</v>
      </c>
      <c r="AS9" s="167">
        <f t="shared" si="6"/>
        <v>0</v>
      </c>
      <c r="AT9" s="167">
        <f t="shared" si="7"/>
        <v>0</v>
      </c>
      <c r="AU9" s="167">
        <f t="shared" si="8"/>
        <v>0</v>
      </c>
      <c r="AV9" s="167">
        <f t="shared" si="9"/>
        <v>0</v>
      </c>
    </row>
    <row r="10" spans="1:48" ht="13">
      <c r="B10" s="152" t="str">
        <f>' Populations'!B87</f>
        <v>25-34</v>
      </c>
      <c r="C10" s="325"/>
      <c r="D10" s="326"/>
      <c r="E10" s="170"/>
      <c r="F10" s="171"/>
      <c r="G10" s="171"/>
      <c r="H10" s="171"/>
      <c r="I10" s="171"/>
      <c r="J10" s="172"/>
      <c r="K10" s="172"/>
      <c r="L10" s="173"/>
      <c r="M10" s="161"/>
      <c r="N10" s="147">
        <f>' Populations'!C51</f>
        <v>0</v>
      </c>
      <c r="O10" s="162">
        <f>IF(N10=0,0,($C$10/$N$10)*100000)</f>
        <v>0</v>
      </c>
      <c r="P10" s="147">
        <f>' Populations'!E51</f>
        <v>0</v>
      </c>
      <c r="Q10" s="162">
        <f>IF(P10=0,0,($D$10/$P$10)*100000)</f>
        <v>0</v>
      </c>
      <c r="R10" s="147">
        <f>' Populations'!G51</f>
        <v>0</v>
      </c>
      <c r="S10" s="162">
        <f>IF(R10=0,0,($E$10/$R$10)*100000)</f>
        <v>0</v>
      </c>
      <c r="T10" s="201">
        <f>' Populations'!I51</f>
        <v>0</v>
      </c>
      <c r="U10" s="162">
        <f>IF(T10=0,0,($F$10/$T$10)*100000)</f>
        <v>0</v>
      </c>
      <c r="V10" s="147">
        <f>' Populations'!K51</f>
        <v>0</v>
      </c>
      <c r="W10" s="162">
        <f>IF(V10=0,0,($G$10/$V$10)*100000)</f>
        <v>0</v>
      </c>
      <c r="X10" s="201">
        <f>' Populations'!M51</f>
        <v>0</v>
      </c>
      <c r="Y10" s="162">
        <f>IF(X10=0,0,($G$10/$X$10)*100000)</f>
        <v>0</v>
      </c>
      <c r="Z10" s="147">
        <f>' Populations'!O51</f>
        <v>0</v>
      </c>
      <c r="AA10" s="162">
        <f>IF(Z10=0,0,($I$10/$Z$10)*100000)</f>
        <v>0</v>
      </c>
      <c r="AB10" s="201">
        <f>' Populations'!Q51</f>
        <v>0</v>
      </c>
      <c r="AC10" s="162">
        <f>IF(AB10=0,0,($J$10/$AB$10)*100000)</f>
        <v>0</v>
      </c>
      <c r="AD10" s="147">
        <f>' Populations'!S51</f>
        <v>0</v>
      </c>
      <c r="AE10" s="162">
        <f>IF(AD10=0,0,($K$10/$AD$10)*100000)</f>
        <v>0</v>
      </c>
      <c r="AF10" s="147">
        <f>' Populations'!U51</f>
        <v>0</v>
      </c>
      <c r="AG10" s="162">
        <f>IF(AF10=0,0,($L$10/$AF$10)*100000)</f>
        <v>0</v>
      </c>
      <c r="AH10" s="161"/>
      <c r="AI10" s="162"/>
      <c r="AJ10" s="164">
        <v>0.135573</v>
      </c>
      <c r="AK10" s="161"/>
      <c r="AL10" s="152" t="str">
        <f>' Populations'!B15</f>
        <v>25-34</v>
      </c>
      <c r="AM10" s="165">
        <f t="shared" si="0"/>
        <v>0</v>
      </c>
      <c r="AN10" s="166">
        <f t="shared" si="1"/>
        <v>0</v>
      </c>
      <c r="AO10" s="166">
        <f t="shared" si="2"/>
        <v>0</v>
      </c>
      <c r="AP10" s="167">
        <f t="shared" si="3"/>
        <v>0</v>
      </c>
      <c r="AQ10" s="167">
        <f t="shared" si="4"/>
        <v>0</v>
      </c>
      <c r="AR10" s="167">
        <f t="shared" si="5"/>
        <v>0</v>
      </c>
      <c r="AS10" s="167">
        <f t="shared" si="6"/>
        <v>0</v>
      </c>
      <c r="AT10" s="167">
        <f t="shared" si="7"/>
        <v>0</v>
      </c>
      <c r="AU10" s="167">
        <f t="shared" si="8"/>
        <v>0</v>
      </c>
      <c r="AV10" s="167">
        <f t="shared" si="9"/>
        <v>0</v>
      </c>
    </row>
    <row r="11" spans="1:48" ht="13">
      <c r="B11" s="152" t="str">
        <f>' Populations'!B88</f>
        <v>35-44</v>
      </c>
      <c r="C11" s="325"/>
      <c r="D11" s="326"/>
      <c r="E11" s="170"/>
      <c r="F11" s="171"/>
      <c r="G11" s="171"/>
      <c r="H11" s="171"/>
      <c r="I11" s="171"/>
      <c r="J11" s="172"/>
      <c r="K11" s="172"/>
      <c r="L11" s="173"/>
      <c r="M11" s="161"/>
      <c r="N11" s="147">
        <f>' Populations'!C52</f>
        <v>0</v>
      </c>
      <c r="O11" s="162">
        <f>IF(N11=0,0,($C$11/$N$11)*100000)</f>
        <v>0</v>
      </c>
      <c r="P11" s="147">
        <f>' Populations'!E52</f>
        <v>0</v>
      </c>
      <c r="Q11" s="162">
        <f>IF(P11=0,0,($D$11/$P$11)*100000)</f>
        <v>0</v>
      </c>
      <c r="R11" s="147">
        <f>' Populations'!G52</f>
        <v>0</v>
      </c>
      <c r="S11" s="162">
        <f>IF(R11=0,0,($E$11/$R$11)*100000)</f>
        <v>0</v>
      </c>
      <c r="T11" s="201">
        <f>' Populations'!I52</f>
        <v>0</v>
      </c>
      <c r="U11" s="162">
        <f>IF(T11=0,0,($F$11/$T$11)*100000)</f>
        <v>0</v>
      </c>
      <c r="V11" s="147">
        <f>' Populations'!K52</f>
        <v>0</v>
      </c>
      <c r="W11" s="162">
        <f>IF(V11=0,0,($G$11/$V$11)*100000)</f>
        <v>0</v>
      </c>
      <c r="X11" s="201">
        <f>' Populations'!M52</f>
        <v>0</v>
      </c>
      <c r="Y11" s="162">
        <f>IF(X11=0,0,($G$11/$X$11)*100000)</f>
        <v>0</v>
      </c>
      <c r="Z11" s="147">
        <f>' Populations'!O52</f>
        <v>0</v>
      </c>
      <c r="AA11" s="162">
        <f>IF(Z11=0,0,($I$11/$Z$11)*100000)</f>
        <v>0</v>
      </c>
      <c r="AB11" s="201">
        <f>' Populations'!Q52</f>
        <v>0</v>
      </c>
      <c r="AC11" s="162">
        <f>IF(AB11=0,0,($J$11/$AB$11)*100000)</f>
        <v>0</v>
      </c>
      <c r="AD11" s="147">
        <f>' Populations'!S52</f>
        <v>0</v>
      </c>
      <c r="AE11" s="162">
        <f>IF(AD11=0,0,($K$11/$AD$11)*100000)</f>
        <v>0</v>
      </c>
      <c r="AF11" s="147">
        <f>' Populations'!U52</f>
        <v>0</v>
      </c>
      <c r="AG11" s="162">
        <f>IF(AF11=0,0,($L$11/$AF$11)*100000)</f>
        <v>0</v>
      </c>
      <c r="AH11" s="161"/>
      <c r="AI11" s="162"/>
      <c r="AJ11" s="164">
        <v>0.16261300000000001</v>
      </c>
      <c r="AK11" s="161"/>
      <c r="AL11" s="152" t="str">
        <f>' Populations'!B16</f>
        <v>35-44</v>
      </c>
      <c r="AM11" s="165">
        <f t="shared" si="0"/>
        <v>0</v>
      </c>
      <c r="AN11" s="166">
        <f t="shared" si="1"/>
        <v>0</v>
      </c>
      <c r="AO11" s="166">
        <f t="shared" si="2"/>
        <v>0</v>
      </c>
      <c r="AP11" s="167">
        <f t="shared" si="3"/>
        <v>0</v>
      </c>
      <c r="AQ11" s="167">
        <f t="shared" si="4"/>
        <v>0</v>
      </c>
      <c r="AR11" s="167">
        <f t="shared" si="5"/>
        <v>0</v>
      </c>
      <c r="AS11" s="167">
        <f t="shared" si="6"/>
        <v>0</v>
      </c>
      <c r="AT11" s="167">
        <f t="shared" si="7"/>
        <v>0</v>
      </c>
      <c r="AU11" s="167">
        <f t="shared" si="8"/>
        <v>0</v>
      </c>
      <c r="AV11" s="167">
        <f t="shared" si="9"/>
        <v>0</v>
      </c>
    </row>
    <row r="12" spans="1:48" ht="13">
      <c r="B12" s="152" t="str">
        <f>' Populations'!B89</f>
        <v>45-54</v>
      </c>
      <c r="C12" s="325"/>
      <c r="D12" s="326"/>
      <c r="E12" s="170"/>
      <c r="F12" s="171"/>
      <c r="G12" s="171"/>
      <c r="H12" s="171"/>
      <c r="I12" s="171"/>
      <c r="J12" s="172"/>
      <c r="K12" s="172"/>
      <c r="L12" s="173"/>
      <c r="M12" s="161"/>
      <c r="N12" s="147">
        <f>' Populations'!C53</f>
        <v>0</v>
      </c>
      <c r="O12" s="162">
        <f>IF(N12=0,0,($C$12/$N$12)*100000)</f>
        <v>0</v>
      </c>
      <c r="P12" s="147">
        <f>' Populations'!E53</f>
        <v>0</v>
      </c>
      <c r="Q12" s="162">
        <f>IF(P12=0,0,($D$12/$P$12)*100000)</f>
        <v>0</v>
      </c>
      <c r="R12" s="147">
        <f>' Populations'!G53</f>
        <v>0</v>
      </c>
      <c r="S12" s="162">
        <f>IF(R12=0,0,($E$12/$R$12)*100000)</f>
        <v>0</v>
      </c>
      <c r="T12" s="201">
        <f>' Populations'!I53</f>
        <v>0</v>
      </c>
      <c r="U12" s="162">
        <f>IF(T12=0,0,($F$12/$T$12)*100000)</f>
        <v>0</v>
      </c>
      <c r="V12" s="147">
        <f>' Populations'!K53</f>
        <v>0</v>
      </c>
      <c r="W12" s="162">
        <f>IF(V12=0,0,($G$12/$V$12)*100000)</f>
        <v>0</v>
      </c>
      <c r="X12" s="201">
        <f>' Populations'!M53</f>
        <v>0</v>
      </c>
      <c r="Y12" s="162">
        <f>IF(X12=0,0,($G$12/$X$12)*100000)</f>
        <v>0</v>
      </c>
      <c r="Z12" s="147">
        <f>' Populations'!O53</f>
        <v>0</v>
      </c>
      <c r="AA12" s="162">
        <f>IF(Z12=0,0,($I$12/$Z$12)*100000)</f>
        <v>0</v>
      </c>
      <c r="AB12" s="201">
        <f>' Populations'!Q53</f>
        <v>0</v>
      </c>
      <c r="AC12" s="162">
        <f>IF(AB12=0,0,($J$12/$AB$12)*100000)</f>
        <v>0</v>
      </c>
      <c r="AD12" s="147">
        <f>' Populations'!S53</f>
        <v>0</v>
      </c>
      <c r="AE12" s="162">
        <f>IF(AD12=0,0,($K$12/$AD$12)*100000)</f>
        <v>0</v>
      </c>
      <c r="AF12" s="147">
        <f>' Populations'!U53</f>
        <v>0</v>
      </c>
      <c r="AG12" s="162">
        <f>IF(AF12=0,0,($L$12/$AF$12)*100000)</f>
        <v>0</v>
      </c>
      <c r="AH12" s="161"/>
      <c r="AI12" s="162"/>
      <c r="AJ12" s="164">
        <v>0.13483400000000001</v>
      </c>
      <c r="AK12" s="161"/>
      <c r="AL12" s="152" t="str">
        <f>' Populations'!B17</f>
        <v>45-54</v>
      </c>
      <c r="AM12" s="165">
        <f t="shared" si="0"/>
        <v>0</v>
      </c>
      <c r="AN12" s="166">
        <f t="shared" si="1"/>
        <v>0</v>
      </c>
      <c r="AO12" s="166">
        <f t="shared" si="2"/>
        <v>0</v>
      </c>
      <c r="AP12" s="167">
        <f t="shared" si="3"/>
        <v>0</v>
      </c>
      <c r="AQ12" s="167">
        <f t="shared" si="4"/>
        <v>0</v>
      </c>
      <c r="AR12" s="167">
        <f t="shared" si="5"/>
        <v>0</v>
      </c>
      <c r="AS12" s="167">
        <f t="shared" si="6"/>
        <v>0</v>
      </c>
      <c r="AT12" s="167">
        <f t="shared" si="7"/>
        <v>0</v>
      </c>
      <c r="AU12" s="167">
        <f t="shared" si="8"/>
        <v>0</v>
      </c>
      <c r="AV12" s="167">
        <f t="shared" si="9"/>
        <v>0</v>
      </c>
    </row>
    <row r="13" spans="1:48" ht="13">
      <c r="B13" s="152" t="str">
        <f>' Populations'!B90</f>
        <v>55-64</v>
      </c>
      <c r="C13" s="325"/>
      <c r="D13" s="326"/>
      <c r="E13" s="170"/>
      <c r="F13" s="171"/>
      <c r="G13" s="171"/>
      <c r="H13" s="171"/>
      <c r="I13" s="171"/>
      <c r="J13" s="172"/>
      <c r="K13" s="172"/>
      <c r="L13" s="173"/>
      <c r="M13" s="161"/>
      <c r="N13" s="147">
        <f>' Populations'!C54</f>
        <v>0</v>
      </c>
      <c r="O13" s="162">
        <f>IF(N13=0,0,($C$13/$N$13)*100000)</f>
        <v>0</v>
      </c>
      <c r="P13" s="147">
        <f>' Populations'!E54</f>
        <v>0</v>
      </c>
      <c r="Q13" s="162">
        <f>IF(P13=0,0,($D$13/$P$13)*100000)</f>
        <v>0</v>
      </c>
      <c r="R13" s="147">
        <f>' Populations'!G54</f>
        <v>0</v>
      </c>
      <c r="S13" s="162">
        <f>IF(R13=0,0,($E$13/$R$13)*100000)</f>
        <v>0</v>
      </c>
      <c r="T13" s="201">
        <f>' Populations'!I54</f>
        <v>0</v>
      </c>
      <c r="U13" s="162">
        <f>IF(T13=0,0,($F$13/$T$13)*100000)</f>
        <v>0</v>
      </c>
      <c r="V13" s="147">
        <f>' Populations'!K54</f>
        <v>0</v>
      </c>
      <c r="W13" s="162">
        <f>IF(V13=0,0,($G$13/$V$13)*100000)</f>
        <v>0</v>
      </c>
      <c r="X13" s="201">
        <f>' Populations'!M54</f>
        <v>0</v>
      </c>
      <c r="Y13" s="162">
        <f>IF(X13=0,0,($G$13/$X$13)*100000)</f>
        <v>0</v>
      </c>
      <c r="Z13" s="147">
        <f>' Populations'!O54</f>
        <v>0</v>
      </c>
      <c r="AA13" s="162">
        <f>IF(Z13=0,0,($I$13/$Z$13)*100000)</f>
        <v>0</v>
      </c>
      <c r="AB13" s="201">
        <f>' Populations'!Q54</f>
        <v>0</v>
      </c>
      <c r="AC13" s="162">
        <f>IF(AB13=0,0,($J$13/$AB$13)*100000)</f>
        <v>0</v>
      </c>
      <c r="AD13" s="147">
        <f>' Populations'!S54</f>
        <v>0</v>
      </c>
      <c r="AE13" s="162">
        <f>IF(AD13=0,0,($K$13/$AD$13)*100000)</f>
        <v>0</v>
      </c>
      <c r="AF13" s="147">
        <f>' Populations'!U54</f>
        <v>0</v>
      </c>
      <c r="AG13" s="162">
        <f>IF(AF13=0,0,($L$13/$AF$13)*100000)</f>
        <v>0</v>
      </c>
      <c r="AH13" s="161"/>
      <c r="AI13" s="162"/>
      <c r="AJ13" s="164">
        <v>8.7247000000000005E-2</v>
      </c>
      <c r="AK13" s="161"/>
      <c r="AL13" s="152" t="str">
        <f>' Populations'!B18</f>
        <v>55-64</v>
      </c>
      <c r="AM13" s="165">
        <f t="shared" si="0"/>
        <v>0</v>
      </c>
      <c r="AN13" s="166">
        <f t="shared" si="1"/>
        <v>0</v>
      </c>
      <c r="AO13" s="166">
        <f t="shared" si="2"/>
        <v>0</v>
      </c>
      <c r="AP13" s="167">
        <f t="shared" si="3"/>
        <v>0</v>
      </c>
      <c r="AQ13" s="167">
        <f t="shared" si="4"/>
        <v>0</v>
      </c>
      <c r="AR13" s="167">
        <f t="shared" si="5"/>
        <v>0</v>
      </c>
      <c r="AS13" s="167">
        <f t="shared" si="6"/>
        <v>0</v>
      </c>
      <c r="AT13" s="167">
        <f t="shared" si="7"/>
        <v>0</v>
      </c>
      <c r="AU13" s="167">
        <f t="shared" si="8"/>
        <v>0</v>
      </c>
      <c r="AV13" s="167">
        <f t="shared" si="9"/>
        <v>0</v>
      </c>
    </row>
    <row r="14" spans="1:48" ht="13">
      <c r="B14" s="152" t="str">
        <f>' Populations'!B91</f>
        <v>65-74</v>
      </c>
      <c r="C14" s="325"/>
      <c r="D14" s="326"/>
      <c r="E14" s="170"/>
      <c r="F14" s="171"/>
      <c r="G14" s="171"/>
      <c r="H14" s="171"/>
      <c r="I14" s="171"/>
      <c r="J14" s="172"/>
      <c r="K14" s="172"/>
      <c r="L14" s="173"/>
      <c r="M14" s="161"/>
      <c r="N14" s="147">
        <f>' Populations'!C55</f>
        <v>0</v>
      </c>
      <c r="O14" s="162">
        <f>IF(N14=0,0,($C$14/$N$14)*100000)</f>
        <v>0</v>
      </c>
      <c r="P14" s="147">
        <f>' Populations'!E55</f>
        <v>0</v>
      </c>
      <c r="Q14" s="162">
        <f>IF(P14=0,0,($D$14/$P$14)*100000)</f>
        <v>0</v>
      </c>
      <c r="R14" s="147">
        <f>' Populations'!G55</f>
        <v>0</v>
      </c>
      <c r="S14" s="162">
        <f>IF(R14=0,0,($E$14/$R$14)*100000)</f>
        <v>0</v>
      </c>
      <c r="T14" s="201">
        <f>' Populations'!I55</f>
        <v>0</v>
      </c>
      <c r="U14" s="162">
        <f>IF(T14=0,0,($F$14/$T$14)*100000)</f>
        <v>0</v>
      </c>
      <c r="V14" s="147">
        <f>' Populations'!K55</f>
        <v>0</v>
      </c>
      <c r="W14" s="162">
        <f>IF(V14=0,0,($G$14/$V$14)*100000)</f>
        <v>0</v>
      </c>
      <c r="X14" s="201">
        <f>' Populations'!M55</f>
        <v>0</v>
      </c>
      <c r="Y14" s="162">
        <f>IF(X14=0,0,($G$14/$X$14)*100000)</f>
        <v>0</v>
      </c>
      <c r="Z14" s="147">
        <f>' Populations'!O55</f>
        <v>0</v>
      </c>
      <c r="AA14" s="162">
        <f>IF(Z14=0,0,($I$14/$Z$14)*100000)</f>
        <v>0</v>
      </c>
      <c r="AB14" s="201">
        <f>' Populations'!Q55</f>
        <v>0</v>
      </c>
      <c r="AC14" s="162">
        <f>IF(AB14=0,0,($J$14/$AB$14)*100000)</f>
        <v>0</v>
      </c>
      <c r="AD14" s="147">
        <f>' Populations'!S55</f>
        <v>0</v>
      </c>
      <c r="AE14" s="162">
        <f>IF(AD14=0,0,($K$14/$AD$14)*100000)</f>
        <v>0</v>
      </c>
      <c r="AF14" s="147">
        <f>' Populations'!U55</f>
        <v>0</v>
      </c>
      <c r="AG14" s="162">
        <f>IF(AF14=0,0,($L$14/$AF$14)*100000)</f>
        <v>0</v>
      </c>
      <c r="AH14" s="161"/>
      <c r="AI14" s="162"/>
      <c r="AJ14" s="164">
        <v>6.6036999999999998E-2</v>
      </c>
      <c r="AK14" s="161"/>
      <c r="AL14" s="152" t="str">
        <f>' Populations'!B19</f>
        <v>65-74</v>
      </c>
      <c r="AM14" s="165">
        <f t="shared" si="0"/>
        <v>0</v>
      </c>
      <c r="AN14" s="166">
        <f t="shared" si="1"/>
        <v>0</v>
      </c>
      <c r="AO14" s="166">
        <f t="shared" si="2"/>
        <v>0</v>
      </c>
      <c r="AP14" s="167">
        <f t="shared" si="3"/>
        <v>0</v>
      </c>
      <c r="AQ14" s="167">
        <f t="shared" si="4"/>
        <v>0</v>
      </c>
      <c r="AR14" s="167">
        <f t="shared" si="5"/>
        <v>0</v>
      </c>
      <c r="AS14" s="167">
        <f t="shared" si="6"/>
        <v>0</v>
      </c>
      <c r="AT14" s="167">
        <f t="shared" si="7"/>
        <v>0</v>
      </c>
      <c r="AU14" s="167">
        <f t="shared" si="8"/>
        <v>0</v>
      </c>
      <c r="AV14" s="167">
        <f t="shared" si="9"/>
        <v>0</v>
      </c>
    </row>
    <row r="15" spans="1:48" ht="13">
      <c r="B15" s="152" t="str">
        <f>' Populations'!B92</f>
        <v>75-84</v>
      </c>
      <c r="C15" s="325"/>
      <c r="D15" s="326"/>
      <c r="E15" s="170"/>
      <c r="F15" s="171"/>
      <c r="G15" s="171"/>
      <c r="H15" s="171"/>
      <c r="I15" s="171"/>
      <c r="J15" s="172"/>
      <c r="K15" s="172"/>
      <c r="L15" s="173"/>
      <c r="M15" s="161"/>
      <c r="N15" s="147">
        <f>' Populations'!C56</f>
        <v>0</v>
      </c>
      <c r="O15" s="162">
        <f>IF(N15=0,0,($C$15/$N$15)*100000)</f>
        <v>0</v>
      </c>
      <c r="P15" s="147">
        <f>' Populations'!E56</f>
        <v>0</v>
      </c>
      <c r="Q15" s="162">
        <f>IF(P15=0,0,($D$15/$P$15)*100000)</f>
        <v>0</v>
      </c>
      <c r="R15" s="147">
        <f>' Populations'!G56</f>
        <v>0</v>
      </c>
      <c r="S15" s="162">
        <f>IF(R15=0,0,($E$15/$R$15)*100000)</f>
        <v>0</v>
      </c>
      <c r="T15" s="201">
        <f>' Populations'!I56</f>
        <v>0</v>
      </c>
      <c r="U15" s="162">
        <f>IF(T15=0,0,($F$15/$T$15)*100000)</f>
        <v>0</v>
      </c>
      <c r="V15" s="147">
        <f>' Populations'!K56</f>
        <v>0</v>
      </c>
      <c r="W15" s="162">
        <f>IF(V15=0,0,($G$15/$V$15)*100000)</f>
        <v>0</v>
      </c>
      <c r="X15" s="201">
        <f>' Populations'!M56</f>
        <v>0</v>
      </c>
      <c r="Y15" s="162">
        <f>IF(X15=0,0,($G$15/$X$15)*100000)</f>
        <v>0</v>
      </c>
      <c r="Z15" s="147">
        <f>' Populations'!O56</f>
        <v>0</v>
      </c>
      <c r="AA15" s="162">
        <f>IF(Z15=0,0,($I$15/$Z$15)*100000)</f>
        <v>0</v>
      </c>
      <c r="AB15" s="201">
        <f>' Populations'!Q56</f>
        <v>0</v>
      </c>
      <c r="AC15" s="162">
        <f>IF(AB15=0,0,($J$15/$AB$15)*100000)</f>
        <v>0</v>
      </c>
      <c r="AD15" s="147">
        <f>' Populations'!S56</f>
        <v>0</v>
      </c>
      <c r="AE15" s="162">
        <f>IF(AD15=0,0,($K$15/$AD$15)*100000)</f>
        <v>0</v>
      </c>
      <c r="AF15" s="147">
        <f>' Populations'!U56</f>
        <v>0</v>
      </c>
      <c r="AG15" s="162">
        <f>IF(AF15=0,0,($L$15/$AF$15)*100000)</f>
        <v>0</v>
      </c>
      <c r="AH15" s="161"/>
      <c r="AI15" s="162"/>
      <c r="AJ15" s="164">
        <v>4.4840999999999999E-2</v>
      </c>
      <c r="AK15" s="161"/>
      <c r="AL15" s="152" t="str">
        <f>' Populations'!B20</f>
        <v>75-84</v>
      </c>
      <c r="AM15" s="165">
        <f t="shared" si="0"/>
        <v>0</v>
      </c>
      <c r="AN15" s="166">
        <f t="shared" si="1"/>
        <v>0</v>
      </c>
      <c r="AO15" s="166">
        <f t="shared" si="2"/>
        <v>0</v>
      </c>
      <c r="AP15" s="167">
        <f t="shared" si="3"/>
        <v>0</v>
      </c>
      <c r="AQ15" s="167">
        <f t="shared" si="4"/>
        <v>0</v>
      </c>
      <c r="AR15" s="167">
        <f t="shared" si="5"/>
        <v>0</v>
      </c>
      <c r="AS15" s="167">
        <f t="shared" si="6"/>
        <v>0</v>
      </c>
      <c r="AT15" s="167">
        <f t="shared" si="7"/>
        <v>0</v>
      </c>
      <c r="AU15" s="167">
        <f t="shared" si="8"/>
        <v>0</v>
      </c>
      <c r="AV15" s="167">
        <f t="shared" si="9"/>
        <v>0</v>
      </c>
    </row>
    <row r="16" spans="1:48" ht="13">
      <c r="B16" s="152" t="str">
        <f>' Populations'!B93</f>
        <v>85+</v>
      </c>
      <c r="C16" s="325"/>
      <c r="D16" s="326"/>
      <c r="E16" s="155"/>
      <c r="F16" s="156"/>
      <c r="G16" s="156"/>
      <c r="H16" s="156"/>
      <c r="I16" s="156"/>
      <c r="J16" s="157"/>
      <c r="K16" s="157"/>
      <c r="L16" s="173"/>
      <c r="M16" s="161"/>
      <c r="N16" s="147">
        <f>' Populations'!C57</f>
        <v>0</v>
      </c>
      <c r="O16" s="162">
        <f>IF(N16=0,0,($C$16/$N$16)*100000)</f>
        <v>0</v>
      </c>
      <c r="P16" s="147">
        <f>' Populations'!E57</f>
        <v>0</v>
      </c>
      <c r="Q16" s="162">
        <f>IF(P16=0,0,($D$16/$P$16)*100000)</f>
        <v>0</v>
      </c>
      <c r="R16" s="147">
        <f>' Populations'!G57</f>
        <v>0</v>
      </c>
      <c r="S16" s="162">
        <f>IF(R16=0,0,($E$16/$R$16)*100000)</f>
        <v>0</v>
      </c>
      <c r="T16" s="201">
        <f>' Populations'!I57</f>
        <v>0</v>
      </c>
      <c r="U16" s="162">
        <f>IF(T16=0,0,($F$16/$T$16)*100000)</f>
        <v>0</v>
      </c>
      <c r="V16" s="147">
        <f>' Populations'!K57</f>
        <v>0</v>
      </c>
      <c r="W16" s="162">
        <f>IF(V16=0,0,($G$16/$V$16)*100000)</f>
        <v>0</v>
      </c>
      <c r="X16" s="201">
        <f>' Populations'!M57</f>
        <v>0</v>
      </c>
      <c r="Y16" s="162">
        <f>IF(X16=0,0,($G$16/$X$16)*100000)</f>
        <v>0</v>
      </c>
      <c r="Z16" s="147">
        <f>' Populations'!O57</f>
        <v>0</v>
      </c>
      <c r="AA16" s="162">
        <f>IF(Z16=0,0,($I$16/$Z$16)*100000)</f>
        <v>0</v>
      </c>
      <c r="AB16" s="201">
        <f>' Populations'!Q57</f>
        <v>0</v>
      </c>
      <c r="AC16" s="162">
        <f>IF(AB16=0,0,($J$16/$AB$16)*100000)</f>
        <v>0</v>
      </c>
      <c r="AD16" s="147">
        <f>' Populations'!S57</f>
        <v>0</v>
      </c>
      <c r="AE16" s="162">
        <f>IF(AD16=0,0,($K$16/$AD$16)*100000)</f>
        <v>0</v>
      </c>
      <c r="AF16" s="147">
        <f>' Populations'!U57</f>
        <v>0</v>
      </c>
      <c r="AG16" s="162">
        <f>IF(AF16=0,0,($L$16/$AF$16)*100000)</f>
        <v>0</v>
      </c>
      <c r="AH16" s="161"/>
      <c r="AI16" s="162"/>
      <c r="AJ16" s="164">
        <v>1.5507999999999999E-2</v>
      </c>
      <c r="AK16" s="161"/>
      <c r="AL16" s="152" t="str">
        <f>' Populations'!B21</f>
        <v>85+</v>
      </c>
      <c r="AM16" s="165">
        <f t="shared" si="0"/>
        <v>0</v>
      </c>
      <c r="AN16" s="166">
        <f t="shared" si="1"/>
        <v>0</v>
      </c>
      <c r="AO16" s="166">
        <f t="shared" si="2"/>
        <v>0</v>
      </c>
      <c r="AP16" s="167">
        <f t="shared" si="3"/>
        <v>0</v>
      </c>
      <c r="AQ16" s="167">
        <f t="shared" si="4"/>
        <v>0</v>
      </c>
      <c r="AR16" s="167">
        <f t="shared" si="5"/>
        <v>0</v>
      </c>
      <c r="AS16" s="167">
        <f t="shared" si="6"/>
        <v>0</v>
      </c>
      <c r="AT16" s="167">
        <f t="shared" si="7"/>
        <v>0</v>
      </c>
      <c r="AU16" s="167">
        <f t="shared" si="8"/>
        <v>0</v>
      </c>
      <c r="AV16" s="167">
        <f t="shared" si="9"/>
        <v>0</v>
      </c>
    </row>
    <row r="17" spans="2:48" ht="13">
      <c r="B17" s="177" t="s">
        <v>127</v>
      </c>
      <c r="C17" s="316">
        <f>SUM(C4:C16)</f>
        <v>0</v>
      </c>
      <c r="D17" s="317">
        <f>SUM(D4:D16)</f>
        <v>0</v>
      </c>
      <c r="E17" s="317">
        <f t="shared" ref="E17:L17" si="10">SUM(E4:E16)</f>
        <v>0</v>
      </c>
      <c r="F17" s="318">
        <f t="shared" si="10"/>
        <v>0</v>
      </c>
      <c r="G17" s="318">
        <f t="shared" si="10"/>
        <v>0</v>
      </c>
      <c r="H17" s="318">
        <f t="shared" si="10"/>
        <v>0</v>
      </c>
      <c r="I17" s="318">
        <f t="shared" si="10"/>
        <v>0</v>
      </c>
      <c r="J17" s="318">
        <f t="shared" si="10"/>
        <v>0</v>
      </c>
      <c r="K17" s="318">
        <f t="shared" si="10"/>
        <v>0</v>
      </c>
      <c r="L17" s="318">
        <f t="shared" si="10"/>
        <v>0</v>
      </c>
      <c r="N17" s="147">
        <f>' Populations'!C58</f>
        <v>0</v>
      </c>
      <c r="O17" s="179">
        <f t="shared" ref="O17:AG17" si="11">SUM(O4:O16)</f>
        <v>0</v>
      </c>
      <c r="P17" s="147">
        <f>' Populations'!E58</f>
        <v>0</v>
      </c>
      <c r="Q17" s="179">
        <f t="shared" si="11"/>
        <v>0</v>
      </c>
      <c r="R17" s="147">
        <f>' Populations'!G58</f>
        <v>0</v>
      </c>
      <c r="S17" s="179">
        <f t="shared" si="11"/>
        <v>0</v>
      </c>
      <c r="T17" s="201">
        <f>' Populations'!I58</f>
        <v>0</v>
      </c>
      <c r="U17" s="179">
        <f t="shared" si="11"/>
        <v>0</v>
      </c>
      <c r="V17" s="147">
        <f>' Populations'!K58</f>
        <v>0</v>
      </c>
      <c r="W17" s="179">
        <f t="shared" si="11"/>
        <v>0</v>
      </c>
      <c r="X17" s="201">
        <f>' Populations'!M58</f>
        <v>0</v>
      </c>
      <c r="Y17" s="179">
        <f t="shared" si="11"/>
        <v>0</v>
      </c>
      <c r="Z17" s="147">
        <f>' Populations'!O58</f>
        <v>0</v>
      </c>
      <c r="AA17" s="179">
        <f t="shared" si="11"/>
        <v>0</v>
      </c>
      <c r="AB17" s="201">
        <f>' Populations'!Q58</f>
        <v>0</v>
      </c>
      <c r="AC17" s="179">
        <f t="shared" si="11"/>
        <v>0</v>
      </c>
      <c r="AD17" s="147">
        <f>' Populations'!S58</f>
        <v>0</v>
      </c>
      <c r="AE17" s="179">
        <f t="shared" si="11"/>
        <v>0</v>
      </c>
      <c r="AF17" s="147">
        <f>' Populations'!U58</f>
        <v>0</v>
      </c>
      <c r="AG17" s="179">
        <f t="shared" si="11"/>
        <v>0</v>
      </c>
      <c r="AI17" s="181"/>
      <c r="AJ17" s="182"/>
      <c r="AL17" s="218" t="str">
        <f>' Populations'!B22</f>
        <v>Total</v>
      </c>
      <c r="AM17" s="183">
        <f>SUM(AM4:AM16)</f>
        <v>0</v>
      </c>
      <c r="AN17" s="184">
        <f t="shared" ref="AN17:AV17" si="12">SUM(AN4:AN16)</f>
        <v>0</v>
      </c>
      <c r="AO17" s="185">
        <f t="shared" si="12"/>
        <v>0</v>
      </c>
      <c r="AP17" s="186">
        <f t="shared" si="12"/>
        <v>0</v>
      </c>
      <c r="AQ17" s="187">
        <f t="shared" si="12"/>
        <v>0</v>
      </c>
      <c r="AR17" s="187">
        <f t="shared" si="12"/>
        <v>0</v>
      </c>
      <c r="AS17" s="187">
        <f t="shared" si="12"/>
        <v>0</v>
      </c>
      <c r="AT17" s="187">
        <f t="shared" si="12"/>
        <v>0</v>
      </c>
      <c r="AU17" s="187">
        <f t="shared" si="12"/>
        <v>0</v>
      </c>
      <c r="AV17" s="187">
        <f t="shared" si="12"/>
        <v>0</v>
      </c>
    </row>
    <row r="19" spans="2:48">
      <c r="B19" s="188"/>
      <c r="C19" s="188"/>
      <c r="D19" s="189" t="s">
        <v>115</v>
      </c>
      <c r="E19" s="189"/>
      <c r="F19" s="190" t="s">
        <v>116</v>
      </c>
      <c r="G19" s="190"/>
      <c r="H19" s="190"/>
      <c r="I19" s="190"/>
      <c r="J19" s="190"/>
      <c r="K19" s="190"/>
      <c r="L19" s="190"/>
      <c r="AM19" s="21" t="s">
        <v>117</v>
      </c>
    </row>
    <row r="20" spans="2:48" ht="52" customHeight="1">
      <c r="B20" s="141" t="s">
        <v>60</v>
      </c>
      <c r="C20" s="142" t="s">
        <v>128</v>
      </c>
      <c r="D20" s="143" t="s">
        <v>129</v>
      </c>
      <c r="E20" s="143" t="s">
        <v>130</v>
      </c>
      <c r="F20" s="144" t="str">
        <f>' Populations'!I44</f>
        <v>White-Not Hispanic</v>
      </c>
      <c r="G20" s="144" t="str">
        <f>' Populations'!K44</f>
        <v>Hispanic</v>
      </c>
      <c r="H20" s="144" t="str">
        <f>' Populations'!M44</f>
        <v>Black-Not Hispanic</v>
      </c>
      <c r="I20" s="144" t="str">
        <f>' Populations'!O44</f>
        <v>Asian</v>
      </c>
      <c r="J20" s="144" t="str">
        <f>' Populations'!Q44</f>
        <v>American Indian/Alaska Native</v>
      </c>
      <c r="K20" s="144" t="str">
        <f>' Populations'!S44</f>
        <v>Other</v>
      </c>
      <c r="L20" s="144" t="str">
        <f>' Populations'!U44</f>
        <v>Other</v>
      </c>
      <c r="M20" s="146"/>
      <c r="N20" s="147" t="s">
        <v>135</v>
      </c>
      <c r="O20" s="147" t="s">
        <v>122</v>
      </c>
      <c r="P20" s="147" t="str">
        <f>' Populations'!E44</f>
        <v>Male</v>
      </c>
      <c r="Q20" s="147" t="s">
        <v>122</v>
      </c>
      <c r="R20" s="147" t="str">
        <f>' Populations'!G44</f>
        <v>Female</v>
      </c>
      <c r="S20" s="147" t="s">
        <v>122</v>
      </c>
      <c r="T20" s="147" t="str">
        <f>' Populations'!I44</f>
        <v>White-Not Hispanic</v>
      </c>
      <c r="U20" s="147" t="s">
        <v>122</v>
      </c>
      <c r="V20" s="147" t="str">
        <f>' Populations'!K44</f>
        <v>Hispanic</v>
      </c>
      <c r="W20" s="147" t="s">
        <v>122</v>
      </c>
      <c r="X20" s="201" t="str">
        <f>' Populations'!M44</f>
        <v>Black-Not Hispanic</v>
      </c>
      <c r="Y20" s="147" t="s">
        <v>122</v>
      </c>
      <c r="Z20" s="147" t="str">
        <f>' Populations'!O44</f>
        <v>Asian</v>
      </c>
      <c r="AA20" s="147" t="s">
        <v>122</v>
      </c>
      <c r="AB20" s="147" t="str">
        <f>' Populations'!Q44</f>
        <v>American Indian/Alaska Native</v>
      </c>
      <c r="AC20" s="147" t="s">
        <v>122</v>
      </c>
      <c r="AD20" s="147" t="str">
        <f>' Populations'!S44</f>
        <v>Other</v>
      </c>
      <c r="AE20" s="147" t="s">
        <v>122</v>
      </c>
      <c r="AF20" s="147" t="str">
        <f>' Populations'!U44</f>
        <v>Other</v>
      </c>
      <c r="AG20" s="147" t="s">
        <v>122</v>
      </c>
      <c r="AH20" s="146"/>
      <c r="AI20" s="147" t="s">
        <v>125</v>
      </c>
      <c r="AJ20" s="147" t="s">
        <v>126</v>
      </c>
      <c r="AL20" s="147" t="s">
        <v>60</v>
      </c>
      <c r="AM20" s="149" t="s">
        <v>61</v>
      </c>
      <c r="AN20" s="150" t="s">
        <v>62</v>
      </c>
      <c r="AO20" s="150" t="s">
        <v>63</v>
      </c>
      <c r="AP20" s="144" t="str">
        <f>' Populations'!I44</f>
        <v>White-Not Hispanic</v>
      </c>
      <c r="AQ20" s="144" t="str">
        <f>' Populations'!K44</f>
        <v>Hispanic</v>
      </c>
      <c r="AR20" s="144" t="str">
        <f>' Populations'!M44</f>
        <v>Black-Not Hispanic</v>
      </c>
      <c r="AS20" s="144" t="str">
        <f>' Populations'!O44</f>
        <v>Asian</v>
      </c>
      <c r="AT20" s="144" t="str">
        <f>' Populations'!Q44</f>
        <v>American Indian/Alaska Native</v>
      </c>
      <c r="AU20" s="144" t="str">
        <f>' Populations'!S44</f>
        <v>Other</v>
      </c>
      <c r="AV20" s="144" t="str">
        <f>' Populations'!U44</f>
        <v>Other</v>
      </c>
    </row>
    <row r="21" spans="2:48" ht="13">
      <c r="B21" s="152" t="str">
        <f>' Populations'!B81</f>
        <v>&lt;1</v>
      </c>
      <c r="C21" s="153"/>
      <c r="D21" s="154"/>
      <c r="E21" s="155"/>
      <c r="F21" s="156"/>
      <c r="G21" s="156"/>
      <c r="H21" s="156"/>
      <c r="I21" s="156"/>
      <c r="J21" s="157"/>
      <c r="K21" s="157"/>
      <c r="L21" s="191"/>
      <c r="M21" s="161"/>
      <c r="N21" s="147">
        <f>' Populations'!C45</f>
        <v>0</v>
      </c>
      <c r="O21" s="162">
        <f>IF(N21=0,0,($C$21/$N$21)*100000)</f>
        <v>0</v>
      </c>
      <c r="P21" s="147">
        <f>' Populations'!E45</f>
        <v>0</v>
      </c>
      <c r="Q21" s="162">
        <f>IF(P21=0,0,($D$21/$P$21)*100000)</f>
        <v>0</v>
      </c>
      <c r="R21" s="147">
        <f>' Populations'!G45</f>
        <v>0</v>
      </c>
      <c r="S21" s="162">
        <f>IF(R21=0,0,($E$21/$R$21)*100000)</f>
        <v>0</v>
      </c>
      <c r="T21" s="201">
        <f>' Populations'!I45</f>
        <v>0</v>
      </c>
      <c r="U21" s="162">
        <f>IF(T21=0,0,($F$21/$T$21)*100000)</f>
        <v>0</v>
      </c>
      <c r="V21" s="147">
        <f>' Populations'!K45</f>
        <v>0</v>
      </c>
      <c r="W21" s="162">
        <f>IF(V21=0,0,($G$21/$V$21)*100000)</f>
        <v>0</v>
      </c>
      <c r="X21" s="201">
        <f>' Populations'!M45</f>
        <v>0</v>
      </c>
      <c r="Y21" s="162">
        <f>IF(X21=0,0,($H$21/$X$21)*100000)</f>
        <v>0</v>
      </c>
      <c r="Z21" s="147">
        <f>' Populations'!O45</f>
        <v>0</v>
      </c>
      <c r="AA21" s="162">
        <f>IF(Z21=0,0,($I$21/$Z$21)*100000)</f>
        <v>0</v>
      </c>
      <c r="AB21" s="201">
        <f>' Populations'!Q45</f>
        <v>0</v>
      </c>
      <c r="AC21" s="162">
        <f>IF(AB21=0,0,($J$21/$AB$21)*100000)</f>
        <v>0</v>
      </c>
      <c r="AD21" s="147">
        <f>' Populations'!S45</f>
        <v>0</v>
      </c>
      <c r="AE21" s="162">
        <f>IF(AD21=0,0,($K$21/$AD$21)*100000)</f>
        <v>0</v>
      </c>
      <c r="AF21" s="147">
        <f>' Populations'!U45</f>
        <v>0</v>
      </c>
      <c r="AG21" s="162">
        <f>IF(AF21=0,0,($L$21/$AF$21)*100000)</f>
        <v>0</v>
      </c>
      <c r="AH21" s="161"/>
      <c r="AI21" s="162"/>
      <c r="AJ21" s="164">
        <v>1.3818E-2</v>
      </c>
      <c r="AL21" s="152" t="str">
        <f>' Populations'!B9</f>
        <v>&lt;1</v>
      </c>
      <c r="AM21" s="165">
        <f t="shared" ref="AM21:AM33" si="13">O21*AJ21</f>
        <v>0</v>
      </c>
      <c r="AN21" s="166">
        <f t="shared" ref="AN21:AN33" si="14">Q21*AJ21</f>
        <v>0</v>
      </c>
      <c r="AO21" s="166">
        <f t="shared" ref="AO21:AO33" si="15">S21*AJ21</f>
        <v>0</v>
      </c>
      <c r="AP21" s="167">
        <f t="shared" ref="AP21:AP33" si="16">U21*AJ21</f>
        <v>0</v>
      </c>
      <c r="AQ21" s="167">
        <f t="shared" ref="AQ21:AQ33" si="17">W21*AJ21</f>
        <v>0</v>
      </c>
      <c r="AR21" s="167">
        <f t="shared" ref="AR21:AR33" si="18">Y21*AJ21</f>
        <v>0</v>
      </c>
      <c r="AS21" s="167">
        <f t="shared" ref="AS21:AS33" si="19">AA21*AJ21</f>
        <v>0</v>
      </c>
      <c r="AT21" s="167">
        <f t="shared" ref="AT21:AT33" si="20">AC21*AJ21</f>
        <v>0</v>
      </c>
      <c r="AU21" s="167">
        <f t="shared" ref="AU21:AU33" si="21">AE21*AJ21</f>
        <v>0</v>
      </c>
      <c r="AV21" s="167">
        <f t="shared" ref="AV21:AV33" si="22">AG21*AJ21</f>
        <v>0</v>
      </c>
    </row>
    <row r="22" spans="2:48" ht="13">
      <c r="B22" s="152" t="str">
        <f>' Populations'!B82</f>
        <v>1-4</v>
      </c>
      <c r="C22" s="325"/>
      <c r="D22" s="326"/>
      <c r="E22" s="170"/>
      <c r="F22" s="171"/>
      <c r="G22" s="171"/>
      <c r="H22" s="171"/>
      <c r="I22" s="171"/>
      <c r="J22" s="172"/>
      <c r="K22" s="172"/>
      <c r="L22" s="192"/>
      <c r="M22" s="161"/>
      <c r="N22" s="147">
        <f>' Populations'!C46</f>
        <v>0</v>
      </c>
      <c r="O22" s="162">
        <f>IF(N22=0,0,($C$22/$N$22)*100000)</f>
        <v>0</v>
      </c>
      <c r="P22" s="147">
        <f>' Populations'!E46</f>
        <v>0</v>
      </c>
      <c r="Q22" s="162">
        <f>IF(P22=0,0,($D$22/$P$22)*100000)</f>
        <v>0</v>
      </c>
      <c r="R22" s="147">
        <f>' Populations'!G46</f>
        <v>0</v>
      </c>
      <c r="S22" s="162">
        <f>IF(R22=0,0,($E$22/$R$22)*100000)</f>
        <v>0</v>
      </c>
      <c r="T22" s="201">
        <f>' Populations'!I46</f>
        <v>0</v>
      </c>
      <c r="U22" s="162">
        <f>IF(T22=0,0,($F$22/$T$22)*100000)</f>
        <v>0</v>
      </c>
      <c r="V22" s="147">
        <f>' Populations'!K46</f>
        <v>0</v>
      </c>
      <c r="W22" s="162">
        <f>IF(V22=0,0,($G$22/$V$22)*100000)</f>
        <v>0</v>
      </c>
      <c r="X22" s="201">
        <f>' Populations'!M46</f>
        <v>0</v>
      </c>
      <c r="Y22" s="162">
        <f>IF(X22=0,0,($H$22/$X$22)*100000)</f>
        <v>0</v>
      </c>
      <c r="Z22" s="147">
        <f>' Populations'!O46</f>
        <v>0</v>
      </c>
      <c r="AA22" s="162">
        <f>IF(Z22=0,0,($I$22/$Z$22)*100000)</f>
        <v>0</v>
      </c>
      <c r="AB22" s="201">
        <f>' Populations'!Q46</f>
        <v>0</v>
      </c>
      <c r="AC22" s="162">
        <f>IF(AB22=0,0,($J$22/$AB$22)*100000)</f>
        <v>0</v>
      </c>
      <c r="AD22" s="147">
        <f>' Populations'!S46</f>
        <v>0</v>
      </c>
      <c r="AE22" s="162">
        <f>IF(AD22=0,0,($K$22/$AD$22)*100000)</f>
        <v>0</v>
      </c>
      <c r="AF22" s="147">
        <f>' Populations'!U46</f>
        <v>0</v>
      </c>
      <c r="AG22" s="162">
        <f>IF(AF22=0,0,($L$22/$AF$22)*100000)</f>
        <v>0</v>
      </c>
      <c r="AH22" s="161"/>
      <c r="AI22" s="162"/>
      <c r="AJ22" s="164">
        <v>5.5316999999999998E-2</v>
      </c>
      <c r="AL22" s="152" t="str">
        <f>' Populations'!B10</f>
        <v>1-4</v>
      </c>
      <c r="AM22" s="165">
        <f t="shared" si="13"/>
        <v>0</v>
      </c>
      <c r="AN22" s="166">
        <f t="shared" si="14"/>
        <v>0</v>
      </c>
      <c r="AO22" s="166">
        <f t="shared" si="15"/>
        <v>0</v>
      </c>
      <c r="AP22" s="167">
        <f t="shared" si="16"/>
        <v>0</v>
      </c>
      <c r="AQ22" s="167">
        <f t="shared" si="17"/>
        <v>0</v>
      </c>
      <c r="AR22" s="167">
        <f t="shared" si="18"/>
        <v>0</v>
      </c>
      <c r="AS22" s="167">
        <f t="shared" si="19"/>
        <v>0</v>
      </c>
      <c r="AT22" s="167">
        <f t="shared" si="20"/>
        <v>0</v>
      </c>
      <c r="AU22" s="167">
        <f t="shared" si="21"/>
        <v>0</v>
      </c>
      <c r="AV22" s="167">
        <f t="shared" si="22"/>
        <v>0</v>
      </c>
    </row>
    <row r="23" spans="2:48" ht="13">
      <c r="B23" s="152" t="str">
        <f>' Populations'!B83</f>
        <v>5-9</v>
      </c>
      <c r="C23" s="325"/>
      <c r="D23" s="326"/>
      <c r="E23" s="170"/>
      <c r="F23" s="171"/>
      <c r="G23" s="171"/>
      <c r="H23" s="171"/>
      <c r="I23" s="171"/>
      <c r="J23" s="172"/>
      <c r="K23" s="172"/>
      <c r="L23" s="192"/>
      <c r="M23" s="161"/>
      <c r="N23" s="147">
        <f>' Populations'!C47</f>
        <v>0</v>
      </c>
      <c r="O23" s="162">
        <f>IF(N23=0,0,($C$23/$N$23)*100000)</f>
        <v>0</v>
      </c>
      <c r="P23" s="147">
        <f>' Populations'!E47</f>
        <v>0</v>
      </c>
      <c r="Q23" s="162">
        <f>IF(P23=0,0,($D$23/$P$23)*100000)</f>
        <v>0</v>
      </c>
      <c r="R23" s="147">
        <f>' Populations'!G47</f>
        <v>0</v>
      </c>
      <c r="S23" s="162">
        <f>IF(R23=0,0,($E$23/$R$23)*100000)</f>
        <v>0</v>
      </c>
      <c r="T23" s="201">
        <f>' Populations'!I47</f>
        <v>0</v>
      </c>
      <c r="U23" s="162">
        <f>IF(T23=0,0,($F$23/$T$23)*100000)</f>
        <v>0</v>
      </c>
      <c r="V23" s="147">
        <f>' Populations'!K47</f>
        <v>0</v>
      </c>
      <c r="W23" s="162">
        <f>IF(V23=0,0,($G$23/$V$23)*100000)</f>
        <v>0</v>
      </c>
      <c r="X23" s="201">
        <f>' Populations'!M47</f>
        <v>0</v>
      </c>
      <c r="Y23" s="162">
        <f>IF(X23=0,0,($H$23/$X$23)*100000)</f>
        <v>0</v>
      </c>
      <c r="Z23" s="147">
        <f>' Populations'!O47</f>
        <v>0</v>
      </c>
      <c r="AA23" s="162">
        <f>IF(Z23=0,0,($I$23/$Z$23)*100000)</f>
        <v>0</v>
      </c>
      <c r="AB23" s="201">
        <f>' Populations'!Q47</f>
        <v>0</v>
      </c>
      <c r="AC23" s="162">
        <f>IF(AB23=0,0,($J$23/$AB$23)*100000)</f>
        <v>0</v>
      </c>
      <c r="AD23" s="147">
        <f>' Populations'!S47</f>
        <v>0</v>
      </c>
      <c r="AE23" s="162">
        <f>IF(AD23=0,0,($K$23/$AD$23)*100000)</f>
        <v>0</v>
      </c>
      <c r="AF23" s="147">
        <f>' Populations'!U47</f>
        <v>0</v>
      </c>
      <c r="AG23" s="162">
        <f>IF(AF23=0,0,($L$23/$AF$23)*100000)</f>
        <v>0</v>
      </c>
      <c r="AH23" s="161"/>
      <c r="AI23" s="162"/>
      <c r="AJ23" s="164">
        <v>7.2533E-2</v>
      </c>
      <c r="AL23" s="152" t="str">
        <f>' Populations'!B11</f>
        <v>5-9</v>
      </c>
      <c r="AM23" s="165">
        <f t="shared" si="13"/>
        <v>0</v>
      </c>
      <c r="AN23" s="166">
        <f t="shared" si="14"/>
        <v>0</v>
      </c>
      <c r="AO23" s="166">
        <f t="shared" si="15"/>
        <v>0</v>
      </c>
      <c r="AP23" s="167">
        <f t="shared" si="16"/>
        <v>0</v>
      </c>
      <c r="AQ23" s="167">
        <f t="shared" si="17"/>
        <v>0</v>
      </c>
      <c r="AR23" s="167">
        <f t="shared" si="18"/>
        <v>0</v>
      </c>
      <c r="AS23" s="167">
        <f t="shared" si="19"/>
        <v>0</v>
      </c>
      <c r="AT23" s="167">
        <f t="shared" si="20"/>
        <v>0</v>
      </c>
      <c r="AU23" s="167">
        <f t="shared" si="21"/>
        <v>0</v>
      </c>
      <c r="AV23" s="167">
        <f t="shared" si="22"/>
        <v>0</v>
      </c>
    </row>
    <row r="24" spans="2:48" ht="13">
      <c r="B24" s="152" t="str">
        <f>' Populations'!B84</f>
        <v>10-14</v>
      </c>
      <c r="C24" s="325"/>
      <c r="D24" s="326"/>
      <c r="E24" s="170"/>
      <c r="F24" s="171"/>
      <c r="G24" s="171"/>
      <c r="H24" s="171"/>
      <c r="I24" s="171"/>
      <c r="J24" s="172"/>
      <c r="K24" s="172"/>
      <c r="L24" s="192"/>
      <c r="M24" s="161"/>
      <c r="N24" s="147">
        <f>' Populations'!C48</f>
        <v>0</v>
      </c>
      <c r="O24" s="162">
        <f>IF(N24=0,0,($C$24/$N$24)*100000)</f>
        <v>0</v>
      </c>
      <c r="P24" s="147">
        <f>' Populations'!E48</f>
        <v>0</v>
      </c>
      <c r="Q24" s="162">
        <f>IF(P24=0,0,($D$24/$P$24)*100000)</f>
        <v>0</v>
      </c>
      <c r="R24" s="147">
        <f>' Populations'!G48</f>
        <v>0</v>
      </c>
      <c r="S24" s="162">
        <f>IF(R24=0,0,($E$24/$R$24)*100000)</f>
        <v>0</v>
      </c>
      <c r="T24" s="201">
        <f>' Populations'!I48</f>
        <v>0</v>
      </c>
      <c r="U24" s="162">
        <f>IF(T24=0,0,($F$24/$T$24)*100000)</f>
        <v>0</v>
      </c>
      <c r="V24" s="147">
        <f>' Populations'!K48</f>
        <v>0</v>
      </c>
      <c r="W24" s="162">
        <f>IF(V24=0,0,($G$24/$V$24)*100000)</f>
        <v>0</v>
      </c>
      <c r="X24" s="201">
        <f>' Populations'!M48</f>
        <v>0</v>
      </c>
      <c r="Y24" s="162">
        <f>IF(X24=0,0,($H$24/$X$24)*100000)</f>
        <v>0</v>
      </c>
      <c r="Z24" s="147">
        <f>' Populations'!O48</f>
        <v>0</v>
      </c>
      <c r="AA24" s="162">
        <f>IF(Z24=0,0,($I$24/$Z$24)*100000)</f>
        <v>0</v>
      </c>
      <c r="AB24" s="201">
        <f>' Populations'!Q48</f>
        <v>0</v>
      </c>
      <c r="AC24" s="162">
        <f>IF(AB24=0,0,($J$24/$AB$24)*100000)</f>
        <v>0</v>
      </c>
      <c r="AD24" s="147">
        <f>' Populations'!S48</f>
        <v>0</v>
      </c>
      <c r="AE24" s="162">
        <f>IF(AD24=0,0,($K$24/$AD$24)*100000)</f>
        <v>0</v>
      </c>
      <c r="AF24" s="147">
        <f>' Populations'!U48</f>
        <v>0</v>
      </c>
      <c r="AG24" s="162">
        <f>IF(AF24=0,0,($L$24/$AF$24)*100000)</f>
        <v>0</v>
      </c>
      <c r="AH24" s="161"/>
      <c r="AI24" s="162"/>
      <c r="AJ24" s="164">
        <v>7.3032E-2</v>
      </c>
      <c r="AL24" s="152" t="str">
        <f>' Populations'!B12</f>
        <v>10-14</v>
      </c>
      <c r="AM24" s="165">
        <f t="shared" si="13"/>
        <v>0</v>
      </c>
      <c r="AN24" s="166">
        <f t="shared" si="14"/>
        <v>0</v>
      </c>
      <c r="AO24" s="166">
        <f t="shared" si="15"/>
        <v>0</v>
      </c>
      <c r="AP24" s="167">
        <f t="shared" si="16"/>
        <v>0</v>
      </c>
      <c r="AQ24" s="167">
        <f t="shared" si="17"/>
        <v>0</v>
      </c>
      <c r="AR24" s="167">
        <f t="shared" si="18"/>
        <v>0</v>
      </c>
      <c r="AS24" s="167">
        <f t="shared" si="19"/>
        <v>0</v>
      </c>
      <c r="AT24" s="167">
        <f t="shared" si="20"/>
        <v>0</v>
      </c>
      <c r="AU24" s="167">
        <f t="shared" si="21"/>
        <v>0</v>
      </c>
      <c r="AV24" s="167">
        <f t="shared" si="22"/>
        <v>0</v>
      </c>
    </row>
    <row r="25" spans="2:48" ht="13">
      <c r="B25" s="152" t="str">
        <f>' Populations'!B85</f>
        <v>15-19</v>
      </c>
      <c r="C25" s="325"/>
      <c r="D25" s="326"/>
      <c r="E25" s="170"/>
      <c r="F25" s="171"/>
      <c r="G25" s="171"/>
      <c r="H25" s="171"/>
      <c r="I25" s="171"/>
      <c r="J25" s="172"/>
      <c r="K25" s="172"/>
      <c r="L25" s="192"/>
      <c r="M25" s="161"/>
      <c r="N25" s="147">
        <f>' Populations'!C49</f>
        <v>0</v>
      </c>
      <c r="O25" s="162">
        <f>IF(N25=0,0,($C$25/$N$25)*100000)</f>
        <v>0</v>
      </c>
      <c r="P25" s="147">
        <f>' Populations'!E49</f>
        <v>0</v>
      </c>
      <c r="Q25" s="162">
        <f>IF(P25=0,0,($D$25/$P$25)*100000)</f>
        <v>0</v>
      </c>
      <c r="R25" s="147">
        <f>' Populations'!G49</f>
        <v>0</v>
      </c>
      <c r="S25" s="162">
        <f>IF(R25=0,0,($E$25/$R$25)*100000)</f>
        <v>0</v>
      </c>
      <c r="T25" s="201">
        <f>' Populations'!I49</f>
        <v>0</v>
      </c>
      <c r="U25" s="162">
        <f>IF(T25=0,0,($F$25/$T$25)*100000)</f>
        <v>0</v>
      </c>
      <c r="V25" s="147">
        <f>' Populations'!K49</f>
        <v>0</v>
      </c>
      <c r="W25" s="162">
        <f>IF(V25=0,0,($G$25/$V$25)*100000)</f>
        <v>0</v>
      </c>
      <c r="X25" s="201">
        <f>' Populations'!M49</f>
        <v>0</v>
      </c>
      <c r="Y25" s="162">
        <f>IF(X25=0,0,($H$25/$X$25)*100000)</f>
        <v>0</v>
      </c>
      <c r="Z25" s="147">
        <f>' Populations'!O49</f>
        <v>0</v>
      </c>
      <c r="AA25" s="162">
        <f>IF(Z25=0,0,($I$25/$Z$25)*100000)</f>
        <v>0</v>
      </c>
      <c r="AB25" s="201">
        <f>' Populations'!Q49</f>
        <v>0</v>
      </c>
      <c r="AC25" s="162">
        <f>IF(AB25=0,0,($J$25/$AB$25)*100000)</f>
        <v>0</v>
      </c>
      <c r="AD25" s="147">
        <f>' Populations'!S49</f>
        <v>0</v>
      </c>
      <c r="AE25" s="162">
        <f>IF(AD25=0,0,($K$25/$AD$25)*100000)</f>
        <v>0</v>
      </c>
      <c r="AF25" s="147">
        <f>' Populations'!U49</f>
        <v>0</v>
      </c>
      <c r="AG25" s="162">
        <f>IF(AF25=0,0,($L$25/$AF$25)*100000)</f>
        <v>0</v>
      </c>
      <c r="AH25" s="161"/>
      <c r="AI25" s="162"/>
      <c r="AJ25" s="164">
        <v>7.2168999999999997E-2</v>
      </c>
      <c r="AL25" s="152" t="str">
        <f>' Populations'!B13</f>
        <v>15-19</v>
      </c>
      <c r="AM25" s="165">
        <f t="shared" si="13"/>
        <v>0</v>
      </c>
      <c r="AN25" s="166">
        <f t="shared" si="14"/>
        <v>0</v>
      </c>
      <c r="AO25" s="166">
        <f t="shared" si="15"/>
        <v>0</v>
      </c>
      <c r="AP25" s="167">
        <f t="shared" si="16"/>
        <v>0</v>
      </c>
      <c r="AQ25" s="167">
        <f t="shared" si="17"/>
        <v>0</v>
      </c>
      <c r="AR25" s="167">
        <f t="shared" si="18"/>
        <v>0</v>
      </c>
      <c r="AS25" s="167">
        <f t="shared" si="19"/>
        <v>0</v>
      </c>
      <c r="AT25" s="167">
        <f t="shared" si="20"/>
        <v>0</v>
      </c>
      <c r="AU25" s="167">
        <f t="shared" si="21"/>
        <v>0</v>
      </c>
      <c r="AV25" s="167">
        <f t="shared" si="22"/>
        <v>0</v>
      </c>
    </row>
    <row r="26" spans="2:48" ht="13">
      <c r="B26" s="152" t="str">
        <f>' Populations'!B86</f>
        <v>20-24</v>
      </c>
      <c r="C26" s="325"/>
      <c r="D26" s="326"/>
      <c r="E26" s="170"/>
      <c r="F26" s="171"/>
      <c r="G26" s="171"/>
      <c r="H26" s="171"/>
      <c r="I26" s="171"/>
      <c r="J26" s="172"/>
      <c r="K26" s="172"/>
      <c r="L26" s="192"/>
      <c r="M26" s="161"/>
      <c r="N26" s="147">
        <f>' Populations'!C50</f>
        <v>0</v>
      </c>
      <c r="O26" s="162">
        <f>IF(N26=0,0,($C$26/$N$26)*100000)</f>
        <v>0</v>
      </c>
      <c r="P26" s="147">
        <f>' Populations'!E50</f>
        <v>0</v>
      </c>
      <c r="Q26" s="162">
        <f>IF(P26=0,0,($D$26/$P$26)*100000)</f>
        <v>0</v>
      </c>
      <c r="R26" s="147">
        <f>' Populations'!G50</f>
        <v>0</v>
      </c>
      <c r="S26" s="162">
        <f>IF(R26=0,0,($E$26/$R$26)*100000)</f>
        <v>0</v>
      </c>
      <c r="T26" s="201">
        <f>' Populations'!I50</f>
        <v>0</v>
      </c>
      <c r="U26" s="162">
        <f>IF(T26=0,0,($F$26/$T$26)*100000)</f>
        <v>0</v>
      </c>
      <c r="V26" s="147">
        <f>' Populations'!K50</f>
        <v>0</v>
      </c>
      <c r="W26" s="162">
        <f>IF(V26=0,0,($G$26/$V$26)*100000)</f>
        <v>0</v>
      </c>
      <c r="X26" s="201">
        <f>' Populations'!M50</f>
        <v>0</v>
      </c>
      <c r="Y26" s="162">
        <f>IF(X26=0,0,($H$26/$X$26)*100000)</f>
        <v>0</v>
      </c>
      <c r="Z26" s="147">
        <f>' Populations'!O50</f>
        <v>0</v>
      </c>
      <c r="AA26" s="162">
        <f>IF(Z26=0,0,($I$26/$Z$26)*100000)</f>
        <v>0</v>
      </c>
      <c r="AB26" s="201">
        <f>' Populations'!Q50</f>
        <v>0</v>
      </c>
      <c r="AC26" s="162">
        <f>IF(AB26=0,0,($J$26/$AB$26)*100000)</f>
        <v>0</v>
      </c>
      <c r="AD26" s="147">
        <f>' Populations'!S50</f>
        <v>0</v>
      </c>
      <c r="AE26" s="162">
        <f>IF(AD26=0,0,($K$26/$AD$26)*100000)</f>
        <v>0</v>
      </c>
      <c r="AF26" s="147">
        <f>' Populations'!U50</f>
        <v>0</v>
      </c>
      <c r="AG26" s="162">
        <f>IF(AF26=0,0,($L$26/$AF$26)*100000)</f>
        <v>0</v>
      </c>
      <c r="AH26" s="161"/>
      <c r="AI26" s="162"/>
      <c r="AJ26" s="164">
        <v>6.6477999999999995E-2</v>
      </c>
      <c r="AL26" s="152" t="str">
        <f>' Populations'!B14</f>
        <v>20-24</v>
      </c>
      <c r="AM26" s="165">
        <f t="shared" si="13"/>
        <v>0</v>
      </c>
      <c r="AN26" s="166">
        <f t="shared" si="14"/>
        <v>0</v>
      </c>
      <c r="AO26" s="166">
        <f t="shared" si="15"/>
        <v>0</v>
      </c>
      <c r="AP26" s="167">
        <f t="shared" si="16"/>
        <v>0</v>
      </c>
      <c r="AQ26" s="167">
        <f t="shared" si="17"/>
        <v>0</v>
      </c>
      <c r="AR26" s="167">
        <f t="shared" si="18"/>
        <v>0</v>
      </c>
      <c r="AS26" s="167">
        <f t="shared" si="19"/>
        <v>0</v>
      </c>
      <c r="AT26" s="167">
        <f t="shared" si="20"/>
        <v>0</v>
      </c>
      <c r="AU26" s="167">
        <f t="shared" si="21"/>
        <v>0</v>
      </c>
      <c r="AV26" s="167">
        <f t="shared" si="22"/>
        <v>0</v>
      </c>
    </row>
    <row r="27" spans="2:48" ht="13">
      <c r="B27" s="152" t="str">
        <f>' Populations'!B87</f>
        <v>25-34</v>
      </c>
      <c r="C27" s="325"/>
      <c r="D27" s="326"/>
      <c r="E27" s="170"/>
      <c r="F27" s="171"/>
      <c r="G27" s="171"/>
      <c r="H27" s="171"/>
      <c r="I27" s="171"/>
      <c r="J27" s="172"/>
      <c r="K27" s="172"/>
      <c r="L27" s="192"/>
      <c r="M27" s="161"/>
      <c r="N27" s="147">
        <f>' Populations'!C51</f>
        <v>0</v>
      </c>
      <c r="O27" s="162">
        <f>IF(N27=0,0,($C$27/$N$27)*100000)</f>
        <v>0</v>
      </c>
      <c r="P27" s="147">
        <f>' Populations'!E51</f>
        <v>0</v>
      </c>
      <c r="Q27" s="162">
        <f>IF(P27=0,0,($D$27/$P$27)*100000)</f>
        <v>0</v>
      </c>
      <c r="R27" s="147">
        <f>' Populations'!G51</f>
        <v>0</v>
      </c>
      <c r="S27" s="162">
        <f>IF(R27=0,0,($E$27/$R$27)*100000)</f>
        <v>0</v>
      </c>
      <c r="T27" s="201">
        <f>' Populations'!I51</f>
        <v>0</v>
      </c>
      <c r="U27" s="162">
        <f>IF(T27=0,0,($F$27/$T$27)*100000)</f>
        <v>0</v>
      </c>
      <c r="V27" s="147">
        <f>' Populations'!K51</f>
        <v>0</v>
      </c>
      <c r="W27" s="162">
        <f>IF(V27=0,0,($G$27/$V$27)*100000)</f>
        <v>0</v>
      </c>
      <c r="X27" s="201">
        <f>' Populations'!M51</f>
        <v>0</v>
      </c>
      <c r="Y27" s="162">
        <f>IF(X27=0,0,($H$27/$X$27)*100000)</f>
        <v>0</v>
      </c>
      <c r="Z27" s="147">
        <f>' Populations'!O51</f>
        <v>0</v>
      </c>
      <c r="AA27" s="162">
        <f>IF(Z27=0,0,($I$27/$Z$27)*100000)</f>
        <v>0</v>
      </c>
      <c r="AB27" s="201">
        <f>' Populations'!Q51</f>
        <v>0</v>
      </c>
      <c r="AC27" s="162">
        <f>IF(AB27=0,0,($J$27/$AB$27)*100000)</f>
        <v>0</v>
      </c>
      <c r="AD27" s="147">
        <f>' Populations'!S51</f>
        <v>0</v>
      </c>
      <c r="AE27" s="162">
        <f>IF(AD27=0,0,($K$27/$AD$27)*100000)</f>
        <v>0</v>
      </c>
      <c r="AF27" s="147">
        <f>' Populations'!U51</f>
        <v>0</v>
      </c>
      <c r="AG27" s="162">
        <f>IF(AF27=0,0,($L$272/$AF$27)*100000)</f>
        <v>0</v>
      </c>
      <c r="AH27" s="161"/>
      <c r="AI27" s="162"/>
      <c r="AJ27" s="164">
        <v>0.135573</v>
      </c>
      <c r="AL27" s="152" t="str">
        <f>' Populations'!B15</f>
        <v>25-34</v>
      </c>
      <c r="AM27" s="165">
        <f t="shared" si="13"/>
        <v>0</v>
      </c>
      <c r="AN27" s="166">
        <f t="shared" si="14"/>
        <v>0</v>
      </c>
      <c r="AO27" s="166">
        <f t="shared" si="15"/>
        <v>0</v>
      </c>
      <c r="AP27" s="167">
        <f t="shared" si="16"/>
        <v>0</v>
      </c>
      <c r="AQ27" s="167">
        <f t="shared" si="17"/>
        <v>0</v>
      </c>
      <c r="AR27" s="167">
        <f t="shared" si="18"/>
        <v>0</v>
      </c>
      <c r="AS27" s="167">
        <f t="shared" si="19"/>
        <v>0</v>
      </c>
      <c r="AT27" s="167">
        <f t="shared" si="20"/>
        <v>0</v>
      </c>
      <c r="AU27" s="167">
        <f t="shared" si="21"/>
        <v>0</v>
      </c>
      <c r="AV27" s="167">
        <f t="shared" si="22"/>
        <v>0</v>
      </c>
    </row>
    <row r="28" spans="2:48" ht="13">
      <c r="B28" s="152" t="str">
        <f>' Populations'!B88</f>
        <v>35-44</v>
      </c>
      <c r="C28" s="325"/>
      <c r="D28" s="326"/>
      <c r="E28" s="170"/>
      <c r="F28" s="171"/>
      <c r="G28" s="171"/>
      <c r="H28" s="171"/>
      <c r="I28" s="171"/>
      <c r="J28" s="172"/>
      <c r="K28" s="172"/>
      <c r="L28" s="192"/>
      <c r="M28" s="161"/>
      <c r="N28" s="147">
        <f>' Populations'!C52</f>
        <v>0</v>
      </c>
      <c r="O28" s="162">
        <f>IF(N28=0,0,($C$28/$N$28)*100000)</f>
        <v>0</v>
      </c>
      <c r="P28" s="147">
        <f>' Populations'!E52</f>
        <v>0</v>
      </c>
      <c r="Q28" s="162">
        <f>IF(P28=0,0,($D$28/$P$28)*100000)</f>
        <v>0</v>
      </c>
      <c r="R28" s="147">
        <f>' Populations'!G52</f>
        <v>0</v>
      </c>
      <c r="S28" s="162">
        <f>IF(R28=0,0,($E$28/$R$28)*100000)</f>
        <v>0</v>
      </c>
      <c r="T28" s="201">
        <f>' Populations'!I52</f>
        <v>0</v>
      </c>
      <c r="U28" s="162">
        <f>IF(T28=0,0,($F$28/$T$28)*100000)</f>
        <v>0</v>
      </c>
      <c r="V28" s="147">
        <f>' Populations'!K52</f>
        <v>0</v>
      </c>
      <c r="W28" s="162">
        <f>IF(V28=0,0,($G$28/$V$28)*100000)</f>
        <v>0</v>
      </c>
      <c r="X28" s="201">
        <f>' Populations'!M52</f>
        <v>0</v>
      </c>
      <c r="Y28" s="162">
        <f>IF(X28=0,0,($H$28/$X$28)*100000)</f>
        <v>0</v>
      </c>
      <c r="Z28" s="147">
        <f>' Populations'!O52</f>
        <v>0</v>
      </c>
      <c r="AA28" s="162">
        <f>IF(Z28=0,0,($I$28/$Z$28)*100000)</f>
        <v>0</v>
      </c>
      <c r="AB28" s="201">
        <f>' Populations'!Q52</f>
        <v>0</v>
      </c>
      <c r="AC28" s="162">
        <f>IF(AB28=0,0,($J$28/$AB$28)*100000)</f>
        <v>0</v>
      </c>
      <c r="AD28" s="147">
        <f>' Populations'!S52</f>
        <v>0</v>
      </c>
      <c r="AE28" s="162">
        <f>IF(AD28=0,0,($K$28/$AD$28)*100000)</f>
        <v>0</v>
      </c>
      <c r="AF28" s="147">
        <f>' Populations'!U52</f>
        <v>0</v>
      </c>
      <c r="AG28" s="162">
        <f>IF(AF28=0,0,($L$28/$AF$28)*100000)</f>
        <v>0</v>
      </c>
      <c r="AH28" s="161"/>
      <c r="AI28" s="162"/>
      <c r="AJ28" s="164">
        <v>0.16261300000000001</v>
      </c>
      <c r="AL28" s="152" t="str">
        <f>' Populations'!B16</f>
        <v>35-44</v>
      </c>
      <c r="AM28" s="165">
        <f t="shared" si="13"/>
        <v>0</v>
      </c>
      <c r="AN28" s="166">
        <f t="shared" si="14"/>
        <v>0</v>
      </c>
      <c r="AO28" s="166">
        <f t="shared" si="15"/>
        <v>0</v>
      </c>
      <c r="AP28" s="167">
        <f t="shared" si="16"/>
        <v>0</v>
      </c>
      <c r="AQ28" s="167">
        <f t="shared" si="17"/>
        <v>0</v>
      </c>
      <c r="AR28" s="167">
        <f t="shared" si="18"/>
        <v>0</v>
      </c>
      <c r="AS28" s="167">
        <f t="shared" si="19"/>
        <v>0</v>
      </c>
      <c r="AT28" s="167">
        <f t="shared" si="20"/>
        <v>0</v>
      </c>
      <c r="AU28" s="167">
        <f t="shared" si="21"/>
        <v>0</v>
      </c>
      <c r="AV28" s="167">
        <f t="shared" si="22"/>
        <v>0</v>
      </c>
    </row>
    <row r="29" spans="2:48" ht="13">
      <c r="B29" s="152" t="str">
        <f>' Populations'!B89</f>
        <v>45-54</v>
      </c>
      <c r="C29" s="325"/>
      <c r="D29" s="326"/>
      <c r="E29" s="170"/>
      <c r="F29" s="171"/>
      <c r="G29" s="171"/>
      <c r="H29" s="171"/>
      <c r="I29" s="171"/>
      <c r="J29" s="172"/>
      <c r="K29" s="172"/>
      <c r="L29" s="192"/>
      <c r="M29" s="161"/>
      <c r="N29" s="147">
        <f>' Populations'!C53</f>
        <v>0</v>
      </c>
      <c r="O29" s="162">
        <f>IF(N29=0,0,($C$29/$N$29)*100000)</f>
        <v>0</v>
      </c>
      <c r="P29" s="147">
        <f>' Populations'!E53</f>
        <v>0</v>
      </c>
      <c r="Q29" s="162">
        <f>IF(P29=0,0,($D$29/$P$29)*100000)</f>
        <v>0</v>
      </c>
      <c r="R29" s="147">
        <f>' Populations'!G53</f>
        <v>0</v>
      </c>
      <c r="S29" s="162">
        <f>IF(R29=0,0,($E$29/$R$29)*100000)</f>
        <v>0</v>
      </c>
      <c r="T29" s="201">
        <f>' Populations'!I53</f>
        <v>0</v>
      </c>
      <c r="U29" s="162">
        <f>IF(T29=0,0,($F$29/$T$29)*100000)</f>
        <v>0</v>
      </c>
      <c r="V29" s="147">
        <f>' Populations'!K53</f>
        <v>0</v>
      </c>
      <c r="W29" s="162">
        <f>IF(V29=0,0,($G$29/$V$29)*100000)</f>
        <v>0</v>
      </c>
      <c r="X29" s="201">
        <f>' Populations'!M53</f>
        <v>0</v>
      </c>
      <c r="Y29" s="162">
        <f>IF(X29=0,0,($H$29/$X$29)*100000)</f>
        <v>0</v>
      </c>
      <c r="Z29" s="147">
        <f>' Populations'!O53</f>
        <v>0</v>
      </c>
      <c r="AA29" s="162">
        <f>IF(Z29=0,0,($I$29/$Z$29)*100000)</f>
        <v>0</v>
      </c>
      <c r="AB29" s="201">
        <f>' Populations'!Q53</f>
        <v>0</v>
      </c>
      <c r="AC29" s="162">
        <f>IF(AB29=0,0,($J$29/$AB$29)*100000)</f>
        <v>0</v>
      </c>
      <c r="AD29" s="147">
        <f>' Populations'!S53</f>
        <v>0</v>
      </c>
      <c r="AE29" s="162">
        <f>IF(AD29=0,0,($K$29/$AD$29)*100000)</f>
        <v>0</v>
      </c>
      <c r="AF29" s="147">
        <f>' Populations'!U53</f>
        <v>0</v>
      </c>
      <c r="AG29" s="162">
        <f>IF(AF29=0,0,($L$29/$AF$29)*100000)</f>
        <v>0</v>
      </c>
      <c r="AH29" s="161"/>
      <c r="AI29" s="162"/>
      <c r="AJ29" s="164">
        <v>0.13483400000000001</v>
      </c>
      <c r="AL29" s="152" t="str">
        <f>' Populations'!B17</f>
        <v>45-54</v>
      </c>
      <c r="AM29" s="165">
        <f t="shared" si="13"/>
        <v>0</v>
      </c>
      <c r="AN29" s="166">
        <f t="shared" si="14"/>
        <v>0</v>
      </c>
      <c r="AO29" s="166">
        <f t="shared" si="15"/>
        <v>0</v>
      </c>
      <c r="AP29" s="167">
        <f t="shared" si="16"/>
        <v>0</v>
      </c>
      <c r="AQ29" s="167">
        <f t="shared" si="17"/>
        <v>0</v>
      </c>
      <c r="AR29" s="167">
        <f t="shared" si="18"/>
        <v>0</v>
      </c>
      <c r="AS29" s="167">
        <f t="shared" si="19"/>
        <v>0</v>
      </c>
      <c r="AT29" s="167">
        <f t="shared" si="20"/>
        <v>0</v>
      </c>
      <c r="AU29" s="167">
        <f t="shared" si="21"/>
        <v>0</v>
      </c>
      <c r="AV29" s="167">
        <f t="shared" si="22"/>
        <v>0</v>
      </c>
    </row>
    <row r="30" spans="2:48" ht="13">
      <c r="B30" s="152" t="str">
        <f>' Populations'!B90</f>
        <v>55-64</v>
      </c>
      <c r="C30" s="325"/>
      <c r="D30" s="326"/>
      <c r="E30" s="170"/>
      <c r="F30" s="171"/>
      <c r="G30" s="171"/>
      <c r="H30" s="171"/>
      <c r="I30" s="171"/>
      <c r="J30" s="172"/>
      <c r="K30" s="172"/>
      <c r="L30" s="192"/>
      <c r="M30" s="161"/>
      <c r="N30" s="147">
        <f>' Populations'!C54</f>
        <v>0</v>
      </c>
      <c r="O30" s="162">
        <f>IF(N30=0,0,($C$30/$N$30)*100000)</f>
        <v>0</v>
      </c>
      <c r="P30" s="147">
        <f>' Populations'!E54</f>
        <v>0</v>
      </c>
      <c r="Q30" s="162">
        <f>IF(P30=0,0,($D$30/$P$30)*100000)</f>
        <v>0</v>
      </c>
      <c r="R30" s="147">
        <f>' Populations'!G54</f>
        <v>0</v>
      </c>
      <c r="S30" s="162">
        <f>IF(R30=0,0,($E$30/$R$30)*100000)</f>
        <v>0</v>
      </c>
      <c r="T30" s="201">
        <f>' Populations'!I54</f>
        <v>0</v>
      </c>
      <c r="U30" s="162">
        <f>IF(T30=0,0,($F$30/$T$30)*100000)</f>
        <v>0</v>
      </c>
      <c r="V30" s="147">
        <f>' Populations'!K54</f>
        <v>0</v>
      </c>
      <c r="W30" s="162">
        <f>IF(V30=0,0,($G$30/$V$30)*100000)</f>
        <v>0</v>
      </c>
      <c r="X30" s="201">
        <f>' Populations'!M54</f>
        <v>0</v>
      </c>
      <c r="Y30" s="162">
        <f>IF(X30=0,0,($H$30/$X$30)*100000)</f>
        <v>0</v>
      </c>
      <c r="Z30" s="147">
        <f>' Populations'!O54</f>
        <v>0</v>
      </c>
      <c r="AA30" s="162">
        <f>IF(Z30=0,0,($I$30/$Z$30)*100000)</f>
        <v>0</v>
      </c>
      <c r="AB30" s="201">
        <f>' Populations'!Q54</f>
        <v>0</v>
      </c>
      <c r="AC30" s="162">
        <f>IF(AB30=0,0,($J$30/$AB$30)*100000)</f>
        <v>0</v>
      </c>
      <c r="AD30" s="147">
        <f>' Populations'!S54</f>
        <v>0</v>
      </c>
      <c r="AE30" s="162">
        <f>IF(AD30=0,0,($K$30/$AD$30)*100000)</f>
        <v>0</v>
      </c>
      <c r="AF30" s="147">
        <f>' Populations'!U54</f>
        <v>0</v>
      </c>
      <c r="AG30" s="162">
        <f>IF(AF30=0,0,($L$30/$AF$30)*100000)</f>
        <v>0</v>
      </c>
      <c r="AH30" s="161"/>
      <c r="AI30" s="162"/>
      <c r="AJ30" s="164">
        <v>8.7247000000000005E-2</v>
      </c>
      <c r="AL30" s="152" t="str">
        <f>' Populations'!B18</f>
        <v>55-64</v>
      </c>
      <c r="AM30" s="165">
        <f t="shared" si="13"/>
        <v>0</v>
      </c>
      <c r="AN30" s="166">
        <f t="shared" si="14"/>
        <v>0</v>
      </c>
      <c r="AO30" s="166">
        <f t="shared" si="15"/>
        <v>0</v>
      </c>
      <c r="AP30" s="167">
        <f t="shared" si="16"/>
        <v>0</v>
      </c>
      <c r="AQ30" s="167">
        <f t="shared" si="17"/>
        <v>0</v>
      </c>
      <c r="AR30" s="167">
        <f t="shared" si="18"/>
        <v>0</v>
      </c>
      <c r="AS30" s="167">
        <f t="shared" si="19"/>
        <v>0</v>
      </c>
      <c r="AT30" s="167">
        <f t="shared" si="20"/>
        <v>0</v>
      </c>
      <c r="AU30" s="167">
        <f t="shared" si="21"/>
        <v>0</v>
      </c>
      <c r="AV30" s="167">
        <f t="shared" si="22"/>
        <v>0</v>
      </c>
    </row>
    <row r="31" spans="2:48" ht="13">
      <c r="B31" s="152" t="str">
        <f>' Populations'!B91</f>
        <v>65-74</v>
      </c>
      <c r="C31" s="325"/>
      <c r="D31" s="326"/>
      <c r="E31" s="170"/>
      <c r="F31" s="171"/>
      <c r="G31" s="171"/>
      <c r="H31" s="171"/>
      <c r="I31" s="171"/>
      <c r="J31" s="172"/>
      <c r="K31" s="172"/>
      <c r="L31" s="192"/>
      <c r="M31" s="161"/>
      <c r="N31" s="147">
        <f>' Populations'!C55</f>
        <v>0</v>
      </c>
      <c r="O31" s="162">
        <f>IF(N31=0,0,($C$31/$N$31)*100000)</f>
        <v>0</v>
      </c>
      <c r="P31" s="147">
        <f>' Populations'!E55</f>
        <v>0</v>
      </c>
      <c r="Q31" s="162">
        <f>IF(P31=0,0,($D$31/$P$31)*100000)</f>
        <v>0</v>
      </c>
      <c r="R31" s="147">
        <f>' Populations'!G55</f>
        <v>0</v>
      </c>
      <c r="S31" s="162">
        <f>IF(R31=0,0,($E$31/$R$31)*100000)</f>
        <v>0</v>
      </c>
      <c r="T31" s="201">
        <f>' Populations'!I55</f>
        <v>0</v>
      </c>
      <c r="U31" s="162">
        <f>IF(T31=0,0,($F$31/$T$31)*100000)</f>
        <v>0</v>
      </c>
      <c r="V31" s="147">
        <f>' Populations'!K55</f>
        <v>0</v>
      </c>
      <c r="W31" s="162">
        <f>IF(V31=0,0,($G$31/$V$31)*100000)</f>
        <v>0</v>
      </c>
      <c r="X31" s="201">
        <f>' Populations'!M55</f>
        <v>0</v>
      </c>
      <c r="Y31" s="162">
        <f>IF(X31=0,0,($H$31/$X$31)*100000)</f>
        <v>0</v>
      </c>
      <c r="Z31" s="147">
        <f>' Populations'!O55</f>
        <v>0</v>
      </c>
      <c r="AA31" s="162">
        <f>IF(Z31=0,0,($I$31/$Z$31)*100000)</f>
        <v>0</v>
      </c>
      <c r="AB31" s="201">
        <f>' Populations'!Q55</f>
        <v>0</v>
      </c>
      <c r="AC31" s="162">
        <f>IF(AB31=0,0,($J$31/$AB$31)*100000)</f>
        <v>0</v>
      </c>
      <c r="AD31" s="147">
        <f>' Populations'!S55</f>
        <v>0</v>
      </c>
      <c r="AE31" s="162">
        <f>IF(AD31=0,0,($K$31/$AD$31)*100000)</f>
        <v>0</v>
      </c>
      <c r="AF31" s="147">
        <f>' Populations'!U55</f>
        <v>0</v>
      </c>
      <c r="AG31" s="162">
        <f>IF(AF31=0,0,($L$31/$AF$31)*100000)</f>
        <v>0</v>
      </c>
      <c r="AH31" s="161"/>
      <c r="AI31" s="162"/>
      <c r="AJ31" s="164">
        <v>6.6036999999999998E-2</v>
      </c>
      <c r="AL31" s="152" t="str">
        <f>' Populations'!B19</f>
        <v>65-74</v>
      </c>
      <c r="AM31" s="165">
        <f t="shared" si="13"/>
        <v>0</v>
      </c>
      <c r="AN31" s="166">
        <f t="shared" si="14"/>
        <v>0</v>
      </c>
      <c r="AO31" s="166">
        <f t="shared" si="15"/>
        <v>0</v>
      </c>
      <c r="AP31" s="167">
        <f t="shared" si="16"/>
        <v>0</v>
      </c>
      <c r="AQ31" s="167">
        <f t="shared" si="17"/>
        <v>0</v>
      </c>
      <c r="AR31" s="167">
        <f t="shared" si="18"/>
        <v>0</v>
      </c>
      <c r="AS31" s="167">
        <f t="shared" si="19"/>
        <v>0</v>
      </c>
      <c r="AT31" s="167">
        <f t="shared" si="20"/>
        <v>0</v>
      </c>
      <c r="AU31" s="167">
        <f t="shared" si="21"/>
        <v>0</v>
      </c>
      <c r="AV31" s="167">
        <f t="shared" si="22"/>
        <v>0</v>
      </c>
    </row>
    <row r="32" spans="2:48" ht="13">
      <c r="B32" s="152" t="str">
        <f>' Populations'!B92</f>
        <v>75-84</v>
      </c>
      <c r="C32" s="325"/>
      <c r="D32" s="326"/>
      <c r="E32" s="170"/>
      <c r="F32" s="171"/>
      <c r="G32" s="171"/>
      <c r="H32" s="171"/>
      <c r="I32" s="171"/>
      <c r="J32" s="172"/>
      <c r="K32" s="172"/>
      <c r="L32" s="192"/>
      <c r="M32" s="161"/>
      <c r="N32" s="147">
        <f>' Populations'!C56</f>
        <v>0</v>
      </c>
      <c r="O32" s="162">
        <f>IF(N32=0,0,($C$32/$N$32)*100000)</f>
        <v>0</v>
      </c>
      <c r="P32" s="147">
        <f>' Populations'!E56</f>
        <v>0</v>
      </c>
      <c r="Q32" s="162">
        <f>IF(P32=0,0,($D$32/$P$32)*100000)</f>
        <v>0</v>
      </c>
      <c r="R32" s="147">
        <f>' Populations'!G56</f>
        <v>0</v>
      </c>
      <c r="S32" s="162">
        <f>IF(R32=0,0,($E$32/$R$32)*100000)</f>
        <v>0</v>
      </c>
      <c r="T32" s="201">
        <f>' Populations'!I56</f>
        <v>0</v>
      </c>
      <c r="U32" s="162">
        <f>IF(T32=0,0,($F$32/$T$32)*100000)</f>
        <v>0</v>
      </c>
      <c r="V32" s="147">
        <f>' Populations'!K56</f>
        <v>0</v>
      </c>
      <c r="W32" s="162">
        <f>IF(V32=0,0,($G$32/$V$32)*100000)</f>
        <v>0</v>
      </c>
      <c r="X32" s="201">
        <f>' Populations'!M56</f>
        <v>0</v>
      </c>
      <c r="Y32" s="162">
        <f>IF(X32=0,0,($H$32/$X$32)*100000)</f>
        <v>0</v>
      </c>
      <c r="Z32" s="147">
        <f>' Populations'!O56</f>
        <v>0</v>
      </c>
      <c r="AA32" s="162">
        <f>IF(Z32=0,0,($I$32/$Z$32)*100000)</f>
        <v>0</v>
      </c>
      <c r="AB32" s="201">
        <f>' Populations'!Q56</f>
        <v>0</v>
      </c>
      <c r="AC32" s="162">
        <f>IF(AB32=0,0,($J$32/$AB$32)*100000)</f>
        <v>0</v>
      </c>
      <c r="AD32" s="147">
        <f>' Populations'!S56</f>
        <v>0</v>
      </c>
      <c r="AE32" s="162">
        <f>IF(AD32=0,0,($K$32/$AD$32)*100000)</f>
        <v>0</v>
      </c>
      <c r="AF32" s="147">
        <f>' Populations'!U56</f>
        <v>0</v>
      </c>
      <c r="AG32" s="162">
        <f>IF(AF32=0,0,($L$32/$AF$32)*100000)</f>
        <v>0</v>
      </c>
      <c r="AH32" s="161"/>
      <c r="AI32" s="162"/>
      <c r="AJ32" s="164">
        <v>4.4840999999999999E-2</v>
      </c>
      <c r="AL32" s="152" t="str">
        <f>' Populations'!B20</f>
        <v>75-84</v>
      </c>
      <c r="AM32" s="165">
        <f t="shared" si="13"/>
        <v>0</v>
      </c>
      <c r="AN32" s="166">
        <f t="shared" si="14"/>
        <v>0</v>
      </c>
      <c r="AO32" s="166">
        <f t="shared" si="15"/>
        <v>0</v>
      </c>
      <c r="AP32" s="167">
        <f t="shared" si="16"/>
        <v>0</v>
      </c>
      <c r="AQ32" s="167">
        <f t="shared" si="17"/>
        <v>0</v>
      </c>
      <c r="AR32" s="167">
        <f t="shared" si="18"/>
        <v>0</v>
      </c>
      <c r="AS32" s="167">
        <f t="shared" si="19"/>
        <v>0</v>
      </c>
      <c r="AT32" s="167">
        <f t="shared" si="20"/>
        <v>0</v>
      </c>
      <c r="AU32" s="167">
        <f t="shared" si="21"/>
        <v>0</v>
      </c>
      <c r="AV32" s="167">
        <f t="shared" si="22"/>
        <v>0</v>
      </c>
    </row>
    <row r="33" spans="2:48" ht="13">
      <c r="B33" s="152" t="str">
        <f>' Populations'!B93</f>
        <v>85+</v>
      </c>
      <c r="C33" s="325"/>
      <c r="D33" s="326"/>
      <c r="E33" s="155"/>
      <c r="F33" s="156"/>
      <c r="G33" s="156"/>
      <c r="H33" s="156"/>
      <c r="I33" s="156"/>
      <c r="J33" s="157"/>
      <c r="K33" s="157"/>
      <c r="L33" s="192"/>
      <c r="M33" s="161"/>
      <c r="N33" s="147">
        <f>' Populations'!C57</f>
        <v>0</v>
      </c>
      <c r="O33" s="162">
        <f>IF(N33=0,0,($C$33/$N$33)*100000)</f>
        <v>0</v>
      </c>
      <c r="P33" s="147">
        <f>' Populations'!E57</f>
        <v>0</v>
      </c>
      <c r="Q33" s="162">
        <f>IF(P33=0,0,($D$33/$P$33)*100000)</f>
        <v>0</v>
      </c>
      <c r="R33" s="147">
        <f>' Populations'!G57</f>
        <v>0</v>
      </c>
      <c r="S33" s="162">
        <f>IF(R33=0,0,($E$33/$R$33)*100000)</f>
        <v>0</v>
      </c>
      <c r="T33" s="201">
        <f>' Populations'!I57</f>
        <v>0</v>
      </c>
      <c r="U33" s="162">
        <f>IF(T33=0,0,($F$33/$T$33)*100000)</f>
        <v>0</v>
      </c>
      <c r="V33" s="147">
        <f>' Populations'!K57</f>
        <v>0</v>
      </c>
      <c r="W33" s="162">
        <f>IF(V33=0,0,($G$33/$V$33)*100000)</f>
        <v>0</v>
      </c>
      <c r="X33" s="201">
        <f>' Populations'!M57</f>
        <v>0</v>
      </c>
      <c r="Y33" s="162">
        <f>IF(X33=0,0,($H$33/$X$33)*100000)</f>
        <v>0</v>
      </c>
      <c r="Z33" s="147">
        <f>' Populations'!O57</f>
        <v>0</v>
      </c>
      <c r="AA33" s="162">
        <f>IF(Z33=0,0,($I$33/$Z$33)*100000)</f>
        <v>0</v>
      </c>
      <c r="AB33" s="201">
        <f>' Populations'!Q57</f>
        <v>0</v>
      </c>
      <c r="AC33" s="162">
        <f>IF(AB33=0,0,($J$33/$AB$33)*100000)</f>
        <v>0</v>
      </c>
      <c r="AD33" s="147">
        <f>' Populations'!S57</f>
        <v>0</v>
      </c>
      <c r="AE33" s="162">
        <f>IF(AD33=0,0,($K$33/$AD$33)*100000)</f>
        <v>0</v>
      </c>
      <c r="AF33" s="147">
        <f>' Populations'!U57</f>
        <v>0</v>
      </c>
      <c r="AG33" s="162">
        <f>IF(AF33=0,0,($L$33/$AF$33)*100000)</f>
        <v>0</v>
      </c>
      <c r="AH33" s="161"/>
      <c r="AI33" s="162"/>
      <c r="AJ33" s="164">
        <v>1.5507999999999999E-2</v>
      </c>
      <c r="AL33" s="152" t="str">
        <f>' Populations'!B21</f>
        <v>85+</v>
      </c>
      <c r="AM33" s="165">
        <f t="shared" si="13"/>
        <v>0</v>
      </c>
      <c r="AN33" s="166">
        <f t="shared" si="14"/>
        <v>0</v>
      </c>
      <c r="AO33" s="166">
        <f t="shared" si="15"/>
        <v>0</v>
      </c>
      <c r="AP33" s="167">
        <f t="shared" si="16"/>
        <v>0</v>
      </c>
      <c r="AQ33" s="167">
        <f t="shared" si="17"/>
        <v>0</v>
      </c>
      <c r="AR33" s="167">
        <f t="shared" si="18"/>
        <v>0</v>
      </c>
      <c r="AS33" s="167">
        <f t="shared" si="19"/>
        <v>0</v>
      </c>
      <c r="AT33" s="167">
        <f t="shared" si="20"/>
        <v>0</v>
      </c>
      <c r="AU33" s="167">
        <f t="shared" si="21"/>
        <v>0</v>
      </c>
      <c r="AV33" s="167">
        <f t="shared" si="22"/>
        <v>0</v>
      </c>
    </row>
    <row r="34" spans="2:48" ht="13">
      <c r="B34" s="193" t="s">
        <v>127</v>
      </c>
      <c r="C34" s="319">
        <f>SUM(C21:C33)</f>
        <v>0</v>
      </c>
      <c r="D34" s="320">
        <f t="shared" ref="D34:L34" si="23">SUM(D21:D33)</f>
        <v>0</v>
      </c>
      <c r="E34" s="320">
        <f t="shared" si="23"/>
        <v>0</v>
      </c>
      <c r="F34" s="321">
        <f t="shared" si="23"/>
        <v>0</v>
      </c>
      <c r="G34" s="321">
        <f t="shared" si="23"/>
        <v>0</v>
      </c>
      <c r="H34" s="321">
        <f t="shared" si="23"/>
        <v>0</v>
      </c>
      <c r="I34" s="321">
        <f t="shared" si="23"/>
        <v>0</v>
      </c>
      <c r="J34" s="321">
        <f t="shared" si="23"/>
        <v>0</v>
      </c>
      <c r="K34" s="321">
        <f t="shared" si="23"/>
        <v>0</v>
      </c>
      <c r="L34" s="321">
        <f t="shared" si="23"/>
        <v>0</v>
      </c>
      <c r="N34" s="147">
        <f>' Populations'!C58</f>
        <v>0</v>
      </c>
      <c r="O34" s="179">
        <f t="shared" ref="O34:AG34" si="24">SUM(O21:O33)</f>
        <v>0</v>
      </c>
      <c r="P34" s="147">
        <f>' Populations'!E58</f>
        <v>0</v>
      </c>
      <c r="Q34" s="179">
        <f t="shared" si="24"/>
        <v>0</v>
      </c>
      <c r="R34" s="147">
        <f>' Populations'!G58</f>
        <v>0</v>
      </c>
      <c r="S34" s="179">
        <f t="shared" si="24"/>
        <v>0</v>
      </c>
      <c r="T34" s="201">
        <f>' Populations'!I58</f>
        <v>0</v>
      </c>
      <c r="U34" s="179">
        <f t="shared" si="24"/>
        <v>0</v>
      </c>
      <c r="V34" s="147">
        <f>' Populations'!K58</f>
        <v>0</v>
      </c>
      <c r="W34" s="179">
        <f t="shared" si="24"/>
        <v>0</v>
      </c>
      <c r="X34" s="201">
        <f>' Populations'!M58</f>
        <v>0</v>
      </c>
      <c r="Y34" s="179">
        <f t="shared" si="24"/>
        <v>0</v>
      </c>
      <c r="Z34" s="147">
        <f>' Populations'!O58</f>
        <v>0</v>
      </c>
      <c r="AA34" s="179">
        <f t="shared" si="24"/>
        <v>0</v>
      </c>
      <c r="AB34" s="201">
        <f>' Populations'!Q58</f>
        <v>0</v>
      </c>
      <c r="AC34" s="179">
        <f t="shared" si="24"/>
        <v>0</v>
      </c>
      <c r="AD34" s="147">
        <f>' Populations'!S58</f>
        <v>0</v>
      </c>
      <c r="AE34" s="179">
        <f t="shared" si="24"/>
        <v>0</v>
      </c>
      <c r="AF34" s="147">
        <f>' Populations'!U58</f>
        <v>0</v>
      </c>
      <c r="AG34" s="179">
        <f t="shared" si="24"/>
        <v>0</v>
      </c>
      <c r="AI34" s="162"/>
      <c r="AJ34" s="164"/>
      <c r="AL34" s="152" t="str">
        <f>' Populations'!B22</f>
        <v>Total</v>
      </c>
      <c r="AM34" s="183">
        <f>SUM(AM21:AM33)</f>
        <v>0</v>
      </c>
      <c r="AN34" s="184">
        <f t="shared" ref="AN34:AV34" si="25">SUM(AN21:AN33)</f>
        <v>0</v>
      </c>
      <c r="AO34" s="185">
        <f t="shared" si="25"/>
        <v>0</v>
      </c>
      <c r="AP34" s="187">
        <f t="shared" si="25"/>
        <v>0</v>
      </c>
      <c r="AQ34" s="187">
        <f t="shared" si="25"/>
        <v>0</v>
      </c>
      <c r="AR34" s="187">
        <f t="shared" si="25"/>
        <v>0</v>
      </c>
      <c r="AS34" s="187">
        <f t="shared" si="25"/>
        <v>0</v>
      </c>
      <c r="AT34" s="187">
        <f t="shared" si="25"/>
        <v>0</v>
      </c>
      <c r="AU34" s="187">
        <f t="shared" si="25"/>
        <v>0</v>
      </c>
      <c r="AV34" s="187">
        <f t="shared" si="25"/>
        <v>0</v>
      </c>
    </row>
    <row r="36" spans="2:48">
      <c r="B36" s="195"/>
      <c r="C36" s="195"/>
      <c r="D36" s="196" t="s">
        <v>115</v>
      </c>
      <c r="E36" s="196"/>
      <c r="F36" s="197" t="s">
        <v>116</v>
      </c>
      <c r="G36" s="197"/>
      <c r="H36" s="197"/>
      <c r="I36" s="197"/>
      <c r="J36" s="197"/>
      <c r="K36" s="197"/>
      <c r="L36" s="197"/>
      <c r="AM36" s="21" t="s">
        <v>117</v>
      </c>
    </row>
    <row r="37" spans="2:48" ht="44.5" customHeight="1">
      <c r="B37" s="141" t="s">
        <v>60</v>
      </c>
      <c r="C37" s="142" t="s">
        <v>131</v>
      </c>
      <c r="D37" s="143" t="s">
        <v>132</v>
      </c>
      <c r="E37" s="143" t="s">
        <v>133</v>
      </c>
      <c r="F37" s="144" t="str">
        <f>' Populations'!I44</f>
        <v>White-Not Hispanic</v>
      </c>
      <c r="G37" s="144" t="str">
        <f>' Populations'!K44</f>
        <v>Hispanic</v>
      </c>
      <c r="H37" s="144" t="str">
        <f>' Populations'!M44</f>
        <v>Black-Not Hispanic</v>
      </c>
      <c r="I37" s="144" t="str">
        <f>' Populations'!O44</f>
        <v>Asian</v>
      </c>
      <c r="J37" s="144" t="str">
        <f>' Populations'!Q44</f>
        <v>American Indian/Alaska Native</v>
      </c>
      <c r="K37" s="144" t="str">
        <f>' Populations'!S44</f>
        <v>Other</v>
      </c>
      <c r="L37" s="144" t="str">
        <f>' Populations'!U44</f>
        <v>Other</v>
      </c>
      <c r="M37" s="146"/>
      <c r="N37" s="147" t="s">
        <v>135</v>
      </c>
      <c r="O37" s="147" t="s">
        <v>122</v>
      </c>
      <c r="P37" s="147" t="str">
        <f>' Populations'!E44</f>
        <v>Male</v>
      </c>
      <c r="Q37" s="147" t="s">
        <v>122</v>
      </c>
      <c r="R37" s="147" t="str">
        <f>' Populations'!G44</f>
        <v>Female</v>
      </c>
      <c r="S37" s="147" t="s">
        <v>122</v>
      </c>
      <c r="T37" s="201" t="str">
        <f>' Populations'!I44</f>
        <v>White-Not Hispanic</v>
      </c>
      <c r="U37" s="147" t="s">
        <v>122</v>
      </c>
      <c r="V37" s="147" t="str">
        <f>' Populations'!K44</f>
        <v>Hispanic</v>
      </c>
      <c r="W37" s="147" t="s">
        <v>122</v>
      </c>
      <c r="X37" s="147" t="str">
        <f>' Populations'!M44</f>
        <v>Black-Not Hispanic</v>
      </c>
      <c r="Y37" s="147" t="s">
        <v>122</v>
      </c>
      <c r="Z37" s="147" t="str">
        <f>' Populations'!O44</f>
        <v>Asian</v>
      </c>
      <c r="AA37" s="147" t="s">
        <v>122</v>
      </c>
      <c r="AB37" s="147" t="str">
        <f>' Populations'!Q44</f>
        <v>American Indian/Alaska Native</v>
      </c>
      <c r="AC37" s="147" t="s">
        <v>122</v>
      </c>
      <c r="AD37" s="147" t="str">
        <f>' Populations'!S44</f>
        <v>Other</v>
      </c>
      <c r="AE37" s="147" t="s">
        <v>122</v>
      </c>
      <c r="AF37" s="147" t="str">
        <f>' Populations'!U44</f>
        <v>Other</v>
      </c>
      <c r="AG37" s="147" t="s">
        <v>122</v>
      </c>
      <c r="AH37" s="146"/>
      <c r="AI37" s="147" t="s">
        <v>125</v>
      </c>
      <c r="AJ37" s="147" t="s">
        <v>126</v>
      </c>
      <c r="AL37" s="147" t="s">
        <v>60</v>
      </c>
      <c r="AM37" s="149" t="s">
        <v>61</v>
      </c>
      <c r="AN37" s="150" t="s">
        <v>62</v>
      </c>
      <c r="AO37" s="150" t="s">
        <v>63</v>
      </c>
      <c r="AP37" s="144" t="str">
        <f>' Populations'!I44</f>
        <v>White-Not Hispanic</v>
      </c>
      <c r="AQ37" s="144" t="str">
        <f>' Populations'!K44</f>
        <v>Hispanic</v>
      </c>
      <c r="AR37" s="144" t="str">
        <f>' Populations'!M44</f>
        <v>Black-Not Hispanic</v>
      </c>
      <c r="AS37" s="144" t="str">
        <f>' Populations'!O44</f>
        <v>Asian</v>
      </c>
      <c r="AT37" s="144" t="str">
        <f>' Populations'!Q44</f>
        <v>American Indian/Alaska Native</v>
      </c>
      <c r="AU37" s="144" t="str">
        <f>' Populations'!S44</f>
        <v>Other</v>
      </c>
      <c r="AV37" s="144" t="str">
        <f>' Populations'!U44</f>
        <v>Other</v>
      </c>
    </row>
    <row r="38" spans="2:48" ht="13">
      <c r="B38" s="152" t="str">
        <f>' Populations'!B81</f>
        <v>&lt;1</v>
      </c>
      <c r="C38" s="153"/>
      <c r="D38" s="154"/>
      <c r="E38" s="155"/>
      <c r="F38" s="156"/>
      <c r="G38" s="156"/>
      <c r="H38" s="156"/>
      <c r="I38" s="156"/>
      <c r="J38" s="157"/>
      <c r="K38" s="157"/>
      <c r="L38" s="198"/>
      <c r="M38" s="161"/>
      <c r="N38" s="147">
        <f>' Populations'!C45</f>
        <v>0</v>
      </c>
      <c r="O38" s="162">
        <f>IF(N38=0,0,($C$38/$N$38)*100000)</f>
        <v>0</v>
      </c>
      <c r="P38" s="147">
        <f>' Populations'!E45</f>
        <v>0</v>
      </c>
      <c r="Q38" s="162">
        <f>IF(P38=0,0,($D$38/$P$38)*100000)</f>
        <v>0</v>
      </c>
      <c r="R38" s="147">
        <f>' Populations'!G45</f>
        <v>0</v>
      </c>
      <c r="S38" s="162">
        <f>IF(R38=0,0,($E$38/$R$38)*100000)</f>
        <v>0</v>
      </c>
      <c r="T38" s="201">
        <f>' Populations'!I45</f>
        <v>0</v>
      </c>
      <c r="U38" s="162">
        <f>IF(T38=0,0,($F$38/$T$38)*100000)</f>
        <v>0</v>
      </c>
      <c r="V38" s="147">
        <f>' Populations'!K45</f>
        <v>0</v>
      </c>
      <c r="W38" s="162">
        <f>IF(V38=0,0,($G$38/$V$38)*100000)</f>
        <v>0</v>
      </c>
      <c r="X38" s="201">
        <f>' Populations'!M45</f>
        <v>0</v>
      </c>
      <c r="Y38" s="162">
        <f>IF(X38=0,0,($H$38/$X$38)*100000)</f>
        <v>0</v>
      </c>
      <c r="Z38" s="147">
        <f>' Populations'!O45</f>
        <v>0</v>
      </c>
      <c r="AA38" s="162">
        <f>IF(Z38=0,0,($I$38/$Z$38)*100000)</f>
        <v>0</v>
      </c>
      <c r="AB38" s="201">
        <f>' Populations'!Q45</f>
        <v>0</v>
      </c>
      <c r="AC38" s="162">
        <f>IF(AB38=0,0,($J$38/$AB$38)*100000)</f>
        <v>0</v>
      </c>
      <c r="AD38" s="147">
        <f>' Populations'!S45</f>
        <v>0</v>
      </c>
      <c r="AE38" s="162">
        <f>IF(AD38=0,0,($K$38/$AD$38)*100000)</f>
        <v>0</v>
      </c>
      <c r="AF38" s="147">
        <f>' Populations'!U45</f>
        <v>0</v>
      </c>
      <c r="AG38" s="162">
        <f>IF(AF38=0,0,($L$38/$AF$38)*100000)</f>
        <v>0</v>
      </c>
      <c r="AH38" s="161"/>
      <c r="AI38" s="162"/>
      <c r="AJ38" s="164">
        <v>1.3818E-2</v>
      </c>
      <c r="AL38" s="152" t="str">
        <f>' Populations'!B9</f>
        <v>&lt;1</v>
      </c>
      <c r="AM38" s="165">
        <f t="shared" ref="AM38:AM50" si="26">O38*AJ38</f>
        <v>0</v>
      </c>
      <c r="AN38" s="166">
        <f t="shared" ref="AN38:AN50" si="27">Q38*AJ38</f>
        <v>0</v>
      </c>
      <c r="AO38" s="166">
        <f t="shared" ref="AO38:AO50" si="28">S38*AJ38</f>
        <v>0</v>
      </c>
      <c r="AP38" s="167">
        <f t="shared" ref="AP38:AP50" si="29">U38*AJ38</f>
        <v>0</v>
      </c>
      <c r="AQ38" s="167">
        <f t="shared" ref="AQ38:AQ50" si="30">W38*AJ38</f>
        <v>0</v>
      </c>
      <c r="AR38" s="167">
        <f t="shared" ref="AR38:AR50" si="31">Y38*AJ38</f>
        <v>0</v>
      </c>
      <c r="AS38" s="167">
        <f t="shared" ref="AS38:AS50" si="32">AA38*AJ38</f>
        <v>0</v>
      </c>
      <c r="AT38" s="167">
        <f t="shared" ref="AT38:AT50" si="33">AC38*AJ38</f>
        <v>0</v>
      </c>
      <c r="AU38" s="167">
        <f t="shared" ref="AU38:AU50" si="34">AE38*AJ38</f>
        <v>0</v>
      </c>
      <c r="AV38" s="167">
        <f t="shared" ref="AV38:AV50" si="35">AG38*AJ38</f>
        <v>0</v>
      </c>
    </row>
    <row r="39" spans="2:48" ht="13">
      <c r="B39" s="152" t="str">
        <f>' Populations'!B82</f>
        <v>1-4</v>
      </c>
      <c r="C39" s="325"/>
      <c r="D39" s="326"/>
      <c r="E39" s="170"/>
      <c r="F39" s="171"/>
      <c r="G39" s="171"/>
      <c r="H39" s="171"/>
      <c r="I39" s="171"/>
      <c r="J39" s="172"/>
      <c r="K39" s="172"/>
      <c r="L39" s="199"/>
      <c r="M39" s="161"/>
      <c r="N39" s="147">
        <f>' Populations'!C46</f>
        <v>0</v>
      </c>
      <c r="O39" s="162">
        <f>IF(N39=0,0,($C$39/$N$39)*100000)</f>
        <v>0</v>
      </c>
      <c r="P39" s="147">
        <f>' Populations'!E46</f>
        <v>0</v>
      </c>
      <c r="Q39" s="162">
        <f>IF(P39=0,0,($D$39/$P$39)*100000)</f>
        <v>0</v>
      </c>
      <c r="R39" s="147">
        <f>' Populations'!G46</f>
        <v>0</v>
      </c>
      <c r="S39" s="162">
        <f>IF(R39=0,0,($E$39/$R$39)*100000)</f>
        <v>0</v>
      </c>
      <c r="T39" s="201">
        <f>' Populations'!I46</f>
        <v>0</v>
      </c>
      <c r="U39" s="162">
        <f>IF(T39=0,0,($F$39/$T$39)*100000)</f>
        <v>0</v>
      </c>
      <c r="V39" s="147">
        <f>' Populations'!K46</f>
        <v>0</v>
      </c>
      <c r="W39" s="162">
        <f>IF(V39=0,0,($G$39/$V$39)*100000)</f>
        <v>0</v>
      </c>
      <c r="X39" s="201">
        <f>' Populations'!M46</f>
        <v>0</v>
      </c>
      <c r="Y39" s="162">
        <f>IF(X39=0,0,($H$39/$X$39)*100000)</f>
        <v>0</v>
      </c>
      <c r="Z39" s="147">
        <f>' Populations'!O46</f>
        <v>0</v>
      </c>
      <c r="AA39" s="162">
        <f>IF(Z39=0,0,($I$39/$Z$39)*100000)</f>
        <v>0</v>
      </c>
      <c r="AB39" s="201">
        <f>' Populations'!Q46</f>
        <v>0</v>
      </c>
      <c r="AC39" s="162">
        <f>IF(AB39=0,0,($J$39/$AB$39)*100000)</f>
        <v>0</v>
      </c>
      <c r="AD39" s="147">
        <f>' Populations'!S46</f>
        <v>0</v>
      </c>
      <c r="AE39" s="162">
        <f>IF(AD39=0,0,($K$39/$AD$39)*100000)</f>
        <v>0</v>
      </c>
      <c r="AF39" s="147">
        <f>' Populations'!U46</f>
        <v>0</v>
      </c>
      <c r="AG39" s="162">
        <f>IF(AF39=0,0,($L$39/$AF$39)*100000)</f>
        <v>0</v>
      </c>
      <c r="AH39" s="161"/>
      <c r="AI39" s="162"/>
      <c r="AJ39" s="164">
        <v>5.5316999999999998E-2</v>
      </c>
      <c r="AL39" s="152" t="str">
        <f>' Populations'!B10</f>
        <v>1-4</v>
      </c>
      <c r="AM39" s="165">
        <f t="shared" si="26"/>
        <v>0</v>
      </c>
      <c r="AN39" s="166">
        <f t="shared" si="27"/>
        <v>0</v>
      </c>
      <c r="AO39" s="166">
        <f t="shared" si="28"/>
        <v>0</v>
      </c>
      <c r="AP39" s="167">
        <f t="shared" si="29"/>
        <v>0</v>
      </c>
      <c r="AQ39" s="167">
        <f t="shared" si="30"/>
        <v>0</v>
      </c>
      <c r="AR39" s="167">
        <f t="shared" si="31"/>
        <v>0</v>
      </c>
      <c r="AS39" s="167">
        <f t="shared" si="32"/>
        <v>0</v>
      </c>
      <c r="AT39" s="167">
        <f t="shared" si="33"/>
        <v>0</v>
      </c>
      <c r="AU39" s="167">
        <f t="shared" si="34"/>
        <v>0</v>
      </c>
      <c r="AV39" s="167">
        <f t="shared" si="35"/>
        <v>0</v>
      </c>
    </row>
    <row r="40" spans="2:48" ht="13">
      <c r="B40" s="152" t="str">
        <f>' Populations'!B83</f>
        <v>5-9</v>
      </c>
      <c r="C40" s="325"/>
      <c r="D40" s="326"/>
      <c r="E40" s="170"/>
      <c r="F40" s="171"/>
      <c r="G40" s="171"/>
      <c r="H40" s="171"/>
      <c r="I40" s="171"/>
      <c r="J40" s="172"/>
      <c r="K40" s="172"/>
      <c r="L40" s="199"/>
      <c r="M40" s="161"/>
      <c r="N40" s="147">
        <f>' Populations'!C47</f>
        <v>0</v>
      </c>
      <c r="O40" s="162">
        <f>IF(N40=0,0,($C$40/$N$40)*100000)</f>
        <v>0</v>
      </c>
      <c r="P40" s="147">
        <f>' Populations'!E47</f>
        <v>0</v>
      </c>
      <c r="Q40" s="162">
        <f>IF(P40=0,0,($D$40/$P$40)*100000)</f>
        <v>0</v>
      </c>
      <c r="R40" s="147">
        <f>' Populations'!G47</f>
        <v>0</v>
      </c>
      <c r="S40" s="162">
        <f>IF(R40=0,0,($E$40/$R$40)*100000)</f>
        <v>0</v>
      </c>
      <c r="T40" s="201">
        <f>' Populations'!I47</f>
        <v>0</v>
      </c>
      <c r="U40" s="162">
        <f>IF(T40=0,0,($F$40/$T$40)*100000)</f>
        <v>0</v>
      </c>
      <c r="V40" s="147">
        <f>' Populations'!K47</f>
        <v>0</v>
      </c>
      <c r="W40" s="162">
        <f>IF(V40=0,0,($G$40/$V$40)*100000)</f>
        <v>0</v>
      </c>
      <c r="X40" s="201">
        <f>' Populations'!M47</f>
        <v>0</v>
      </c>
      <c r="Y40" s="162">
        <f>IF(X40=0,0,($H$40/$X$40)*100000)</f>
        <v>0</v>
      </c>
      <c r="Z40" s="147">
        <f>' Populations'!O47</f>
        <v>0</v>
      </c>
      <c r="AA40" s="162">
        <f>IF(Z40=0,0,($I$40/$Z$40)*100000)</f>
        <v>0</v>
      </c>
      <c r="AB40" s="201">
        <f>' Populations'!Q47</f>
        <v>0</v>
      </c>
      <c r="AC40" s="162">
        <f>IF(AB40=0,0,($J$40/$AB$40)*100000)</f>
        <v>0</v>
      </c>
      <c r="AD40" s="147">
        <f>' Populations'!S47</f>
        <v>0</v>
      </c>
      <c r="AE40" s="162">
        <f>IF(AD40=0,0,($K$40/$AD$40)*100000)</f>
        <v>0</v>
      </c>
      <c r="AF40" s="147">
        <f>' Populations'!U47</f>
        <v>0</v>
      </c>
      <c r="AG40" s="162">
        <f>IF(AF40=0,0,($L$40/$AF$40)*100000)</f>
        <v>0</v>
      </c>
      <c r="AH40" s="161"/>
      <c r="AI40" s="162"/>
      <c r="AJ40" s="164">
        <v>7.2533E-2</v>
      </c>
      <c r="AL40" s="152" t="str">
        <f>' Populations'!B11</f>
        <v>5-9</v>
      </c>
      <c r="AM40" s="165">
        <f t="shared" si="26"/>
        <v>0</v>
      </c>
      <c r="AN40" s="166">
        <f t="shared" si="27"/>
        <v>0</v>
      </c>
      <c r="AO40" s="166">
        <f t="shared" si="28"/>
        <v>0</v>
      </c>
      <c r="AP40" s="167">
        <f t="shared" si="29"/>
        <v>0</v>
      </c>
      <c r="AQ40" s="167">
        <f t="shared" si="30"/>
        <v>0</v>
      </c>
      <c r="AR40" s="167">
        <f t="shared" si="31"/>
        <v>0</v>
      </c>
      <c r="AS40" s="167">
        <f t="shared" si="32"/>
        <v>0</v>
      </c>
      <c r="AT40" s="167">
        <f t="shared" si="33"/>
        <v>0</v>
      </c>
      <c r="AU40" s="167">
        <f t="shared" si="34"/>
        <v>0</v>
      </c>
      <c r="AV40" s="167">
        <f t="shared" si="35"/>
        <v>0</v>
      </c>
    </row>
    <row r="41" spans="2:48" ht="13">
      <c r="B41" s="152" t="str">
        <f>' Populations'!B84</f>
        <v>10-14</v>
      </c>
      <c r="C41" s="325"/>
      <c r="D41" s="326"/>
      <c r="E41" s="170"/>
      <c r="F41" s="171"/>
      <c r="G41" s="171"/>
      <c r="H41" s="171"/>
      <c r="I41" s="171"/>
      <c r="J41" s="172"/>
      <c r="K41" s="172"/>
      <c r="L41" s="199"/>
      <c r="M41" s="161"/>
      <c r="N41" s="147">
        <f>' Populations'!C48</f>
        <v>0</v>
      </c>
      <c r="O41" s="162">
        <f>IF(N41=0,0,($C$41/$N$41)*100000)</f>
        <v>0</v>
      </c>
      <c r="P41" s="147">
        <f>' Populations'!E48</f>
        <v>0</v>
      </c>
      <c r="Q41" s="162">
        <f>IF(P41=0,0,($D$41/$P$41)*100000)</f>
        <v>0</v>
      </c>
      <c r="R41" s="147">
        <f>' Populations'!G48</f>
        <v>0</v>
      </c>
      <c r="S41" s="162">
        <f>IF(R41=0,0,($E$41/$R$41)*100000)</f>
        <v>0</v>
      </c>
      <c r="T41" s="201">
        <f>' Populations'!I48</f>
        <v>0</v>
      </c>
      <c r="U41" s="162">
        <f>IF(T41=0,0,($F$41/$T$41)*100000)</f>
        <v>0</v>
      </c>
      <c r="V41" s="147">
        <f>' Populations'!K48</f>
        <v>0</v>
      </c>
      <c r="W41" s="162">
        <f>IF(V41=0,0,($G$41/$V$41)*100000)</f>
        <v>0</v>
      </c>
      <c r="X41" s="201">
        <f>' Populations'!M48</f>
        <v>0</v>
      </c>
      <c r="Y41" s="162">
        <f>IF(X41=0,0,($H$41/$X$41)*100000)</f>
        <v>0</v>
      </c>
      <c r="Z41" s="147">
        <f>' Populations'!O48</f>
        <v>0</v>
      </c>
      <c r="AA41" s="162">
        <f>IF(Z41=0,0,($I$41/$Z$41)*100000)</f>
        <v>0</v>
      </c>
      <c r="AB41" s="201">
        <f>' Populations'!Q48</f>
        <v>0</v>
      </c>
      <c r="AC41" s="162">
        <f>IF(AB41=0,0,($J$41/$AB$41)*100000)</f>
        <v>0</v>
      </c>
      <c r="AD41" s="147">
        <f>' Populations'!S48</f>
        <v>0</v>
      </c>
      <c r="AE41" s="162">
        <f>IF(AD41=0,0,($K$41/$AD$41)*100000)</f>
        <v>0</v>
      </c>
      <c r="AF41" s="147">
        <f>' Populations'!U48</f>
        <v>0</v>
      </c>
      <c r="AG41" s="162">
        <f>IF(AF41=0,0,($L$41/$AF$41)*100000)</f>
        <v>0</v>
      </c>
      <c r="AH41" s="161"/>
      <c r="AI41" s="162"/>
      <c r="AJ41" s="164">
        <v>7.3032E-2</v>
      </c>
      <c r="AL41" s="152" t="str">
        <f>' Populations'!B12</f>
        <v>10-14</v>
      </c>
      <c r="AM41" s="165">
        <f t="shared" si="26"/>
        <v>0</v>
      </c>
      <c r="AN41" s="166">
        <f t="shared" si="27"/>
        <v>0</v>
      </c>
      <c r="AO41" s="166">
        <f t="shared" si="28"/>
        <v>0</v>
      </c>
      <c r="AP41" s="167">
        <f t="shared" si="29"/>
        <v>0</v>
      </c>
      <c r="AQ41" s="167">
        <f t="shared" si="30"/>
        <v>0</v>
      </c>
      <c r="AR41" s="167">
        <f t="shared" si="31"/>
        <v>0</v>
      </c>
      <c r="AS41" s="167">
        <f t="shared" si="32"/>
        <v>0</v>
      </c>
      <c r="AT41" s="167">
        <f t="shared" si="33"/>
        <v>0</v>
      </c>
      <c r="AU41" s="167">
        <f t="shared" si="34"/>
        <v>0</v>
      </c>
      <c r="AV41" s="167">
        <f t="shared" si="35"/>
        <v>0</v>
      </c>
    </row>
    <row r="42" spans="2:48" ht="13">
      <c r="B42" s="152" t="str">
        <f>' Populations'!B85</f>
        <v>15-19</v>
      </c>
      <c r="C42" s="325"/>
      <c r="D42" s="326"/>
      <c r="E42" s="170"/>
      <c r="F42" s="171"/>
      <c r="G42" s="171"/>
      <c r="H42" s="171"/>
      <c r="I42" s="171"/>
      <c r="J42" s="172"/>
      <c r="K42" s="172"/>
      <c r="L42" s="199"/>
      <c r="M42" s="161"/>
      <c r="N42" s="147">
        <f>' Populations'!C49</f>
        <v>0</v>
      </c>
      <c r="O42" s="162">
        <f>IF(N42=0,0,($C$42/$N$42)*100000)</f>
        <v>0</v>
      </c>
      <c r="P42" s="147">
        <f>' Populations'!E49</f>
        <v>0</v>
      </c>
      <c r="Q42" s="162">
        <f>IF(P42=0,0,($D$42/$P$42)*100000)</f>
        <v>0</v>
      </c>
      <c r="R42" s="147">
        <f>' Populations'!G49</f>
        <v>0</v>
      </c>
      <c r="S42" s="162">
        <f>IF(R42=0,0,($E$42/$R$42)*100000)</f>
        <v>0</v>
      </c>
      <c r="T42" s="201">
        <f>' Populations'!I49</f>
        <v>0</v>
      </c>
      <c r="U42" s="162">
        <f>IF(T42=0,0,($F$42/$T$42)*100000)</f>
        <v>0</v>
      </c>
      <c r="V42" s="147">
        <f>' Populations'!K49</f>
        <v>0</v>
      </c>
      <c r="W42" s="162">
        <f>IF(V42=0,0,($G$42/$V$42)*100000)</f>
        <v>0</v>
      </c>
      <c r="X42" s="201">
        <f>' Populations'!M49</f>
        <v>0</v>
      </c>
      <c r="Y42" s="162">
        <f>IF(X42=0,0,($H$42/$X$42)*100000)</f>
        <v>0</v>
      </c>
      <c r="Z42" s="147">
        <f>' Populations'!O49</f>
        <v>0</v>
      </c>
      <c r="AA42" s="162">
        <f>IF(Z42=0,0,($I$42/$Z$42)*100000)</f>
        <v>0</v>
      </c>
      <c r="AB42" s="201">
        <f>' Populations'!Q49</f>
        <v>0</v>
      </c>
      <c r="AC42" s="162">
        <f>IF(AB42=0,0,($J$42/$AB$42)*100000)</f>
        <v>0</v>
      </c>
      <c r="AD42" s="147">
        <f>' Populations'!S49</f>
        <v>0</v>
      </c>
      <c r="AE42" s="162">
        <f>IF(AD42=0,0,($K$42/$AD$42)*100000)</f>
        <v>0</v>
      </c>
      <c r="AF42" s="147">
        <f>' Populations'!U49</f>
        <v>0</v>
      </c>
      <c r="AG42" s="162">
        <f>IF(AF42=0,0,($L$42/$AF$42)*100000)</f>
        <v>0</v>
      </c>
      <c r="AH42" s="161"/>
      <c r="AI42" s="162"/>
      <c r="AJ42" s="164">
        <v>7.2168999999999997E-2</v>
      </c>
      <c r="AL42" s="152" t="str">
        <f>' Populations'!B13</f>
        <v>15-19</v>
      </c>
      <c r="AM42" s="165">
        <f t="shared" si="26"/>
        <v>0</v>
      </c>
      <c r="AN42" s="166">
        <f t="shared" si="27"/>
        <v>0</v>
      </c>
      <c r="AO42" s="166">
        <f t="shared" si="28"/>
        <v>0</v>
      </c>
      <c r="AP42" s="167">
        <f t="shared" si="29"/>
        <v>0</v>
      </c>
      <c r="AQ42" s="167">
        <f t="shared" si="30"/>
        <v>0</v>
      </c>
      <c r="AR42" s="167">
        <f t="shared" si="31"/>
        <v>0</v>
      </c>
      <c r="AS42" s="167">
        <f t="shared" si="32"/>
        <v>0</v>
      </c>
      <c r="AT42" s="167">
        <f t="shared" si="33"/>
        <v>0</v>
      </c>
      <c r="AU42" s="167">
        <f t="shared" si="34"/>
        <v>0</v>
      </c>
      <c r="AV42" s="167">
        <f t="shared" si="35"/>
        <v>0</v>
      </c>
    </row>
    <row r="43" spans="2:48" ht="13">
      <c r="B43" s="152" t="str">
        <f>' Populations'!B86</f>
        <v>20-24</v>
      </c>
      <c r="C43" s="325"/>
      <c r="D43" s="326"/>
      <c r="E43" s="170"/>
      <c r="F43" s="171"/>
      <c r="G43" s="171"/>
      <c r="H43" s="171"/>
      <c r="I43" s="171"/>
      <c r="J43" s="172"/>
      <c r="K43" s="172"/>
      <c r="L43" s="199"/>
      <c r="M43" s="161"/>
      <c r="N43" s="147">
        <f>' Populations'!C50</f>
        <v>0</v>
      </c>
      <c r="O43" s="162">
        <f>IF(N43=0,0,($C$43/$N$43)*100000)</f>
        <v>0</v>
      </c>
      <c r="P43" s="147">
        <f>' Populations'!E50</f>
        <v>0</v>
      </c>
      <c r="Q43" s="162">
        <f>IF(P43=0,0,($D$43/$P$43)*100000)</f>
        <v>0</v>
      </c>
      <c r="R43" s="147">
        <f>' Populations'!G50</f>
        <v>0</v>
      </c>
      <c r="S43" s="162">
        <f>IF(R43=0,0,($E$43/$R$43)*100000)</f>
        <v>0</v>
      </c>
      <c r="T43" s="201">
        <f>' Populations'!I50</f>
        <v>0</v>
      </c>
      <c r="U43" s="162">
        <f>IF(T43=0,0,($F$43/$T$43)*100000)</f>
        <v>0</v>
      </c>
      <c r="V43" s="147">
        <f>' Populations'!K50</f>
        <v>0</v>
      </c>
      <c r="W43" s="162">
        <f>IF(V43=0,0,($G$43/$V$43)*100000)</f>
        <v>0</v>
      </c>
      <c r="X43" s="201">
        <f>' Populations'!M50</f>
        <v>0</v>
      </c>
      <c r="Y43" s="162">
        <f>IF(X43=0,0,($H$43/$X$43)*100000)</f>
        <v>0</v>
      </c>
      <c r="Z43" s="147">
        <f>' Populations'!O50</f>
        <v>0</v>
      </c>
      <c r="AA43" s="162">
        <f>IF(Z43=0,0,($I$43/$Z$43)*100000)</f>
        <v>0</v>
      </c>
      <c r="AB43" s="201">
        <f>' Populations'!Q50</f>
        <v>0</v>
      </c>
      <c r="AC43" s="162">
        <f>IF(AB43=0,0,($J$43/$AB$43)*100000)</f>
        <v>0</v>
      </c>
      <c r="AD43" s="147">
        <f>' Populations'!S50</f>
        <v>0</v>
      </c>
      <c r="AE43" s="162">
        <f>IF(AD43=0,0,($K$43/$AD$43)*100000)</f>
        <v>0</v>
      </c>
      <c r="AF43" s="147">
        <f>' Populations'!U50</f>
        <v>0</v>
      </c>
      <c r="AG43" s="162">
        <f>IF(AF43=0,0,($L$43/$AF$43)*100000)</f>
        <v>0</v>
      </c>
      <c r="AH43" s="161"/>
      <c r="AI43" s="162"/>
      <c r="AJ43" s="164">
        <v>6.6477999999999995E-2</v>
      </c>
      <c r="AL43" s="152" t="str">
        <f>' Populations'!B14</f>
        <v>20-24</v>
      </c>
      <c r="AM43" s="165">
        <f t="shared" si="26"/>
        <v>0</v>
      </c>
      <c r="AN43" s="166">
        <f t="shared" si="27"/>
        <v>0</v>
      </c>
      <c r="AO43" s="166">
        <f t="shared" si="28"/>
        <v>0</v>
      </c>
      <c r="AP43" s="167">
        <f t="shared" si="29"/>
        <v>0</v>
      </c>
      <c r="AQ43" s="167">
        <f t="shared" si="30"/>
        <v>0</v>
      </c>
      <c r="AR43" s="167">
        <f t="shared" si="31"/>
        <v>0</v>
      </c>
      <c r="AS43" s="167">
        <f t="shared" si="32"/>
        <v>0</v>
      </c>
      <c r="AT43" s="167">
        <f t="shared" si="33"/>
        <v>0</v>
      </c>
      <c r="AU43" s="167">
        <f t="shared" si="34"/>
        <v>0</v>
      </c>
      <c r="AV43" s="167">
        <f t="shared" si="35"/>
        <v>0</v>
      </c>
    </row>
    <row r="44" spans="2:48" ht="13">
      <c r="B44" s="152" t="str">
        <f>' Populations'!B87</f>
        <v>25-34</v>
      </c>
      <c r="C44" s="325"/>
      <c r="D44" s="326"/>
      <c r="E44" s="170"/>
      <c r="F44" s="171"/>
      <c r="G44" s="171"/>
      <c r="H44" s="171"/>
      <c r="I44" s="171"/>
      <c r="J44" s="172"/>
      <c r="K44" s="172"/>
      <c r="L44" s="199"/>
      <c r="M44" s="161"/>
      <c r="N44" s="147">
        <f>' Populations'!C51</f>
        <v>0</v>
      </c>
      <c r="O44" s="162">
        <f>IF(N44=0,0,($C$44/$N$44)*100000)</f>
        <v>0</v>
      </c>
      <c r="P44" s="147">
        <f>' Populations'!E51</f>
        <v>0</v>
      </c>
      <c r="Q44" s="162">
        <f>IF(P44=0,0,($D$44/$P$44)*100000)</f>
        <v>0</v>
      </c>
      <c r="R44" s="147">
        <f>' Populations'!G51</f>
        <v>0</v>
      </c>
      <c r="S44" s="162">
        <f>IF(R44=0,0,($E$44/$R$44)*100000)</f>
        <v>0</v>
      </c>
      <c r="T44" s="201">
        <f>' Populations'!I51</f>
        <v>0</v>
      </c>
      <c r="U44" s="162">
        <f>IF(T44=0,0,($F$44/$T$44)*100000)</f>
        <v>0</v>
      </c>
      <c r="V44" s="147">
        <f>' Populations'!K51</f>
        <v>0</v>
      </c>
      <c r="W44" s="162">
        <f>IF(V44=0,0,($G$44/$V$44)*100000)</f>
        <v>0</v>
      </c>
      <c r="X44" s="201">
        <f>' Populations'!M51</f>
        <v>0</v>
      </c>
      <c r="Y44" s="162">
        <f>IF(X44=0,0,($H$44/$X$44)*100000)</f>
        <v>0</v>
      </c>
      <c r="Z44" s="147">
        <f>' Populations'!O51</f>
        <v>0</v>
      </c>
      <c r="AA44" s="162">
        <f>IF(Z44=0,0,($I$44/$Z$44)*100000)</f>
        <v>0</v>
      </c>
      <c r="AB44" s="201">
        <f>' Populations'!Q51</f>
        <v>0</v>
      </c>
      <c r="AC44" s="162">
        <f>IF(AB44=0,0,($J$44/$AB$44)*100000)</f>
        <v>0</v>
      </c>
      <c r="AD44" s="147">
        <f>' Populations'!S51</f>
        <v>0</v>
      </c>
      <c r="AE44" s="162">
        <f>IF(AD44=0,0,($K$44/$AD$44)*100000)</f>
        <v>0</v>
      </c>
      <c r="AF44" s="147">
        <f>' Populations'!U51</f>
        <v>0</v>
      </c>
      <c r="AG44" s="162">
        <f>IF(AF44=0,0,($L$44/$AF$44)*100000)</f>
        <v>0</v>
      </c>
      <c r="AH44" s="161"/>
      <c r="AI44" s="162"/>
      <c r="AJ44" s="164">
        <v>0.135573</v>
      </c>
      <c r="AL44" s="152" t="str">
        <f>' Populations'!B15</f>
        <v>25-34</v>
      </c>
      <c r="AM44" s="165">
        <f t="shared" si="26"/>
        <v>0</v>
      </c>
      <c r="AN44" s="166">
        <f t="shared" si="27"/>
        <v>0</v>
      </c>
      <c r="AO44" s="166">
        <f t="shared" si="28"/>
        <v>0</v>
      </c>
      <c r="AP44" s="167">
        <f t="shared" si="29"/>
        <v>0</v>
      </c>
      <c r="AQ44" s="167">
        <f t="shared" si="30"/>
        <v>0</v>
      </c>
      <c r="AR44" s="167">
        <f t="shared" si="31"/>
        <v>0</v>
      </c>
      <c r="AS44" s="167">
        <f t="shared" si="32"/>
        <v>0</v>
      </c>
      <c r="AT44" s="167">
        <f t="shared" si="33"/>
        <v>0</v>
      </c>
      <c r="AU44" s="167">
        <f t="shared" si="34"/>
        <v>0</v>
      </c>
      <c r="AV44" s="167">
        <f t="shared" si="35"/>
        <v>0</v>
      </c>
    </row>
    <row r="45" spans="2:48" ht="13">
      <c r="B45" s="152" t="str">
        <f>' Populations'!B88</f>
        <v>35-44</v>
      </c>
      <c r="C45" s="325"/>
      <c r="D45" s="326"/>
      <c r="E45" s="170"/>
      <c r="F45" s="171"/>
      <c r="G45" s="171"/>
      <c r="H45" s="171"/>
      <c r="I45" s="171"/>
      <c r="J45" s="172"/>
      <c r="K45" s="172"/>
      <c r="L45" s="199"/>
      <c r="M45" s="161"/>
      <c r="N45" s="147">
        <f>' Populations'!C52</f>
        <v>0</v>
      </c>
      <c r="O45" s="162">
        <f>IF(N45=0,0,($C$45/$N$45)*100000)</f>
        <v>0</v>
      </c>
      <c r="P45" s="147">
        <f>' Populations'!E52</f>
        <v>0</v>
      </c>
      <c r="Q45" s="162">
        <f>IF(P45=0,0,($D$45/$P$45)*100000)</f>
        <v>0</v>
      </c>
      <c r="R45" s="147">
        <f>' Populations'!G52</f>
        <v>0</v>
      </c>
      <c r="S45" s="162">
        <f>IF(R45=0,0,($E$45/$R$45)*100000)</f>
        <v>0</v>
      </c>
      <c r="T45" s="201">
        <f>' Populations'!I52</f>
        <v>0</v>
      </c>
      <c r="U45" s="162">
        <f>IF(T45=0,0,($F$45/$T$45)*100000)</f>
        <v>0</v>
      </c>
      <c r="V45" s="147">
        <f>' Populations'!K52</f>
        <v>0</v>
      </c>
      <c r="W45" s="162">
        <f>IF(V45=0,0,($G$45/$V$45)*100000)</f>
        <v>0</v>
      </c>
      <c r="X45" s="201">
        <f>' Populations'!M52</f>
        <v>0</v>
      </c>
      <c r="Y45" s="162">
        <f>IF(X45=0,0,($H$45/$X$45)*100000)</f>
        <v>0</v>
      </c>
      <c r="Z45" s="147">
        <f>' Populations'!O52</f>
        <v>0</v>
      </c>
      <c r="AA45" s="162">
        <f>IF(Z45=0,0,($I$45/$Z$45)*100000)</f>
        <v>0</v>
      </c>
      <c r="AB45" s="201">
        <f>' Populations'!Q52</f>
        <v>0</v>
      </c>
      <c r="AC45" s="162">
        <f>IF(AB45=0,0,($J$45/$AB$45)*100000)</f>
        <v>0</v>
      </c>
      <c r="AD45" s="147">
        <f>' Populations'!S52</f>
        <v>0</v>
      </c>
      <c r="AE45" s="162">
        <f>IF(AD45=0,0,($K$45/$AD$45)*100000)</f>
        <v>0</v>
      </c>
      <c r="AF45" s="147">
        <f>' Populations'!U52</f>
        <v>0</v>
      </c>
      <c r="AG45" s="162">
        <f>IF(AF45=0,0,($L$45/$AF$45)*100000)</f>
        <v>0</v>
      </c>
      <c r="AH45" s="161"/>
      <c r="AI45" s="162"/>
      <c r="AJ45" s="164">
        <v>0.16261300000000001</v>
      </c>
      <c r="AL45" s="152" t="str">
        <f>' Populations'!B16</f>
        <v>35-44</v>
      </c>
      <c r="AM45" s="165">
        <f t="shared" si="26"/>
        <v>0</v>
      </c>
      <c r="AN45" s="166">
        <f t="shared" si="27"/>
        <v>0</v>
      </c>
      <c r="AO45" s="166">
        <f t="shared" si="28"/>
        <v>0</v>
      </c>
      <c r="AP45" s="167">
        <f t="shared" si="29"/>
        <v>0</v>
      </c>
      <c r="AQ45" s="167">
        <f t="shared" si="30"/>
        <v>0</v>
      </c>
      <c r="AR45" s="167">
        <f t="shared" si="31"/>
        <v>0</v>
      </c>
      <c r="AS45" s="167">
        <f t="shared" si="32"/>
        <v>0</v>
      </c>
      <c r="AT45" s="167">
        <f t="shared" si="33"/>
        <v>0</v>
      </c>
      <c r="AU45" s="167">
        <f t="shared" si="34"/>
        <v>0</v>
      </c>
      <c r="AV45" s="167">
        <f t="shared" si="35"/>
        <v>0</v>
      </c>
    </row>
    <row r="46" spans="2:48" ht="13">
      <c r="B46" s="152" t="str">
        <f>' Populations'!B89</f>
        <v>45-54</v>
      </c>
      <c r="C46" s="325"/>
      <c r="D46" s="326"/>
      <c r="E46" s="170"/>
      <c r="F46" s="171"/>
      <c r="G46" s="171"/>
      <c r="H46" s="171"/>
      <c r="I46" s="171"/>
      <c r="J46" s="172"/>
      <c r="K46" s="172"/>
      <c r="L46" s="199"/>
      <c r="M46" s="161"/>
      <c r="N46" s="147">
        <f>' Populations'!C53</f>
        <v>0</v>
      </c>
      <c r="O46" s="162">
        <f>IF(N46=0,0,($C$46/$N$46)*100000)</f>
        <v>0</v>
      </c>
      <c r="P46" s="147">
        <f>' Populations'!E53</f>
        <v>0</v>
      </c>
      <c r="Q46" s="162">
        <f>IF(P46=0,0,($D$46/$P$46)*100000)</f>
        <v>0</v>
      </c>
      <c r="R46" s="147">
        <f>' Populations'!G53</f>
        <v>0</v>
      </c>
      <c r="S46" s="162">
        <f>IF(R46=0,0,($E$46/$R$46)*100000)</f>
        <v>0</v>
      </c>
      <c r="T46" s="201">
        <f>' Populations'!I53</f>
        <v>0</v>
      </c>
      <c r="U46" s="162">
        <f>IF(T46=0,0,($F$46/$T$46)*100000)</f>
        <v>0</v>
      </c>
      <c r="V46" s="147">
        <f>' Populations'!K53</f>
        <v>0</v>
      </c>
      <c r="W46" s="162">
        <f>IF(V46=0,0,($G$46/$V$46)*100000)</f>
        <v>0</v>
      </c>
      <c r="X46" s="201">
        <f>' Populations'!M53</f>
        <v>0</v>
      </c>
      <c r="Y46" s="162">
        <f>IF(X46=0,0,($H$46/$X$46)*100000)</f>
        <v>0</v>
      </c>
      <c r="Z46" s="147">
        <f>' Populations'!O53</f>
        <v>0</v>
      </c>
      <c r="AA46" s="162">
        <f>IF(Z46=0,0,($I$46/$Z$46)*100000)</f>
        <v>0</v>
      </c>
      <c r="AB46" s="201">
        <f>' Populations'!Q53</f>
        <v>0</v>
      </c>
      <c r="AC46" s="162">
        <f>IF(AB46=0,0,($J$46/$AB$46)*100000)</f>
        <v>0</v>
      </c>
      <c r="AD46" s="147">
        <f>' Populations'!S53</f>
        <v>0</v>
      </c>
      <c r="AE46" s="162">
        <f>IF(AD46=0,0,($K$46/$AD$46)*100000)</f>
        <v>0</v>
      </c>
      <c r="AF46" s="147">
        <f>' Populations'!U53</f>
        <v>0</v>
      </c>
      <c r="AG46" s="162">
        <f>IF(AF46=0,0,($L$46/$AF$46)*100000)</f>
        <v>0</v>
      </c>
      <c r="AH46" s="161"/>
      <c r="AI46" s="162"/>
      <c r="AJ46" s="164">
        <v>0.13483400000000001</v>
      </c>
      <c r="AL46" s="152" t="str">
        <f>' Populations'!B17</f>
        <v>45-54</v>
      </c>
      <c r="AM46" s="165">
        <f t="shared" si="26"/>
        <v>0</v>
      </c>
      <c r="AN46" s="166">
        <f t="shared" si="27"/>
        <v>0</v>
      </c>
      <c r="AO46" s="166">
        <f t="shared" si="28"/>
        <v>0</v>
      </c>
      <c r="AP46" s="167">
        <f t="shared" si="29"/>
        <v>0</v>
      </c>
      <c r="AQ46" s="167">
        <f t="shared" si="30"/>
        <v>0</v>
      </c>
      <c r="AR46" s="167">
        <f t="shared" si="31"/>
        <v>0</v>
      </c>
      <c r="AS46" s="167">
        <f t="shared" si="32"/>
        <v>0</v>
      </c>
      <c r="AT46" s="167">
        <f t="shared" si="33"/>
        <v>0</v>
      </c>
      <c r="AU46" s="167">
        <f t="shared" si="34"/>
        <v>0</v>
      </c>
      <c r="AV46" s="167">
        <f t="shared" si="35"/>
        <v>0</v>
      </c>
    </row>
    <row r="47" spans="2:48" ht="13">
      <c r="B47" s="152" t="str">
        <f>' Populations'!B90</f>
        <v>55-64</v>
      </c>
      <c r="C47" s="325"/>
      <c r="D47" s="326"/>
      <c r="E47" s="170"/>
      <c r="F47" s="171"/>
      <c r="G47" s="171"/>
      <c r="H47" s="171"/>
      <c r="I47" s="171"/>
      <c r="J47" s="172"/>
      <c r="K47" s="172"/>
      <c r="L47" s="199"/>
      <c r="M47" s="161"/>
      <c r="N47" s="147">
        <f>' Populations'!C54</f>
        <v>0</v>
      </c>
      <c r="O47" s="162">
        <f>IF(N47=0,0,($C$47/$N$47)*100000)</f>
        <v>0</v>
      </c>
      <c r="P47" s="147">
        <f>' Populations'!E54</f>
        <v>0</v>
      </c>
      <c r="Q47" s="162">
        <f>IF(P47=0,0,($D$47/$P$47)*100000)</f>
        <v>0</v>
      </c>
      <c r="R47" s="147">
        <f>' Populations'!G54</f>
        <v>0</v>
      </c>
      <c r="S47" s="162">
        <f>IF(R47=0,0,($E$47/$R$47)*100000)</f>
        <v>0</v>
      </c>
      <c r="T47" s="201">
        <f>' Populations'!I54</f>
        <v>0</v>
      </c>
      <c r="U47" s="162">
        <f>IF(T47=0,0,($F$47/$T$47)*100000)</f>
        <v>0</v>
      </c>
      <c r="V47" s="147">
        <f>' Populations'!K54</f>
        <v>0</v>
      </c>
      <c r="W47" s="162">
        <f>IF(V47=0,0,($G$47/$V$47)*100000)</f>
        <v>0</v>
      </c>
      <c r="X47" s="201">
        <f>' Populations'!M54</f>
        <v>0</v>
      </c>
      <c r="Y47" s="162">
        <f>IF(X47=0,0,($H$47/$X$47)*100000)</f>
        <v>0</v>
      </c>
      <c r="Z47" s="147">
        <f>' Populations'!O54</f>
        <v>0</v>
      </c>
      <c r="AA47" s="162">
        <f>IF(Z47=0,0,($I$47/$Z$47)*100000)</f>
        <v>0</v>
      </c>
      <c r="AB47" s="201">
        <f>' Populations'!Q54</f>
        <v>0</v>
      </c>
      <c r="AC47" s="162">
        <f>IF(AB47=0,0,($J$47/$AB$47)*100000)</f>
        <v>0</v>
      </c>
      <c r="AD47" s="147">
        <f>' Populations'!S54</f>
        <v>0</v>
      </c>
      <c r="AE47" s="162">
        <f>IF(AD47=0,0,($K$47/$AD$47)*100000)</f>
        <v>0</v>
      </c>
      <c r="AF47" s="147">
        <f>' Populations'!U54</f>
        <v>0</v>
      </c>
      <c r="AG47" s="162">
        <f>IF(AF47=0,0,($L$47/$AF$47)*100000)</f>
        <v>0</v>
      </c>
      <c r="AH47" s="161"/>
      <c r="AI47" s="162"/>
      <c r="AJ47" s="164">
        <v>8.7247000000000005E-2</v>
      </c>
      <c r="AL47" s="152" t="str">
        <f>' Populations'!B18</f>
        <v>55-64</v>
      </c>
      <c r="AM47" s="165">
        <f t="shared" si="26"/>
        <v>0</v>
      </c>
      <c r="AN47" s="166">
        <f t="shared" si="27"/>
        <v>0</v>
      </c>
      <c r="AO47" s="166">
        <f t="shared" si="28"/>
        <v>0</v>
      </c>
      <c r="AP47" s="167">
        <f t="shared" si="29"/>
        <v>0</v>
      </c>
      <c r="AQ47" s="167">
        <f t="shared" si="30"/>
        <v>0</v>
      </c>
      <c r="AR47" s="167">
        <f t="shared" si="31"/>
        <v>0</v>
      </c>
      <c r="AS47" s="167">
        <f t="shared" si="32"/>
        <v>0</v>
      </c>
      <c r="AT47" s="167">
        <f t="shared" si="33"/>
        <v>0</v>
      </c>
      <c r="AU47" s="167">
        <f t="shared" si="34"/>
        <v>0</v>
      </c>
      <c r="AV47" s="167">
        <f t="shared" si="35"/>
        <v>0</v>
      </c>
    </row>
    <row r="48" spans="2:48" ht="13">
      <c r="B48" s="152" t="str">
        <f>' Populations'!B91</f>
        <v>65-74</v>
      </c>
      <c r="C48" s="325"/>
      <c r="D48" s="326"/>
      <c r="E48" s="170"/>
      <c r="F48" s="171"/>
      <c r="G48" s="171"/>
      <c r="H48" s="171"/>
      <c r="I48" s="171"/>
      <c r="J48" s="172"/>
      <c r="K48" s="172"/>
      <c r="L48" s="199"/>
      <c r="M48" s="161"/>
      <c r="N48" s="147">
        <f>' Populations'!C55</f>
        <v>0</v>
      </c>
      <c r="O48" s="162">
        <f>IF(N48=0,0,($C$48/$N$48)*100000)</f>
        <v>0</v>
      </c>
      <c r="P48" s="147">
        <f>' Populations'!E55</f>
        <v>0</v>
      </c>
      <c r="Q48" s="162">
        <f>IF(P48=0,0,($D$48/$P$48)*100000)</f>
        <v>0</v>
      </c>
      <c r="R48" s="147">
        <f>' Populations'!G55</f>
        <v>0</v>
      </c>
      <c r="S48" s="162">
        <f>IF(R48=0,0,($E$48/$R$48)*100000)</f>
        <v>0</v>
      </c>
      <c r="T48" s="201">
        <f>' Populations'!I55</f>
        <v>0</v>
      </c>
      <c r="U48" s="162">
        <f>IF(T48=0,0,($F$48/$T$48)*100000)</f>
        <v>0</v>
      </c>
      <c r="V48" s="147">
        <f>' Populations'!K55</f>
        <v>0</v>
      </c>
      <c r="W48" s="162">
        <f>IF(V48=0,0,($G$48/$V$48)*100000)</f>
        <v>0</v>
      </c>
      <c r="X48" s="201">
        <f>' Populations'!M55</f>
        <v>0</v>
      </c>
      <c r="Y48" s="162">
        <f>IF(X48=0,0,($H$48/$X$48)*100000)</f>
        <v>0</v>
      </c>
      <c r="Z48" s="147">
        <f>' Populations'!O55</f>
        <v>0</v>
      </c>
      <c r="AA48" s="162">
        <f>IF(Z48=0,0,($I$48/$Z$48)*100000)</f>
        <v>0</v>
      </c>
      <c r="AB48" s="201">
        <f>' Populations'!Q55</f>
        <v>0</v>
      </c>
      <c r="AC48" s="162">
        <f>IF(AB48=0,0,($J$48/$AB$48)*100000)</f>
        <v>0</v>
      </c>
      <c r="AD48" s="147">
        <f>' Populations'!S55</f>
        <v>0</v>
      </c>
      <c r="AE48" s="162">
        <f>IF(AD48=0,0,($K$48/$AD$48)*100000)</f>
        <v>0</v>
      </c>
      <c r="AF48" s="147">
        <f>' Populations'!U55</f>
        <v>0</v>
      </c>
      <c r="AG48" s="162">
        <f>IF(AF48=0,0,($L$48/$AF$48)*100000)</f>
        <v>0</v>
      </c>
      <c r="AH48" s="161"/>
      <c r="AI48" s="162"/>
      <c r="AJ48" s="164">
        <v>6.6036999999999998E-2</v>
      </c>
      <c r="AL48" s="152" t="str">
        <f>' Populations'!B19</f>
        <v>65-74</v>
      </c>
      <c r="AM48" s="165">
        <f t="shared" si="26"/>
        <v>0</v>
      </c>
      <c r="AN48" s="166">
        <f t="shared" si="27"/>
        <v>0</v>
      </c>
      <c r="AO48" s="166">
        <f t="shared" si="28"/>
        <v>0</v>
      </c>
      <c r="AP48" s="167">
        <f t="shared" si="29"/>
        <v>0</v>
      </c>
      <c r="AQ48" s="167">
        <f t="shared" si="30"/>
        <v>0</v>
      </c>
      <c r="AR48" s="167">
        <f t="shared" si="31"/>
        <v>0</v>
      </c>
      <c r="AS48" s="167">
        <f t="shared" si="32"/>
        <v>0</v>
      </c>
      <c r="AT48" s="167">
        <f t="shared" si="33"/>
        <v>0</v>
      </c>
      <c r="AU48" s="167">
        <f t="shared" si="34"/>
        <v>0</v>
      </c>
      <c r="AV48" s="167">
        <f t="shared" si="35"/>
        <v>0</v>
      </c>
    </row>
    <row r="49" spans="2:48" ht="13">
      <c r="B49" s="152" t="str">
        <f>' Populations'!B92</f>
        <v>75-84</v>
      </c>
      <c r="C49" s="325"/>
      <c r="D49" s="326"/>
      <c r="E49" s="170"/>
      <c r="F49" s="171"/>
      <c r="G49" s="171"/>
      <c r="H49" s="171"/>
      <c r="I49" s="171"/>
      <c r="J49" s="172"/>
      <c r="K49" s="172"/>
      <c r="L49" s="199"/>
      <c r="M49" s="161"/>
      <c r="N49" s="147">
        <f>' Populations'!C56</f>
        <v>0</v>
      </c>
      <c r="O49" s="162">
        <f>IF(N49=0,0,($C$49/$N$49)*100000)</f>
        <v>0</v>
      </c>
      <c r="P49" s="147">
        <f>' Populations'!E56</f>
        <v>0</v>
      </c>
      <c r="Q49" s="162">
        <f>IF(P49=0,0,($D$49/$P$49)*100000)</f>
        <v>0</v>
      </c>
      <c r="R49" s="147">
        <f>' Populations'!G56</f>
        <v>0</v>
      </c>
      <c r="S49" s="162">
        <f>IF(R49=0,0,($E$49/$R$49)*100000)</f>
        <v>0</v>
      </c>
      <c r="T49" s="201">
        <f>' Populations'!I56</f>
        <v>0</v>
      </c>
      <c r="U49" s="162">
        <f>IF(T49=0,0,($F$49/$T$49)*100000)</f>
        <v>0</v>
      </c>
      <c r="V49" s="147">
        <f>' Populations'!K56</f>
        <v>0</v>
      </c>
      <c r="W49" s="162">
        <f>IF(V49=0,0,($G$49/$V$49)*100000)</f>
        <v>0</v>
      </c>
      <c r="X49" s="201">
        <f>' Populations'!M56</f>
        <v>0</v>
      </c>
      <c r="Y49" s="162">
        <f>IF(X49=0,0,($H$49/$X$49)*100000)</f>
        <v>0</v>
      </c>
      <c r="Z49" s="147">
        <f>' Populations'!O56</f>
        <v>0</v>
      </c>
      <c r="AA49" s="162">
        <f>IF(Z49=0,0,($I$49/$Z$49)*100000)</f>
        <v>0</v>
      </c>
      <c r="AB49" s="201">
        <f>' Populations'!Q56</f>
        <v>0</v>
      </c>
      <c r="AC49" s="162">
        <f>IF(AB49=0,0,($J$49/$AB$49)*100000)</f>
        <v>0</v>
      </c>
      <c r="AD49" s="147">
        <f>' Populations'!S56</f>
        <v>0</v>
      </c>
      <c r="AE49" s="162">
        <f>IF(AD49=0,0,($K$49/$AD$49)*100000)</f>
        <v>0</v>
      </c>
      <c r="AF49" s="147">
        <f>' Populations'!U56</f>
        <v>0</v>
      </c>
      <c r="AG49" s="162">
        <f>IF(AF49=0,0,($L$49/$AF$49)*100000)</f>
        <v>0</v>
      </c>
      <c r="AH49" s="161"/>
      <c r="AI49" s="162"/>
      <c r="AJ49" s="164">
        <v>4.4840999999999999E-2</v>
      </c>
      <c r="AL49" s="152" t="str">
        <f>' Populations'!B20</f>
        <v>75-84</v>
      </c>
      <c r="AM49" s="165">
        <f t="shared" si="26"/>
        <v>0</v>
      </c>
      <c r="AN49" s="166">
        <f t="shared" si="27"/>
        <v>0</v>
      </c>
      <c r="AO49" s="166">
        <f t="shared" si="28"/>
        <v>0</v>
      </c>
      <c r="AP49" s="167">
        <f t="shared" si="29"/>
        <v>0</v>
      </c>
      <c r="AQ49" s="167">
        <f t="shared" si="30"/>
        <v>0</v>
      </c>
      <c r="AR49" s="167">
        <f t="shared" si="31"/>
        <v>0</v>
      </c>
      <c r="AS49" s="167">
        <f t="shared" si="32"/>
        <v>0</v>
      </c>
      <c r="AT49" s="167">
        <f t="shared" si="33"/>
        <v>0</v>
      </c>
      <c r="AU49" s="167">
        <f t="shared" si="34"/>
        <v>0</v>
      </c>
      <c r="AV49" s="167">
        <f t="shared" si="35"/>
        <v>0</v>
      </c>
    </row>
    <row r="50" spans="2:48" ht="13">
      <c r="B50" s="152" t="str">
        <f>' Populations'!B93</f>
        <v>85+</v>
      </c>
      <c r="C50" s="325"/>
      <c r="D50" s="326"/>
      <c r="E50" s="155"/>
      <c r="F50" s="156"/>
      <c r="G50" s="156"/>
      <c r="H50" s="156"/>
      <c r="I50" s="156"/>
      <c r="J50" s="157"/>
      <c r="K50" s="157"/>
      <c r="L50" s="199"/>
      <c r="M50" s="161"/>
      <c r="N50" s="147">
        <f>' Populations'!C57</f>
        <v>0</v>
      </c>
      <c r="O50" s="162">
        <f>IF(N50=0,0,($C$50/$N$50)*100000)</f>
        <v>0</v>
      </c>
      <c r="P50" s="147">
        <f>' Populations'!E57</f>
        <v>0</v>
      </c>
      <c r="Q50" s="162">
        <f>IF(P50=0,0,($D$50/$P$50)*100000)</f>
        <v>0</v>
      </c>
      <c r="R50" s="147">
        <f>' Populations'!G57</f>
        <v>0</v>
      </c>
      <c r="S50" s="162">
        <f>IF(R50=0,0,($E$50/$R$50)*100000)</f>
        <v>0</v>
      </c>
      <c r="T50" s="201">
        <f>' Populations'!I57</f>
        <v>0</v>
      </c>
      <c r="U50" s="162">
        <f>IF(T50=0,0,($F$50/$T$50)*100000)</f>
        <v>0</v>
      </c>
      <c r="V50" s="147">
        <f>' Populations'!K57</f>
        <v>0</v>
      </c>
      <c r="W50" s="162">
        <f>IF(V50=0,0,($G$50/$V$50)*100000)</f>
        <v>0</v>
      </c>
      <c r="X50" s="201">
        <f>' Populations'!M57</f>
        <v>0</v>
      </c>
      <c r="Y50" s="162">
        <f>IF(X50=0,0,($H$50/$X$50)*100000)</f>
        <v>0</v>
      </c>
      <c r="Z50" s="147">
        <f>' Populations'!O57</f>
        <v>0</v>
      </c>
      <c r="AA50" s="162">
        <f>IF(Z50=0,0,($I$50/$Z$50)*100000)</f>
        <v>0</v>
      </c>
      <c r="AB50" s="201">
        <f>' Populations'!Q57</f>
        <v>0</v>
      </c>
      <c r="AC50" s="162">
        <f>IF(AB50=0,0,($J$50/$AB$50)*100000)</f>
        <v>0</v>
      </c>
      <c r="AD50" s="147">
        <f>' Populations'!S57</f>
        <v>0</v>
      </c>
      <c r="AE50" s="162">
        <f>IF(AD50=0,0,($K$50/$AD$50)*100000)</f>
        <v>0</v>
      </c>
      <c r="AF50" s="147">
        <f>' Populations'!U57</f>
        <v>0</v>
      </c>
      <c r="AG50" s="162">
        <f>IF(AF50=0,0,($L$50/$AF$50)*100000)</f>
        <v>0</v>
      </c>
      <c r="AH50" s="161"/>
      <c r="AI50" s="162"/>
      <c r="AJ50" s="164">
        <v>1.5507999999999999E-2</v>
      </c>
      <c r="AL50" s="152" t="str">
        <f>' Populations'!B21</f>
        <v>85+</v>
      </c>
      <c r="AM50" s="165">
        <f t="shared" si="26"/>
        <v>0</v>
      </c>
      <c r="AN50" s="166">
        <f t="shared" si="27"/>
        <v>0</v>
      </c>
      <c r="AO50" s="166">
        <f t="shared" si="28"/>
        <v>0</v>
      </c>
      <c r="AP50" s="167">
        <f t="shared" si="29"/>
        <v>0</v>
      </c>
      <c r="AQ50" s="167">
        <f t="shared" si="30"/>
        <v>0</v>
      </c>
      <c r="AR50" s="167">
        <f t="shared" si="31"/>
        <v>0</v>
      </c>
      <c r="AS50" s="167">
        <f t="shared" si="32"/>
        <v>0</v>
      </c>
      <c r="AT50" s="167">
        <f t="shared" si="33"/>
        <v>0</v>
      </c>
      <c r="AU50" s="167">
        <f t="shared" si="34"/>
        <v>0</v>
      </c>
      <c r="AV50" s="167">
        <f t="shared" si="35"/>
        <v>0</v>
      </c>
    </row>
    <row r="51" spans="2:48" ht="13">
      <c r="B51" s="200" t="s">
        <v>127</v>
      </c>
      <c r="C51" s="322">
        <f>SUM(C38:C50)</f>
        <v>0</v>
      </c>
      <c r="D51" s="323">
        <f t="shared" ref="D51:L51" si="36">SUM(D38:D50)</f>
        <v>0</v>
      </c>
      <c r="E51" s="323">
        <f t="shared" si="36"/>
        <v>0</v>
      </c>
      <c r="F51" s="324">
        <f t="shared" si="36"/>
        <v>0</v>
      </c>
      <c r="G51" s="324">
        <f t="shared" si="36"/>
        <v>0</v>
      </c>
      <c r="H51" s="324">
        <f t="shared" si="36"/>
        <v>0</v>
      </c>
      <c r="I51" s="324">
        <f t="shared" si="36"/>
        <v>0</v>
      </c>
      <c r="J51" s="324">
        <f t="shared" si="36"/>
        <v>0</v>
      </c>
      <c r="K51" s="324">
        <f t="shared" si="36"/>
        <v>0</v>
      </c>
      <c r="L51" s="324">
        <f t="shared" si="36"/>
        <v>0</v>
      </c>
      <c r="N51" s="147">
        <f>' Populations'!C58</f>
        <v>0</v>
      </c>
      <c r="O51" s="179">
        <f t="shared" ref="O51:AG51" si="37">SUM(O38:O50)</f>
        <v>0</v>
      </c>
      <c r="P51" s="147">
        <f>' Populations'!E58</f>
        <v>0</v>
      </c>
      <c r="Q51" s="179">
        <f t="shared" si="37"/>
        <v>0</v>
      </c>
      <c r="R51" s="147">
        <f>' Populations'!G58</f>
        <v>0</v>
      </c>
      <c r="S51" s="179">
        <f t="shared" si="37"/>
        <v>0</v>
      </c>
      <c r="T51" s="201">
        <f>' Populations'!I58</f>
        <v>0</v>
      </c>
      <c r="U51" s="179">
        <f t="shared" si="37"/>
        <v>0</v>
      </c>
      <c r="V51" s="147">
        <f>' Populations'!K58</f>
        <v>0</v>
      </c>
      <c r="W51" s="179">
        <f t="shared" si="37"/>
        <v>0</v>
      </c>
      <c r="X51" s="201">
        <f>' Populations'!M58</f>
        <v>0</v>
      </c>
      <c r="Y51" s="179">
        <f t="shared" si="37"/>
        <v>0</v>
      </c>
      <c r="Z51" s="147">
        <f>' Populations'!O58</f>
        <v>0</v>
      </c>
      <c r="AA51" s="179">
        <f t="shared" si="37"/>
        <v>0</v>
      </c>
      <c r="AB51" s="201">
        <f>' Populations'!Q58</f>
        <v>0</v>
      </c>
      <c r="AC51" s="179">
        <f t="shared" si="37"/>
        <v>0</v>
      </c>
      <c r="AD51" s="147">
        <f>' Populations'!S58</f>
        <v>0</v>
      </c>
      <c r="AE51" s="179">
        <f t="shared" si="37"/>
        <v>0</v>
      </c>
      <c r="AF51" s="147">
        <f>' Populations'!U58</f>
        <v>0</v>
      </c>
      <c r="AG51" s="179">
        <f t="shared" si="37"/>
        <v>0</v>
      </c>
      <c r="AI51" s="162"/>
      <c r="AJ51" s="164"/>
      <c r="AL51" s="152" t="str">
        <f>' Populations'!B22</f>
        <v>Total</v>
      </c>
      <c r="AM51" s="183">
        <f>SUM(AM38:AM50)</f>
        <v>0</v>
      </c>
      <c r="AN51" s="184">
        <f t="shared" ref="AN51:AV51" si="38">SUM(AN38:AN50)</f>
        <v>0</v>
      </c>
      <c r="AO51" s="185">
        <f t="shared" si="38"/>
        <v>0</v>
      </c>
      <c r="AP51" s="187">
        <f t="shared" si="38"/>
        <v>0</v>
      </c>
      <c r="AQ51" s="187">
        <f t="shared" si="38"/>
        <v>0</v>
      </c>
      <c r="AR51" s="187">
        <f t="shared" si="38"/>
        <v>0</v>
      </c>
      <c r="AS51" s="187">
        <f t="shared" si="38"/>
        <v>0</v>
      </c>
      <c r="AT51" s="187">
        <f t="shared" si="38"/>
        <v>0</v>
      </c>
      <c r="AU51" s="187">
        <f t="shared" si="38"/>
        <v>0</v>
      </c>
      <c r="AV51" s="187">
        <f t="shared" si="38"/>
        <v>0</v>
      </c>
    </row>
  </sheetData>
  <mergeCells count="2">
    <mergeCell ref="B1:E1"/>
    <mergeCell ref="AL1:AN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DCE3-4DCF-42FC-87B9-05FCBC0FC79A}">
  <dimension ref="A1:AV51"/>
  <sheetViews>
    <sheetView zoomScale="90" zoomScaleNormal="90" zoomScaleSheetLayoutView="50" workbookViewId="0"/>
  </sheetViews>
  <sheetFormatPr defaultColWidth="8.7265625" defaultRowHeight="12.5"/>
  <cols>
    <col min="1" max="2" width="8.7265625" style="21"/>
    <col min="3" max="3" width="15.1796875" style="21" customWidth="1"/>
    <col min="4" max="4" width="15.54296875" style="21" customWidth="1"/>
    <col min="5" max="5" width="15.1796875" style="21" customWidth="1"/>
    <col min="6" max="6" width="17.81640625" style="21" customWidth="1"/>
    <col min="7" max="7" width="15.54296875" style="21" customWidth="1"/>
    <col min="8" max="8" width="15.453125" style="21" customWidth="1"/>
    <col min="9" max="11" width="15.1796875" style="21" customWidth="1"/>
    <col min="12" max="12" width="15.54296875" style="21" customWidth="1"/>
    <col min="13" max="13" width="6" style="21" customWidth="1"/>
    <col min="14" max="14" width="15.1796875" style="21" customWidth="1"/>
    <col min="15" max="27" width="11.1796875" style="21" hidden="1" customWidth="1"/>
    <col min="28" max="29" width="12.54296875" style="21" hidden="1" customWidth="1"/>
    <col min="30" max="33" width="11.1796875" style="21" hidden="1" customWidth="1"/>
    <col min="34" max="34" width="6" style="21" hidden="1" customWidth="1"/>
    <col min="35" max="35" width="21.81640625" style="21" customWidth="1"/>
    <col min="36" max="36" width="14.54296875" style="21" hidden="1" customWidth="1"/>
    <col min="37" max="37" width="6" style="21" customWidth="1"/>
    <col min="38" max="38" width="8.81640625" style="21" customWidth="1"/>
    <col min="39" max="40" width="15.54296875" style="21" customWidth="1"/>
    <col min="41" max="41" width="15.1796875" style="21" customWidth="1"/>
    <col min="42" max="42" width="15.453125" style="21" customWidth="1"/>
    <col min="43" max="43" width="15.54296875" style="21" customWidth="1"/>
    <col min="44" max="44" width="15.453125" style="21" customWidth="1"/>
    <col min="45" max="48" width="15.1796875" style="21" customWidth="1"/>
    <col min="49" max="16384" width="8.7265625" style="21"/>
  </cols>
  <sheetData>
    <row r="1" spans="1:48" ht="78.650000000000006" customHeight="1">
      <c r="A1" s="430">
        <f>' Populations'!A27</f>
        <v>2019</v>
      </c>
      <c r="B1" s="346" t="s">
        <v>110</v>
      </c>
      <c r="C1" s="347"/>
      <c r="D1" s="347"/>
      <c r="E1" s="347"/>
      <c r="F1" s="135" t="s">
        <v>111</v>
      </c>
      <c r="G1" s="136"/>
      <c r="H1" s="136"/>
      <c r="I1" s="136"/>
      <c r="J1" s="136"/>
      <c r="K1" s="136"/>
      <c r="L1" s="136"/>
      <c r="N1" s="305" t="s">
        <v>112</v>
      </c>
      <c r="AI1" s="348" t="s">
        <v>134</v>
      </c>
      <c r="AJ1" s="348"/>
      <c r="AL1" s="346" t="s">
        <v>114</v>
      </c>
      <c r="AM1" s="347"/>
      <c r="AN1" s="347"/>
      <c r="AO1" s="26"/>
      <c r="AP1" s="26"/>
      <c r="AQ1" s="26"/>
      <c r="AR1" s="26"/>
      <c r="AS1" s="26"/>
      <c r="AT1" s="26"/>
      <c r="AU1" s="26"/>
      <c r="AV1" s="26"/>
    </row>
    <row r="2" spans="1:48">
      <c r="B2" s="137"/>
      <c r="C2" s="137"/>
      <c r="D2" s="138" t="s">
        <v>115</v>
      </c>
      <c r="E2" s="138"/>
      <c r="F2" s="139" t="s">
        <v>116</v>
      </c>
      <c r="G2" s="139"/>
      <c r="H2" s="139"/>
      <c r="I2" s="139"/>
      <c r="J2" s="139"/>
      <c r="K2" s="139"/>
      <c r="L2" s="139"/>
      <c r="AM2" s="21" t="s">
        <v>117</v>
      </c>
    </row>
    <row r="3" spans="1:48" ht="39">
      <c r="B3" s="141" t="s">
        <v>60</v>
      </c>
      <c r="C3" s="142" t="s">
        <v>118</v>
      </c>
      <c r="D3" s="143" t="s">
        <v>119</v>
      </c>
      <c r="E3" s="143" t="s">
        <v>120</v>
      </c>
      <c r="F3" s="144" t="str">
        <f>' Populations'!I26</f>
        <v>White-Not Hispanic</v>
      </c>
      <c r="G3" s="144" t="str">
        <f>' Populations'!K26</f>
        <v>Hispanic</v>
      </c>
      <c r="H3" s="144" t="str">
        <f>' Populations'!M26</f>
        <v>Black-Not Hispanic</v>
      </c>
      <c r="I3" s="144" t="str">
        <f>' Populations'!O26</f>
        <v>Asian</v>
      </c>
      <c r="J3" s="144" t="str">
        <f>' Populations'!Q26</f>
        <v>American Indian/Alaska Native</v>
      </c>
      <c r="K3" s="144" t="str">
        <f>' Populations'!S26</f>
        <v>Other</v>
      </c>
      <c r="L3" s="144" t="str">
        <f>' Populations'!U26</f>
        <v>Other</v>
      </c>
      <c r="M3" s="146"/>
      <c r="N3" s="147" t="s">
        <v>121</v>
      </c>
      <c r="O3" s="147" t="s">
        <v>122</v>
      </c>
      <c r="P3" s="147" t="str">
        <f>' Populations'!E26</f>
        <v>Male</v>
      </c>
      <c r="Q3" s="147" t="s">
        <v>122</v>
      </c>
      <c r="R3" s="147" t="str">
        <f>' Populations'!G26</f>
        <v>Female</v>
      </c>
      <c r="S3" s="147" t="s">
        <v>122</v>
      </c>
      <c r="T3" s="201" t="str">
        <f>' Populations'!I26</f>
        <v>White-Not Hispanic</v>
      </c>
      <c r="U3" s="147" t="s">
        <v>122</v>
      </c>
      <c r="V3" s="147" t="str">
        <f>' Populations'!K26</f>
        <v>Hispanic</v>
      </c>
      <c r="W3" s="147" t="s">
        <v>122</v>
      </c>
      <c r="X3" s="201" t="str">
        <f>' Populations'!M26</f>
        <v>Black-Not Hispanic</v>
      </c>
      <c r="Y3" s="147" t="s">
        <v>122</v>
      </c>
      <c r="Z3" s="147" t="str">
        <f>' Populations'!O26</f>
        <v>Asian</v>
      </c>
      <c r="AA3" s="147" t="s">
        <v>122</v>
      </c>
      <c r="AB3" s="201" t="str">
        <f>' Populations'!Q26</f>
        <v>American Indian/Alaska Native</v>
      </c>
      <c r="AC3" s="147" t="s">
        <v>122</v>
      </c>
      <c r="AD3" s="147" t="str">
        <f>' Populations'!S26</f>
        <v>Other</v>
      </c>
      <c r="AE3" s="147" t="s">
        <v>122</v>
      </c>
      <c r="AF3" s="147" t="str">
        <f>' Populations'!U26</f>
        <v>Other</v>
      </c>
      <c r="AG3" s="147" t="s">
        <v>122</v>
      </c>
      <c r="AH3" s="146"/>
      <c r="AI3" s="147" t="s">
        <v>125</v>
      </c>
      <c r="AJ3" s="148" t="s">
        <v>126</v>
      </c>
      <c r="AL3" s="147" t="s">
        <v>60</v>
      </c>
      <c r="AM3" s="149" t="s">
        <v>61</v>
      </c>
      <c r="AN3" s="150" t="s">
        <v>62</v>
      </c>
      <c r="AO3" s="150" t="s">
        <v>63</v>
      </c>
      <c r="AP3" s="144" t="str">
        <f>' Populations'!I26</f>
        <v>White-Not Hispanic</v>
      </c>
      <c r="AQ3" s="144" t="str">
        <f>' Populations'!K26</f>
        <v>Hispanic</v>
      </c>
      <c r="AR3" s="144" t="str">
        <f>' Populations'!M26</f>
        <v>Black-Not Hispanic</v>
      </c>
      <c r="AS3" s="144" t="str">
        <f>' Populations'!O26</f>
        <v>Asian</v>
      </c>
      <c r="AT3" s="144" t="str">
        <f>' Populations'!Q26</f>
        <v>American Indian/Alaska Native</v>
      </c>
      <c r="AU3" s="144" t="str">
        <f>' Populations'!S26</f>
        <v>Other</v>
      </c>
      <c r="AV3" s="144" t="str">
        <f>' Populations'!U26</f>
        <v>Other</v>
      </c>
    </row>
    <row r="4" spans="1:48" ht="13">
      <c r="B4" s="152" t="str">
        <f>' Populations'!B81</f>
        <v>&lt;1</v>
      </c>
      <c r="C4" s="153"/>
      <c r="D4" s="154"/>
      <c r="E4" s="155"/>
      <c r="F4" s="156"/>
      <c r="G4" s="156"/>
      <c r="H4" s="156"/>
      <c r="I4" s="156"/>
      <c r="J4" s="157"/>
      <c r="K4" s="157"/>
      <c r="L4" s="158"/>
      <c r="M4" s="161"/>
      <c r="N4" s="147">
        <f>' Populations'!C27</f>
        <v>0</v>
      </c>
      <c r="O4" s="162">
        <f>IF(N4=0,0,($C$4/$N$4)*100000)</f>
        <v>0</v>
      </c>
      <c r="P4" s="147">
        <f>' Populations'!E27</f>
        <v>0</v>
      </c>
      <c r="Q4" s="162">
        <f>IF(P4=0,0,($D$4/$P$4)*100000)</f>
        <v>0</v>
      </c>
      <c r="R4" s="147">
        <f>' Populations'!G27</f>
        <v>0</v>
      </c>
      <c r="S4" s="162">
        <f>IF(R4=0,0,($E$4/$R$4)*100000)</f>
        <v>0</v>
      </c>
      <c r="T4" s="201">
        <f>' Populations'!I27</f>
        <v>0</v>
      </c>
      <c r="U4" s="162">
        <f>IF(T4=0,0,($F$4/$T$4)*100000)</f>
        <v>0</v>
      </c>
      <c r="V4" s="147">
        <f>' Populations'!K27</f>
        <v>0</v>
      </c>
      <c r="W4" s="162">
        <f>IF(V4=0,0,($G$4/$V$4)*100000)</f>
        <v>0</v>
      </c>
      <c r="X4" s="201">
        <f>' Populations'!M27</f>
        <v>0</v>
      </c>
      <c r="Y4" s="162">
        <f>IF(X4=0,0,($H$4/$X$4)*100000)</f>
        <v>0</v>
      </c>
      <c r="Z4" s="147">
        <f>' Populations'!O27</f>
        <v>0</v>
      </c>
      <c r="AA4" s="162">
        <f>IF(Z4=0,0,($I$4/$Z$4)*100000)</f>
        <v>0</v>
      </c>
      <c r="AB4" s="201">
        <f>' Populations'!Q27</f>
        <v>0</v>
      </c>
      <c r="AC4" s="162">
        <f>IF(AB4=0,0,($J$4/$AB$4)*100000)</f>
        <v>0</v>
      </c>
      <c r="AD4" s="147">
        <f>' Populations'!S27</f>
        <v>0</v>
      </c>
      <c r="AE4" s="162">
        <f>IF(AD4=0,0,($K$4/$AD$4)*100000)</f>
        <v>0</v>
      </c>
      <c r="AF4" s="147">
        <f>' Populations'!U27</f>
        <v>0</v>
      </c>
      <c r="AG4" s="162">
        <f>IF(AF4=0,0,($L$4/$AF$4)*100000)</f>
        <v>0</v>
      </c>
      <c r="AH4" s="161"/>
      <c r="AI4" s="162"/>
      <c r="AJ4" s="164">
        <v>1.3818E-2</v>
      </c>
      <c r="AK4" s="161"/>
      <c r="AL4" s="152" t="str">
        <f>' Populations'!B9</f>
        <v>&lt;1</v>
      </c>
      <c r="AM4" s="165">
        <f t="shared" ref="AM4:AM16" si="0">O4*AJ4</f>
        <v>0</v>
      </c>
      <c r="AN4" s="166">
        <f t="shared" ref="AN4:AN16" si="1">Q4*AJ4</f>
        <v>0</v>
      </c>
      <c r="AO4" s="166">
        <f t="shared" ref="AO4:AO16" si="2">S4*AJ4</f>
        <v>0</v>
      </c>
      <c r="AP4" s="167">
        <f t="shared" ref="AP4:AP16" si="3">U4*AJ4</f>
        <v>0</v>
      </c>
      <c r="AQ4" s="167">
        <f t="shared" ref="AQ4:AQ16" si="4">W4*AJ4</f>
        <v>0</v>
      </c>
      <c r="AR4" s="167">
        <f t="shared" ref="AR4:AR16" si="5">Y4*AJ4</f>
        <v>0</v>
      </c>
      <c r="AS4" s="167">
        <f t="shared" ref="AS4:AS16" si="6">AA4*AJ4</f>
        <v>0</v>
      </c>
      <c r="AT4" s="167">
        <f t="shared" ref="AT4:AT16" si="7">AC4*AJ4</f>
        <v>0</v>
      </c>
      <c r="AU4" s="167">
        <f t="shared" ref="AU4:AU16" si="8">AE4*AJ4</f>
        <v>0</v>
      </c>
      <c r="AV4" s="167">
        <f t="shared" ref="AV4:AV16" si="9">AG4*AJ4</f>
        <v>0</v>
      </c>
    </row>
    <row r="5" spans="1:48" ht="13">
      <c r="B5" s="152" t="str">
        <f>' Populations'!B82</f>
        <v>1-4</v>
      </c>
      <c r="C5" s="325"/>
      <c r="D5" s="326"/>
      <c r="E5" s="170"/>
      <c r="F5" s="171"/>
      <c r="G5" s="171"/>
      <c r="H5" s="171"/>
      <c r="I5" s="171"/>
      <c r="J5" s="172"/>
      <c r="K5" s="172"/>
      <c r="L5" s="173"/>
      <c r="M5" s="161"/>
      <c r="N5" s="147">
        <f>' Populations'!C28</f>
        <v>0</v>
      </c>
      <c r="O5" s="162">
        <f>IF(N5=0,0,($C$5/$N$5)*100000)</f>
        <v>0</v>
      </c>
      <c r="P5" s="147">
        <f>' Populations'!E28</f>
        <v>0</v>
      </c>
      <c r="Q5" s="162">
        <f>IF(P5=0,0,($D$5/$P$5)*100000)</f>
        <v>0</v>
      </c>
      <c r="R5" s="147">
        <f>' Populations'!G28</f>
        <v>0</v>
      </c>
      <c r="S5" s="162">
        <f>IF(R5=0,0,($E$5/$R$5)*100000)</f>
        <v>0</v>
      </c>
      <c r="T5" s="201">
        <f>' Populations'!I28</f>
        <v>0</v>
      </c>
      <c r="U5" s="162">
        <f>IF(T5=0,0,($F$5/$T$5)*100000)</f>
        <v>0</v>
      </c>
      <c r="V5" s="147">
        <f>' Populations'!K28</f>
        <v>0</v>
      </c>
      <c r="W5" s="162">
        <f>IF(V5=0,0,($G$5/$V$5)*100000)</f>
        <v>0</v>
      </c>
      <c r="X5" s="201">
        <f>' Populations'!M28</f>
        <v>0</v>
      </c>
      <c r="Y5" s="162">
        <f>IF(X5=0,0,($G$5/$X$5)*100000)</f>
        <v>0</v>
      </c>
      <c r="Z5" s="147">
        <f>' Populations'!O28</f>
        <v>0</v>
      </c>
      <c r="AA5" s="162">
        <f>IF(Z5=0,0,($I$5/$Z$5)*100000)</f>
        <v>0</v>
      </c>
      <c r="AB5" s="201">
        <f>' Populations'!Q28</f>
        <v>0</v>
      </c>
      <c r="AC5" s="162">
        <f>IF(AB5=0,0,($J$5/$AB$5)*100000)</f>
        <v>0</v>
      </c>
      <c r="AD5" s="147">
        <f>' Populations'!S28</f>
        <v>0</v>
      </c>
      <c r="AE5" s="162">
        <f>IF(AD5=0,0,($K$5/$AD$5)*100000)</f>
        <v>0</v>
      </c>
      <c r="AF5" s="147">
        <f>' Populations'!U28</f>
        <v>0</v>
      </c>
      <c r="AG5" s="162">
        <f>IF(AF5=0,0,($L$5/$AF$5)*100000)</f>
        <v>0</v>
      </c>
      <c r="AH5" s="161"/>
      <c r="AI5" s="162"/>
      <c r="AJ5" s="164">
        <v>5.5316999999999998E-2</v>
      </c>
      <c r="AK5" s="161"/>
      <c r="AL5" s="152" t="str">
        <f>' Populations'!B10</f>
        <v>1-4</v>
      </c>
      <c r="AM5" s="165">
        <f t="shared" si="0"/>
        <v>0</v>
      </c>
      <c r="AN5" s="166">
        <f t="shared" si="1"/>
        <v>0</v>
      </c>
      <c r="AO5" s="166">
        <f t="shared" si="2"/>
        <v>0</v>
      </c>
      <c r="AP5" s="167">
        <f t="shared" si="3"/>
        <v>0</v>
      </c>
      <c r="AQ5" s="167">
        <f t="shared" si="4"/>
        <v>0</v>
      </c>
      <c r="AR5" s="167">
        <f t="shared" si="5"/>
        <v>0</v>
      </c>
      <c r="AS5" s="167">
        <f t="shared" si="6"/>
        <v>0</v>
      </c>
      <c r="AT5" s="167">
        <f t="shared" si="7"/>
        <v>0</v>
      </c>
      <c r="AU5" s="167">
        <f t="shared" si="8"/>
        <v>0</v>
      </c>
      <c r="AV5" s="167">
        <f t="shared" si="9"/>
        <v>0</v>
      </c>
    </row>
    <row r="6" spans="1:48" ht="13">
      <c r="B6" s="152" t="str">
        <f>' Populations'!B83</f>
        <v>5-9</v>
      </c>
      <c r="C6" s="325"/>
      <c r="D6" s="326"/>
      <c r="E6" s="170"/>
      <c r="F6" s="171"/>
      <c r="G6" s="171"/>
      <c r="H6" s="171"/>
      <c r="I6" s="171"/>
      <c r="J6" s="172"/>
      <c r="K6" s="172"/>
      <c r="L6" s="173"/>
      <c r="M6" s="161"/>
      <c r="N6" s="147">
        <f>' Populations'!C29</f>
        <v>0</v>
      </c>
      <c r="O6" s="162">
        <f>IF(N6=0,0,($C$6/$N$6)*100000)</f>
        <v>0</v>
      </c>
      <c r="P6" s="147">
        <f>' Populations'!E29</f>
        <v>0</v>
      </c>
      <c r="Q6" s="162">
        <f>IF(P6=0,0,($D$6/$P$6)*100000)</f>
        <v>0</v>
      </c>
      <c r="R6" s="147">
        <f>' Populations'!G29</f>
        <v>0</v>
      </c>
      <c r="S6" s="162">
        <f>IF(R6=0,0,($E$6/$R$6)*100000)</f>
        <v>0</v>
      </c>
      <c r="T6" s="201">
        <f>' Populations'!I29</f>
        <v>0</v>
      </c>
      <c r="U6" s="162">
        <f>IF(T6=0,0,($F$6/$T$6)*100000)</f>
        <v>0</v>
      </c>
      <c r="V6" s="147">
        <f>' Populations'!K29</f>
        <v>0</v>
      </c>
      <c r="W6" s="162">
        <f>IF(V6=0,0,($G$6/$V$6)*100000)</f>
        <v>0</v>
      </c>
      <c r="X6" s="201">
        <f>' Populations'!M29</f>
        <v>0</v>
      </c>
      <c r="Y6" s="162">
        <f>IF(X6=0,0,($G$6/$X$6)*100000)</f>
        <v>0</v>
      </c>
      <c r="Z6" s="147">
        <f>' Populations'!O29</f>
        <v>0</v>
      </c>
      <c r="AA6" s="162">
        <f>IF(Z6=0,0,($I$6/$Z$6)*100000)</f>
        <v>0</v>
      </c>
      <c r="AB6" s="201">
        <f>' Populations'!Q29</f>
        <v>0</v>
      </c>
      <c r="AC6" s="162">
        <f>IF(AB6=0,0,($J$6/$AB$6)*100000)</f>
        <v>0</v>
      </c>
      <c r="AD6" s="147">
        <f>' Populations'!S29</f>
        <v>0</v>
      </c>
      <c r="AE6" s="162">
        <f>IF(AD6=0,0,($K$6/$AD$6)*100000)</f>
        <v>0</v>
      </c>
      <c r="AF6" s="147">
        <f>' Populations'!U29</f>
        <v>0</v>
      </c>
      <c r="AG6" s="162">
        <f>IF(AF6=0,0,($L$6/$AF$6)*100000)</f>
        <v>0</v>
      </c>
      <c r="AH6" s="161"/>
      <c r="AI6" s="162"/>
      <c r="AJ6" s="164">
        <v>7.2533E-2</v>
      </c>
      <c r="AK6" s="161"/>
      <c r="AL6" s="152" t="str">
        <f>' Populations'!B11</f>
        <v>5-9</v>
      </c>
      <c r="AM6" s="165">
        <f t="shared" si="0"/>
        <v>0</v>
      </c>
      <c r="AN6" s="166">
        <f t="shared" si="1"/>
        <v>0</v>
      </c>
      <c r="AO6" s="166">
        <f t="shared" si="2"/>
        <v>0</v>
      </c>
      <c r="AP6" s="167">
        <f t="shared" si="3"/>
        <v>0</v>
      </c>
      <c r="AQ6" s="167">
        <f t="shared" si="4"/>
        <v>0</v>
      </c>
      <c r="AR6" s="167">
        <f t="shared" si="5"/>
        <v>0</v>
      </c>
      <c r="AS6" s="167">
        <f t="shared" si="6"/>
        <v>0</v>
      </c>
      <c r="AT6" s="167">
        <f t="shared" si="7"/>
        <v>0</v>
      </c>
      <c r="AU6" s="167">
        <f t="shared" si="8"/>
        <v>0</v>
      </c>
      <c r="AV6" s="167">
        <f t="shared" si="9"/>
        <v>0</v>
      </c>
    </row>
    <row r="7" spans="1:48" ht="13">
      <c r="B7" s="152" t="str">
        <f>' Populations'!B84</f>
        <v>10-14</v>
      </c>
      <c r="C7" s="325"/>
      <c r="D7" s="326"/>
      <c r="E7" s="170"/>
      <c r="F7" s="171"/>
      <c r="G7" s="171"/>
      <c r="H7" s="171"/>
      <c r="I7" s="171"/>
      <c r="J7" s="172"/>
      <c r="K7" s="172"/>
      <c r="L7" s="173"/>
      <c r="M7" s="161"/>
      <c r="N7" s="147">
        <f>' Populations'!C30</f>
        <v>0</v>
      </c>
      <c r="O7" s="162">
        <f>IF(N7=0,0,($C$7/$N$7)*100000)</f>
        <v>0</v>
      </c>
      <c r="P7" s="147">
        <f>' Populations'!E30</f>
        <v>0</v>
      </c>
      <c r="Q7" s="162">
        <f>IF(P7=0,0,($D$7/$P$7)*100000)</f>
        <v>0</v>
      </c>
      <c r="R7" s="147">
        <f>' Populations'!G30</f>
        <v>0</v>
      </c>
      <c r="S7" s="162">
        <f>IF(R7=0,0,($E$7/$R$7)*100000)</f>
        <v>0</v>
      </c>
      <c r="T7" s="201">
        <f>' Populations'!I30</f>
        <v>0</v>
      </c>
      <c r="U7" s="162">
        <f>IF(T7=0,0,($F$7/$T$7)*100000)</f>
        <v>0</v>
      </c>
      <c r="V7" s="147">
        <f>' Populations'!K30</f>
        <v>0</v>
      </c>
      <c r="W7" s="162">
        <f>IF(V7=0,0,($G$7/$V$7)*100000)</f>
        <v>0</v>
      </c>
      <c r="X7" s="201">
        <f>' Populations'!M30</f>
        <v>0</v>
      </c>
      <c r="Y7" s="162">
        <f>IF(X7=0,0,($G$7/$X$7)*100000)</f>
        <v>0</v>
      </c>
      <c r="Z7" s="147">
        <f>' Populations'!O30</f>
        <v>0</v>
      </c>
      <c r="AA7" s="162">
        <f>IF(Z7=0,0,($I$7/$Z$7)*100000)</f>
        <v>0</v>
      </c>
      <c r="AB7" s="201">
        <f>' Populations'!Q30</f>
        <v>0</v>
      </c>
      <c r="AC7" s="162">
        <f>IF(AB7=0,0,($J$7/$AB$7)*100000)</f>
        <v>0</v>
      </c>
      <c r="AD7" s="147">
        <f>' Populations'!S30</f>
        <v>0</v>
      </c>
      <c r="AE7" s="162">
        <f>IF(AD7=0,0,($K$7/$AD$7)*100000)</f>
        <v>0</v>
      </c>
      <c r="AF7" s="147">
        <f>' Populations'!U30</f>
        <v>0</v>
      </c>
      <c r="AG7" s="162">
        <f>IF(AF7=0,0,($L$7/$AF$7)*100000)</f>
        <v>0</v>
      </c>
      <c r="AH7" s="161"/>
      <c r="AI7" s="162"/>
      <c r="AJ7" s="164">
        <v>7.3032E-2</v>
      </c>
      <c r="AK7" s="161"/>
      <c r="AL7" s="152" t="str">
        <f>' Populations'!B12</f>
        <v>10-14</v>
      </c>
      <c r="AM7" s="165">
        <f t="shared" si="0"/>
        <v>0</v>
      </c>
      <c r="AN7" s="166">
        <f t="shared" si="1"/>
        <v>0</v>
      </c>
      <c r="AO7" s="166">
        <f t="shared" si="2"/>
        <v>0</v>
      </c>
      <c r="AP7" s="167">
        <f t="shared" si="3"/>
        <v>0</v>
      </c>
      <c r="AQ7" s="167">
        <f t="shared" si="4"/>
        <v>0</v>
      </c>
      <c r="AR7" s="167">
        <f t="shared" si="5"/>
        <v>0</v>
      </c>
      <c r="AS7" s="167">
        <f t="shared" si="6"/>
        <v>0</v>
      </c>
      <c r="AT7" s="167">
        <f t="shared" si="7"/>
        <v>0</v>
      </c>
      <c r="AU7" s="167">
        <f t="shared" si="8"/>
        <v>0</v>
      </c>
      <c r="AV7" s="167">
        <f t="shared" si="9"/>
        <v>0</v>
      </c>
    </row>
    <row r="8" spans="1:48" ht="13">
      <c r="B8" s="152" t="str">
        <f>' Populations'!B85</f>
        <v>15-19</v>
      </c>
      <c r="C8" s="325"/>
      <c r="D8" s="326"/>
      <c r="E8" s="170"/>
      <c r="F8" s="171"/>
      <c r="G8" s="171"/>
      <c r="H8" s="171"/>
      <c r="I8" s="171"/>
      <c r="J8" s="172"/>
      <c r="K8" s="172"/>
      <c r="L8" s="173"/>
      <c r="M8" s="161"/>
      <c r="N8" s="147">
        <f>' Populations'!C31</f>
        <v>0</v>
      </c>
      <c r="O8" s="162">
        <f>IF(N8=0,0,($C$8/$N$8)*100000)</f>
        <v>0</v>
      </c>
      <c r="P8" s="147">
        <f>' Populations'!E31</f>
        <v>0</v>
      </c>
      <c r="Q8" s="162">
        <f>IF(P8=0,0,($D$8/$P$8)*100000)</f>
        <v>0</v>
      </c>
      <c r="R8" s="147">
        <f>' Populations'!G31</f>
        <v>0</v>
      </c>
      <c r="S8" s="162">
        <f>IF(R8=0,0,($E$8/$R$8)*100000)</f>
        <v>0</v>
      </c>
      <c r="T8" s="201">
        <f>' Populations'!I31</f>
        <v>0</v>
      </c>
      <c r="U8" s="162">
        <f>IF(T8=0,0,($F$8/$T$8)*100000)</f>
        <v>0</v>
      </c>
      <c r="V8" s="147">
        <f>' Populations'!K31</f>
        <v>0</v>
      </c>
      <c r="W8" s="162">
        <f>IF(V8=0,0,($G$8/$V$8)*100000)</f>
        <v>0</v>
      </c>
      <c r="X8" s="201">
        <f>' Populations'!M31</f>
        <v>0</v>
      </c>
      <c r="Y8" s="162">
        <f>IF(X8=0,0,($G$8/$X$8)*100000)</f>
        <v>0</v>
      </c>
      <c r="Z8" s="147">
        <f>' Populations'!O31</f>
        <v>0</v>
      </c>
      <c r="AA8" s="162">
        <f>IF(Z8=0,0,($I$8/$Z$8)*100000)</f>
        <v>0</v>
      </c>
      <c r="AB8" s="201">
        <f>' Populations'!Q31</f>
        <v>0</v>
      </c>
      <c r="AC8" s="162">
        <f>IF(AB8=0,0,($J$8/$AB$8)*100000)</f>
        <v>0</v>
      </c>
      <c r="AD8" s="147">
        <f>' Populations'!S31</f>
        <v>0</v>
      </c>
      <c r="AE8" s="162">
        <f>IF(AD8=0,0,($K$8/$AD$8)*100000)</f>
        <v>0</v>
      </c>
      <c r="AF8" s="147">
        <f>' Populations'!U31</f>
        <v>0</v>
      </c>
      <c r="AG8" s="162">
        <f>IF(AF8=0,0,($L$8/$AF$8)*100000)</f>
        <v>0</v>
      </c>
      <c r="AH8" s="161"/>
      <c r="AI8" s="162"/>
      <c r="AJ8" s="164">
        <v>7.2168999999999997E-2</v>
      </c>
      <c r="AK8" s="161"/>
      <c r="AL8" s="152" t="str">
        <f>' Populations'!B13</f>
        <v>15-19</v>
      </c>
      <c r="AM8" s="165">
        <f t="shared" si="0"/>
        <v>0</v>
      </c>
      <c r="AN8" s="166">
        <f t="shared" si="1"/>
        <v>0</v>
      </c>
      <c r="AO8" s="166">
        <f t="shared" si="2"/>
        <v>0</v>
      </c>
      <c r="AP8" s="167">
        <f t="shared" si="3"/>
        <v>0</v>
      </c>
      <c r="AQ8" s="167">
        <f t="shared" si="4"/>
        <v>0</v>
      </c>
      <c r="AR8" s="167">
        <f t="shared" si="5"/>
        <v>0</v>
      </c>
      <c r="AS8" s="167">
        <f t="shared" si="6"/>
        <v>0</v>
      </c>
      <c r="AT8" s="167">
        <f t="shared" si="7"/>
        <v>0</v>
      </c>
      <c r="AU8" s="167">
        <f t="shared" si="8"/>
        <v>0</v>
      </c>
      <c r="AV8" s="167">
        <f t="shared" si="9"/>
        <v>0</v>
      </c>
    </row>
    <row r="9" spans="1:48" ht="13">
      <c r="B9" s="152" t="str">
        <f>' Populations'!B86</f>
        <v>20-24</v>
      </c>
      <c r="C9" s="325"/>
      <c r="D9" s="326"/>
      <c r="E9" s="170"/>
      <c r="F9" s="171"/>
      <c r="G9" s="171"/>
      <c r="H9" s="171"/>
      <c r="I9" s="171"/>
      <c r="J9" s="172"/>
      <c r="K9" s="172"/>
      <c r="L9" s="173"/>
      <c r="M9" s="161"/>
      <c r="N9" s="147">
        <f>' Populations'!C32</f>
        <v>0</v>
      </c>
      <c r="O9" s="162">
        <f>IF(N9=0,0,($C$9/$N$9)*100000)</f>
        <v>0</v>
      </c>
      <c r="P9" s="147">
        <f>' Populations'!E32</f>
        <v>0</v>
      </c>
      <c r="Q9" s="162">
        <f>IF(P9=0,0,($D$9/$P$9)*100000)</f>
        <v>0</v>
      </c>
      <c r="R9" s="147">
        <f>' Populations'!G32</f>
        <v>0</v>
      </c>
      <c r="S9" s="162">
        <f>IF(R9=0,0,($E$9/$R$9)*100000)</f>
        <v>0</v>
      </c>
      <c r="T9" s="201">
        <f>' Populations'!I32</f>
        <v>0</v>
      </c>
      <c r="U9" s="162">
        <f>IF(T9=0,0,($F$9/$T$9)*100000)</f>
        <v>0</v>
      </c>
      <c r="V9" s="147">
        <f>' Populations'!K32</f>
        <v>0</v>
      </c>
      <c r="W9" s="162">
        <f>IF(V9=0,0,($G$9/$V$9)*100000)</f>
        <v>0</v>
      </c>
      <c r="X9" s="201">
        <f>' Populations'!M32</f>
        <v>0</v>
      </c>
      <c r="Y9" s="162">
        <f>IF(X9=0,0,($G$9/$X$9)*100000)</f>
        <v>0</v>
      </c>
      <c r="Z9" s="147">
        <f>' Populations'!O32</f>
        <v>0</v>
      </c>
      <c r="AA9" s="162">
        <f>IF(Z9=0,0,($I$9/$Z$9)*100000)</f>
        <v>0</v>
      </c>
      <c r="AB9" s="201">
        <f>' Populations'!Q32</f>
        <v>0</v>
      </c>
      <c r="AC9" s="162">
        <f>IF(AB9=0,0,($J$9/$AB$9)*100000)</f>
        <v>0</v>
      </c>
      <c r="AD9" s="147">
        <f>' Populations'!S32</f>
        <v>0</v>
      </c>
      <c r="AE9" s="162">
        <f>IF(AD9=0,0,($K$9/$AD$9)*100000)</f>
        <v>0</v>
      </c>
      <c r="AF9" s="147">
        <f>' Populations'!U32</f>
        <v>0</v>
      </c>
      <c r="AG9" s="162">
        <f>IF(AF9=0,0,($L$9/$AF$9)*100000)</f>
        <v>0</v>
      </c>
      <c r="AH9" s="161"/>
      <c r="AI9" s="162"/>
      <c r="AJ9" s="164">
        <v>6.6477999999999995E-2</v>
      </c>
      <c r="AK9" s="161"/>
      <c r="AL9" s="152" t="str">
        <f>' Populations'!B14</f>
        <v>20-24</v>
      </c>
      <c r="AM9" s="165">
        <f t="shared" si="0"/>
        <v>0</v>
      </c>
      <c r="AN9" s="166">
        <f t="shared" si="1"/>
        <v>0</v>
      </c>
      <c r="AO9" s="166">
        <f t="shared" si="2"/>
        <v>0</v>
      </c>
      <c r="AP9" s="167">
        <f t="shared" si="3"/>
        <v>0</v>
      </c>
      <c r="AQ9" s="167">
        <f t="shared" si="4"/>
        <v>0</v>
      </c>
      <c r="AR9" s="167">
        <f t="shared" si="5"/>
        <v>0</v>
      </c>
      <c r="AS9" s="167">
        <f t="shared" si="6"/>
        <v>0</v>
      </c>
      <c r="AT9" s="167">
        <f t="shared" si="7"/>
        <v>0</v>
      </c>
      <c r="AU9" s="167">
        <f t="shared" si="8"/>
        <v>0</v>
      </c>
      <c r="AV9" s="167">
        <f t="shared" si="9"/>
        <v>0</v>
      </c>
    </row>
    <row r="10" spans="1:48" ht="13">
      <c r="B10" s="152" t="str">
        <f>' Populations'!B87</f>
        <v>25-34</v>
      </c>
      <c r="C10" s="325"/>
      <c r="D10" s="326"/>
      <c r="E10" s="170"/>
      <c r="F10" s="171"/>
      <c r="G10" s="171"/>
      <c r="H10" s="171"/>
      <c r="I10" s="171"/>
      <c r="J10" s="172"/>
      <c r="K10" s="172"/>
      <c r="L10" s="173"/>
      <c r="M10" s="161"/>
      <c r="N10" s="147">
        <f>' Populations'!C33</f>
        <v>0</v>
      </c>
      <c r="O10" s="162">
        <f>IF(N10=0,0,($C$10/$N$10)*100000)</f>
        <v>0</v>
      </c>
      <c r="P10" s="147">
        <f>' Populations'!E33</f>
        <v>0</v>
      </c>
      <c r="Q10" s="162">
        <f>IF(P10=0,0,($D$10/$P$10)*100000)</f>
        <v>0</v>
      </c>
      <c r="R10" s="147">
        <f>' Populations'!G33</f>
        <v>0</v>
      </c>
      <c r="S10" s="162">
        <f>IF(R10=0,0,($E$10/$R$10)*100000)</f>
        <v>0</v>
      </c>
      <c r="T10" s="201">
        <f>' Populations'!I33</f>
        <v>0</v>
      </c>
      <c r="U10" s="162">
        <f>IF(T10=0,0,($F$10/$T$10)*100000)</f>
        <v>0</v>
      </c>
      <c r="V10" s="147">
        <f>' Populations'!K33</f>
        <v>0</v>
      </c>
      <c r="W10" s="162">
        <f>IF(V10=0,0,($G$10/$V$10)*100000)</f>
        <v>0</v>
      </c>
      <c r="X10" s="201">
        <f>' Populations'!M33</f>
        <v>0</v>
      </c>
      <c r="Y10" s="162">
        <f>IF(X10=0,0,($G$10/$X$10)*100000)</f>
        <v>0</v>
      </c>
      <c r="Z10" s="147">
        <f>' Populations'!O33</f>
        <v>0</v>
      </c>
      <c r="AA10" s="162">
        <f>IF(Z10=0,0,($I$10/$Z$10)*100000)</f>
        <v>0</v>
      </c>
      <c r="AB10" s="201">
        <f>' Populations'!Q33</f>
        <v>0</v>
      </c>
      <c r="AC10" s="162">
        <f>IF(AB10=0,0,($J$10/$AB$10)*100000)</f>
        <v>0</v>
      </c>
      <c r="AD10" s="147">
        <f>' Populations'!S33</f>
        <v>0</v>
      </c>
      <c r="AE10" s="162">
        <f>IF(AD10=0,0,($K$10/$AD$10)*100000)</f>
        <v>0</v>
      </c>
      <c r="AF10" s="147">
        <f>' Populations'!U33</f>
        <v>0</v>
      </c>
      <c r="AG10" s="162">
        <f>IF(AF10=0,0,($L$10/$AF$10)*100000)</f>
        <v>0</v>
      </c>
      <c r="AH10" s="161"/>
      <c r="AI10" s="162"/>
      <c r="AJ10" s="164">
        <v>0.135573</v>
      </c>
      <c r="AK10" s="161"/>
      <c r="AL10" s="152" t="str">
        <f>' Populations'!B15</f>
        <v>25-34</v>
      </c>
      <c r="AM10" s="165">
        <f t="shared" si="0"/>
        <v>0</v>
      </c>
      <c r="AN10" s="166">
        <f t="shared" si="1"/>
        <v>0</v>
      </c>
      <c r="AO10" s="166">
        <f t="shared" si="2"/>
        <v>0</v>
      </c>
      <c r="AP10" s="167">
        <f t="shared" si="3"/>
        <v>0</v>
      </c>
      <c r="AQ10" s="167">
        <f t="shared" si="4"/>
        <v>0</v>
      </c>
      <c r="AR10" s="167">
        <f t="shared" si="5"/>
        <v>0</v>
      </c>
      <c r="AS10" s="167">
        <f t="shared" si="6"/>
        <v>0</v>
      </c>
      <c r="AT10" s="167">
        <f t="shared" si="7"/>
        <v>0</v>
      </c>
      <c r="AU10" s="167">
        <f t="shared" si="8"/>
        <v>0</v>
      </c>
      <c r="AV10" s="167">
        <f t="shared" si="9"/>
        <v>0</v>
      </c>
    </row>
    <row r="11" spans="1:48" ht="13">
      <c r="B11" s="152" t="str">
        <f>' Populations'!B88</f>
        <v>35-44</v>
      </c>
      <c r="C11" s="325"/>
      <c r="D11" s="326"/>
      <c r="E11" s="170"/>
      <c r="F11" s="171"/>
      <c r="G11" s="171"/>
      <c r="H11" s="171"/>
      <c r="I11" s="171"/>
      <c r="J11" s="172"/>
      <c r="K11" s="172"/>
      <c r="L11" s="173"/>
      <c r="M11" s="161"/>
      <c r="N11" s="147">
        <f>' Populations'!C34</f>
        <v>0</v>
      </c>
      <c r="O11" s="162">
        <f>IF(N11=0,0,($C$11/$N$11)*100000)</f>
        <v>0</v>
      </c>
      <c r="P11" s="147">
        <f>' Populations'!E34</f>
        <v>0</v>
      </c>
      <c r="Q11" s="162">
        <f>IF(P11=0,0,($D$11/$P$11)*100000)</f>
        <v>0</v>
      </c>
      <c r="R11" s="147">
        <f>' Populations'!G34</f>
        <v>0</v>
      </c>
      <c r="S11" s="162">
        <f>IF(R11=0,0,($E$11/$R$11)*100000)</f>
        <v>0</v>
      </c>
      <c r="T11" s="201">
        <f>' Populations'!I34</f>
        <v>0</v>
      </c>
      <c r="U11" s="162">
        <f>IF(T11=0,0,($F$11/$T$11)*100000)</f>
        <v>0</v>
      </c>
      <c r="V11" s="147">
        <f>' Populations'!K34</f>
        <v>0</v>
      </c>
      <c r="W11" s="162">
        <f>IF(V11=0,0,($G$11/$V$11)*100000)</f>
        <v>0</v>
      </c>
      <c r="X11" s="201">
        <f>' Populations'!M34</f>
        <v>0</v>
      </c>
      <c r="Y11" s="162">
        <f>IF(X11=0,0,($G$11/$X$11)*100000)</f>
        <v>0</v>
      </c>
      <c r="Z11" s="147">
        <f>' Populations'!O34</f>
        <v>0</v>
      </c>
      <c r="AA11" s="162">
        <f>IF(Z11=0,0,($I$11/$Z$11)*100000)</f>
        <v>0</v>
      </c>
      <c r="AB11" s="201">
        <f>' Populations'!Q34</f>
        <v>0</v>
      </c>
      <c r="AC11" s="162">
        <f>IF(AB11=0,0,($J$11/$AB$11)*100000)</f>
        <v>0</v>
      </c>
      <c r="AD11" s="147">
        <f>' Populations'!S34</f>
        <v>0</v>
      </c>
      <c r="AE11" s="162">
        <f>IF(AD11=0,0,($K$11/$AD$11)*100000)</f>
        <v>0</v>
      </c>
      <c r="AF11" s="147">
        <f>' Populations'!U34</f>
        <v>0</v>
      </c>
      <c r="AG11" s="162">
        <f>IF(AF11=0,0,($L$11/$AF$11)*100000)</f>
        <v>0</v>
      </c>
      <c r="AH11" s="161"/>
      <c r="AI11" s="162"/>
      <c r="AJ11" s="164">
        <v>0.16261300000000001</v>
      </c>
      <c r="AK11" s="161"/>
      <c r="AL11" s="152" t="str">
        <f>' Populations'!B16</f>
        <v>35-44</v>
      </c>
      <c r="AM11" s="165">
        <f t="shared" si="0"/>
        <v>0</v>
      </c>
      <c r="AN11" s="166">
        <f t="shared" si="1"/>
        <v>0</v>
      </c>
      <c r="AO11" s="166">
        <f t="shared" si="2"/>
        <v>0</v>
      </c>
      <c r="AP11" s="167">
        <f t="shared" si="3"/>
        <v>0</v>
      </c>
      <c r="AQ11" s="167">
        <f t="shared" si="4"/>
        <v>0</v>
      </c>
      <c r="AR11" s="167">
        <f t="shared" si="5"/>
        <v>0</v>
      </c>
      <c r="AS11" s="167">
        <f t="shared" si="6"/>
        <v>0</v>
      </c>
      <c r="AT11" s="167">
        <f t="shared" si="7"/>
        <v>0</v>
      </c>
      <c r="AU11" s="167">
        <f t="shared" si="8"/>
        <v>0</v>
      </c>
      <c r="AV11" s="167">
        <f t="shared" si="9"/>
        <v>0</v>
      </c>
    </row>
    <row r="12" spans="1:48" ht="13">
      <c r="B12" s="152" t="str">
        <f>' Populations'!B89</f>
        <v>45-54</v>
      </c>
      <c r="C12" s="325"/>
      <c r="D12" s="326"/>
      <c r="E12" s="170"/>
      <c r="F12" s="171"/>
      <c r="G12" s="171"/>
      <c r="H12" s="171"/>
      <c r="I12" s="171"/>
      <c r="J12" s="172"/>
      <c r="K12" s="172"/>
      <c r="L12" s="173"/>
      <c r="M12" s="161"/>
      <c r="N12" s="147">
        <f>' Populations'!C35</f>
        <v>0</v>
      </c>
      <c r="O12" s="162">
        <f>IF(N12=0,0,($C$12/$N$12)*100000)</f>
        <v>0</v>
      </c>
      <c r="P12" s="147">
        <f>' Populations'!E35</f>
        <v>0</v>
      </c>
      <c r="Q12" s="162">
        <f>IF(P12=0,0,($D$12/$P$12)*100000)</f>
        <v>0</v>
      </c>
      <c r="R12" s="147">
        <f>' Populations'!G35</f>
        <v>0</v>
      </c>
      <c r="S12" s="162">
        <f>IF(R12=0,0,($E$12/$R$12)*100000)</f>
        <v>0</v>
      </c>
      <c r="T12" s="201">
        <f>' Populations'!I35</f>
        <v>0</v>
      </c>
      <c r="U12" s="162">
        <f>IF(T12=0,0,($F$12/$T$12)*100000)</f>
        <v>0</v>
      </c>
      <c r="V12" s="147">
        <f>' Populations'!K35</f>
        <v>0</v>
      </c>
      <c r="W12" s="162">
        <f>IF(V12=0,0,($G$12/$V$12)*100000)</f>
        <v>0</v>
      </c>
      <c r="X12" s="201">
        <f>' Populations'!M35</f>
        <v>0</v>
      </c>
      <c r="Y12" s="162">
        <f>IF(X12=0,0,($G$12/$X$12)*100000)</f>
        <v>0</v>
      </c>
      <c r="Z12" s="147">
        <f>' Populations'!O35</f>
        <v>0</v>
      </c>
      <c r="AA12" s="162">
        <f>IF(Z12=0,0,($I$12/$Z$12)*100000)</f>
        <v>0</v>
      </c>
      <c r="AB12" s="201">
        <f>' Populations'!Q35</f>
        <v>0</v>
      </c>
      <c r="AC12" s="162">
        <f>IF(AB12=0,0,($J$12/$AB$12)*100000)</f>
        <v>0</v>
      </c>
      <c r="AD12" s="147">
        <f>' Populations'!S35</f>
        <v>0</v>
      </c>
      <c r="AE12" s="162">
        <f>IF(AD12=0,0,($K$12/$AD$12)*100000)</f>
        <v>0</v>
      </c>
      <c r="AF12" s="147">
        <f>' Populations'!U35</f>
        <v>0</v>
      </c>
      <c r="AG12" s="162">
        <f>IF(AF12=0,0,($L$12/$AF$12)*100000)</f>
        <v>0</v>
      </c>
      <c r="AH12" s="161"/>
      <c r="AI12" s="162"/>
      <c r="AJ12" s="164">
        <v>0.13483400000000001</v>
      </c>
      <c r="AK12" s="161"/>
      <c r="AL12" s="152" t="str">
        <f>' Populations'!B17</f>
        <v>45-54</v>
      </c>
      <c r="AM12" s="165">
        <f t="shared" si="0"/>
        <v>0</v>
      </c>
      <c r="AN12" s="166">
        <f t="shared" si="1"/>
        <v>0</v>
      </c>
      <c r="AO12" s="166">
        <f t="shared" si="2"/>
        <v>0</v>
      </c>
      <c r="AP12" s="167">
        <f t="shared" si="3"/>
        <v>0</v>
      </c>
      <c r="AQ12" s="167">
        <f t="shared" si="4"/>
        <v>0</v>
      </c>
      <c r="AR12" s="167">
        <f t="shared" si="5"/>
        <v>0</v>
      </c>
      <c r="AS12" s="167">
        <f t="shared" si="6"/>
        <v>0</v>
      </c>
      <c r="AT12" s="167">
        <f t="shared" si="7"/>
        <v>0</v>
      </c>
      <c r="AU12" s="167">
        <f t="shared" si="8"/>
        <v>0</v>
      </c>
      <c r="AV12" s="167">
        <f t="shared" si="9"/>
        <v>0</v>
      </c>
    </row>
    <row r="13" spans="1:48" ht="13">
      <c r="B13" s="152" t="str">
        <f>' Populations'!B90</f>
        <v>55-64</v>
      </c>
      <c r="C13" s="325"/>
      <c r="D13" s="326"/>
      <c r="E13" s="170"/>
      <c r="F13" s="171"/>
      <c r="G13" s="171"/>
      <c r="H13" s="171"/>
      <c r="I13" s="171"/>
      <c r="J13" s="172"/>
      <c r="K13" s="172"/>
      <c r="L13" s="173"/>
      <c r="M13" s="161"/>
      <c r="N13" s="147">
        <f>' Populations'!C36</f>
        <v>0</v>
      </c>
      <c r="O13" s="162">
        <f>IF(N13=0,0,($C$13/$N$13)*100000)</f>
        <v>0</v>
      </c>
      <c r="P13" s="147">
        <f>' Populations'!E36</f>
        <v>0</v>
      </c>
      <c r="Q13" s="162">
        <f>IF(P13=0,0,($D$13/$P$13)*100000)</f>
        <v>0</v>
      </c>
      <c r="R13" s="147">
        <f>' Populations'!G36</f>
        <v>0</v>
      </c>
      <c r="S13" s="162">
        <f>IF(R13=0,0,($E$13/$R$13)*100000)</f>
        <v>0</v>
      </c>
      <c r="T13" s="201">
        <f>' Populations'!I36</f>
        <v>0</v>
      </c>
      <c r="U13" s="162">
        <f>IF(T13=0,0,($F$13/$T$13)*100000)</f>
        <v>0</v>
      </c>
      <c r="V13" s="147">
        <f>' Populations'!K36</f>
        <v>0</v>
      </c>
      <c r="W13" s="162">
        <f>IF(V13=0,0,($G$13/$V$13)*100000)</f>
        <v>0</v>
      </c>
      <c r="X13" s="201">
        <f>' Populations'!M36</f>
        <v>0</v>
      </c>
      <c r="Y13" s="162">
        <f>IF(X13=0,0,($G$13/$X$13)*100000)</f>
        <v>0</v>
      </c>
      <c r="Z13" s="147">
        <f>' Populations'!O36</f>
        <v>0</v>
      </c>
      <c r="AA13" s="162">
        <f>IF(Z13=0,0,($I$13/$Z$13)*100000)</f>
        <v>0</v>
      </c>
      <c r="AB13" s="201">
        <f>' Populations'!Q36</f>
        <v>0</v>
      </c>
      <c r="AC13" s="162">
        <f>IF(AB13=0,0,($J$13/$AB$13)*100000)</f>
        <v>0</v>
      </c>
      <c r="AD13" s="147">
        <f>' Populations'!S36</f>
        <v>0</v>
      </c>
      <c r="AE13" s="162">
        <f>IF(AD13=0,0,($K$13/$AD$13)*100000)</f>
        <v>0</v>
      </c>
      <c r="AF13" s="147">
        <f>' Populations'!U36</f>
        <v>0</v>
      </c>
      <c r="AG13" s="162">
        <f>IF(AF13=0,0,($L$13/$AF$13)*100000)</f>
        <v>0</v>
      </c>
      <c r="AH13" s="161"/>
      <c r="AI13" s="162"/>
      <c r="AJ13" s="164">
        <v>8.7247000000000005E-2</v>
      </c>
      <c r="AK13" s="161"/>
      <c r="AL13" s="152" t="str">
        <f>' Populations'!B18</f>
        <v>55-64</v>
      </c>
      <c r="AM13" s="165">
        <f t="shared" si="0"/>
        <v>0</v>
      </c>
      <c r="AN13" s="166">
        <f t="shared" si="1"/>
        <v>0</v>
      </c>
      <c r="AO13" s="166">
        <f t="shared" si="2"/>
        <v>0</v>
      </c>
      <c r="AP13" s="167">
        <f t="shared" si="3"/>
        <v>0</v>
      </c>
      <c r="AQ13" s="167">
        <f t="shared" si="4"/>
        <v>0</v>
      </c>
      <c r="AR13" s="167">
        <f t="shared" si="5"/>
        <v>0</v>
      </c>
      <c r="AS13" s="167">
        <f t="shared" si="6"/>
        <v>0</v>
      </c>
      <c r="AT13" s="167">
        <f t="shared" si="7"/>
        <v>0</v>
      </c>
      <c r="AU13" s="167">
        <f t="shared" si="8"/>
        <v>0</v>
      </c>
      <c r="AV13" s="167">
        <f t="shared" si="9"/>
        <v>0</v>
      </c>
    </row>
    <row r="14" spans="1:48" ht="13">
      <c r="B14" s="152" t="str">
        <f>' Populations'!B91</f>
        <v>65-74</v>
      </c>
      <c r="C14" s="325"/>
      <c r="D14" s="326"/>
      <c r="E14" s="170"/>
      <c r="F14" s="171"/>
      <c r="G14" s="171"/>
      <c r="H14" s="171"/>
      <c r="I14" s="171"/>
      <c r="J14" s="172"/>
      <c r="K14" s="172"/>
      <c r="L14" s="173"/>
      <c r="M14" s="161"/>
      <c r="N14" s="147">
        <f>' Populations'!C37</f>
        <v>0</v>
      </c>
      <c r="O14" s="162">
        <f>IF(N14=0,0,($C$14/$N$14)*100000)</f>
        <v>0</v>
      </c>
      <c r="P14" s="147">
        <f>' Populations'!E37</f>
        <v>0</v>
      </c>
      <c r="Q14" s="162">
        <f>IF(P14=0,0,($D$14/$P$14)*100000)</f>
        <v>0</v>
      </c>
      <c r="R14" s="147">
        <f>' Populations'!G37</f>
        <v>0</v>
      </c>
      <c r="S14" s="162">
        <f>IF(R14=0,0,($E$14/$R$14)*100000)</f>
        <v>0</v>
      </c>
      <c r="T14" s="201">
        <f>' Populations'!I37</f>
        <v>0</v>
      </c>
      <c r="U14" s="162">
        <f>IF(T14=0,0,($F$14/$T$14)*100000)</f>
        <v>0</v>
      </c>
      <c r="V14" s="147">
        <f>' Populations'!K37</f>
        <v>0</v>
      </c>
      <c r="W14" s="162">
        <f>IF(V14=0,0,($G$14/$V$14)*100000)</f>
        <v>0</v>
      </c>
      <c r="X14" s="201">
        <f>' Populations'!M37</f>
        <v>0</v>
      </c>
      <c r="Y14" s="162">
        <f>IF(X14=0,0,($G$14/$X$14)*100000)</f>
        <v>0</v>
      </c>
      <c r="Z14" s="147">
        <f>' Populations'!O37</f>
        <v>0</v>
      </c>
      <c r="AA14" s="162">
        <f>IF(Z14=0,0,($I$14/$Z$14)*100000)</f>
        <v>0</v>
      </c>
      <c r="AB14" s="201">
        <f>' Populations'!Q37</f>
        <v>0</v>
      </c>
      <c r="AC14" s="162">
        <f>IF(AB14=0,0,($J$14/$AB$14)*100000)</f>
        <v>0</v>
      </c>
      <c r="AD14" s="147">
        <f>' Populations'!S37</f>
        <v>0</v>
      </c>
      <c r="AE14" s="162">
        <f>IF(AD14=0,0,($K$14/$AD$14)*100000)</f>
        <v>0</v>
      </c>
      <c r="AF14" s="147">
        <f>' Populations'!U37</f>
        <v>0</v>
      </c>
      <c r="AG14" s="162">
        <f>IF(AF14=0,0,($L$14/$AF$14)*100000)</f>
        <v>0</v>
      </c>
      <c r="AH14" s="161"/>
      <c r="AI14" s="162"/>
      <c r="AJ14" s="164">
        <v>6.6036999999999998E-2</v>
      </c>
      <c r="AK14" s="161"/>
      <c r="AL14" s="152" t="str">
        <f>' Populations'!B19</f>
        <v>65-74</v>
      </c>
      <c r="AM14" s="165">
        <f t="shared" si="0"/>
        <v>0</v>
      </c>
      <c r="AN14" s="166">
        <f t="shared" si="1"/>
        <v>0</v>
      </c>
      <c r="AO14" s="166">
        <f t="shared" si="2"/>
        <v>0</v>
      </c>
      <c r="AP14" s="167">
        <f t="shared" si="3"/>
        <v>0</v>
      </c>
      <c r="AQ14" s="167">
        <f t="shared" si="4"/>
        <v>0</v>
      </c>
      <c r="AR14" s="167">
        <f t="shared" si="5"/>
        <v>0</v>
      </c>
      <c r="AS14" s="167">
        <f t="shared" si="6"/>
        <v>0</v>
      </c>
      <c r="AT14" s="167">
        <f t="shared" si="7"/>
        <v>0</v>
      </c>
      <c r="AU14" s="167">
        <f t="shared" si="8"/>
        <v>0</v>
      </c>
      <c r="AV14" s="167">
        <f t="shared" si="9"/>
        <v>0</v>
      </c>
    </row>
    <row r="15" spans="1:48" ht="13">
      <c r="B15" s="152" t="str">
        <f>' Populations'!B92</f>
        <v>75-84</v>
      </c>
      <c r="C15" s="325"/>
      <c r="D15" s="326"/>
      <c r="E15" s="170"/>
      <c r="F15" s="171"/>
      <c r="G15" s="171"/>
      <c r="H15" s="171"/>
      <c r="I15" s="171"/>
      <c r="J15" s="172"/>
      <c r="K15" s="172"/>
      <c r="L15" s="173"/>
      <c r="M15" s="161"/>
      <c r="N15" s="147">
        <f>' Populations'!C38</f>
        <v>0</v>
      </c>
      <c r="O15" s="162">
        <f>IF(N15=0,0,($C$15/$N$15)*100000)</f>
        <v>0</v>
      </c>
      <c r="P15" s="147">
        <f>' Populations'!E38</f>
        <v>0</v>
      </c>
      <c r="Q15" s="162">
        <f>IF(P15=0,0,($D$15/$P$15)*100000)</f>
        <v>0</v>
      </c>
      <c r="R15" s="147">
        <f>' Populations'!G38</f>
        <v>0</v>
      </c>
      <c r="S15" s="162">
        <f>IF(R15=0,0,($E$15/$R$15)*100000)</f>
        <v>0</v>
      </c>
      <c r="T15" s="201">
        <f>' Populations'!I38</f>
        <v>0</v>
      </c>
      <c r="U15" s="162">
        <f>IF(T15=0,0,($F$15/$T$15)*100000)</f>
        <v>0</v>
      </c>
      <c r="V15" s="147">
        <f>' Populations'!K38</f>
        <v>0</v>
      </c>
      <c r="W15" s="162">
        <f>IF(V15=0,0,($G$15/$V$15)*100000)</f>
        <v>0</v>
      </c>
      <c r="X15" s="201">
        <f>' Populations'!M38</f>
        <v>0</v>
      </c>
      <c r="Y15" s="162">
        <f>IF(X15=0,0,($G$15/$X$15)*100000)</f>
        <v>0</v>
      </c>
      <c r="Z15" s="147">
        <f>' Populations'!O38</f>
        <v>0</v>
      </c>
      <c r="AA15" s="162">
        <f>IF(Z15=0,0,($I$15/$Z$15)*100000)</f>
        <v>0</v>
      </c>
      <c r="AB15" s="201">
        <f>' Populations'!Q38</f>
        <v>0</v>
      </c>
      <c r="AC15" s="162">
        <f>IF(AB15=0,0,($J$15/$AB$15)*100000)</f>
        <v>0</v>
      </c>
      <c r="AD15" s="147">
        <f>' Populations'!S38</f>
        <v>0</v>
      </c>
      <c r="AE15" s="162">
        <f>IF(AD15=0,0,($K$15/$AD$15)*100000)</f>
        <v>0</v>
      </c>
      <c r="AF15" s="147">
        <f>' Populations'!U38</f>
        <v>0</v>
      </c>
      <c r="AG15" s="162">
        <f>IF(AF15=0,0,($L$15/$AF$15)*100000)</f>
        <v>0</v>
      </c>
      <c r="AH15" s="161"/>
      <c r="AI15" s="162"/>
      <c r="AJ15" s="164">
        <v>4.4840999999999999E-2</v>
      </c>
      <c r="AK15" s="161"/>
      <c r="AL15" s="152" t="str">
        <f>' Populations'!B20</f>
        <v>75-84</v>
      </c>
      <c r="AM15" s="165">
        <f t="shared" si="0"/>
        <v>0</v>
      </c>
      <c r="AN15" s="166">
        <f t="shared" si="1"/>
        <v>0</v>
      </c>
      <c r="AO15" s="166">
        <f t="shared" si="2"/>
        <v>0</v>
      </c>
      <c r="AP15" s="167">
        <f t="shared" si="3"/>
        <v>0</v>
      </c>
      <c r="AQ15" s="167">
        <f t="shared" si="4"/>
        <v>0</v>
      </c>
      <c r="AR15" s="167">
        <f t="shared" si="5"/>
        <v>0</v>
      </c>
      <c r="AS15" s="167">
        <f t="shared" si="6"/>
        <v>0</v>
      </c>
      <c r="AT15" s="167">
        <f t="shared" si="7"/>
        <v>0</v>
      </c>
      <c r="AU15" s="167">
        <f t="shared" si="8"/>
        <v>0</v>
      </c>
      <c r="AV15" s="167">
        <f t="shared" si="9"/>
        <v>0</v>
      </c>
    </row>
    <row r="16" spans="1:48" ht="13">
      <c r="B16" s="152" t="str">
        <f>' Populations'!B93</f>
        <v>85+</v>
      </c>
      <c r="C16" s="325"/>
      <c r="D16" s="326"/>
      <c r="E16" s="155"/>
      <c r="F16" s="156"/>
      <c r="G16" s="156"/>
      <c r="H16" s="156"/>
      <c r="I16" s="156"/>
      <c r="J16" s="157"/>
      <c r="K16" s="157"/>
      <c r="L16" s="173"/>
      <c r="M16" s="161"/>
      <c r="N16" s="147">
        <f>' Populations'!C39</f>
        <v>0</v>
      </c>
      <c r="O16" s="162">
        <f>IF(N16=0,0,($C$16/$N$16)*100000)</f>
        <v>0</v>
      </c>
      <c r="P16" s="147">
        <f>' Populations'!E39</f>
        <v>0</v>
      </c>
      <c r="Q16" s="162">
        <f>IF(P16=0,0,($D$16/$P$16)*100000)</f>
        <v>0</v>
      </c>
      <c r="R16" s="147">
        <f>' Populations'!G39</f>
        <v>0</v>
      </c>
      <c r="S16" s="162">
        <f>IF(R16=0,0,($E$16/$R$16)*100000)</f>
        <v>0</v>
      </c>
      <c r="T16" s="201">
        <f>' Populations'!I39</f>
        <v>0</v>
      </c>
      <c r="U16" s="162">
        <f>IF(T16=0,0,($F$16/$T$16)*100000)</f>
        <v>0</v>
      </c>
      <c r="V16" s="147">
        <f>' Populations'!K39</f>
        <v>0</v>
      </c>
      <c r="W16" s="162">
        <f>IF(V16=0,0,($G$16/$V$16)*100000)</f>
        <v>0</v>
      </c>
      <c r="X16" s="201">
        <f>' Populations'!M39</f>
        <v>0</v>
      </c>
      <c r="Y16" s="162">
        <f>IF(X16=0,0,($G$16/$X$16)*100000)</f>
        <v>0</v>
      </c>
      <c r="Z16" s="147">
        <f>' Populations'!O39</f>
        <v>0</v>
      </c>
      <c r="AA16" s="162">
        <f>IF(Z16=0,0,($I$16/$Z$16)*100000)</f>
        <v>0</v>
      </c>
      <c r="AB16" s="201">
        <f>' Populations'!Q39</f>
        <v>0</v>
      </c>
      <c r="AC16" s="162">
        <f>IF(AB16=0,0,($J$16/$AB$16)*100000)</f>
        <v>0</v>
      </c>
      <c r="AD16" s="147">
        <f>' Populations'!S39</f>
        <v>0</v>
      </c>
      <c r="AE16" s="162">
        <f>IF(AD16=0,0,($K$16/$AD$16)*100000)</f>
        <v>0</v>
      </c>
      <c r="AF16" s="147">
        <f>' Populations'!U39</f>
        <v>0</v>
      </c>
      <c r="AG16" s="162">
        <f>IF(AF16=0,0,($L$16/$AF$16)*100000)</f>
        <v>0</v>
      </c>
      <c r="AH16" s="161"/>
      <c r="AI16" s="162"/>
      <c r="AJ16" s="164">
        <v>1.5507999999999999E-2</v>
      </c>
      <c r="AK16" s="161"/>
      <c r="AL16" s="152" t="str">
        <f>' Populations'!B21</f>
        <v>85+</v>
      </c>
      <c r="AM16" s="165">
        <f t="shared" si="0"/>
        <v>0</v>
      </c>
      <c r="AN16" s="166">
        <f t="shared" si="1"/>
        <v>0</v>
      </c>
      <c r="AO16" s="166">
        <f t="shared" si="2"/>
        <v>0</v>
      </c>
      <c r="AP16" s="167">
        <f t="shared" si="3"/>
        <v>0</v>
      </c>
      <c r="AQ16" s="167">
        <f t="shared" si="4"/>
        <v>0</v>
      </c>
      <c r="AR16" s="167">
        <f t="shared" si="5"/>
        <v>0</v>
      </c>
      <c r="AS16" s="167">
        <f t="shared" si="6"/>
        <v>0</v>
      </c>
      <c r="AT16" s="167">
        <f t="shared" si="7"/>
        <v>0</v>
      </c>
      <c r="AU16" s="167">
        <f t="shared" si="8"/>
        <v>0</v>
      </c>
      <c r="AV16" s="167">
        <f t="shared" si="9"/>
        <v>0</v>
      </c>
    </row>
    <row r="17" spans="2:48" ht="13">
      <c r="B17" s="177" t="s">
        <v>127</v>
      </c>
      <c r="C17" s="316">
        <f>SUM(C4:C16)</f>
        <v>0</v>
      </c>
      <c r="D17" s="317">
        <f>SUM(D4:D16)</f>
        <v>0</v>
      </c>
      <c r="E17" s="317">
        <f t="shared" ref="E17:L17" si="10">SUM(E4:E16)</f>
        <v>0</v>
      </c>
      <c r="F17" s="318">
        <f t="shared" si="10"/>
        <v>0</v>
      </c>
      <c r="G17" s="318">
        <f t="shared" si="10"/>
        <v>0</v>
      </c>
      <c r="H17" s="318">
        <f t="shared" si="10"/>
        <v>0</v>
      </c>
      <c r="I17" s="318">
        <f t="shared" si="10"/>
        <v>0</v>
      </c>
      <c r="J17" s="318">
        <f t="shared" si="10"/>
        <v>0</v>
      </c>
      <c r="K17" s="318">
        <f t="shared" si="10"/>
        <v>0</v>
      </c>
      <c r="L17" s="318">
        <f t="shared" si="10"/>
        <v>0</v>
      </c>
      <c r="N17" s="147">
        <f>' Populations'!C40</f>
        <v>0</v>
      </c>
      <c r="O17" s="179">
        <f t="shared" ref="O17:AG17" si="11">SUM(O4:O16)</f>
        <v>0</v>
      </c>
      <c r="P17" s="147">
        <f>' Populations'!E40</f>
        <v>0</v>
      </c>
      <c r="Q17" s="179">
        <f t="shared" si="11"/>
        <v>0</v>
      </c>
      <c r="R17" s="147">
        <f>' Populations'!G40</f>
        <v>0</v>
      </c>
      <c r="S17" s="179">
        <f t="shared" si="11"/>
        <v>0</v>
      </c>
      <c r="T17" s="201">
        <f>' Populations'!I40</f>
        <v>0</v>
      </c>
      <c r="U17" s="179">
        <f t="shared" si="11"/>
        <v>0</v>
      </c>
      <c r="V17" s="147">
        <f>' Populations'!K40</f>
        <v>0</v>
      </c>
      <c r="W17" s="179">
        <f t="shared" si="11"/>
        <v>0</v>
      </c>
      <c r="X17" s="201">
        <f>' Populations'!M40</f>
        <v>0</v>
      </c>
      <c r="Y17" s="179">
        <f t="shared" si="11"/>
        <v>0</v>
      </c>
      <c r="Z17" s="147">
        <f>' Populations'!O40</f>
        <v>0</v>
      </c>
      <c r="AA17" s="179">
        <f t="shared" si="11"/>
        <v>0</v>
      </c>
      <c r="AB17" s="201">
        <f>' Populations'!Q40</f>
        <v>0</v>
      </c>
      <c r="AC17" s="179">
        <f t="shared" si="11"/>
        <v>0</v>
      </c>
      <c r="AD17" s="147">
        <f>' Populations'!S40</f>
        <v>0</v>
      </c>
      <c r="AE17" s="179">
        <f t="shared" si="11"/>
        <v>0</v>
      </c>
      <c r="AF17" s="147">
        <f>' Populations'!U40</f>
        <v>0</v>
      </c>
      <c r="AG17" s="179">
        <f t="shared" si="11"/>
        <v>0</v>
      </c>
      <c r="AI17" s="181"/>
      <c r="AJ17" s="182"/>
      <c r="AL17" s="218" t="str">
        <f>' Populations'!B22</f>
        <v>Total</v>
      </c>
      <c r="AM17" s="183">
        <f>SUM(AM4:AM16)</f>
        <v>0</v>
      </c>
      <c r="AN17" s="184">
        <f t="shared" ref="AN17:AV17" si="12">SUM(AN4:AN16)</f>
        <v>0</v>
      </c>
      <c r="AO17" s="185">
        <f t="shared" si="12"/>
        <v>0</v>
      </c>
      <c r="AP17" s="186">
        <f t="shared" si="12"/>
        <v>0</v>
      </c>
      <c r="AQ17" s="187">
        <f t="shared" si="12"/>
        <v>0</v>
      </c>
      <c r="AR17" s="187">
        <f t="shared" si="12"/>
        <v>0</v>
      </c>
      <c r="AS17" s="187">
        <f t="shared" si="12"/>
        <v>0</v>
      </c>
      <c r="AT17" s="187">
        <f t="shared" si="12"/>
        <v>0</v>
      </c>
      <c r="AU17" s="187">
        <f t="shared" si="12"/>
        <v>0</v>
      </c>
      <c r="AV17" s="187">
        <f t="shared" si="12"/>
        <v>0</v>
      </c>
    </row>
    <row r="19" spans="2:48">
      <c r="B19" s="188"/>
      <c r="C19" s="188"/>
      <c r="D19" s="189" t="s">
        <v>115</v>
      </c>
      <c r="E19" s="189"/>
      <c r="F19" s="190" t="s">
        <v>116</v>
      </c>
      <c r="G19" s="190"/>
      <c r="H19" s="190"/>
      <c r="I19" s="190"/>
      <c r="J19" s="190"/>
      <c r="K19" s="190"/>
      <c r="L19" s="190"/>
      <c r="AM19" s="21" t="s">
        <v>117</v>
      </c>
    </row>
    <row r="20" spans="2:48" ht="52" customHeight="1">
      <c r="B20" s="141" t="s">
        <v>60</v>
      </c>
      <c r="C20" s="142" t="s">
        <v>128</v>
      </c>
      <c r="D20" s="143" t="s">
        <v>129</v>
      </c>
      <c r="E20" s="143" t="s">
        <v>130</v>
      </c>
      <c r="F20" s="144" t="str">
        <f>' Populations'!I26</f>
        <v>White-Not Hispanic</v>
      </c>
      <c r="G20" s="144" t="str">
        <f>' Populations'!K26</f>
        <v>Hispanic</v>
      </c>
      <c r="H20" s="144" t="str">
        <f>' Populations'!M26</f>
        <v>Black-Not Hispanic</v>
      </c>
      <c r="I20" s="144" t="str">
        <f>' Populations'!O26</f>
        <v>Asian</v>
      </c>
      <c r="J20" s="144" t="str">
        <f>' Populations'!Q26</f>
        <v>American Indian/Alaska Native</v>
      </c>
      <c r="K20" s="144" t="str">
        <f>' Populations'!S26</f>
        <v>Other</v>
      </c>
      <c r="L20" s="144" t="str">
        <f>' Populations'!U26</f>
        <v>Other</v>
      </c>
      <c r="M20" s="146"/>
      <c r="N20" s="147" t="s">
        <v>121</v>
      </c>
      <c r="O20" s="147" t="s">
        <v>122</v>
      </c>
      <c r="P20" s="147" t="str">
        <f>' Populations'!E26</f>
        <v>Male</v>
      </c>
      <c r="Q20" s="147" t="s">
        <v>122</v>
      </c>
      <c r="R20" s="147" t="str">
        <f>' Populations'!G26</f>
        <v>Female</v>
      </c>
      <c r="S20" s="147" t="s">
        <v>122</v>
      </c>
      <c r="T20" s="201" t="str">
        <f>' Populations'!I26</f>
        <v>White-Not Hispanic</v>
      </c>
      <c r="U20" s="147" t="s">
        <v>122</v>
      </c>
      <c r="V20" s="147" t="str">
        <f>' Populations'!K26</f>
        <v>Hispanic</v>
      </c>
      <c r="W20" s="147" t="s">
        <v>122</v>
      </c>
      <c r="X20" s="201" t="str">
        <f>' Populations'!M26</f>
        <v>Black-Not Hispanic</v>
      </c>
      <c r="Y20" s="147" t="s">
        <v>122</v>
      </c>
      <c r="Z20" s="147" t="str">
        <f>' Populations'!O26</f>
        <v>Asian</v>
      </c>
      <c r="AA20" s="147" t="s">
        <v>122</v>
      </c>
      <c r="AB20" s="201" t="str">
        <f>' Populations'!Q26</f>
        <v>American Indian/Alaska Native</v>
      </c>
      <c r="AC20" s="147" t="s">
        <v>122</v>
      </c>
      <c r="AD20" s="147" t="str">
        <f>' Populations'!S26</f>
        <v>Other</v>
      </c>
      <c r="AE20" s="147" t="s">
        <v>122</v>
      </c>
      <c r="AF20" s="147" t="str">
        <f>' Populations'!U26</f>
        <v>Other</v>
      </c>
      <c r="AG20" s="147" t="s">
        <v>122</v>
      </c>
      <c r="AH20" s="146"/>
      <c r="AI20" s="147" t="s">
        <v>125</v>
      </c>
      <c r="AJ20" s="147" t="s">
        <v>126</v>
      </c>
      <c r="AL20" s="147" t="s">
        <v>60</v>
      </c>
      <c r="AM20" s="149" t="s">
        <v>61</v>
      </c>
      <c r="AN20" s="150" t="s">
        <v>62</v>
      </c>
      <c r="AO20" s="150" t="s">
        <v>63</v>
      </c>
      <c r="AP20" s="144" t="str">
        <f>' Populations'!I26</f>
        <v>White-Not Hispanic</v>
      </c>
      <c r="AQ20" s="144" t="str">
        <f>' Populations'!K26</f>
        <v>Hispanic</v>
      </c>
      <c r="AR20" s="144" t="str">
        <f>' Populations'!M26</f>
        <v>Black-Not Hispanic</v>
      </c>
      <c r="AS20" s="144" t="str">
        <f>' Populations'!O26</f>
        <v>Asian</v>
      </c>
      <c r="AT20" s="144" t="str">
        <f>' Populations'!Q26</f>
        <v>American Indian/Alaska Native</v>
      </c>
      <c r="AU20" s="144" t="str">
        <f>' Populations'!S26</f>
        <v>Other</v>
      </c>
      <c r="AV20" s="144" t="str">
        <f>' Populations'!U26</f>
        <v>Other</v>
      </c>
    </row>
    <row r="21" spans="2:48" ht="13">
      <c r="B21" s="152" t="str">
        <f>' Populations'!B81</f>
        <v>&lt;1</v>
      </c>
      <c r="C21" s="153"/>
      <c r="D21" s="154"/>
      <c r="E21" s="155"/>
      <c r="F21" s="156"/>
      <c r="G21" s="156"/>
      <c r="H21" s="156"/>
      <c r="I21" s="156"/>
      <c r="J21" s="157"/>
      <c r="K21" s="157"/>
      <c r="L21" s="191"/>
      <c r="M21" s="161"/>
      <c r="N21" s="147">
        <f>' Populations'!C27</f>
        <v>0</v>
      </c>
      <c r="O21" s="162">
        <f>IF(N21=0,0,($C$21/$N$21)*100000)</f>
        <v>0</v>
      </c>
      <c r="P21" s="147">
        <f>' Populations'!E27</f>
        <v>0</v>
      </c>
      <c r="Q21" s="162">
        <f>IF(P21=0,0,($D$21/$P$21)*100000)</f>
        <v>0</v>
      </c>
      <c r="R21" s="147">
        <f>' Populations'!G27</f>
        <v>0</v>
      </c>
      <c r="S21" s="162">
        <f>IF(R21=0,0,($E$21/$R$21)*100000)</f>
        <v>0</v>
      </c>
      <c r="T21" s="201">
        <f>' Populations'!I27</f>
        <v>0</v>
      </c>
      <c r="U21" s="162">
        <f>IF(T21=0,0,($F$21/$T$21)*100000)</f>
        <v>0</v>
      </c>
      <c r="V21" s="147">
        <f>' Populations'!K27</f>
        <v>0</v>
      </c>
      <c r="W21" s="162">
        <f>IF(V21=0,0,($G$21/$V$21)*100000)</f>
        <v>0</v>
      </c>
      <c r="X21" s="201">
        <f>' Populations'!M27</f>
        <v>0</v>
      </c>
      <c r="Y21" s="162">
        <f>IF(X21=0,0,($H$21/$X$21)*100000)</f>
        <v>0</v>
      </c>
      <c r="Z21" s="147">
        <f>' Populations'!O27</f>
        <v>0</v>
      </c>
      <c r="AA21" s="162">
        <f>IF(Z21=0,0,($I$21/$Z$21)*100000)</f>
        <v>0</v>
      </c>
      <c r="AB21" s="201">
        <f>' Populations'!Q27</f>
        <v>0</v>
      </c>
      <c r="AC21" s="162">
        <f>IF(AB21=0,0,($J$21/$AB$21)*100000)</f>
        <v>0</v>
      </c>
      <c r="AD21" s="147">
        <f>' Populations'!S27</f>
        <v>0</v>
      </c>
      <c r="AE21" s="162">
        <f>IF(AD21=0,0,($K$21/$AD$21)*100000)</f>
        <v>0</v>
      </c>
      <c r="AF21" s="147">
        <f>' Populations'!U27</f>
        <v>0</v>
      </c>
      <c r="AG21" s="162">
        <f>IF(AF21=0,0,($L$21/$AF$21)*100000)</f>
        <v>0</v>
      </c>
      <c r="AH21" s="161"/>
      <c r="AI21" s="162"/>
      <c r="AJ21" s="164">
        <v>1.3818E-2</v>
      </c>
      <c r="AL21" s="152" t="str">
        <f>' Populations'!B9</f>
        <v>&lt;1</v>
      </c>
      <c r="AM21" s="165">
        <f t="shared" ref="AM21:AM33" si="13">O21*AJ21</f>
        <v>0</v>
      </c>
      <c r="AN21" s="166">
        <f t="shared" ref="AN21:AN33" si="14">Q21*AJ21</f>
        <v>0</v>
      </c>
      <c r="AO21" s="166">
        <f t="shared" ref="AO21:AO33" si="15">S21*AJ21</f>
        <v>0</v>
      </c>
      <c r="AP21" s="167">
        <f t="shared" ref="AP21:AP33" si="16">U21*AJ21</f>
        <v>0</v>
      </c>
      <c r="AQ21" s="167">
        <f t="shared" ref="AQ21:AQ33" si="17">W21*AJ21</f>
        <v>0</v>
      </c>
      <c r="AR21" s="167">
        <f t="shared" ref="AR21:AR33" si="18">Y21*AJ21</f>
        <v>0</v>
      </c>
      <c r="AS21" s="167">
        <f t="shared" ref="AS21:AS33" si="19">AA21*AJ21</f>
        <v>0</v>
      </c>
      <c r="AT21" s="167">
        <f t="shared" ref="AT21:AT33" si="20">AC21*AJ21</f>
        <v>0</v>
      </c>
      <c r="AU21" s="167">
        <f t="shared" ref="AU21:AU33" si="21">AE21*AJ21</f>
        <v>0</v>
      </c>
      <c r="AV21" s="167">
        <f t="shared" ref="AV21:AV33" si="22">AG21*AJ21</f>
        <v>0</v>
      </c>
    </row>
    <row r="22" spans="2:48" ht="13">
      <c r="B22" s="152" t="str">
        <f>' Populations'!B82</f>
        <v>1-4</v>
      </c>
      <c r="C22" s="325"/>
      <c r="D22" s="326"/>
      <c r="E22" s="170"/>
      <c r="F22" s="171"/>
      <c r="G22" s="171"/>
      <c r="H22" s="171"/>
      <c r="I22" s="171"/>
      <c r="J22" s="172"/>
      <c r="K22" s="172"/>
      <c r="L22" s="192"/>
      <c r="M22" s="161"/>
      <c r="N22" s="147">
        <f>' Populations'!C28</f>
        <v>0</v>
      </c>
      <c r="O22" s="162">
        <f>IF(N22=0,0,($C$22/$N$22)*100000)</f>
        <v>0</v>
      </c>
      <c r="P22" s="147">
        <f>' Populations'!E28</f>
        <v>0</v>
      </c>
      <c r="Q22" s="162">
        <f>IF(P22=0,0,($D$22/$P$22)*100000)</f>
        <v>0</v>
      </c>
      <c r="R22" s="147">
        <f>' Populations'!G28</f>
        <v>0</v>
      </c>
      <c r="S22" s="162">
        <f>IF(R22=0,0,($E$22/$R$22)*100000)</f>
        <v>0</v>
      </c>
      <c r="T22" s="201">
        <f>' Populations'!I28</f>
        <v>0</v>
      </c>
      <c r="U22" s="162">
        <f>IF(T22=0,0,($F$22/$T$22)*100000)</f>
        <v>0</v>
      </c>
      <c r="V22" s="147">
        <f>' Populations'!K28</f>
        <v>0</v>
      </c>
      <c r="W22" s="162">
        <f>IF(V22=0,0,($G$22/$V$22)*100000)</f>
        <v>0</v>
      </c>
      <c r="X22" s="201">
        <f>' Populations'!M28</f>
        <v>0</v>
      </c>
      <c r="Y22" s="162">
        <f>IF(X22=0,0,($H$22/$X$22)*100000)</f>
        <v>0</v>
      </c>
      <c r="Z22" s="147">
        <f>' Populations'!O28</f>
        <v>0</v>
      </c>
      <c r="AA22" s="162">
        <f>IF(Z22=0,0,($I$22/$Z$22)*100000)</f>
        <v>0</v>
      </c>
      <c r="AB22" s="201">
        <f>' Populations'!Q28</f>
        <v>0</v>
      </c>
      <c r="AC22" s="162">
        <f>IF(AB22=0,0,($J$22/$AB$22)*100000)</f>
        <v>0</v>
      </c>
      <c r="AD22" s="147">
        <f>' Populations'!S28</f>
        <v>0</v>
      </c>
      <c r="AE22" s="162">
        <f>IF(AD22=0,0,($K$22/$AD$22)*100000)</f>
        <v>0</v>
      </c>
      <c r="AF22" s="147">
        <f>' Populations'!U28</f>
        <v>0</v>
      </c>
      <c r="AG22" s="162">
        <f>IF(AF22=0,0,($L$22/$AF$22)*100000)</f>
        <v>0</v>
      </c>
      <c r="AH22" s="161"/>
      <c r="AI22" s="162"/>
      <c r="AJ22" s="164">
        <v>5.5316999999999998E-2</v>
      </c>
      <c r="AL22" s="152" t="str">
        <f>' Populations'!B10</f>
        <v>1-4</v>
      </c>
      <c r="AM22" s="165">
        <f t="shared" si="13"/>
        <v>0</v>
      </c>
      <c r="AN22" s="166">
        <f t="shared" si="14"/>
        <v>0</v>
      </c>
      <c r="AO22" s="166">
        <f t="shared" si="15"/>
        <v>0</v>
      </c>
      <c r="AP22" s="167">
        <f t="shared" si="16"/>
        <v>0</v>
      </c>
      <c r="AQ22" s="167">
        <f t="shared" si="17"/>
        <v>0</v>
      </c>
      <c r="AR22" s="167">
        <f t="shared" si="18"/>
        <v>0</v>
      </c>
      <c r="AS22" s="167">
        <f t="shared" si="19"/>
        <v>0</v>
      </c>
      <c r="AT22" s="167">
        <f t="shared" si="20"/>
        <v>0</v>
      </c>
      <c r="AU22" s="167">
        <f t="shared" si="21"/>
        <v>0</v>
      </c>
      <c r="AV22" s="167">
        <f t="shared" si="22"/>
        <v>0</v>
      </c>
    </row>
    <row r="23" spans="2:48" ht="13">
      <c r="B23" s="152" t="str">
        <f>' Populations'!B83</f>
        <v>5-9</v>
      </c>
      <c r="C23" s="325"/>
      <c r="D23" s="326"/>
      <c r="E23" s="170"/>
      <c r="F23" s="171"/>
      <c r="G23" s="171"/>
      <c r="H23" s="171"/>
      <c r="I23" s="171"/>
      <c r="J23" s="172"/>
      <c r="K23" s="172"/>
      <c r="L23" s="192"/>
      <c r="M23" s="161"/>
      <c r="N23" s="147">
        <f>' Populations'!C29</f>
        <v>0</v>
      </c>
      <c r="O23" s="162">
        <f>IF(N23=0,0,($C$23/$N$23)*100000)</f>
        <v>0</v>
      </c>
      <c r="P23" s="147">
        <f>' Populations'!E29</f>
        <v>0</v>
      </c>
      <c r="Q23" s="162">
        <f>IF(P23=0,0,($D$23/$P$23)*100000)</f>
        <v>0</v>
      </c>
      <c r="R23" s="147">
        <f>' Populations'!G29</f>
        <v>0</v>
      </c>
      <c r="S23" s="162">
        <f>IF(R23=0,0,($E$23/$R$23)*100000)</f>
        <v>0</v>
      </c>
      <c r="T23" s="201">
        <f>' Populations'!I29</f>
        <v>0</v>
      </c>
      <c r="U23" s="162">
        <f>IF(T23=0,0,($F$23/$T$23)*100000)</f>
        <v>0</v>
      </c>
      <c r="V23" s="147">
        <f>' Populations'!K29</f>
        <v>0</v>
      </c>
      <c r="W23" s="162">
        <f>IF(V23=0,0,($G$23/$V$23)*100000)</f>
        <v>0</v>
      </c>
      <c r="X23" s="201">
        <f>' Populations'!M29</f>
        <v>0</v>
      </c>
      <c r="Y23" s="162">
        <f>IF(X23=0,0,($H$23/$X$23)*100000)</f>
        <v>0</v>
      </c>
      <c r="Z23" s="147">
        <f>' Populations'!O29</f>
        <v>0</v>
      </c>
      <c r="AA23" s="162">
        <f>IF(Z23=0,0,($I$23/$Z$23)*100000)</f>
        <v>0</v>
      </c>
      <c r="AB23" s="201">
        <f>' Populations'!Q29</f>
        <v>0</v>
      </c>
      <c r="AC23" s="162">
        <f>IF(AB23=0,0,($J$23/$AB$23)*100000)</f>
        <v>0</v>
      </c>
      <c r="AD23" s="147">
        <f>' Populations'!S29</f>
        <v>0</v>
      </c>
      <c r="AE23" s="162">
        <f>IF(AD23=0,0,($K$23/$AD$23)*100000)</f>
        <v>0</v>
      </c>
      <c r="AF23" s="147">
        <f>' Populations'!U29</f>
        <v>0</v>
      </c>
      <c r="AG23" s="162">
        <f>IF(AF23=0,0,($L$23/$AF$23)*100000)</f>
        <v>0</v>
      </c>
      <c r="AH23" s="161"/>
      <c r="AI23" s="162"/>
      <c r="AJ23" s="164">
        <v>7.2533E-2</v>
      </c>
      <c r="AL23" s="152" t="str">
        <f>' Populations'!B11</f>
        <v>5-9</v>
      </c>
      <c r="AM23" s="165">
        <f t="shared" si="13"/>
        <v>0</v>
      </c>
      <c r="AN23" s="166">
        <f t="shared" si="14"/>
        <v>0</v>
      </c>
      <c r="AO23" s="166">
        <f t="shared" si="15"/>
        <v>0</v>
      </c>
      <c r="AP23" s="167">
        <f t="shared" si="16"/>
        <v>0</v>
      </c>
      <c r="AQ23" s="167">
        <f t="shared" si="17"/>
        <v>0</v>
      </c>
      <c r="AR23" s="167">
        <f t="shared" si="18"/>
        <v>0</v>
      </c>
      <c r="AS23" s="167">
        <f t="shared" si="19"/>
        <v>0</v>
      </c>
      <c r="AT23" s="167">
        <f t="shared" si="20"/>
        <v>0</v>
      </c>
      <c r="AU23" s="167">
        <f t="shared" si="21"/>
        <v>0</v>
      </c>
      <c r="AV23" s="167">
        <f t="shared" si="22"/>
        <v>0</v>
      </c>
    </row>
    <row r="24" spans="2:48" ht="13">
      <c r="B24" s="152" t="str">
        <f>' Populations'!B84</f>
        <v>10-14</v>
      </c>
      <c r="C24" s="325"/>
      <c r="D24" s="326"/>
      <c r="E24" s="170"/>
      <c r="F24" s="171"/>
      <c r="G24" s="171"/>
      <c r="H24" s="171"/>
      <c r="I24" s="171"/>
      <c r="J24" s="172"/>
      <c r="K24" s="172"/>
      <c r="L24" s="192"/>
      <c r="M24" s="161"/>
      <c r="N24" s="147">
        <f>' Populations'!C30</f>
        <v>0</v>
      </c>
      <c r="O24" s="162">
        <f>IF(N24=0,0,($C$24/$N$24)*100000)</f>
        <v>0</v>
      </c>
      <c r="P24" s="147">
        <f>' Populations'!E30</f>
        <v>0</v>
      </c>
      <c r="Q24" s="162">
        <f>IF(P24=0,0,($D$24/$P$24)*100000)</f>
        <v>0</v>
      </c>
      <c r="R24" s="147">
        <f>' Populations'!G30</f>
        <v>0</v>
      </c>
      <c r="S24" s="162">
        <f>IF(R24=0,0,($E$24/$R$24)*100000)</f>
        <v>0</v>
      </c>
      <c r="T24" s="201">
        <f>' Populations'!I30</f>
        <v>0</v>
      </c>
      <c r="U24" s="162">
        <f>IF(T24=0,0,($F$24/$T$24)*100000)</f>
        <v>0</v>
      </c>
      <c r="V24" s="147">
        <f>' Populations'!K30</f>
        <v>0</v>
      </c>
      <c r="W24" s="162">
        <f>IF(V24=0,0,($G$24/$V$24)*100000)</f>
        <v>0</v>
      </c>
      <c r="X24" s="201">
        <f>' Populations'!M30</f>
        <v>0</v>
      </c>
      <c r="Y24" s="162">
        <f>IF(X24=0,0,($H$24/$X$24)*100000)</f>
        <v>0</v>
      </c>
      <c r="Z24" s="147">
        <f>' Populations'!O30</f>
        <v>0</v>
      </c>
      <c r="AA24" s="162">
        <f>IF(Z24=0,0,($I$24/$Z$24)*100000)</f>
        <v>0</v>
      </c>
      <c r="AB24" s="201">
        <f>' Populations'!Q30</f>
        <v>0</v>
      </c>
      <c r="AC24" s="162">
        <f>IF(AB24=0,0,($J$24/$AB$24)*100000)</f>
        <v>0</v>
      </c>
      <c r="AD24" s="147">
        <f>' Populations'!S30</f>
        <v>0</v>
      </c>
      <c r="AE24" s="162">
        <f>IF(AD24=0,0,($K$24/$AD$24)*100000)</f>
        <v>0</v>
      </c>
      <c r="AF24" s="147">
        <f>' Populations'!U30</f>
        <v>0</v>
      </c>
      <c r="AG24" s="162">
        <f>IF(AF24=0,0,($L$24/$AF$24)*100000)</f>
        <v>0</v>
      </c>
      <c r="AH24" s="161"/>
      <c r="AI24" s="162"/>
      <c r="AJ24" s="164">
        <v>7.3032E-2</v>
      </c>
      <c r="AL24" s="152" t="str">
        <f>' Populations'!B12</f>
        <v>10-14</v>
      </c>
      <c r="AM24" s="165">
        <f t="shared" si="13"/>
        <v>0</v>
      </c>
      <c r="AN24" s="166">
        <f t="shared" si="14"/>
        <v>0</v>
      </c>
      <c r="AO24" s="166">
        <f t="shared" si="15"/>
        <v>0</v>
      </c>
      <c r="AP24" s="167">
        <f t="shared" si="16"/>
        <v>0</v>
      </c>
      <c r="AQ24" s="167">
        <f t="shared" si="17"/>
        <v>0</v>
      </c>
      <c r="AR24" s="167">
        <f t="shared" si="18"/>
        <v>0</v>
      </c>
      <c r="AS24" s="167">
        <f t="shared" si="19"/>
        <v>0</v>
      </c>
      <c r="AT24" s="167">
        <f t="shared" si="20"/>
        <v>0</v>
      </c>
      <c r="AU24" s="167">
        <f t="shared" si="21"/>
        <v>0</v>
      </c>
      <c r="AV24" s="167">
        <f t="shared" si="22"/>
        <v>0</v>
      </c>
    </row>
    <row r="25" spans="2:48" ht="13">
      <c r="B25" s="152" t="str">
        <f>' Populations'!B85</f>
        <v>15-19</v>
      </c>
      <c r="C25" s="325"/>
      <c r="D25" s="326"/>
      <c r="E25" s="170"/>
      <c r="F25" s="171"/>
      <c r="G25" s="171"/>
      <c r="H25" s="171"/>
      <c r="I25" s="171"/>
      <c r="J25" s="172"/>
      <c r="K25" s="172"/>
      <c r="L25" s="192"/>
      <c r="M25" s="161"/>
      <c r="N25" s="147">
        <f>' Populations'!C31</f>
        <v>0</v>
      </c>
      <c r="O25" s="162">
        <f>IF(N25=0,0,($C$25/$N$25)*100000)</f>
        <v>0</v>
      </c>
      <c r="P25" s="147">
        <f>' Populations'!E31</f>
        <v>0</v>
      </c>
      <c r="Q25" s="162">
        <f>IF(P25=0,0,($D$25/$P$25)*100000)</f>
        <v>0</v>
      </c>
      <c r="R25" s="147">
        <f>' Populations'!G31</f>
        <v>0</v>
      </c>
      <c r="S25" s="162">
        <f>IF(R25=0,0,($E$25/$R$25)*100000)</f>
        <v>0</v>
      </c>
      <c r="T25" s="201">
        <f>' Populations'!I31</f>
        <v>0</v>
      </c>
      <c r="U25" s="162">
        <f>IF(T25=0,0,($F$25/$T$25)*100000)</f>
        <v>0</v>
      </c>
      <c r="V25" s="147">
        <f>' Populations'!K31</f>
        <v>0</v>
      </c>
      <c r="W25" s="162">
        <f>IF(V25=0,0,($G$25/$V$25)*100000)</f>
        <v>0</v>
      </c>
      <c r="X25" s="201">
        <f>' Populations'!M31</f>
        <v>0</v>
      </c>
      <c r="Y25" s="162">
        <f>IF(X25=0,0,($H$25/$X$25)*100000)</f>
        <v>0</v>
      </c>
      <c r="Z25" s="147">
        <f>' Populations'!O31</f>
        <v>0</v>
      </c>
      <c r="AA25" s="162">
        <f>IF(Z25=0,0,($I$25/$Z$25)*100000)</f>
        <v>0</v>
      </c>
      <c r="AB25" s="201">
        <f>' Populations'!Q31</f>
        <v>0</v>
      </c>
      <c r="AC25" s="162">
        <f>IF(AB25=0,0,($J$25/$AB$25)*100000)</f>
        <v>0</v>
      </c>
      <c r="AD25" s="147">
        <f>' Populations'!S31</f>
        <v>0</v>
      </c>
      <c r="AE25" s="162">
        <f>IF(AD25=0,0,($K$25/$AD$25)*100000)</f>
        <v>0</v>
      </c>
      <c r="AF25" s="147">
        <f>' Populations'!U31</f>
        <v>0</v>
      </c>
      <c r="AG25" s="162">
        <f>IF(AF25=0,0,($L$25/$AF$25)*100000)</f>
        <v>0</v>
      </c>
      <c r="AH25" s="161"/>
      <c r="AI25" s="162"/>
      <c r="AJ25" s="164">
        <v>7.2168999999999997E-2</v>
      </c>
      <c r="AL25" s="152" t="str">
        <f>' Populations'!B13</f>
        <v>15-19</v>
      </c>
      <c r="AM25" s="165">
        <f t="shared" si="13"/>
        <v>0</v>
      </c>
      <c r="AN25" s="166">
        <f t="shared" si="14"/>
        <v>0</v>
      </c>
      <c r="AO25" s="166">
        <f t="shared" si="15"/>
        <v>0</v>
      </c>
      <c r="AP25" s="167">
        <f t="shared" si="16"/>
        <v>0</v>
      </c>
      <c r="AQ25" s="167">
        <f t="shared" si="17"/>
        <v>0</v>
      </c>
      <c r="AR25" s="167">
        <f t="shared" si="18"/>
        <v>0</v>
      </c>
      <c r="AS25" s="167">
        <f t="shared" si="19"/>
        <v>0</v>
      </c>
      <c r="AT25" s="167">
        <f t="shared" si="20"/>
        <v>0</v>
      </c>
      <c r="AU25" s="167">
        <f t="shared" si="21"/>
        <v>0</v>
      </c>
      <c r="AV25" s="167">
        <f t="shared" si="22"/>
        <v>0</v>
      </c>
    </row>
    <row r="26" spans="2:48" ht="13">
      <c r="B26" s="152" t="str">
        <f>' Populations'!B86</f>
        <v>20-24</v>
      </c>
      <c r="C26" s="325"/>
      <c r="D26" s="326"/>
      <c r="E26" s="170"/>
      <c r="F26" s="171"/>
      <c r="G26" s="171"/>
      <c r="H26" s="171"/>
      <c r="I26" s="171"/>
      <c r="J26" s="172"/>
      <c r="K26" s="172"/>
      <c r="L26" s="192"/>
      <c r="M26" s="161"/>
      <c r="N26" s="147">
        <f>' Populations'!C32</f>
        <v>0</v>
      </c>
      <c r="O26" s="162">
        <f>IF(N26=0,0,($C$26/$N$26)*100000)</f>
        <v>0</v>
      </c>
      <c r="P26" s="147">
        <f>' Populations'!E32</f>
        <v>0</v>
      </c>
      <c r="Q26" s="162">
        <f>IF(P26=0,0,($D$26/$P$26)*100000)</f>
        <v>0</v>
      </c>
      <c r="R26" s="147">
        <f>' Populations'!G32</f>
        <v>0</v>
      </c>
      <c r="S26" s="162">
        <f>IF(R26=0,0,($E$26/$R$26)*100000)</f>
        <v>0</v>
      </c>
      <c r="T26" s="201">
        <f>' Populations'!I32</f>
        <v>0</v>
      </c>
      <c r="U26" s="162">
        <f>IF(T26=0,0,($F$26/$T$26)*100000)</f>
        <v>0</v>
      </c>
      <c r="V26" s="147">
        <f>' Populations'!K32</f>
        <v>0</v>
      </c>
      <c r="W26" s="162">
        <f>IF(V26=0,0,($G$26/$V$26)*100000)</f>
        <v>0</v>
      </c>
      <c r="X26" s="201">
        <f>' Populations'!M32</f>
        <v>0</v>
      </c>
      <c r="Y26" s="162">
        <f>IF(X26=0,0,($H$26/$X$26)*100000)</f>
        <v>0</v>
      </c>
      <c r="Z26" s="147">
        <f>' Populations'!O32</f>
        <v>0</v>
      </c>
      <c r="AA26" s="162">
        <f>IF(Z26=0,0,($I$26/$Z$26)*100000)</f>
        <v>0</v>
      </c>
      <c r="AB26" s="201">
        <f>' Populations'!Q32</f>
        <v>0</v>
      </c>
      <c r="AC26" s="162">
        <f>IF(AB26=0,0,($J$26/$AB$26)*100000)</f>
        <v>0</v>
      </c>
      <c r="AD26" s="147">
        <f>' Populations'!S32</f>
        <v>0</v>
      </c>
      <c r="AE26" s="162">
        <f>IF(AD26=0,0,($K$26/$AD$26)*100000)</f>
        <v>0</v>
      </c>
      <c r="AF26" s="147">
        <f>' Populations'!U32</f>
        <v>0</v>
      </c>
      <c r="AG26" s="162">
        <f>IF(AF26=0,0,($L$26/$AF$26)*100000)</f>
        <v>0</v>
      </c>
      <c r="AH26" s="161"/>
      <c r="AI26" s="162"/>
      <c r="AJ26" s="164">
        <v>6.6477999999999995E-2</v>
      </c>
      <c r="AL26" s="152" t="str">
        <f>' Populations'!B14</f>
        <v>20-24</v>
      </c>
      <c r="AM26" s="165">
        <f t="shared" si="13"/>
        <v>0</v>
      </c>
      <c r="AN26" s="166">
        <f t="shared" si="14"/>
        <v>0</v>
      </c>
      <c r="AO26" s="166">
        <f t="shared" si="15"/>
        <v>0</v>
      </c>
      <c r="AP26" s="167">
        <f t="shared" si="16"/>
        <v>0</v>
      </c>
      <c r="AQ26" s="167">
        <f t="shared" si="17"/>
        <v>0</v>
      </c>
      <c r="AR26" s="167">
        <f t="shared" si="18"/>
        <v>0</v>
      </c>
      <c r="AS26" s="167">
        <f t="shared" si="19"/>
        <v>0</v>
      </c>
      <c r="AT26" s="167">
        <f t="shared" si="20"/>
        <v>0</v>
      </c>
      <c r="AU26" s="167">
        <f t="shared" si="21"/>
        <v>0</v>
      </c>
      <c r="AV26" s="167">
        <f t="shared" si="22"/>
        <v>0</v>
      </c>
    </row>
    <row r="27" spans="2:48" ht="13">
      <c r="B27" s="152" t="str">
        <f>' Populations'!B87</f>
        <v>25-34</v>
      </c>
      <c r="C27" s="325"/>
      <c r="D27" s="326"/>
      <c r="E27" s="170"/>
      <c r="F27" s="171"/>
      <c r="G27" s="171"/>
      <c r="H27" s="171"/>
      <c r="I27" s="171"/>
      <c r="J27" s="172"/>
      <c r="K27" s="172"/>
      <c r="L27" s="192"/>
      <c r="M27" s="161"/>
      <c r="N27" s="147">
        <f>' Populations'!C33</f>
        <v>0</v>
      </c>
      <c r="O27" s="162">
        <f>IF(N27=0,0,($C$27/$N$27)*100000)</f>
        <v>0</v>
      </c>
      <c r="P27" s="147">
        <f>' Populations'!E33</f>
        <v>0</v>
      </c>
      <c r="Q27" s="162">
        <f>IF(P27=0,0,($D$27/$P$27)*100000)</f>
        <v>0</v>
      </c>
      <c r="R27" s="147">
        <f>' Populations'!G33</f>
        <v>0</v>
      </c>
      <c r="S27" s="162">
        <f>IF(R27=0,0,($E$27/$R$27)*100000)</f>
        <v>0</v>
      </c>
      <c r="T27" s="201">
        <f>' Populations'!I33</f>
        <v>0</v>
      </c>
      <c r="U27" s="162">
        <f>IF(T27=0,0,($F$27/$T$27)*100000)</f>
        <v>0</v>
      </c>
      <c r="V27" s="147">
        <f>' Populations'!K33</f>
        <v>0</v>
      </c>
      <c r="W27" s="162">
        <f>IF(V27=0,0,($G$27/$V$27)*100000)</f>
        <v>0</v>
      </c>
      <c r="X27" s="201">
        <f>' Populations'!M33</f>
        <v>0</v>
      </c>
      <c r="Y27" s="162">
        <f>IF(X27=0,0,($H$27/$X$27)*100000)</f>
        <v>0</v>
      </c>
      <c r="Z27" s="147">
        <f>' Populations'!O33</f>
        <v>0</v>
      </c>
      <c r="AA27" s="162">
        <f>IF(Z27=0,0,($I$27/$Z$27)*100000)</f>
        <v>0</v>
      </c>
      <c r="AB27" s="201">
        <f>' Populations'!Q33</f>
        <v>0</v>
      </c>
      <c r="AC27" s="162">
        <f>IF(AB27=0,0,($J$27/$AB$27)*100000)</f>
        <v>0</v>
      </c>
      <c r="AD27" s="147">
        <f>' Populations'!S33</f>
        <v>0</v>
      </c>
      <c r="AE27" s="162">
        <f>IF(AD27=0,0,($K$27/$AD$27)*100000)</f>
        <v>0</v>
      </c>
      <c r="AF27" s="147">
        <f>' Populations'!U33</f>
        <v>0</v>
      </c>
      <c r="AG27" s="162">
        <f>IF(AF27=0,0,($L$272/$AF$27)*100000)</f>
        <v>0</v>
      </c>
      <c r="AH27" s="161"/>
      <c r="AI27" s="162"/>
      <c r="AJ27" s="164">
        <v>0.135573</v>
      </c>
      <c r="AL27" s="152" t="str">
        <f>' Populations'!B15</f>
        <v>25-34</v>
      </c>
      <c r="AM27" s="165">
        <f t="shared" si="13"/>
        <v>0</v>
      </c>
      <c r="AN27" s="166">
        <f t="shared" si="14"/>
        <v>0</v>
      </c>
      <c r="AO27" s="166">
        <f t="shared" si="15"/>
        <v>0</v>
      </c>
      <c r="AP27" s="167">
        <f t="shared" si="16"/>
        <v>0</v>
      </c>
      <c r="AQ27" s="167">
        <f t="shared" si="17"/>
        <v>0</v>
      </c>
      <c r="AR27" s="167">
        <f t="shared" si="18"/>
        <v>0</v>
      </c>
      <c r="AS27" s="167">
        <f t="shared" si="19"/>
        <v>0</v>
      </c>
      <c r="AT27" s="167">
        <f t="shared" si="20"/>
        <v>0</v>
      </c>
      <c r="AU27" s="167">
        <f t="shared" si="21"/>
        <v>0</v>
      </c>
      <c r="AV27" s="167">
        <f t="shared" si="22"/>
        <v>0</v>
      </c>
    </row>
    <row r="28" spans="2:48" ht="13">
      <c r="B28" s="152" t="str">
        <f>' Populations'!B88</f>
        <v>35-44</v>
      </c>
      <c r="C28" s="325"/>
      <c r="D28" s="326"/>
      <c r="E28" s="170"/>
      <c r="F28" s="171"/>
      <c r="G28" s="171"/>
      <c r="H28" s="171"/>
      <c r="I28" s="171"/>
      <c r="J28" s="172"/>
      <c r="K28" s="172"/>
      <c r="L28" s="192"/>
      <c r="M28" s="161"/>
      <c r="N28" s="147">
        <f>' Populations'!C34</f>
        <v>0</v>
      </c>
      <c r="O28" s="162">
        <f>IF(N28=0,0,($C$28/$N$28)*100000)</f>
        <v>0</v>
      </c>
      <c r="P28" s="147">
        <f>' Populations'!E34</f>
        <v>0</v>
      </c>
      <c r="Q28" s="162">
        <f>IF(P28=0,0,($D$28/$P$28)*100000)</f>
        <v>0</v>
      </c>
      <c r="R28" s="147">
        <f>' Populations'!G34</f>
        <v>0</v>
      </c>
      <c r="S28" s="162">
        <f>IF(R28=0,0,($E$28/$R$28)*100000)</f>
        <v>0</v>
      </c>
      <c r="T28" s="201">
        <f>' Populations'!I34</f>
        <v>0</v>
      </c>
      <c r="U28" s="162">
        <f>IF(T28=0,0,($F$28/$T$28)*100000)</f>
        <v>0</v>
      </c>
      <c r="V28" s="147">
        <f>' Populations'!K34</f>
        <v>0</v>
      </c>
      <c r="W28" s="162">
        <f>IF(V28=0,0,($G$28/$V$28)*100000)</f>
        <v>0</v>
      </c>
      <c r="X28" s="201">
        <f>' Populations'!M34</f>
        <v>0</v>
      </c>
      <c r="Y28" s="162">
        <f>IF(X28=0,0,($H$28/$X$28)*100000)</f>
        <v>0</v>
      </c>
      <c r="Z28" s="147">
        <f>' Populations'!O34</f>
        <v>0</v>
      </c>
      <c r="AA28" s="162">
        <f>IF(Z28=0,0,($I$28/$Z$28)*100000)</f>
        <v>0</v>
      </c>
      <c r="AB28" s="201">
        <f>' Populations'!Q34</f>
        <v>0</v>
      </c>
      <c r="AC28" s="162">
        <f>IF(AB28=0,0,($J$28/$AB$28)*100000)</f>
        <v>0</v>
      </c>
      <c r="AD28" s="147">
        <f>' Populations'!S34</f>
        <v>0</v>
      </c>
      <c r="AE28" s="162">
        <f>IF(AD28=0,0,($K$28/$AD$28)*100000)</f>
        <v>0</v>
      </c>
      <c r="AF28" s="147">
        <f>' Populations'!U34</f>
        <v>0</v>
      </c>
      <c r="AG28" s="162">
        <f>IF(AF28=0,0,($L$28/$AF$28)*100000)</f>
        <v>0</v>
      </c>
      <c r="AH28" s="161"/>
      <c r="AI28" s="162"/>
      <c r="AJ28" s="164">
        <v>0.16261300000000001</v>
      </c>
      <c r="AL28" s="152" t="str">
        <f>' Populations'!B16</f>
        <v>35-44</v>
      </c>
      <c r="AM28" s="165">
        <f t="shared" si="13"/>
        <v>0</v>
      </c>
      <c r="AN28" s="166">
        <f t="shared" si="14"/>
        <v>0</v>
      </c>
      <c r="AO28" s="166">
        <f t="shared" si="15"/>
        <v>0</v>
      </c>
      <c r="AP28" s="167">
        <f t="shared" si="16"/>
        <v>0</v>
      </c>
      <c r="AQ28" s="167">
        <f t="shared" si="17"/>
        <v>0</v>
      </c>
      <c r="AR28" s="167">
        <f t="shared" si="18"/>
        <v>0</v>
      </c>
      <c r="AS28" s="167">
        <f t="shared" si="19"/>
        <v>0</v>
      </c>
      <c r="AT28" s="167">
        <f t="shared" si="20"/>
        <v>0</v>
      </c>
      <c r="AU28" s="167">
        <f t="shared" si="21"/>
        <v>0</v>
      </c>
      <c r="AV28" s="167">
        <f t="shared" si="22"/>
        <v>0</v>
      </c>
    </row>
    <row r="29" spans="2:48" ht="13">
      <c r="B29" s="152" t="str">
        <f>' Populations'!B89</f>
        <v>45-54</v>
      </c>
      <c r="C29" s="325"/>
      <c r="D29" s="326"/>
      <c r="E29" s="170"/>
      <c r="F29" s="171"/>
      <c r="G29" s="171"/>
      <c r="H29" s="171"/>
      <c r="I29" s="171"/>
      <c r="J29" s="172"/>
      <c r="K29" s="172"/>
      <c r="L29" s="192"/>
      <c r="M29" s="161"/>
      <c r="N29" s="147">
        <f>' Populations'!C35</f>
        <v>0</v>
      </c>
      <c r="O29" s="162">
        <f>IF(N29=0,0,($C$29/$N$29)*100000)</f>
        <v>0</v>
      </c>
      <c r="P29" s="147">
        <f>' Populations'!E35</f>
        <v>0</v>
      </c>
      <c r="Q29" s="162">
        <f>IF(P29=0,0,($D$29/$P$29)*100000)</f>
        <v>0</v>
      </c>
      <c r="R29" s="147">
        <f>' Populations'!G35</f>
        <v>0</v>
      </c>
      <c r="S29" s="162">
        <f>IF(R29=0,0,($E$29/$R$29)*100000)</f>
        <v>0</v>
      </c>
      <c r="T29" s="201">
        <f>' Populations'!I35</f>
        <v>0</v>
      </c>
      <c r="U29" s="162">
        <f>IF(T29=0,0,($F$29/$T$29)*100000)</f>
        <v>0</v>
      </c>
      <c r="V29" s="147">
        <f>' Populations'!K35</f>
        <v>0</v>
      </c>
      <c r="W29" s="162">
        <f>IF(V29=0,0,($G$29/$V$29)*100000)</f>
        <v>0</v>
      </c>
      <c r="X29" s="201">
        <f>' Populations'!M35</f>
        <v>0</v>
      </c>
      <c r="Y29" s="162">
        <f>IF(X29=0,0,($H$29/$X$29)*100000)</f>
        <v>0</v>
      </c>
      <c r="Z29" s="147">
        <f>' Populations'!O35</f>
        <v>0</v>
      </c>
      <c r="AA29" s="162">
        <f>IF(Z29=0,0,($I$29/$Z$29)*100000)</f>
        <v>0</v>
      </c>
      <c r="AB29" s="201">
        <f>' Populations'!Q35</f>
        <v>0</v>
      </c>
      <c r="AC29" s="162">
        <f>IF(AB29=0,0,($J$29/$AB$29)*100000)</f>
        <v>0</v>
      </c>
      <c r="AD29" s="147">
        <f>' Populations'!S35</f>
        <v>0</v>
      </c>
      <c r="AE29" s="162">
        <f>IF(AD29=0,0,($K$29/$AD$29)*100000)</f>
        <v>0</v>
      </c>
      <c r="AF29" s="147">
        <f>' Populations'!U35</f>
        <v>0</v>
      </c>
      <c r="AG29" s="162">
        <f>IF(AF29=0,0,($L$29/$AF$29)*100000)</f>
        <v>0</v>
      </c>
      <c r="AH29" s="161"/>
      <c r="AI29" s="162"/>
      <c r="AJ29" s="164">
        <v>0.13483400000000001</v>
      </c>
      <c r="AL29" s="152" t="str">
        <f>' Populations'!B17</f>
        <v>45-54</v>
      </c>
      <c r="AM29" s="165">
        <f t="shared" si="13"/>
        <v>0</v>
      </c>
      <c r="AN29" s="166">
        <f t="shared" si="14"/>
        <v>0</v>
      </c>
      <c r="AO29" s="166">
        <f t="shared" si="15"/>
        <v>0</v>
      </c>
      <c r="AP29" s="167">
        <f t="shared" si="16"/>
        <v>0</v>
      </c>
      <c r="AQ29" s="167">
        <f t="shared" si="17"/>
        <v>0</v>
      </c>
      <c r="AR29" s="167">
        <f t="shared" si="18"/>
        <v>0</v>
      </c>
      <c r="AS29" s="167">
        <f t="shared" si="19"/>
        <v>0</v>
      </c>
      <c r="AT29" s="167">
        <f t="shared" si="20"/>
        <v>0</v>
      </c>
      <c r="AU29" s="167">
        <f t="shared" si="21"/>
        <v>0</v>
      </c>
      <c r="AV29" s="167">
        <f t="shared" si="22"/>
        <v>0</v>
      </c>
    </row>
    <row r="30" spans="2:48" ht="13">
      <c r="B30" s="152" t="str">
        <f>' Populations'!B90</f>
        <v>55-64</v>
      </c>
      <c r="C30" s="325"/>
      <c r="D30" s="326"/>
      <c r="E30" s="170"/>
      <c r="F30" s="171"/>
      <c r="G30" s="171"/>
      <c r="H30" s="171"/>
      <c r="I30" s="171"/>
      <c r="J30" s="172"/>
      <c r="K30" s="172"/>
      <c r="L30" s="192"/>
      <c r="M30" s="161"/>
      <c r="N30" s="147">
        <f>' Populations'!C36</f>
        <v>0</v>
      </c>
      <c r="O30" s="162">
        <f>IF(N30=0,0,($C$30/$N$30)*100000)</f>
        <v>0</v>
      </c>
      <c r="P30" s="147">
        <f>' Populations'!E36</f>
        <v>0</v>
      </c>
      <c r="Q30" s="162">
        <f>IF(P30=0,0,($D$30/$P$30)*100000)</f>
        <v>0</v>
      </c>
      <c r="R30" s="147">
        <f>' Populations'!G36</f>
        <v>0</v>
      </c>
      <c r="S30" s="162">
        <f>IF(R30=0,0,($E$30/$R$30)*100000)</f>
        <v>0</v>
      </c>
      <c r="T30" s="201">
        <f>' Populations'!I36</f>
        <v>0</v>
      </c>
      <c r="U30" s="162">
        <f>IF(T30=0,0,($F$30/$T$30)*100000)</f>
        <v>0</v>
      </c>
      <c r="V30" s="147">
        <f>' Populations'!K36</f>
        <v>0</v>
      </c>
      <c r="W30" s="162">
        <f>IF(V30=0,0,($G$30/$V$30)*100000)</f>
        <v>0</v>
      </c>
      <c r="X30" s="201">
        <f>' Populations'!M36</f>
        <v>0</v>
      </c>
      <c r="Y30" s="162">
        <f>IF(X30=0,0,($H$30/$X$30)*100000)</f>
        <v>0</v>
      </c>
      <c r="Z30" s="147">
        <f>' Populations'!O36</f>
        <v>0</v>
      </c>
      <c r="AA30" s="162">
        <f>IF(Z30=0,0,($I$30/$Z$30)*100000)</f>
        <v>0</v>
      </c>
      <c r="AB30" s="201">
        <f>' Populations'!Q36</f>
        <v>0</v>
      </c>
      <c r="AC30" s="162">
        <f>IF(AB30=0,0,($J$30/$AB$30)*100000)</f>
        <v>0</v>
      </c>
      <c r="AD30" s="147">
        <f>' Populations'!S36</f>
        <v>0</v>
      </c>
      <c r="AE30" s="162">
        <f>IF(AD30=0,0,($K$30/$AD$30)*100000)</f>
        <v>0</v>
      </c>
      <c r="AF30" s="147">
        <f>' Populations'!U36</f>
        <v>0</v>
      </c>
      <c r="AG30" s="162">
        <f>IF(AF30=0,0,($L$30/$AF$30)*100000)</f>
        <v>0</v>
      </c>
      <c r="AH30" s="161"/>
      <c r="AI30" s="162"/>
      <c r="AJ30" s="164">
        <v>8.7247000000000005E-2</v>
      </c>
      <c r="AL30" s="152" t="str">
        <f>' Populations'!B18</f>
        <v>55-64</v>
      </c>
      <c r="AM30" s="165">
        <f t="shared" si="13"/>
        <v>0</v>
      </c>
      <c r="AN30" s="166">
        <f t="shared" si="14"/>
        <v>0</v>
      </c>
      <c r="AO30" s="166">
        <f t="shared" si="15"/>
        <v>0</v>
      </c>
      <c r="AP30" s="167">
        <f t="shared" si="16"/>
        <v>0</v>
      </c>
      <c r="AQ30" s="167">
        <f t="shared" si="17"/>
        <v>0</v>
      </c>
      <c r="AR30" s="167">
        <f t="shared" si="18"/>
        <v>0</v>
      </c>
      <c r="AS30" s="167">
        <f t="shared" si="19"/>
        <v>0</v>
      </c>
      <c r="AT30" s="167">
        <f t="shared" si="20"/>
        <v>0</v>
      </c>
      <c r="AU30" s="167">
        <f t="shared" si="21"/>
        <v>0</v>
      </c>
      <c r="AV30" s="167">
        <f t="shared" si="22"/>
        <v>0</v>
      </c>
    </row>
    <row r="31" spans="2:48" ht="13">
      <c r="B31" s="152" t="str">
        <f>' Populations'!B91</f>
        <v>65-74</v>
      </c>
      <c r="C31" s="325"/>
      <c r="D31" s="326"/>
      <c r="E31" s="170"/>
      <c r="F31" s="171"/>
      <c r="G31" s="171"/>
      <c r="H31" s="171"/>
      <c r="I31" s="171"/>
      <c r="J31" s="172"/>
      <c r="K31" s="172"/>
      <c r="L31" s="192"/>
      <c r="M31" s="161"/>
      <c r="N31" s="147">
        <f>' Populations'!C37</f>
        <v>0</v>
      </c>
      <c r="O31" s="162">
        <f>IF(N31=0,0,($C$31/$N$31)*100000)</f>
        <v>0</v>
      </c>
      <c r="P31" s="147">
        <f>' Populations'!E37</f>
        <v>0</v>
      </c>
      <c r="Q31" s="162">
        <f>IF(P31=0,0,($D$31/$P$31)*100000)</f>
        <v>0</v>
      </c>
      <c r="R31" s="147">
        <f>' Populations'!G37</f>
        <v>0</v>
      </c>
      <c r="S31" s="162">
        <f>IF(R31=0,0,($E$31/$R$31)*100000)</f>
        <v>0</v>
      </c>
      <c r="T31" s="201">
        <f>' Populations'!I37</f>
        <v>0</v>
      </c>
      <c r="U31" s="162">
        <f>IF(T31=0,0,($F$31/$T$31)*100000)</f>
        <v>0</v>
      </c>
      <c r="V31" s="147">
        <f>' Populations'!K37</f>
        <v>0</v>
      </c>
      <c r="W31" s="162">
        <f>IF(V31=0,0,($G$31/$V$31)*100000)</f>
        <v>0</v>
      </c>
      <c r="X31" s="201">
        <f>' Populations'!M37</f>
        <v>0</v>
      </c>
      <c r="Y31" s="162">
        <f>IF(X31=0,0,($H$31/$X$31)*100000)</f>
        <v>0</v>
      </c>
      <c r="Z31" s="147">
        <f>' Populations'!O37</f>
        <v>0</v>
      </c>
      <c r="AA31" s="162">
        <f>IF(Z31=0,0,($I$31/$Z$31)*100000)</f>
        <v>0</v>
      </c>
      <c r="AB31" s="201">
        <f>' Populations'!Q37</f>
        <v>0</v>
      </c>
      <c r="AC31" s="162">
        <f>IF(AB31=0,0,($J$31/$AB$31)*100000)</f>
        <v>0</v>
      </c>
      <c r="AD31" s="147">
        <f>' Populations'!S37</f>
        <v>0</v>
      </c>
      <c r="AE31" s="162">
        <f>IF(AD31=0,0,($K$31/$AD$31)*100000)</f>
        <v>0</v>
      </c>
      <c r="AF31" s="147">
        <f>' Populations'!U37</f>
        <v>0</v>
      </c>
      <c r="AG31" s="162">
        <f>IF(AF31=0,0,($L$31/$AF$31)*100000)</f>
        <v>0</v>
      </c>
      <c r="AH31" s="161"/>
      <c r="AI31" s="162"/>
      <c r="AJ31" s="164">
        <v>6.6036999999999998E-2</v>
      </c>
      <c r="AL31" s="152" t="str">
        <f>' Populations'!B19</f>
        <v>65-74</v>
      </c>
      <c r="AM31" s="165">
        <f t="shared" si="13"/>
        <v>0</v>
      </c>
      <c r="AN31" s="166">
        <f t="shared" si="14"/>
        <v>0</v>
      </c>
      <c r="AO31" s="166">
        <f t="shared" si="15"/>
        <v>0</v>
      </c>
      <c r="AP31" s="167">
        <f t="shared" si="16"/>
        <v>0</v>
      </c>
      <c r="AQ31" s="167">
        <f t="shared" si="17"/>
        <v>0</v>
      </c>
      <c r="AR31" s="167">
        <f t="shared" si="18"/>
        <v>0</v>
      </c>
      <c r="AS31" s="167">
        <f t="shared" si="19"/>
        <v>0</v>
      </c>
      <c r="AT31" s="167">
        <f t="shared" si="20"/>
        <v>0</v>
      </c>
      <c r="AU31" s="167">
        <f t="shared" si="21"/>
        <v>0</v>
      </c>
      <c r="AV31" s="167">
        <f t="shared" si="22"/>
        <v>0</v>
      </c>
    </row>
    <row r="32" spans="2:48" ht="13">
      <c r="B32" s="152" t="str">
        <f>' Populations'!B92</f>
        <v>75-84</v>
      </c>
      <c r="C32" s="325"/>
      <c r="D32" s="326"/>
      <c r="E32" s="170"/>
      <c r="F32" s="171"/>
      <c r="G32" s="171"/>
      <c r="H32" s="171"/>
      <c r="I32" s="171"/>
      <c r="J32" s="172"/>
      <c r="K32" s="172"/>
      <c r="L32" s="192"/>
      <c r="M32" s="161"/>
      <c r="N32" s="147">
        <f>' Populations'!C38</f>
        <v>0</v>
      </c>
      <c r="O32" s="162">
        <f>IF(N32=0,0,($C$32/$N$32)*100000)</f>
        <v>0</v>
      </c>
      <c r="P32" s="147">
        <f>' Populations'!E38</f>
        <v>0</v>
      </c>
      <c r="Q32" s="162">
        <f>IF(P32=0,0,($D$32/$P$32)*100000)</f>
        <v>0</v>
      </c>
      <c r="R32" s="147">
        <f>' Populations'!G38</f>
        <v>0</v>
      </c>
      <c r="S32" s="162">
        <f>IF(R32=0,0,($E$32/$R$32)*100000)</f>
        <v>0</v>
      </c>
      <c r="T32" s="201">
        <f>' Populations'!I38</f>
        <v>0</v>
      </c>
      <c r="U32" s="162">
        <f>IF(T32=0,0,($F$32/$T$32)*100000)</f>
        <v>0</v>
      </c>
      <c r="V32" s="147">
        <f>' Populations'!K38</f>
        <v>0</v>
      </c>
      <c r="W32" s="162">
        <f>IF(V32=0,0,($G$32/$V$32)*100000)</f>
        <v>0</v>
      </c>
      <c r="X32" s="201">
        <f>' Populations'!M38</f>
        <v>0</v>
      </c>
      <c r="Y32" s="162">
        <f>IF(X32=0,0,($H$32/$X$32)*100000)</f>
        <v>0</v>
      </c>
      <c r="Z32" s="147">
        <f>' Populations'!O38</f>
        <v>0</v>
      </c>
      <c r="AA32" s="162">
        <f>IF(Z32=0,0,($I$32/$Z$32)*100000)</f>
        <v>0</v>
      </c>
      <c r="AB32" s="201">
        <f>' Populations'!Q38</f>
        <v>0</v>
      </c>
      <c r="AC32" s="162">
        <f>IF(AB32=0,0,($J$32/$AB$32)*100000)</f>
        <v>0</v>
      </c>
      <c r="AD32" s="147">
        <f>' Populations'!S38</f>
        <v>0</v>
      </c>
      <c r="AE32" s="162">
        <f>IF(AD32=0,0,($K$32/$AD$32)*100000)</f>
        <v>0</v>
      </c>
      <c r="AF32" s="147">
        <f>' Populations'!U38</f>
        <v>0</v>
      </c>
      <c r="AG32" s="162">
        <f>IF(AF32=0,0,($L$32/$AF$32)*100000)</f>
        <v>0</v>
      </c>
      <c r="AH32" s="161"/>
      <c r="AI32" s="162"/>
      <c r="AJ32" s="164">
        <v>4.4840999999999999E-2</v>
      </c>
      <c r="AL32" s="152" t="str">
        <f>' Populations'!B20</f>
        <v>75-84</v>
      </c>
      <c r="AM32" s="165">
        <f t="shared" si="13"/>
        <v>0</v>
      </c>
      <c r="AN32" s="166">
        <f t="shared" si="14"/>
        <v>0</v>
      </c>
      <c r="AO32" s="166">
        <f t="shared" si="15"/>
        <v>0</v>
      </c>
      <c r="AP32" s="167">
        <f t="shared" si="16"/>
        <v>0</v>
      </c>
      <c r="AQ32" s="167">
        <f t="shared" si="17"/>
        <v>0</v>
      </c>
      <c r="AR32" s="167">
        <f t="shared" si="18"/>
        <v>0</v>
      </c>
      <c r="AS32" s="167">
        <f t="shared" si="19"/>
        <v>0</v>
      </c>
      <c r="AT32" s="167">
        <f t="shared" si="20"/>
        <v>0</v>
      </c>
      <c r="AU32" s="167">
        <f t="shared" si="21"/>
        <v>0</v>
      </c>
      <c r="AV32" s="167">
        <f t="shared" si="22"/>
        <v>0</v>
      </c>
    </row>
    <row r="33" spans="2:48" ht="13">
      <c r="B33" s="152" t="str">
        <f>' Populations'!B93</f>
        <v>85+</v>
      </c>
      <c r="C33" s="325"/>
      <c r="D33" s="326"/>
      <c r="E33" s="155"/>
      <c r="F33" s="156"/>
      <c r="G33" s="156"/>
      <c r="H33" s="156"/>
      <c r="I33" s="156"/>
      <c r="J33" s="157"/>
      <c r="K33" s="157"/>
      <c r="L33" s="192"/>
      <c r="M33" s="161"/>
      <c r="N33" s="147">
        <f>' Populations'!C39</f>
        <v>0</v>
      </c>
      <c r="O33" s="162">
        <f>IF(N33=0,0,($C$33/$N$33)*100000)</f>
        <v>0</v>
      </c>
      <c r="P33" s="147">
        <f>' Populations'!E39</f>
        <v>0</v>
      </c>
      <c r="Q33" s="162">
        <f>IF(P33=0,0,($D$33/$P$33)*100000)</f>
        <v>0</v>
      </c>
      <c r="R33" s="147">
        <f>' Populations'!G39</f>
        <v>0</v>
      </c>
      <c r="S33" s="162">
        <f>IF(R33=0,0,($E$33/$R$33)*100000)</f>
        <v>0</v>
      </c>
      <c r="T33" s="201">
        <f>' Populations'!I39</f>
        <v>0</v>
      </c>
      <c r="U33" s="162">
        <f>IF(T33=0,0,($F$33/$T$33)*100000)</f>
        <v>0</v>
      </c>
      <c r="V33" s="147">
        <f>' Populations'!K39</f>
        <v>0</v>
      </c>
      <c r="W33" s="162">
        <f>IF(V33=0,0,($G$33/$V$33)*100000)</f>
        <v>0</v>
      </c>
      <c r="X33" s="201">
        <f>' Populations'!M39</f>
        <v>0</v>
      </c>
      <c r="Y33" s="162">
        <f>IF(X33=0,0,($H$33/$X$33)*100000)</f>
        <v>0</v>
      </c>
      <c r="Z33" s="147">
        <f>' Populations'!O39</f>
        <v>0</v>
      </c>
      <c r="AA33" s="162">
        <f>IF(Z33=0,0,($I$33/$Z$33)*100000)</f>
        <v>0</v>
      </c>
      <c r="AB33" s="201">
        <f>' Populations'!Q39</f>
        <v>0</v>
      </c>
      <c r="AC33" s="162">
        <f>IF(AB33=0,0,($J$33/$AB$33)*100000)</f>
        <v>0</v>
      </c>
      <c r="AD33" s="147">
        <f>' Populations'!S39</f>
        <v>0</v>
      </c>
      <c r="AE33" s="162">
        <f>IF(AD33=0,0,($K$33/$AD$33)*100000)</f>
        <v>0</v>
      </c>
      <c r="AF33" s="147">
        <f>' Populations'!U39</f>
        <v>0</v>
      </c>
      <c r="AG33" s="162">
        <f>IF(AF33=0,0,($L$33/$AF$33)*100000)</f>
        <v>0</v>
      </c>
      <c r="AH33" s="161"/>
      <c r="AI33" s="162"/>
      <c r="AJ33" s="164">
        <v>1.5507999999999999E-2</v>
      </c>
      <c r="AL33" s="152" t="str">
        <f>' Populations'!B21</f>
        <v>85+</v>
      </c>
      <c r="AM33" s="165">
        <f t="shared" si="13"/>
        <v>0</v>
      </c>
      <c r="AN33" s="166">
        <f t="shared" si="14"/>
        <v>0</v>
      </c>
      <c r="AO33" s="166">
        <f t="shared" si="15"/>
        <v>0</v>
      </c>
      <c r="AP33" s="167">
        <f t="shared" si="16"/>
        <v>0</v>
      </c>
      <c r="AQ33" s="167">
        <f t="shared" si="17"/>
        <v>0</v>
      </c>
      <c r="AR33" s="167">
        <f t="shared" si="18"/>
        <v>0</v>
      </c>
      <c r="AS33" s="167">
        <f t="shared" si="19"/>
        <v>0</v>
      </c>
      <c r="AT33" s="167">
        <f t="shared" si="20"/>
        <v>0</v>
      </c>
      <c r="AU33" s="167">
        <f t="shared" si="21"/>
        <v>0</v>
      </c>
      <c r="AV33" s="167">
        <f t="shared" si="22"/>
        <v>0</v>
      </c>
    </row>
    <row r="34" spans="2:48" ht="13">
      <c r="B34" s="193" t="s">
        <v>127</v>
      </c>
      <c r="C34" s="319">
        <f>SUM(C21:C33)</f>
        <v>0</v>
      </c>
      <c r="D34" s="320">
        <f t="shared" ref="D34:L34" si="23">SUM(D21:D33)</f>
        <v>0</v>
      </c>
      <c r="E34" s="320">
        <f t="shared" si="23"/>
        <v>0</v>
      </c>
      <c r="F34" s="321">
        <f t="shared" si="23"/>
        <v>0</v>
      </c>
      <c r="G34" s="321">
        <f t="shared" si="23"/>
        <v>0</v>
      </c>
      <c r="H34" s="321">
        <f t="shared" si="23"/>
        <v>0</v>
      </c>
      <c r="I34" s="321">
        <f t="shared" si="23"/>
        <v>0</v>
      </c>
      <c r="J34" s="321">
        <f t="shared" si="23"/>
        <v>0</v>
      </c>
      <c r="K34" s="321">
        <f t="shared" si="23"/>
        <v>0</v>
      </c>
      <c r="L34" s="321">
        <f t="shared" si="23"/>
        <v>0</v>
      </c>
      <c r="N34" s="147">
        <f>' Populations'!C40</f>
        <v>0</v>
      </c>
      <c r="O34" s="179">
        <f t="shared" ref="O34:AG34" si="24">SUM(O21:O33)</f>
        <v>0</v>
      </c>
      <c r="P34" s="147">
        <f>' Populations'!E40</f>
        <v>0</v>
      </c>
      <c r="Q34" s="179">
        <f t="shared" si="24"/>
        <v>0</v>
      </c>
      <c r="R34" s="147">
        <f>' Populations'!G40</f>
        <v>0</v>
      </c>
      <c r="S34" s="179">
        <f t="shared" si="24"/>
        <v>0</v>
      </c>
      <c r="T34" s="201">
        <f>' Populations'!I40</f>
        <v>0</v>
      </c>
      <c r="U34" s="179">
        <f t="shared" si="24"/>
        <v>0</v>
      </c>
      <c r="V34" s="147">
        <f>' Populations'!K40</f>
        <v>0</v>
      </c>
      <c r="W34" s="179">
        <f t="shared" si="24"/>
        <v>0</v>
      </c>
      <c r="X34" s="201">
        <f>' Populations'!M40</f>
        <v>0</v>
      </c>
      <c r="Y34" s="179">
        <f t="shared" si="24"/>
        <v>0</v>
      </c>
      <c r="Z34" s="147">
        <f>' Populations'!O40</f>
        <v>0</v>
      </c>
      <c r="AA34" s="179">
        <f t="shared" si="24"/>
        <v>0</v>
      </c>
      <c r="AB34" s="201">
        <f>' Populations'!Q40</f>
        <v>0</v>
      </c>
      <c r="AC34" s="179">
        <f t="shared" si="24"/>
        <v>0</v>
      </c>
      <c r="AD34" s="147">
        <f>' Populations'!S40</f>
        <v>0</v>
      </c>
      <c r="AE34" s="179">
        <f t="shared" si="24"/>
        <v>0</v>
      </c>
      <c r="AF34" s="147">
        <f>' Populations'!U40</f>
        <v>0</v>
      </c>
      <c r="AG34" s="179">
        <f t="shared" si="24"/>
        <v>0</v>
      </c>
      <c r="AI34" s="162"/>
      <c r="AJ34" s="164"/>
      <c r="AL34" s="152" t="str">
        <f>' Populations'!B22</f>
        <v>Total</v>
      </c>
      <c r="AM34" s="183">
        <f>SUM(AM21:AM33)</f>
        <v>0</v>
      </c>
      <c r="AN34" s="184">
        <f t="shared" ref="AN34:AV34" si="25">SUM(AN21:AN33)</f>
        <v>0</v>
      </c>
      <c r="AO34" s="185">
        <f t="shared" si="25"/>
        <v>0</v>
      </c>
      <c r="AP34" s="187">
        <f t="shared" si="25"/>
        <v>0</v>
      </c>
      <c r="AQ34" s="187">
        <f t="shared" si="25"/>
        <v>0</v>
      </c>
      <c r="AR34" s="187">
        <f t="shared" si="25"/>
        <v>0</v>
      </c>
      <c r="AS34" s="187">
        <f t="shared" si="25"/>
        <v>0</v>
      </c>
      <c r="AT34" s="187">
        <f t="shared" si="25"/>
        <v>0</v>
      </c>
      <c r="AU34" s="187">
        <f t="shared" si="25"/>
        <v>0</v>
      </c>
      <c r="AV34" s="187">
        <f t="shared" si="25"/>
        <v>0</v>
      </c>
    </row>
    <row r="35" spans="2:48" ht="13">
      <c r="AD35" s="147"/>
    </row>
    <row r="36" spans="2:48">
      <c r="B36" s="195"/>
      <c r="C36" s="195"/>
      <c r="D36" s="196" t="s">
        <v>115</v>
      </c>
      <c r="E36" s="196"/>
      <c r="F36" s="197" t="s">
        <v>116</v>
      </c>
      <c r="G36" s="197"/>
      <c r="H36" s="197"/>
      <c r="I36" s="197"/>
      <c r="J36" s="197"/>
      <c r="K36" s="197"/>
      <c r="L36" s="197"/>
      <c r="AM36" s="21" t="s">
        <v>117</v>
      </c>
    </row>
    <row r="37" spans="2:48" ht="44.5" customHeight="1">
      <c r="B37" s="141" t="s">
        <v>60</v>
      </c>
      <c r="C37" s="142" t="s">
        <v>131</v>
      </c>
      <c r="D37" s="143" t="s">
        <v>132</v>
      </c>
      <c r="E37" s="143" t="s">
        <v>133</v>
      </c>
      <c r="F37" s="144" t="str">
        <f>' Populations'!I26</f>
        <v>White-Not Hispanic</v>
      </c>
      <c r="G37" s="144" t="str">
        <f>' Populations'!K26</f>
        <v>Hispanic</v>
      </c>
      <c r="H37" s="144" t="str">
        <f>' Populations'!M26</f>
        <v>Black-Not Hispanic</v>
      </c>
      <c r="I37" s="144" t="str">
        <f>' Populations'!O26</f>
        <v>Asian</v>
      </c>
      <c r="J37" s="144" t="str">
        <f>' Populations'!Q26</f>
        <v>American Indian/Alaska Native</v>
      </c>
      <c r="K37" s="144" t="str">
        <f>' Populations'!S26</f>
        <v>Other</v>
      </c>
      <c r="L37" s="144" t="str">
        <f>' Populations'!U26</f>
        <v>Other</v>
      </c>
      <c r="M37" s="146"/>
      <c r="N37" s="147" t="s">
        <v>121</v>
      </c>
      <c r="O37" s="147" t="s">
        <v>122</v>
      </c>
      <c r="P37" s="147" t="str">
        <f>' Populations'!E26</f>
        <v>Male</v>
      </c>
      <c r="Q37" s="147" t="s">
        <v>122</v>
      </c>
      <c r="R37" s="147" t="str">
        <f>' Populations'!G26</f>
        <v>Female</v>
      </c>
      <c r="S37" s="147" t="s">
        <v>122</v>
      </c>
      <c r="T37" s="201" t="str">
        <f>' Populations'!I26</f>
        <v>White-Not Hispanic</v>
      </c>
      <c r="U37" s="147" t="s">
        <v>122</v>
      </c>
      <c r="V37" s="147" t="str">
        <f>' Populations'!K26</f>
        <v>Hispanic</v>
      </c>
      <c r="W37" s="147" t="s">
        <v>122</v>
      </c>
      <c r="X37" s="201" t="str">
        <f>' Populations'!M26</f>
        <v>Black-Not Hispanic</v>
      </c>
      <c r="Y37" s="147" t="s">
        <v>122</v>
      </c>
      <c r="Z37" s="147" t="str">
        <f>' Populations'!O26</f>
        <v>Asian</v>
      </c>
      <c r="AA37" s="147" t="s">
        <v>122</v>
      </c>
      <c r="AB37" s="147" t="str">
        <f>' Populations'!Q26</f>
        <v>American Indian/Alaska Native</v>
      </c>
      <c r="AC37" s="147" t="s">
        <v>122</v>
      </c>
      <c r="AD37" s="147" t="str">
        <f>' Populations'!S26</f>
        <v>Other</v>
      </c>
      <c r="AE37" s="147" t="s">
        <v>122</v>
      </c>
      <c r="AF37" s="147" t="str">
        <f>' Populations'!U26</f>
        <v>Other</v>
      </c>
      <c r="AG37" s="147" t="s">
        <v>122</v>
      </c>
      <c r="AH37" s="146"/>
      <c r="AI37" s="147" t="s">
        <v>125</v>
      </c>
      <c r="AJ37" s="147" t="s">
        <v>126</v>
      </c>
      <c r="AL37" s="147" t="s">
        <v>60</v>
      </c>
      <c r="AM37" s="149" t="s">
        <v>61</v>
      </c>
      <c r="AN37" s="150" t="s">
        <v>62</v>
      </c>
      <c r="AO37" s="150" t="s">
        <v>63</v>
      </c>
      <c r="AP37" s="144" t="str">
        <f>' Populations'!I26</f>
        <v>White-Not Hispanic</v>
      </c>
      <c r="AQ37" s="144" t="str">
        <f>' Populations'!K26</f>
        <v>Hispanic</v>
      </c>
      <c r="AR37" s="144" t="str">
        <f>' Populations'!M26</f>
        <v>Black-Not Hispanic</v>
      </c>
      <c r="AS37" s="144" t="str">
        <f>' Populations'!O26</f>
        <v>Asian</v>
      </c>
      <c r="AT37" s="144" t="str">
        <f>' Populations'!Q26</f>
        <v>American Indian/Alaska Native</v>
      </c>
      <c r="AU37" s="144" t="str">
        <f>' Populations'!S26</f>
        <v>Other</v>
      </c>
      <c r="AV37" s="144" t="str">
        <f>' Populations'!U26</f>
        <v>Other</v>
      </c>
    </row>
    <row r="38" spans="2:48" ht="13">
      <c r="B38" s="152" t="str">
        <f>' Populations'!B81</f>
        <v>&lt;1</v>
      </c>
      <c r="C38" s="153"/>
      <c r="D38" s="154"/>
      <c r="E38" s="155"/>
      <c r="F38" s="156"/>
      <c r="G38" s="156"/>
      <c r="H38" s="156"/>
      <c r="I38" s="156"/>
      <c r="J38" s="157"/>
      <c r="K38" s="157"/>
      <c r="L38" s="198"/>
      <c r="M38" s="161"/>
      <c r="N38" s="147">
        <f>' Populations'!C27</f>
        <v>0</v>
      </c>
      <c r="O38" s="162">
        <f>IF(N38=0,0,($C$38/$N$38)*100000)</f>
        <v>0</v>
      </c>
      <c r="P38" s="147">
        <f>' Populations'!E27</f>
        <v>0</v>
      </c>
      <c r="Q38" s="162">
        <f>IF(P38=0,0,($D$38/$P$38)*100000)</f>
        <v>0</v>
      </c>
      <c r="R38" s="147">
        <f>' Populations'!G27</f>
        <v>0</v>
      </c>
      <c r="S38" s="162">
        <f>IF(R38=0,0,($E$38/$R$38)*100000)</f>
        <v>0</v>
      </c>
      <c r="T38" s="201">
        <f>' Populations'!I27</f>
        <v>0</v>
      </c>
      <c r="U38" s="162">
        <f>IF(T38=0,0,($F$38/$T$38)*100000)</f>
        <v>0</v>
      </c>
      <c r="V38" s="147">
        <f>' Populations'!K27</f>
        <v>0</v>
      </c>
      <c r="W38" s="162">
        <f>IF(V38=0,0,($G$38/$V$38)*100000)</f>
        <v>0</v>
      </c>
      <c r="X38" s="201">
        <f>' Populations'!M27</f>
        <v>0</v>
      </c>
      <c r="Y38" s="162">
        <f>IF(X38=0,0,($H$38/$X$38)*100000)</f>
        <v>0</v>
      </c>
      <c r="Z38" s="147">
        <f>' Populations'!O27</f>
        <v>0</v>
      </c>
      <c r="AA38" s="162">
        <f>IF(Z38=0,0,($I$38/$Z$38)*100000)</f>
        <v>0</v>
      </c>
      <c r="AB38" s="147">
        <f>' Populations'!Q27</f>
        <v>0</v>
      </c>
      <c r="AC38" s="162">
        <f>IF(AB38=0,0,($J$38/$AB$38)*100000)</f>
        <v>0</v>
      </c>
      <c r="AD38" s="147">
        <f>' Populations'!S27</f>
        <v>0</v>
      </c>
      <c r="AE38" s="162">
        <f>IF(AD38=0,0,($K$38/$AD$38)*100000)</f>
        <v>0</v>
      </c>
      <c r="AF38" s="147">
        <f>' Populations'!U27</f>
        <v>0</v>
      </c>
      <c r="AG38" s="162">
        <f>IF(AF38=0,0,($L$38/$AF$38)*100000)</f>
        <v>0</v>
      </c>
      <c r="AH38" s="161"/>
      <c r="AI38" s="162"/>
      <c r="AJ38" s="164">
        <v>1.3818E-2</v>
      </c>
      <c r="AL38" s="152" t="str">
        <f>' Populations'!B9</f>
        <v>&lt;1</v>
      </c>
      <c r="AM38" s="165">
        <f t="shared" ref="AM38:AM50" si="26">O38*AJ38</f>
        <v>0</v>
      </c>
      <c r="AN38" s="166">
        <f t="shared" ref="AN38:AN50" si="27">Q38*AJ38</f>
        <v>0</v>
      </c>
      <c r="AO38" s="166">
        <f t="shared" ref="AO38:AO50" si="28">S38*AJ38</f>
        <v>0</v>
      </c>
      <c r="AP38" s="167">
        <f t="shared" ref="AP38:AP50" si="29">U38*AJ38</f>
        <v>0</v>
      </c>
      <c r="AQ38" s="167">
        <f t="shared" ref="AQ38:AQ50" si="30">W38*AJ38</f>
        <v>0</v>
      </c>
      <c r="AR38" s="167">
        <f t="shared" ref="AR38:AR50" si="31">Y38*AJ38</f>
        <v>0</v>
      </c>
      <c r="AS38" s="167">
        <f t="shared" ref="AS38:AS50" si="32">AA38*AJ38</f>
        <v>0</v>
      </c>
      <c r="AT38" s="167">
        <f t="shared" ref="AT38:AT50" si="33">AC38*AJ38</f>
        <v>0</v>
      </c>
      <c r="AU38" s="167">
        <f t="shared" ref="AU38:AU50" si="34">AE38*AJ38</f>
        <v>0</v>
      </c>
      <c r="AV38" s="167">
        <f t="shared" ref="AV38:AV50" si="35">AG38*AJ38</f>
        <v>0</v>
      </c>
    </row>
    <row r="39" spans="2:48" ht="13">
      <c r="B39" s="152" t="str">
        <f>' Populations'!B82</f>
        <v>1-4</v>
      </c>
      <c r="C39" s="325"/>
      <c r="D39" s="326"/>
      <c r="E39" s="170"/>
      <c r="F39" s="171"/>
      <c r="G39" s="171"/>
      <c r="H39" s="171"/>
      <c r="I39" s="171"/>
      <c r="J39" s="172"/>
      <c r="K39" s="172"/>
      <c r="L39" s="199"/>
      <c r="M39" s="161"/>
      <c r="N39" s="147">
        <f>' Populations'!C28</f>
        <v>0</v>
      </c>
      <c r="O39" s="162">
        <f>IF(N39=0,0,($C$39/$N$39)*100000)</f>
        <v>0</v>
      </c>
      <c r="P39" s="147">
        <f>' Populations'!E28</f>
        <v>0</v>
      </c>
      <c r="Q39" s="162">
        <f>IF(P39=0,0,($D$39/$P$39)*100000)</f>
        <v>0</v>
      </c>
      <c r="R39" s="147">
        <f>' Populations'!G28</f>
        <v>0</v>
      </c>
      <c r="S39" s="162">
        <f>IF(R39=0,0,($E$39/$R$39)*100000)</f>
        <v>0</v>
      </c>
      <c r="T39" s="201">
        <f>' Populations'!I28</f>
        <v>0</v>
      </c>
      <c r="U39" s="162">
        <f>IF(T39=0,0,($F$39/$T$39)*100000)</f>
        <v>0</v>
      </c>
      <c r="V39" s="147">
        <f>' Populations'!K28</f>
        <v>0</v>
      </c>
      <c r="W39" s="162">
        <f>IF(V39=0,0,($G$39/$V$39)*100000)</f>
        <v>0</v>
      </c>
      <c r="X39" s="201">
        <f>' Populations'!M28</f>
        <v>0</v>
      </c>
      <c r="Y39" s="162">
        <f>IF(X39=0,0,($H$39/$X$39)*100000)</f>
        <v>0</v>
      </c>
      <c r="Z39" s="147">
        <f>' Populations'!O28</f>
        <v>0</v>
      </c>
      <c r="AA39" s="162">
        <f>IF(Z39=0,0,($I$39/$Z$39)*100000)</f>
        <v>0</v>
      </c>
      <c r="AB39" s="147">
        <f>' Populations'!Q28</f>
        <v>0</v>
      </c>
      <c r="AC39" s="162">
        <f>IF(AB39=0,0,($J$39/$AB$39)*100000)</f>
        <v>0</v>
      </c>
      <c r="AD39" s="147">
        <f>' Populations'!S28</f>
        <v>0</v>
      </c>
      <c r="AE39" s="162">
        <f>IF(AD39=0,0,($K$39/$AD$39)*100000)</f>
        <v>0</v>
      </c>
      <c r="AF39" s="147">
        <f>' Populations'!U28</f>
        <v>0</v>
      </c>
      <c r="AG39" s="162">
        <f>IF(AF39=0,0,($L$39/$AF$39)*100000)</f>
        <v>0</v>
      </c>
      <c r="AH39" s="161"/>
      <c r="AI39" s="162"/>
      <c r="AJ39" s="164">
        <v>5.5316999999999998E-2</v>
      </c>
      <c r="AL39" s="152" t="str">
        <f>' Populations'!B10</f>
        <v>1-4</v>
      </c>
      <c r="AM39" s="165">
        <f t="shared" si="26"/>
        <v>0</v>
      </c>
      <c r="AN39" s="166">
        <f t="shared" si="27"/>
        <v>0</v>
      </c>
      <c r="AO39" s="166">
        <f t="shared" si="28"/>
        <v>0</v>
      </c>
      <c r="AP39" s="167">
        <f t="shared" si="29"/>
        <v>0</v>
      </c>
      <c r="AQ39" s="167">
        <f t="shared" si="30"/>
        <v>0</v>
      </c>
      <c r="AR39" s="167">
        <f t="shared" si="31"/>
        <v>0</v>
      </c>
      <c r="AS39" s="167">
        <f t="shared" si="32"/>
        <v>0</v>
      </c>
      <c r="AT39" s="167">
        <f t="shared" si="33"/>
        <v>0</v>
      </c>
      <c r="AU39" s="167">
        <f t="shared" si="34"/>
        <v>0</v>
      </c>
      <c r="AV39" s="167">
        <f t="shared" si="35"/>
        <v>0</v>
      </c>
    </row>
    <row r="40" spans="2:48" ht="13">
      <c r="B40" s="152" t="str">
        <f>' Populations'!B83</f>
        <v>5-9</v>
      </c>
      <c r="C40" s="325"/>
      <c r="D40" s="326"/>
      <c r="E40" s="170"/>
      <c r="F40" s="171"/>
      <c r="G40" s="171"/>
      <c r="H40" s="171"/>
      <c r="I40" s="171"/>
      <c r="J40" s="172"/>
      <c r="K40" s="172"/>
      <c r="L40" s="199"/>
      <c r="M40" s="161"/>
      <c r="N40" s="147">
        <f>' Populations'!C29</f>
        <v>0</v>
      </c>
      <c r="O40" s="162">
        <f>IF(N40=0,0,($C$40/$N$40)*100000)</f>
        <v>0</v>
      </c>
      <c r="P40" s="147">
        <f>' Populations'!E29</f>
        <v>0</v>
      </c>
      <c r="Q40" s="162">
        <f>IF(P40=0,0,($D$40/$P$40)*100000)</f>
        <v>0</v>
      </c>
      <c r="R40" s="147">
        <f>' Populations'!G29</f>
        <v>0</v>
      </c>
      <c r="S40" s="162">
        <f>IF(R40=0,0,($E$40/$R$40)*100000)</f>
        <v>0</v>
      </c>
      <c r="T40" s="201">
        <f>' Populations'!I29</f>
        <v>0</v>
      </c>
      <c r="U40" s="162">
        <f>IF(T40=0,0,($F$40/$T$40)*100000)</f>
        <v>0</v>
      </c>
      <c r="V40" s="147">
        <f>' Populations'!K29</f>
        <v>0</v>
      </c>
      <c r="W40" s="162">
        <f>IF(V40=0,0,($G$40/$V$40)*100000)</f>
        <v>0</v>
      </c>
      <c r="X40" s="201">
        <f>' Populations'!M29</f>
        <v>0</v>
      </c>
      <c r="Y40" s="162">
        <f>IF(X40=0,0,($H$40/$X$40)*100000)</f>
        <v>0</v>
      </c>
      <c r="Z40" s="147">
        <f>' Populations'!O29</f>
        <v>0</v>
      </c>
      <c r="AA40" s="162">
        <f>IF(Z40=0,0,($I$40/$Z$40)*100000)</f>
        <v>0</v>
      </c>
      <c r="AB40" s="147">
        <f>' Populations'!Q29</f>
        <v>0</v>
      </c>
      <c r="AC40" s="162">
        <f>IF(AB40=0,0,($J$40/$AB$40)*100000)</f>
        <v>0</v>
      </c>
      <c r="AD40" s="147">
        <f>' Populations'!S29</f>
        <v>0</v>
      </c>
      <c r="AE40" s="162">
        <f>IF(AD40=0,0,($K$40/$AD$40)*100000)</f>
        <v>0</v>
      </c>
      <c r="AF40" s="147">
        <f>' Populations'!U29</f>
        <v>0</v>
      </c>
      <c r="AG40" s="162">
        <f>IF(AF40=0,0,($L$40/$AF$40)*100000)</f>
        <v>0</v>
      </c>
      <c r="AH40" s="161"/>
      <c r="AI40" s="162"/>
      <c r="AJ40" s="164">
        <v>7.2533E-2</v>
      </c>
      <c r="AL40" s="152" t="str">
        <f>' Populations'!B11</f>
        <v>5-9</v>
      </c>
      <c r="AM40" s="165">
        <f t="shared" si="26"/>
        <v>0</v>
      </c>
      <c r="AN40" s="166">
        <f t="shared" si="27"/>
        <v>0</v>
      </c>
      <c r="AO40" s="166">
        <f t="shared" si="28"/>
        <v>0</v>
      </c>
      <c r="AP40" s="167">
        <f t="shared" si="29"/>
        <v>0</v>
      </c>
      <c r="AQ40" s="167">
        <f t="shared" si="30"/>
        <v>0</v>
      </c>
      <c r="AR40" s="167">
        <f t="shared" si="31"/>
        <v>0</v>
      </c>
      <c r="AS40" s="167">
        <f t="shared" si="32"/>
        <v>0</v>
      </c>
      <c r="AT40" s="167">
        <f t="shared" si="33"/>
        <v>0</v>
      </c>
      <c r="AU40" s="167">
        <f t="shared" si="34"/>
        <v>0</v>
      </c>
      <c r="AV40" s="167">
        <f t="shared" si="35"/>
        <v>0</v>
      </c>
    </row>
    <row r="41" spans="2:48" ht="13">
      <c r="B41" s="152" t="str">
        <f>' Populations'!B84</f>
        <v>10-14</v>
      </c>
      <c r="C41" s="325"/>
      <c r="D41" s="326"/>
      <c r="E41" s="170"/>
      <c r="F41" s="171"/>
      <c r="G41" s="171"/>
      <c r="H41" s="171"/>
      <c r="I41" s="171"/>
      <c r="J41" s="172"/>
      <c r="K41" s="172"/>
      <c r="L41" s="199"/>
      <c r="M41" s="161"/>
      <c r="N41" s="147">
        <f>' Populations'!C30</f>
        <v>0</v>
      </c>
      <c r="O41" s="162">
        <f>IF(N41=0,0,($C$41/$N$41)*100000)</f>
        <v>0</v>
      </c>
      <c r="P41" s="147">
        <f>' Populations'!E30</f>
        <v>0</v>
      </c>
      <c r="Q41" s="162">
        <f>IF(P41=0,0,($D$41/$P$41)*100000)</f>
        <v>0</v>
      </c>
      <c r="R41" s="147">
        <f>' Populations'!G30</f>
        <v>0</v>
      </c>
      <c r="S41" s="162">
        <f>IF(R41=0,0,($E$41/$R$41)*100000)</f>
        <v>0</v>
      </c>
      <c r="T41" s="201">
        <f>' Populations'!I30</f>
        <v>0</v>
      </c>
      <c r="U41" s="162">
        <f>IF(T41=0,0,($F$41/$T$41)*100000)</f>
        <v>0</v>
      </c>
      <c r="V41" s="147">
        <f>' Populations'!K30</f>
        <v>0</v>
      </c>
      <c r="W41" s="162">
        <f>IF(V41=0,0,($G$41/$V$41)*100000)</f>
        <v>0</v>
      </c>
      <c r="X41" s="201">
        <f>' Populations'!M30</f>
        <v>0</v>
      </c>
      <c r="Y41" s="162">
        <f>IF(X41=0,0,($H$41/$X$41)*100000)</f>
        <v>0</v>
      </c>
      <c r="Z41" s="147">
        <f>' Populations'!O30</f>
        <v>0</v>
      </c>
      <c r="AA41" s="162">
        <f>IF(Z41=0,0,($I$41/$Z$41)*100000)</f>
        <v>0</v>
      </c>
      <c r="AB41" s="147">
        <f>' Populations'!Q30</f>
        <v>0</v>
      </c>
      <c r="AC41" s="162">
        <f>IF(AB41=0,0,($J$41/$AB$41)*100000)</f>
        <v>0</v>
      </c>
      <c r="AD41" s="147">
        <f>' Populations'!S30</f>
        <v>0</v>
      </c>
      <c r="AE41" s="162">
        <f>IF(AD41=0,0,($K$41/$AD$41)*100000)</f>
        <v>0</v>
      </c>
      <c r="AF41" s="147">
        <f>' Populations'!U30</f>
        <v>0</v>
      </c>
      <c r="AG41" s="162">
        <f>IF(AF41=0,0,($L$41/$AF$41)*100000)</f>
        <v>0</v>
      </c>
      <c r="AH41" s="161"/>
      <c r="AI41" s="162"/>
      <c r="AJ41" s="164">
        <v>7.3032E-2</v>
      </c>
      <c r="AL41" s="152" t="str">
        <f>' Populations'!B12</f>
        <v>10-14</v>
      </c>
      <c r="AM41" s="165">
        <f t="shared" si="26"/>
        <v>0</v>
      </c>
      <c r="AN41" s="166">
        <f t="shared" si="27"/>
        <v>0</v>
      </c>
      <c r="AO41" s="166">
        <f t="shared" si="28"/>
        <v>0</v>
      </c>
      <c r="AP41" s="167">
        <f t="shared" si="29"/>
        <v>0</v>
      </c>
      <c r="AQ41" s="167">
        <f t="shared" si="30"/>
        <v>0</v>
      </c>
      <c r="AR41" s="167">
        <f t="shared" si="31"/>
        <v>0</v>
      </c>
      <c r="AS41" s="167">
        <f t="shared" si="32"/>
        <v>0</v>
      </c>
      <c r="AT41" s="167">
        <f t="shared" si="33"/>
        <v>0</v>
      </c>
      <c r="AU41" s="167">
        <f t="shared" si="34"/>
        <v>0</v>
      </c>
      <c r="AV41" s="167">
        <f t="shared" si="35"/>
        <v>0</v>
      </c>
    </row>
    <row r="42" spans="2:48" ht="13">
      <c r="B42" s="152" t="str">
        <f>' Populations'!B85</f>
        <v>15-19</v>
      </c>
      <c r="C42" s="325"/>
      <c r="D42" s="326"/>
      <c r="E42" s="170"/>
      <c r="F42" s="171"/>
      <c r="G42" s="171"/>
      <c r="H42" s="171"/>
      <c r="I42" s="171"/>
      <c r="J42" s="172"/>
      <c r="K42" s="172"/>
      <c r="L42" s="199"/>
      <c r="M42" s="161"/>
      <c r="N42" s="147">
        <f>' Populations'!C31</f>
        <v>0</v>
      </c>
      <c r="O42" s="162">
        <f>IF(N42=0,0,($C$42/$N$42)*100000)</f>
        <v>0</v>
      </c>
      <c r="P42" s="147">
        <f>' Populations'!E31</f>
        <v>0</v>
      </c>
      <c r="Q42" s="162">
        <f>IF(P42=0,0,($D$42/$P$42)*100000)</f>
        <v>0</v>
      </c>
      <c r="R42" s="147">
        <f>' Populations'!G31</f>
        <v>0</v>
      </c>
      <c r="S42" s="162">
        <f>IF(R42=0,0,($E$42/$R$42)*100000)</f>
        <v>0</v>
      </c>
      <c r="T42" s="201">
        <f>' Populations'!I31</f>
        <v>0</v>
      </c>
      <c r="U42" s="162">
        <f>IF(T42=0,0,($F$42/$T$42)*100000)</f>
        <v>0</v>
      </c>
      <c r="V42" s="147">
        <f>' Populations'!K31</f>
        <v>0</v>
      </c>
      <c r="W42" s="162">
        <f>IF(V42=0,0,($G$42/$V$42)*100000)</f>
        <v>0</v>
      </c>
      <c r="X42" s="201">
        <f>' Populations'!M31</f>
        <v>0</v>
      </c>
      <c r="Y42" s="162">
        <f>IF(X42=0,0,($H$42/$X$42)*100000)</f>
        <v>0</v>
      </c>
      <c r="Z42" s="147">
        <f>' Populations'!O31</f>
        <v>0</v>
      </c>
      <c r="AA42" s="162">
        <f>IF(Z42=0,0,($I$42/$Z$42)*100000)</f>
        <v>0</v>
      </c>
      <c r="AB42" s="147">
        <f>' Populations'!Q31</f>
        <v>0</v>
      </c>
      <c r="AC42" s="162">
        <f>IF(AB42=0,0,($J$42/$AB$42)*100000)</f>
        <v>0</v>
      </c>
      <c r="AD42" s="147">
        <f>' Populations'!S31</f>
        <v>0</v>
      </c>
      <c r="AE42" s="162">
        <f>IF(AD42=0,0,($K$42/$AD$42)*100000)</f>
        <v>0</v>
      </c>
      <c r="AF42" s="147">
        <f>' Populations'!U31</f>
        <v>0</v>
      </c>
      <c r="AG42" s="162">
        <f>IF(AF42=0,0,($L$42/$AF$42)*100000)</f>
        <v>0</v>
      </c>
      <c r="AH42" s="161"/>
      <c r="AI42" s="162"/>
      <c r="AJ42" s="164">
        <v>7.2168999999999997E-2</v>
      </c>
      <c r="AL42" s="152" t="str">
        <f>' Populations'!B13</f>
        <v>15-19</v>
      </c>
      <c r="AM42" s="165">
        <f t="shared" si="26"/>
        <v>0</v>
      </c>
      <c r="AN42" s="166">
        <f t="shared" si="27"/>
        <v>0</v>
      </c>
      <c r="AO42" s="166">
        <f t="shared" si="28"/>
        <v>0</v>
      </c>
      <c r="AP42" s="167">
        <f t="shared" si="29"/>
        <v>0</v>
      </c>
      <c r="AQ42" s="167">
        <f t="shared" si="30"/>
        <v>0</v>
      </c>
      <c r="AR42" s="167">
        <f t="shared" si="31"/>
        <v>0</v>
      </c>
      <c r="AS42" s="167">
        <f t="shared" si="32"/>
        <v>0</v>
      </c>
      <c r="AT42" s="167">
        <f t="shared" si="33"/>
        <v>0</v>
      </c>
      <c r="AU42" s="167">
        <f t="shared" si="34"/>
        <v>0</v>
      </c>
      <c r="AV42" s="167">
        <f t="shared" si="35"/>
        <v>0</v>
      </c>
    </row>
    <row r="43" spans="2:48" ht="13">
      <c r="B43" s="152" t="str">
        <f>' Populations'!B86</f>
        <v>20-24</v>
      </c>
      <c r="C43" s="325"/>
      <c r="D43" s="326"/>
      <c r="E43" s="170"/>
      <c r="F43" s="171"/>
      <c r="G43" s="171"/>
      <c r="H43" s="171"/>
      <c r="I43" s="171"/>
      <c r="J43" s="172"/>
      <c r="K43" s="172"/>
      <c r="L43" s="199"/>
      <c r="M43" s="161"/>
      <c r="N43" s="147">
        <f>' Populations'!C32</f>
        <v>0</v>
      </c>
      <c r="O43" s="162">
        <f>IF(N43=0,0,($C$43/$N$43)*100000)</f>
        <v>0</v>
      </c>
      <c r="P43" s="147">
        <f>' Populations'!E32</f>
        <v>0</v>
      </c>
      <c r="Q43" s="162">
        <f>IF(P43=0,0,($D$43/$P$43)*100000)</f>
        <v>0</v>
      </c>
      <c r="R43" s="147">
        <f>' Populations'!G32</f>
        <v>0</v>
      </c>
      <c r="S43" s="162">
        <f>IF(R43=0,0,($E$43/$R$43)*100000)</f>
        <v>0</v>
      </c>
      <c r="T43" s="201">
        <f>' Populations'!I32</f>
        <v>0</v>
      </c>
      <c r="U43" s="162">
        <f>IF(T43=0,0,($F$43/$T$43)*100000)</f>
        <v>0</v>
      </c>
      <c r="V43" s="147">
        <f>' Populations'!K32</f>
        <v>0</v>
      </c>
      <c r="W43" s="162">
        <f>IF(V43=0,0,($G$43/$V$43)*100000)</f>
        <v>0</v>
      </c>
      <c r="X43" s="201">
        <f>' Populations'!M32</f>
        <v>0</v>
      </c>
      <c r="Y43" s="162">
        <f>IF(X43=0,0,($H$43/$X$43)*100000)</f>
        <v>0</v>
      </c>
      <c r="Z43" s="147">
        <f>' Populations'!O32</f>
        <v>0</v>
      </c>
      <c r="AA43" s="162">
        <f>IF(Z43=0,0,($I$43/$Z$43)*100000)</f>
        <v>0</v>
      </c>
      <c r="AB43" s="147">
        <f>' Populations'!Q32</f>
        <v>0</v>
      </c>
      <c r="AC43" s="162">
        <f>IF(AB43=0,0,($J$43/$AB$43)*100000)</f>
        <v>0</v>
      </c>
      <c r="AD43" s="147">
        <f>' Populations'!S32</f>
        <v>0</v>
      </c>
      <c r="AE43" s="162">
        <f>IF(AD43=0,0,($K$43/$AD$43)*100000)</f>
        <v>0</v>
      </c>
      <c r="AF43" s="147">
        <f>' Populations'!U32</f>
        <v>0</v>
      </c>
      <c r="AG43" s="162">
        <f>IF(AF43=0,0,($L$43/$AF$43)*100000)</f>
        <v>0</v>
      </c>
      <c r="AH43" s="161"/>
      <c r="AI43" s="162"/>
      <c r="AJ43" s="164">
        <v>6.6477999999999995E-2</v>
      </c>
      <c r="AL43" s="152" t="str">
        <f>' Populations'!B14</f>
        <v>20-24</v>
      </c>
      <c r="AM43" s="165">
        <f t="shared" si="26"/>
        <v>0</v>
      </c>
      <c r="AN43" s="166">
        <f t="shared" si="27"/>
        <v>0</v>
      </c>
      <c r="AO43" s="166">
        <f t="shared" si="28"/>
        <v>0</v>
      </c>
      <c r="AP43" s="167">
        <f t="shared" si="29"/>
        <v>0</v>
      </c>
      <c r="AQ43" s="167">
        <f t="shared" si="30"/>
        <v>0</v>
      </c>
      <c r="AR43" s="167">
        <f t="shared" si="31"/>
        <v>0</v>
      </c>
      <c r="AS43" s="167">
        <f t="shared" si="32"/>
        <v>0</v>
      </c>
      <c r="AT43" s="167">
        <f t="shared" si="33"/>
        <v>0</v>
      </c>
      <c r="AU43" s="167">
        <f t="shared" si="34"/>
        <v>0</v>
      </c>
      <c r="AV43" s="167">
        <f t="shared" si="35"/>
        <v>0</v>
      </c>
    </row>
    <row r="44" spans="2:48" ht="13">
      <c r="B44" s="152" t="str">
        <f>' Populations'!B87</f>
        <v>25-34</v>
      </c>
      <c r="C44" s="325"/>
      <c r="D44" s="326"/>
      <c r="E44" s="170"/>
      <c r="F44" s="171"/>
      <c r="G44" s="171"/>
      <c r="H44" s="171"/>
      <c r="I44" s="171"/>
      <c r="J44" s="172"/>
      <c r="K44" s="172"/>
      <c r="L44" s="199"/>
      <c r="M44" s="161"/>
      <c r="N44" s="147">
        <f>' Populations'!C33</f>
        <v>0</v>
      </c>
      <c r="O44" s="162">
        <f>IF(N44=0,0,($C$44/$N$44)*100000)</f>
        <v>0</v>
      </c>
      <c r="P44" s="147">
        <f>' Populations'!E33</f>
        <v>0</v>
      </c>
      <c r="Q44" s="162">
        <f>IF(P44=0,0,($D$44/$P$44)*100000)</f>
        <v>0</v>
      </c>
      <c r="R44" s="147">
        <f>' Populations'!G33</f>
        <v>0</v>
      </c>
      <c r="S44" s="162">
        <f>IF(R44=0,0,($E$44/$R$44)*100000)</f>
        <v>0</v>
      </c>
      <c r="T44" s="201">
        <f>' Populations'!I33</f>
        <v>0</v>
      </c>
      <c r="U44" s="162">
        <f>IF(T44=0,0,($F$44/$T$44)*100000)</f>
        <v>0</v>
      </c>
      <c r="V44" s="147">
        <f>' Populations'!K33</f>
        <v>0</v>
      </c>
      <c r="W44" s="162">
        <f>IF(V44=0,0,($G$44/$V$44)*100000)</f>
        <v>0</v>
      </c>
      <c r="X44" s="201">
        <f>' Populations'!M33</f>
        <v>0</v>
      </c>
      <c r="Y44" s="162">
        <f>IF(X44=0,0,($H$44/$X$44)*100000)</f>
        <v>0</v>
      </c>
      <c r="Z44" s="147">
        <f>' Populations'!O33</f>
        <v>0</v>
      </c>
      <c r="AA44" s="162">
        <f>IF(Z44=0,0,($I$44/$Z$44)*100000)</f>
        <v>0</v>
      </c>
      <c r="AB44" s="147">
        <f>' Populations'!Q33</f>
        <v>0</v>
      </c>
      <c r="AC44" s="162">
        <f>IF(AB44=0,0,($J$44/$AB$44)*100000)</f>
        <v>0</v>
      </c>
      <c r="AD44" s="147">
        <f>' Populations'!S33</f>
        <v>0</v>
      </c>
      <c r="AE44" s="162">
        <f>IF(AD44=0,0,($K$44/$AD$44)*100000)</f>
        <v>0</v>
      </c>
      <c r="AF44" s="147">
        <f>' Populations'!U33</f>
        <v>0</v>
      </c>
      <c r="AG44" s="162">
        <f>IF(AF44=0,0,($L$44/$AF$44)*100000)</f>
        <v>0</v>
      </c>
      <c r="AH44" s="161"/>
      <c r="AI44" s="162"/>
      <c r="AJ44" s="164">
        <v>0.135573</v>
      </c>
      <c r="AL44" s="152" t="str">
        <f>' Populations'!B15</f>
        <v>25-34</v>
      </c>
      <c r="AM44" s="165">
        <f t="shared" si="26"/>
        <v>0</v>
      </c>
      <c r="AN44" s="166">
        <f t="shared" si="27"/>
        <v>0</v>
      </c>
      <c r="AO44" s="166">
        <f t="shared" si="28"/>
        <v>0</v>
      </c>
      <c r="AP44" s="167">
        <f t="shared" si="29"/>
        <v>0</v>
      </c>
      <c r="AQ44" s="167">
        <f t="shared" si="30"/>
        <v>0</v>
      </c>
      <c r="AR44" s="167">
        <f t="shared" si="31"/>
        <v>0</v>
      </c>
      <c r="AS44" s="167">
        <f t="shared" si="32"/>
        <v>0</v>
      </c>
      <c r="AT44" s="167">
        <f t="shared" si="33"/>
        <v>0</v>
      </c>
      <c r="AU44" s="167">
        <f t="shared" si="34"/>
        <v>0</v>
      </c>
      <c r="AV44" s="167">
        <f t="shared" si="35"/>
        <v>0</v>
      </c>
    </row>
    <row r="45" spans="2:48" ht="13">
      <c r="B45" s="152" t="str">
        <f>' Populations'!B88</f>
        <v>35-44</v>
      </c>
      <c r="C45" s="325"/>
      <c r="D45" s="326"/>
      <c r="E45" s="170"/>
      <c r="F45" s="171"/>
      <c r="G45" s="171"/>
      <c r="H45" s="171"/>
      <c r="I45" s="171"/>
      <c r="J45" s="172"/>
      <c r="K45" s="172"/>
      <c r="L45" s="199"/>
      <c r="M45" s="161"/>
      <c r="N45" s="147">
        <f>' Populations'!C34</f>
        <v>0</v>
      </c>
      <c r="O45" s="162">
        <f>IF(N45=0,0,($C$45/$N$45)*100000)</f>
        <v>0</v>
      </c>
      <c r="P45" s="147">
        <f>' Populations'!E34</f>
        <v>0</v>
      </c>
      <c r="Q45" s="162">
        <f>IF(P45=0,0,($D$45/$P$45)*100000)</f>
        <v>0</v>
      </c>
      <c r="R45" s="147">
        <f>' Populations'!G34</f>
        <v>0</v>
      </c>
      <c r="S45" s="162">
        <f>IF(R45=0,0,($E$45/$R$45)*100000)</f>
        <v>0</v>
      </c>
      <c r="T45" s="201">
        <f>' Populations'!I34</f>
        <v>0</v>
      </c>
      <c r="U45" s="162">
        <f>IF(T45=0,0,($F$45/$T$45)*100000)</f>
        <v>0</v>
      </c>
      <c r="V45" s="147">
        <f>' Populations'!K34</f>
        <v>0</v>
      </c>
      <c r="W45" s="162">
        <f>IF(V45=0,0,($G$45/$V$45)*100000)</f>
        <v>0</v>
      </c>
      <c r="X45" s="201">
        <f>' Populations'!M34</f>
        <v>0</v>
      </c>
      <c r="Y45" s="162">
        <f>IF(X45=0,0,($H$45/$X$45)*100000)</f>
        <v>0</v>
      </c>
      <c r="Z45" s="147">
        <f>' Populations'!O34</f>
        <v>0</v>
      </c>
      <c r="AA45" s="162">
        <f>IF(Z45=0,0,($I$45/$Z$45)*100000)</f>
        <v>0</v>
      </c>
      <c r="AB45" s="147">
        <f>' Populations'!Q34</f>
        <v>0</v>
      </c>
      <c r="AC45" s="162">
        <f>IF(AB45=0,0,($J$45/$AB$45)*100000)</f>
        <v>0</v>
      </c>
      <c r="AD45" s="147">
        <f>' Populations'!S34</f>
        <v>0</v>
      </c>
      <c r="AE45" s="162">
        <f>IF(AD45=0,0,($K$45/$AD$45)*100000)</f>
        <v>0</v>
      </c>
      <c r="AF45" s="147">
        <f>' Populations'!U34</f>
        <v>0</v>
      </c>
      <c r="AG45" s="162">
        <f>IF(AF45=0,0,($L$45/$AF$45)*100000)</f>
        <v>0</v>
      </c>
      <c r="AH45" s="161"/>
      <c r="AI45" s="162"/>
      <c r="AJ45" s="164">
        <v>0.16261300000000001</v>
      </c>
      <c r="AL45" s="152" t="str">
        <f>' Populations'!B16</f>
        <v>35-44</v>
      </c>
      <c r="AM45" s="165">
        <f t="shared" si="26"/>
        <v>0</v>
      </c>
      <c r="AN45" s="166">
        <f t="shared" si="27"/>
        <v>0</v>
      </c>
      <c r="AO45" s="166">
        <f t="shared" si="28"/>
        <v>0</v>
      </c>
      <c r="AP45" s="167">
        <f t="shared" si="29"/>
        <v>0</v>
      </c>
      <c r="AQ45" s="167">
        <f t="shared" si="30"/>
        <v>0</v>
      </c>
      <c r="AR45" s="167">
        <f t="shared" si="31"/>
        <v>0</v>
      </c>
      <c r="AS45" s="167">
        <f t="shared" si="32"/>
        <v>0</v>
      </c>
      <c r="AT45" s="167">
        <f t="shared" si="33"/>
        <v>0</v>
      </c>
      <c r="AU45" s="167">
        <f t="shared" si="34"/>
        <v>0</v>
      </c>
      <c r="AV45" s="167">
        <f t="shared" si="35"/>
        <v>0</v>
      </c>
    </row>
    <row r="46" spans="2:48" ht="13">
      <c r="B46" s="152" t="str">
        <f>' Populations'!B89</f>
        <v>45-54</v>
      </c>
      <c r="C46" s="325"/>
      <c r="D46" s="326"/>
      <c r="E46" s="170"/>
      <c r="F46" s="171"/>
      <c r="G46" s="171"/>
      <c r="H46" s="171"/>
      <c r="I46" s="171"/>
      <c r="J46" s="172"/>
      <c r="K46" s="172"/>
      <c r="L46" s="199"/>
      <c r="M46" s="161"/>
      <c r="N46" s="147">
        <f>' Populations'!C35</f>
        <v>0</v>
      </c>
      <c r="O46" s="162">
        <f>IF(N46=0,0,($C$46/$N$46)*100000)</f>
        <v>0</v>
      </c>
      <c r="P46" s="147">
        <f>' Populations'!E35</f>
        <v>0</v>
      </c>
      <c r="Q46" s="162">
        <f>IF(P46=0,0,($D$46/$P$46)*100000)</f>
        <v>0</v>
      </c>
      <c r="R46" s="147">
        <f>' Populations'!G35</f>
        <v>0</v>
      </c>
      <c r="S46" s="162">
        <f>IF(R46=0,0,($E$46/$R$46)*100000)</f>
        <v>0</v>
      </c>
      <c r="T46" s="201">
        <f>' Populations'!I35</f>
        <v>0</v>
      </c>
      <c r="U46" s="162">
        <f>IF(T46=0,0,($F$46/$T$46)*100000)</f>
        <v>0</v>
      </c>
      <c r="V46" s="147">
        <f>' Populations'!K35</f>
        <v>0</v>
      </c>
      <c r="W46" s="162">
        <f>IF(V46=0,0,($G$46/$V$46)*100000)</f>
        <v>0</v>
      </c>
      <c r="X46" s="201">
        <f>' Populations'!M35</f>
        <v>0</v>
      </c>
      <c r="Y46" s="162">
        <f>IF(X46=0,0,($H$46/$X$46)*100000)</f>
        <v>0</v>
      </c>
      <c r="Z46" s="147">
        <f>' Populations'!O35</f>
        <v>0</v>
      </c>
      <c r="AA46" s="162">
        <f>IF(Z46=0,0,($I$46/$Z$46)*100000)</f>
        <v>0</v>
      </c>
      <c r="AB46" s="147">
        <f>' Populations'!Q35</f>
        <v>0</v>
      </c>
      <c r="AC46" s="162">
        <f>IF(AB46=0,0,($J$46/$AB$46)*100000)</f>
        <v>0</v>
      </c>
      <c r="AD46" s="147">
        <f>' Populations'!S35</f>
        <v>0</v>
      </c>
      <c r="AE46" s="162">
        <f>IF(AD46=0,0,($K$46/$AD$46)*100000)</f>
        <v>0</v>
      </c>
      <c r="AF46" s="147">
        <f>' Populations'!U35</f>
        <v>0</v>
      </c>
      <c r="AG46" s="162">
        <f>IF(AF46=0,0,($L$46/$AF$46)*100000)</f>
        <v>0</v>
      </c>
      <c r="AH46" s="161"/>
      <c r="AI46" s="162"/>
      <c r="AJ46" s="164">
        <v>0.13483400000000001</v>
      </c>
      <c r="AL46" s="152" t="str">
        <f>' Populations'!B17</f>
        <v>45-54</v>
      </c>
      <c r="AM46" s="165">
        <f t="shared" si="26"/>
        <v>0</v>
      </c>
      <c r="AN46" s="166">
        <f t="shared" si="27"/>
        <v>0</v>
      </c>
      <c r="AO46" s="166">
        <f t="shared" si="28"/>
        <v>0</v>
      </c>
      <c r="AP46" s="167">
        <f t="shared" si="29"/>
        <v>0</v>
      </c>
      <c r="AQ46" s="167">
        <f t="shared" si="30"/>
        <v>0</v>
      </c>
      <c r="AR46" s="167">
        <f t="shared" si="31"/>
        <v>0</v>
      </c>
      <c r="AS46" s="167">
        <f t="shared" si="32"/>
        <v>0</v>
      </c>
      <c r="AT46" s="167">
        <f t="shared" si="33"/>
        <v>0</v>
      </c>
      <c r="AU46" s="167">
        <f t="shared" si="34"/>
        <v>0</v>
      </c>
      <c r="AV46" s="167">
        <f t="shared" si="35"/>
        <v>0</v>
      </c>
    </row>
    <row r="47" spans="2:48" ht="13">
      <c r="B47" s="152" t="str">
        <f>' Populations'!B90</f>
        <v>55-64</v>
      </c>
      <c r="C47" s="325"/>
      <c r="D47" s="326"/>
      <c r="E47" s="170"/>
      <c r="F47" s="171"/>
      <c r="G47" s="171"/>
      <c r="H47" s="171"/>
      <c r="I47" s="171"/>
      <c r="J47" s="172"/>
      <c r="K47" s="172"/>
      <c r="L47" s="199"/>
      <c r="M47" s="161"/>
      <c r="N47" s="147">
        <f>' Populations'!C36</f>
        <v>0</v>
      </c>
      <c r="O47" s="162">
        <f>IF(N47=0,0,($C$47/$N$47)*100000)</f>
        <v>0</v>
      </c>
      <c r="P47" s="147">
        <f>' Populations'!E36</f>
        <v>0</v>
      </c>
      <c r="Q47" s="162">
        <f>IF(P47=0,0,($D$47/$P$47)*100000)</f>
        <v>0</v>
      </c>
      <c r="R47" s="147">
        <f>' Populations'!G36</f>
        <v>0</v>
      </c>
      <c r="S47" s="162">
        <f>IF(R47=0,0,($E$47/$R$47)*100000)</f>
        <v>0</v>
      </c>
      <c r="T47" s="201">
        <f>' Populations'!I36</f>
        <v>0</v>
      </c>
      <c r="U47" s="162">
        <f>IF(T47=0,0,($F$47/$T$47)*100000)</f>
        <v>0</v>
      </c>
      <c r="V47" s="147">
        <f>' Populations'!K36</f>
        <v>0</v>
      </c>
      <c r="W47" s="162">
        <f>IF(V47=0,0,($G$47/$V$47)*100000)</f>
        <v>0</v>
      </c>
      <c r="X47" s="201">
        <f>' Populations'!M36</f>
        <v>0</v>
      </c>
      <c r="Y47" s="162">
        <f>IF(X47=0,0,($H$47/$X$47)*100000)</f>
        <v>0</v>
      </c>
      <c r="Z47" s="147">
        <f>' Populations'!O36</f>
        <v>0</v>
      </c>
      <c r="AA47" s="162">
        <f>IF(Z47=0,0,($I$47/$Z$47)*100000)</f>
        <v>0</v>
      </c>
      <c r="AB47" s="147">
        <f>' Populations'!Q36</f>
        <v>0</v>
      </c>
      <c r="AC47" s="162">
        <f>IF(AB47=0,0,($J$47/$AB$47)*100000)</f>
        <v>0</v>
      </c>
      <c r="AD47" s="147">
        <f>' Populations'!S36</f>
        <v>0</v>
      </c>
      <c r="AE47" s="162">
        <f>IF(AD47=0,0,($K$47/$AD$47)*100000)</f>
        <v>0</v>
      </c>
      <c r="AF47" s="147">
        <f>' Populations'!U36</f>
        <v>0</v>
      </c>
      <c r="AG47" s="162">
        <f>IF(AF47=0,0,($L$47/$AF$47)*100000)</f>
        <v>0</v>
      </c>
      <c r="AH47" s="161"/>
      <c r="AI47" s="162"/>
      <c r="AJ47" s="164">
        <v>8.7247000000000005E-2</v>
      </c>
      <c r="AL47" s="152" t="str">
        <f>' Populations'!B18</f>
        <v>55-64</v>
      </c>
      <c r="AM47" s="165">
        <f t="shared" si="26"/>
        <v>0</v>
      </c>
      <c r="AN47" s="166">
        <f t="shared" si="27"/>
        <v>0</v>
      </c>
      <c r="AO47" s="166">
        <f t="shared" si="28"/>
        <v>0</v>
      </c>
      <c r="AP47" s="167">
        <f t="shared" si="29"/>
        <v>0</v>
      </c>
      <c r="AQ47" s="167">
        <f t="shared" si="30"/>
        <v>0</v>
      </c>
      <c r="AR47" s="167">
        <f t="shared" si="31"/>
        <v>0</v>
      </c>
      <c r="AS47" s="167">
        <f t="shared" si="32"/>
        <v>0</v>
      </c>
      <c r="AT47" s="167">
        <f t="shared" si="33"/>
        <v>0</v>
      </c>
      <c r="AU47" s="167">
        <f t="shared" si="34"/>
        <v>0</v>
      </c>
      <c r="AV47" s="167">
        <f t="shared" si="35"/>
        <v>0</v>
      </c>
    </row>
    <row r="48" spans="2:48" ht="13">
      <c r="B48" s="152" t="str">
        <f>' Populations'!B91</f>
        <v>65-74</v>
      </c>
      <c r="C48" s="325"/>
      <c r="D48" s="326"/>
      <c r="E48" s="170"/>
      <c r="F48" s="171"/>
      <c r="G48" s="171"/>
      <c r="H48" s="171"/>
      <c r="I48" s="171"/>
      <c r="J48" s="172"/>
      <c r="K48" s="172"/>
      <c r="L48" s="199"/>
      <c r="M48" s="161"/>
      <c r="N48" s="147">
        <f>' Populations'!C37</f>
        <v>0</v>
      </c>
      <c r="O48" s="162">
        <f>IF(N48=0,0,($C$48/$N$48)*100000)</f>
        <v>0</v>
      </c>
      <c r="P48" s="147">
        <f>' Populations'!E37</f>
        <v>0</v>
      </c>
      <c r="Q48" s="162">
        <f>IF(P48=0,0,($D$48/$P$48)*100000)</f>
        <v>0</v>
      </c>
      <c r="R48" s="147">
        <f>' Populations'!G37</f>
        <v>0</v>
      </c>
      <c r="S48" s="162">
        <f>IF(R48=0,0,($E$48/$R$48)*100000)</f>
        <v>0</v>
      </c>
      <c r="T48" s="201">
        <f>' Populations'!I37</f>
        <v>0</v>
      </c>
      <c r="U48" s="162">
        <f>IF(T48=0,0,($F$48/$T$48)*100000)</f>
        <v>0</v>
      </c>
      <c r="V48" s="147">
        <f>' Populations'!K37</f>
        <v>0</v>
      </c>
      <c r="W48" s="162">
        <f>IF(V48=0,0,($G$48/$V$48)*100000)</f>
        <v>0</v>
      </c>
      <c r="X48" s="201">
        <f>' Populations'!M37</f>
        <v>0</v>
      </c>
      <c r="Y48" s="162">
        <f>IF(X48=0,0,($H$48/$X$48)*100000)</f>
        <v>0</v>
      </c>
      <c r="Z48" s="147">
        <f>' Populations'!O37</f>
        <v>0</v>
      </c>
      <c r="AA48" s="162">
        <f>IF(Z48=0,0,($I$48/$Z$48)*100000)</f>
        <v>0</v>
      </c>
      <c r="AB48" s="147">
        <f>' Populations'!Q37</f>
        <v>0</v>
      </c>
      <c r="AC48" s="162">
        <f>IF(AB48=0,0,($J$48/$AB$48)*100000)</f>
        <v>0</v>
      </c>
      <c r="AD48" s="147">
        <f>' Populations'!S37</f>
        <v>0</v>
      </c>
      <c r="AE48" s="162">
        <f>IF(AD48=0,0,($K$48/$AD$48)*100000)</f>
        <v>0</v>
      </c>
      <c r="AF48" s="147">
        <f>' Populations'!U37</f>
        <v>0</v>
      </c>
      <c r="AG48" s="162">
        <f>IF(AF48=0,0,($L$48/$AF$48)*100000)</f>
        <v>0</v>
      </c>
      <c r="AH48" s="161"/>
      <c r="AI48" s="162"/>
      <c r="AJ48" s="164">
        <v>6.6036999999999998E-2</v>
      </c>
      <c r="AL48" s="152" t="str">
        <f>' Populations'!B19</f>
        <v>65-74</v>
      </c>
      <c r="AM48" s="165">
        <f t="shared" si="26"/>
        <v>0</v>
      </c>
      <c r="AN48" s="166">
        <f t="shared" si="27"/>
        <v>0</v>
      </c>
      <c r="AO48" s="166">
        <f t="shared" si="28"/>
        <v>0</v>
      </c>
      <c r="AP48" s="167">
        <f t="shared" si="29"/>
        <v>0</v>
      </c>
      <c r="AQ48" s="167">
        <f t="shared" si="30"/>
        <v>0</v>
      </c>
      <c r="AR48" s="167">
        <f t="shared" si="31"/>
        <v>0</v>
      </c>
      <c r="AS48" s="167">
        <f t="shared" si="32"/>
        <v>0</v>
      </c>
      <c r="AT48" s="167">
        <f t="shared" si="33"/>
        <v>0</v>
      </c>
      <c r="AU48" s="167">
        <f t="shared" si="34"/>
        <v>0</v>
      </c>
      <c r="AV48" s="167">
        <f t="shared" si="35"/>
        <v>0</v>
      </c>
    </row>
    <row r="49" spans="2:48" ht="13">
      <c r="B49" s="152" t="str">
        <f>' Populations'!B92</f>
        <v>75-84</v>
      </c>
      <c r="C49" s="325"/>
      <c r="D49" s="326"/>
      <c r="E49" s="170"/>
      <c r="F49" s="171"/>
      <c r="G49" s="171"/>
      <c r="H49" s="171"/>
      <c r="I49" s="171"/>
      <c r="J49" s="172"/>
      <c r="K49" s="172"/>
      <c r="L49" s="199"/>
      <c r="M49" s="161"/>
      <c r="N49" s="147">
        <f>' Populations'!C38</f>
        <v>0</v>
      </c>
      <c r="O49" s="162">
        <f>IF(N49=0,0,($C$49/$N$49)*100000)</f>
        <v>0</v>
      </c>
      <c r="P49" s="147">
        <f>' Populations'!E38</f>
        <v>0</v>
      </c>
      <c r="Q49" s="162">
        <f>IF(P49=0,0,($D$49/$P$49)*100000)</f>
        <v>0</v>
      </c>
      <c r="R49" s="147">
        <f>' Populations'!G38</f>
        <v>0</v>
      </c>
      <c r="S49" s="162">
        <f>IF(R49=0,0,($E$49/$R$49)*100000)</f>
        <v>0</v>
      </c>
      <c r="T49" s="201">
        <f>' Populations'!I38</f>
        <v>0</v>
      </c>
      <c r="U49" s="162">
        <f>IF(T49=0,0,($F$49/$T$49)*100000)</f>
        <v>0</v>
      </c>
      <c r="V49" s="147">
        <f>' Populations'!K38</f>
        <v>0</v>
      </c>
      <c r="W49" s="162">
        <f>IF(V49=0,0,($G$49/$V$49)*100000)</f>
        <v>0</v>
      </c>
      <c r="X49" s="201">
        <f>' Populations'!M38</f>
        <v>0</v>
      </c>
      <c r="Y49" s="162">
        <f>IF(X49=0,0,($H$49/$X$49)*100000)</f>
        <v>0</v>
      </c>
      <c r="Z49" s="147">
        <f>' Populations'!O38</f>
        <v>0</v>
      </c>
      <c r="AA49" s="162">
        <f>IF(Z49=0,0,($I$49/$Z$49)*100000)</f>
        <v>0</v>
      </c>
      <c r="AB49" s="147">
        <f>' Populations'!Q38</f>
        <v>0</v>
      </c>
      <c r="AC49" s="162">
        <f>IF(AB49=0,0,($J$49/$AB$49)*100000)</f>
        <v>0</v>
      </c>
      <c r="AD49" s="147">
        <f>' Populations'!S38</f>
        <v>0</v>
      </c>
      <c r="AE49" s="162">
        <f>IF(AD49=0,0,($K$49/$AD$49)*100000)</f>
        <v>0</v>
      </c>
      <c r="AF49" s="147">
        <f>' Populations'!U38</f>
        <v>0</v>
      </c>
      <c r="AG49" s="162">
        <f>IF(AF49=0,0,($L$49/$AF$49)*100000)</f>
        <v>0</v>
      </c>
      <c r="AH49" s="161"/>
      <c r="AI49" s="162"/>
      <c r="AJ49" s="164">
        <v>4.4840999999999999E-2</v>
      </c>
      <c r="AL49" s="152" t="str">
        <f>' Populations'!B20</f>
        <v>75-84</v>
      </c>
      <c r="AM49" s="165">
        <f t="shared" si="26"/>
        <v>0</v>
      </c>
      <c r="AN49" s="166">
        <f t="shared" si="27"/>
        <v>0</v>
      </c>
      <c r="AO49" s="166">
        <f t="shared" si="28"/>
        <v>0</v>
      </c>
      <c r="AP49" s="167">
        <f t="shared" si="29"/>
        <v>0</v>
      </c>
      <c r="AQ49" s="167">
        <f t="shared" si="30"/>
        <v>0</v>
      </c>
      <c r="AR49" s="167">
        <f t="shared" si="31"/>
        <v>0</v>
      </c>
      <c r="AS49" s="167">
        <f t="shared" si="32"/>
        <v>0</v>
      </c>
      <c r="AT49" s="167">
        <f t="shared" si="33"/>
        <v>0</v>
      </c>
      <c r="AU49" s="167">
        <f t="shared" si="34"/>
        <v>0</v>
      </c>
      <c r="AV49" s="167">
        <f t="shared" si="35"/>
        <v>0</v>
      </c>
    </row>
    <row r="50" spans="2:48" ht="13">
      <c r="B50" s="152" t="str">
        <f>' Populations'!B93</f>
        <v>85+</v>
      </c>
      <c r="C50" s="325"/>
      <c r="D50" s="326"/>
      <c r="E50" s="155"/>
      <c r="F50" s="156"/>
      <c r="G50" s="156"/>
      <c r="H50" s="156"/>
      <c r="I50" s="156"/>
      <c r="J50" s="157"/>
      <c r="K50" s="157"/>
      <c r="L50" s="199"/>
      <c r="M50" s="161"/>
      <c r="N50" s="147">
        <f>' Populations'!C39</f>
        <v>0</v>
      </c>
      <c r="O50" s="162">
        <f>IF(N50=0,0,($C$50/$N$50)*100000)</f>
        <v>0</v>
      </c>
      <c r="P50" s="147">
        <f>' Populations'!E39</f>
        <v>0</v>
      </c>
      <c r="Q50" s="162">
        <f>IF(P50=0,0,($D$50/$P$50)*100000)</f>
        <v>0</v>
      </c>
      <c r="R50" s="147">
        <f>' Populations'!G39</f>
        <v>0</v>
      </c>
      <c r="S50" s="162">
        <f>IF(R50=0,0,($E$50/$R$50)*100000)</f>
        <v>0</v>
      </c>
      <c r="T50" s="201">
        <f>' Populations'!I39</f>
        <v>0</v>
      </c>
      <c r="U50" s="162">
        <f>IF(T50=0,0,($F$50/$T$50)*100000)</f>
        <v>0</v>
      </c>
      <c r="V50" s="147">
        <f>' Populations'!K39</f>
        <v>0</v>
      </c>
      <c r="W50" s="162">
        <f>IF(V50=0,0,($G$50/$V$50)*100000)</f>
        <v>0</v>
      </c>
      <c r="X50" s="201">
        <f>' Populations'!M39</f>
        <v>0</v>
      </c>
      <c r="Y50" s="162">
        <f>IF(X50=0,0,($H$50/$X$50)*100000)</f>
        <v>0</v>
      </c>
      <c r="Z50" s="147">
        <f>' Populations'!O39</f>
        <v>0</v>
      </c>
      <c r="AA50" s="162">
        <f>IF(Z50=0,0,($I$50/$Z$50)*100000)</f>
        <v>0</v>
      </c>
      <c r="AB50" s="147">
        <f>' Populations'!Q39</f>
        <v>0</v>
      </c>
      <c r="AC50" s="162">
        <f>IF(AB50=0,0,($J$50/$AB$50)*100000)</f>
        <v>0</v>
      </c>
      <c r="AD50" s="147">
        <f>' Populations'!S39</f>
        <v>0</v>
      </c>
      <c r="AE50" s="162">
        <f>IF(AD50=0,0,($K$50/$AD$50)*100000)</f>
        <v>0</v>
      </c>
      <c r="AF50" s="147">
        <f>' Populations'!U39</f>
        <v>0</v>
      </c>
      <c r="AG50" s="162">
        <f>IF(AF50=0,0,($L$50/$AF$50)*100000)</f>
        <v>0</v>
      </c>
      <c r="AH50" s="161"/>
      <c r="AI50" s="162"/>
      <c r="AJ50" s="164">
        <v>1.5507999999999999E-2</v>
      </c>
      <c r="AL50" s="152" t="str">
        <f>' Populations'!B21</f>
        <v>85+</v>
      </c>
      <c r="AM50" s="165">
        <f t="shared" si="26"/>
        <v>0</v>
      </c>
      <c r="AN50" s="166">
        <f t="shared" si="27"/>
        <v>0</v>
      </c>
      <c r="AO50" s="166">
        <f t="shared" si="28"/>
        <v>0</v>
      </c>
      <c r="AP50" s="167">
        <f t="shared" si="29"/>
        <v>0</v>
      </c>
      <c r="AQ50" s="167">
        <f t="shared" si="30"/>
        <v>0</v>
      </c>
      <c r="AR50" s="167">
        <f t="shared" si="31"/>
        <v>0</v>
      </c>
      <c r="AS50" s="167">
        <f t="shared" si="32"/>
        <v>0</v>
      </c>
      <c r="AT50" s="167">
        <f t="shared" si="33"/>
        <v>0</v>
      </c>
      <c r="AU50" s="167">
        <f t="shared" si="34"/>
        <v>0</v>
      </c>
      <c r="AV50" s="167">
        <f t="shared" si="35"/>
        <v>0</v>
      </c>
    </row>
    <row r="51" spans="2:48" ht="13">
      <c r="B51" s="200" t="s">
        <v>127</v>
      </c>
      <c r="C51" s="322">
        <f>SUM(C38:C50)</f>
        <v>0</v>
      </c>
      <c r="D51" s="323">
        <f t="shared" ref="D51:L51" si="36">SUM(D38:D50)</f>
        <v>0</v>
      </c>
      <c r="E51" s="323">
        <f t="shared" si="36"/>
        <v>0</v>
      </c>
      <c r="F51" s="324">
        <f t="shared" si="36"/>
        <v>0</v>
      </c>
      <c r="G51" s="324">
        <f t="shared" si="36"/>
        <v>0</v>
      </c>
      <c r="H51" s="324">
        <f t="shared" si="36"/>
        <v>0</v>
      </c>
      <c r="I51" s="324">
        <f t="shared" si="36"/>
        <v>0</v>
      </c>
      <c r="J51" s="324">
        <f t="shared" si="36"/>
        <v>0</v>
      </c>
      <c r="K51" s="324">
        <f t="shared" si="36"/>
        <v>0</v>
      </c>
      <c r="L51" s="324">
        <f t="shared" si="36"/>
        <v>0</v>
      </c>
      <c r="N51" s="147">
        <f>' Populations'!C40</f>
        <v>0</v>
      </c>
      <c r="O51" s="179">
        <f t="shared" ref="O51:AG51" si="37">SUM(O38:O50)</f>
        <v>0</v>
      </c>
      <c r="P51" s="147">
        <f>' Populations'!E40</f>
        <v>0</v>
      </c>
      <c r="Q51" s="179">
        <f t="shared" si="37"/>
        <v>0</v>
      </c>
      <c r="R51" s="147">
        <f>' Populations'!G40</f>
        <v>0</v>
      </c>
      <c r="S51" s="179">
        <f t="shared" si="37"/>
        <v>0</v>
      </c>
      <c r="T51" s="201">
        <f>' Populations'!I40</f>
        <v>0</v>
      </c>
      <c r="U51" s="179">
        <f t="shared" si="37"/>
        <v>0</v>
      </c>
      <c r="V51" s="147">
        <f>' Populations'!K40</f>
        <v>0</v>
      </c>
      <c r="W51" s="179">
        <f t="shared" si="37"/>
        <v>0</v>
      </c>
      <c r="X51" s="201">
        <f>' Populations'!M40</f>
        <v>0</v>
      </c>
      <c r="Y51" s="179">
        <f t="shared" si="37"/>
        <v>0</v>
      </c>
      <c r="Z51" s="147">
        <f>' Populations'!O40</f>
        <v>0</v>
      </c>
      <c r="AA51" s="179">
        <f t="shared" si="37"/>
        <v>0</v>
      </c>
      <c r="AB51" s="147">
        <f>' Populations'!Q40</f>
        <v>0</v>
      </c>
      <c r="AC51" s="179">
        <f t="shared" si="37"/>
        <v>0</v>
      </c>
      <c r="AD51" s="147">
        <f>' Populations'!S40</f>
        <v>0</v>
      </c>
      <c r="AE51" s="179">
        <f t="shared" si="37"/>
        <v>0</v>
      </c>
      <c r="AF51" s="147">
        <f>' Populations'!U40</f>
        <v>0</v>
      </c>
      <c r="AG51" s="179">
        <f t="shared" si="37"/>
        <v>0</v>
      </c>
      <c r="AI51" s="162"/>
      <c r="AJ51" s="164"/>
      <c r="AL51" s="152" t="str">
        <f>' Populations'!B22</f>
        <v>Total</v>
      </c>
      <c r="AM51" s="183">
        <f>SUM(AM38:AM50)</f>
        <v>0</v>
      </c>
      <c r="AN51" s="184">
        <f t="shared" ref="AN51:AV51" si="38">SUM(AN38:AN50)</f>
        <v>0</v>
      </c>
      <c r="AO51" s="185">
        <f t="shared" si="38"/>
        <v>0</v>
      </c>
      <c r="AP51" s="187">
        <f t="shared" si="38"/>
        <v>0</v>
      </c>
      <c r="AQ51" s="187">
        <f t="shared" si="38"/>
        <v>0</v>
      </c>
      <c r="AR51" s="187">
        <f t="shared" si="38"/>
        <v>0</v>
      </c>
      <c r="AS51" s="187">
        <f t="shared" si="38"/>
        <v>0</v>
      </c>
      <c r="AT51" s="187">
        <f t="shared" si="38"/>
        <v>0</v>
      </c>
      <c r="AU51" s="187">
        <f t="shared" si="38"/>
        <v>0</v>
      </c>
      <c r="AV51" s="187">
        <f t="shared" si="38"/>
        <v>0</v>
      </c>
    </row>
  </sheetData>
  <mergeCells count="3">
    <mergeCell ref="B1:E1"/>
    <mergeCell ref="AL1:AN1"/>
    <mergeCell ref="AI1:AJ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CF19C-02A7-4A9B-B079-7CA3A83C1C71}">
  <dimension ref="A1:DY51"/>
  <sheetViews>
    <sheetView zoomScale="90" zoomScaleNormal="90" zoomScaleSheetLayoutView="50" workbookViewId="0">
      <selection activeCell="A2" sqref="A2"/>
    </sheetView>
  </sheetViews>
  <sheetFormatPr defaultColWidth="8.7265625" defaultRowHeight="12.5"/>
  <cols>
    <col min="1" max="2" width="8.7265625" style="21"/>
    <col min="3" max="3" width="15.1796875" style="21" customWidth="1"/>
    <col min="4" max="4" width="15.54296875" style="21" customWidth="1"/>
    <col min="5" max="5" width="15.1796875" style="21" customWidth="1"/>
    <col min="6" max="6" width="17.81640625" style="21" customWidth="1"/>
    <col min="7" max="7" width="15.54296875" style="21" customWidth="1"/>
    <col min="8" max="8" width="15.453125" style="21" customWidth="1"/>
    <col min="9" max="11" width="15.1796875" style="21" customWidth="1"/>
    <col min="12" max="17" width="15.54296875" style="21" customWidth="1"/>
    <col min="18" max="32" width="15.54296875" style="21" hidden="1" customWidth="1"/>
    <col min="33" max="33" width="6" style="21" customWidth="1"/>
    <col min="34" max="34" width="15.1796875" style="21" customWidth="1"/>
    <col min="35" max="47" width="11.1796875" style="21" hidden="1" customWidth="1"/>
    <col min="48" max="49" width="12.54296875" style="21" hidden="1" customWidth="1"/>
    <col min="50" max="94" width="11.1796875" style="21" hidden="1" customWidth="1"/>
    <col min="95" max="95" width="6" style="21" hidden="1" customWidth="1"/>
    <col min="96" max="96" width="19.453125" style="21" customWidth="1"/>
    <col min="97" max="97" width="14.54296875" style="21" hidden="1" customWidth="1"/>
    <col min="98" max="98" width="6" style="21" customWidth="1"/>
    <col min="99" max="99" width="8.81640625" style="21" customWidth="1"/>
    <col min="100" max="101" width="15.54296875" style="21" customWidth="1"/>
    <col min="102" max="102" width="15.1796875" style="21" customWidth="1"/>
    <col min="103" max="103" width="15.453125" style="21" customWidth="1"/>
    <col min="104" max="104" width="15.54296875" style="21" customWidth="1"/>
    <col min="105" max="105" width="15.453125" style="21" customWidth="1"/>
    <col min="106" max="108" width="15.1796875" style="21" customWidth="1"/>
    <col min="109" max="122" width="15.1796875" style="21" hidden="1" customWidth="1"/>
    <col min="123" max="129" width="14.54296875" style="21" hidden="1" customWidth="1"/>
    <col min="130" max="16384" width="8.7265625" style="21"/>
  </cols>
  <sheetData>
    <row r="1" spans="1:129" ht="78.650000000000006" customHeight="1">
      <c r="A1" s="430">
        <f>' Populations'!E4</f>
        <v>2020</v>
      </c>
      <c r="B1" s="346" t="s">
        <v>110</v>
      </c>
      <c r="C1" s="347"/>
      <c r="D1" s="347"/>
      <c r="E1" s="347"/>
      <c r="F1" s="135" t="s">
        <v>111</v>
      </c>
      <c r="G1" s="136"/>
      <c r="H1" s="136"/>
      <c r="I1" s="136"/>
      <c r="J1" s="136"/>
      <c r="K1" s="136"/>
      <c r="L1" s="136"/>
      <c r="M1" s="135" t="s">
        <v>136</v>
      </c>
      <c r="AH1" s="305" t="s">
        <v>137</v>
      </c>
      <c r="CR1" s="348" t="s">
        <v>138</v>
      </c>
      <c r="CS1" s="348"/>
      <c r="CU1" s="346" t="s">
        <v>114</v>
      </c>
      <c r="CV1" s="347"/>
      <c r="CW1" s="347"/>
      <c r="CX1" s="305" t="s">
        <v>139</v>
      </c>
      <c r="CY1" s="26"/>
      <c r="CZ1" s="26"/>
      <c r="DA1" s="26"/>
      <c r="DB1" s="26"/>
      <c r="DC1" s="26"/>
      <c r="DD1" s="26"/>
      <c r="DE1" s="26"/>
      <c r="DF1" s="26"/>
      <c r="DG1" s="26"/>
    </row>
    <row r="2" spans="1:129">
      <c r="B2" s="137"/>
      <c r="C2" s="137"/>
      <c r="D2" s="138" t="s">
        <v>115</v>
      </c>
      <c r="E2" s="138"/>
      <c r="F2" s="139" t="s">
        <v>116</v>
      </c>
      <c r="G2" s="139"/>
      <c r="H2" s="139"/>
      <c r="I2" s="139"/>
      <c r="J2" s="139"/>
      <c r="K2" s="139"/>
      <c r="L2" s="139"/>
      <c r="M2" s="140" t="s">
        <v>140</v>
      </c>
      <c r="N2" s="140"/>
      <c r="O2" s="140"/>
      <c r="P2" s="140"/>
      <c r="Q2" s="140"/>
      <c r="R2" s="140"/>
      <c r="S2" s="140"/>
      <c r="T2" s="140"/>
      <c r="U2" s="140"/>
      <c r="V2" s="140"/>
      <c r="W2" s="140"/>
      <c r="X2" s="140"/>
      <c r="Y2" s="140"/>
      <c r="Z2" s="140"/>
      <c r="AA2" s="140"/>
      <c r="AB2" s="140"/>
      <c r="AC2" s="140"/>
      <c r="AD2" s="140"/>
      <c r="AE2" s="140"/>
      <c r="AF2" s="140"/>
      <c r="CV2" s="21" t="s">
        <v>117</v>
      </c>
    </row>
    <row r="3" spans="1:129" ht="39">
      <c r="B3" s="141" t="s">
        <v>60</v>
      </c>
      <c r="C3" s="142" t="s">
        <v>118</v>
      </c>
      <c r="D3" s="143" t="s">
        <v>119</v>
      </c>
      <c r="E3" s="143" t="s">
        <v>120</v>
      </c>
      <c r="F3" s="144" t="str">
        <f>' Populations'!I8</f>
        <v>White-Not Hispanic</v>
      </c>
      <c r="G3" s="144" t="str">
        <f>' Populations'!K8</f>
        <v>Hispanic</v>
      </c>
      <c r="H3" s="144" t="str">
        <f>' Populations'!M8</f>
        <v>Black-Not Hispanic</v>
      </c>
      <c r="I3" s="144" t="str">
        <f>' Populations'!O8</f>
        <v>Asian</v>
      </c>
      <c r="J3" s="144" t="str">
        <f>' Populations'!Q8</f>
        <v>American Indian/Alaska Native</v>
      </c>
      <c r="K3" s="144" t="str">
        <f>' Populations'!S8</f>
        <v>Other</v>
      </c>
      <c r="L3" s="144" t="str">
        <f>' Populations'!U8</f>
        <v>Other</v>
      </c>
      <c r="M3" s="145" t="str">
        <f>'Health Regions'!C4</f>
        <v>Region 1</v>
      </c>
      <c r="N3" s="145" t="str">
        <f>'Health Regions'!E4</f>
        <v>Region 2</v>
      </c>
      <c r="O3" s="145" t="str">
        <f>'Health Regions'!G4</f>
        <v>Region 3</v>
      </c>
      <c r="P3" s="145" t="str">
        <f>'Health Regions'!I4</f>
        <v>Region 4</v>
      </c>
      <c r="Q3" s="145" t="str">
        <f>'Health Regions'!K4</f>
        <v>Region 5</v>
      </c>
      <c r="R3" s="145" t="str">
        <f>'Health Regions'!M4</f>
        <v>Region 6</v>
      </c>
      <c r="S3" s="145" t="str">
        <f>'Health Regions'!O4</f>
        <v>Region 7</v>
      </c>
      <c r="T3" s="145" t="str">
        <f>'Health Regions'!Q4</f>
        <v>Region 8</v>
      </c>
      <c r="U3" s="145" t="str">
        <f>'Health Regions'!S4</f>
        <v>Region 9</v>
      </c>
      <c r="V3" s="145" t="str">
        <f>'Health Regions'!U4</f>
        <v>Region 10</v>
      </c>
      <c r="W3" s="145" t="str">
        <f>'Health Regions'!W4</f>
        <v>Region 11</v>
      </c>
      <c r="X3" s="145" t="str">
        <f>'Health Regions'!Y4</f>
        <v>Region 12</v>
      </c>
      <c r="Y3" s="145" t="str">
        <f>'Health Regions'!AA4</f>
        <v>Region 13</v>
      </c>
      <c r="Z3" s="145" t="str">
        <f>'Health Regions'!AC4</f>
        <v>Region 14</v>
      </c>
      <c r="AA3" s="145" t="str">
        <f>'Health Regions'!AE4</f>
        <v>Region 15</v>
      </c>
      <c r="AB3" s="145" t="str">
        <f>'Health Regions'!AG4</f>
        <v>Region 16</v>
      </c>
      <c r="AC3" s="145" t="str">
        <f>'Health Regions'!AI4</f>
        <v>Region 17</v>
      </c>
      <c r="AD3" s="145" t="str">
        <f>'Health Regions'!AK4</f>
        <v>Region 18</v>
      </c>
      <c r="AE3" s="145" t="str">
        <f>'Health Regions'!AM4</f>
        <v>Region 19</v>
      </c>
      <c r="AF3" s="145" t="str">
        <f>'Health Regions'!AO4</f>
        <v>Region 20</v>
      </c>
      <c r="AG3" s="146"/>
      <c r="AH3" s="147" t="s">
        <v>121</v>
      </c>
      <c r="AI3" s="147" t="s">
        <v>122</v>
      </c>
      <c r="AJ3" s="147" t="s">
        <v>123</v>
      </c>
      <c r="AK3" s="147" t="s">
        <v>122</v>
      </c>
      <c r="AL3" s="147" t="s">
        <v>124</v>
      </c>
      <c r="AM3" s="147" t="s">
        <v>122</v>
      </c>
      <c r="AN3" s="147" t="str">
        <f>' Populations'!I8</f>
        <v>White-Not Hispanic</v>
      </c>
      <c r="AO3" s="147" t="s">
        <v>122</v>
      </c>
      <c r="AP3" s="147" t="str">
        <f>' Populations'!K8</f>
        <v>Hispanic</v>
      </c>
      <c r="AQ3" s="147" t="s">
        <v>122</v>
      </c>
      <c r="AR3" s="147" t="str">
        <f>' Populations'!M8</f>
        <v>Black-Not Hispanic</v>
      </c>
      <c r="AS3" s="147" t="s">
        <v>122</v>
      </c>
      <c r="AT3" s="147" t="str">
        <f>' Populations'!O8</f>
        <v>Asian</v>
      </c>
      <c r="AU3" s="147" t="s">
        <v>122</v>
      </c>
      <c r="AV3" s="147" t="str">
        <f>' Populations'!Q8</f>
        <v>American Indian/Alaska Native</v>
      </c>
      <c r="AW3" s="147" t="s">
        <v>122</v>
      </c>
      <c r="AX3" s="147" t="str">
        <f>' Populations'!S8</f>
        <v>Other</v>
      </c>
      <c r="AY3" s="147" t="s">
        <v>122</v>
      </c>
      <c r="AZ3" s="147" t="str">
        <f>' Populations'!U8</f>
        <v>Other</v>
      </c>
      <c r="BA3" s="147" t="s">
        <v>122</v>
      </c>
      <c r="BB3" s="146"/>
      <c r="BC3" s="147" t="str">
        <f>'Health Regions'!C4</f>
        <v>Region 1</v>
      </c>
      <c r="BD3" s="147" t="s">
        <v>122</v>
      </c>
      <c r="BE3" s="147" t="str">
        <f>'Health Regions'!E4</f>
        <v>Region 2</v>
      </c>
      <c r="BF3" s="147" t="s">
        <v>122</v>
      </c>
      <c r="BG3" s="147" t="str">
        <f>'Health Regions'!G4</f>
        <v>Region 3</v>
      </c>
      <c r="BH3" s="147" t="s">
        <v>122</v>
      </c>
      <c r="BI3" s="147" t="str">
        <f>'Health Regions'!I4</f>
        <v>Region 4</v>
      </c>
      <c r="BJ3" s="147" t="s">
        <v>122</v>
      </c>
      <c r="BK3" s="147" t="str">
        <f>'Health Regions'!K4</f>
        <v>Region 5</v>
      </c>
      <c r="BL3" s="147" t="s">
        <v>122</v>
      </c>
      <c r="BM3" s="147" t="str">
        <f>'Health Regions'!M4</f>
        <v>Region 6</v>
      </c>
      <c r="BN3" s="147" t="s">
        <v>122</v>
      </c>
      <c r="BO3" s="147" t="str">
        <f>'Health Regions'!O4</f>
        <v>Region 7</v>
      </c>
      <c r="BP3" s="147" t="s">
        <v>122</v>
      </c>
      <c r="BQ3" s="147" t="str">
        <f>'Health Regions'!Q4</f>
        <v>Region 8</v>
      </c>
      <c r="BR3" s="147" t="s">
        <v>122</v>
      </c>
      <c r="BS3" s="147" t="str">
        <f>'Health Regions'!S4</f>
        <v>Region 9</v>
      </c>
      <c r="BT3" s="147" t="s">
        <v>122</v>
      </c>
      <c r="BU3" s="147" t="str">
        <f>'Health Regions'!U4</f>
        <v>Region 10</v>
      </c>
      <c r="BV3" s="147" t="s">
        <v>122</v>
      </c>
      <c r="BW3" s="147" t="str">
        <f>'Health Regions'!W4</f>
        <v>Region 11</v>
      </c>
      <c r="BX3" s="147" t="s">
        <v>122</v>
      </c>
      <c r="BY3" s="147" t="str">
        <f>'Health Regions'!Y4</f>
        <v>Region 12</v>
      </c>
      <c r="BZ3" s="147" t="s">
        <v>122</v>
      </c>
      <c r="CA3" s="147" t="str">
        <f>'Health Regions'!AA4</f>
        <v>Region 13</v>
      </c>
      <c r="CB3" s="147" t="s">
        <v>122</v>
      </c>
      <c r="CC3" s="147" t="str">
        <f>'Health Regions'!AC4</f>
        <v>Region 14</v>
      </c>
      <c r="CD3" s="147" t="s">
        <v>122</v>
      </c>
      <c r="CE3" s="147" t="str">
        <f>'Health Regions'!AE4</f>
        <v>Region 15</v>
      </c>
      <c r="CF3" s="147" t="s">
        <v>122</v>
      </c>
      <c r="CG3" s="147" t="str">
        <f>'Health Regions'!AG4</f>
        <v>Region 16</v>
      </c>
      <c r="CH3" s="147" t="s">
        <v>122</v>
      </c>
      <c r="CI3" s="147" t="str">
        <f>'Health Regions'!AI4</f>
        <v>Region 17</v>
      </c>
      <c r="CJ3" s="147" t="s">
        <v>122</v>
      </c>
      <c r="CK3" s="147" t="str">
        <f>'Health Regions'!AK4</f>
        <v>Region 18</v>
      </c>
      <c r="CL3" s="147" t="s">
        <v>122</v>
      </c>
      <c r="CM3" s="147" t="str">
        <f>'Health Regions'!AM4</f>
        <v>Region 19</v>
      </c>
      <c r="CN3" s="147" t="s">
        <v>122</v>
      </c>
      <c r="CO3" s="147" t="str">
        <f>'Health Regions'!AO4</f>
        <v>Region 20</v>
      </c>
      <c r="CP3" s="147" t="s">
        <v>122</v>
      </c>
      <c r="CQ3" s="146"/>
      <c r="CR3" s="147" t="s">
        <v>125</v>
      </c>
      <c r="CS3" s="148" t="s">
        <v>126</v>
      </c>
      <c r="CU3" s="147" t="s">
        <v>60</v>
      </c>
      <c r="CV3" s="149" t="s">
        <v>61</v>
      </c>
      <c r="CW3" s="150" t="s">
        <v>62</v>
      </c>
      <c r="CX3" s="150" t="s">
        <v>63</v>
      </c>
      <c r="CY3" s="144" t="str">
        <f>' Populations'!I8</f>
        <v>White-Not Hispanic</v>
      </c>
      <c r="CZ3" s="144" t="str">
        <f>' Populations'!K8</f>
        <v>Hispanic</v>
      </c>
      <c r="DA3" s="144" t="str">
        <f>' Populations'!M8</f>
        <v>Black-Not Hispanic</v>
      </c>
      <c r="DB3" s="144" t="str">
        <f>' Populations'!O8</f>
        <v>Asian</v>
      </c>
      <c r="DC3" s="144" t="str">
        <f>' Populations'!Q8</f>
        <v>American Indian/Alaska Native</v>
      </c>
      <c r="DD3" s="144" t="str">
        <f>' Populations'!S8</f>
        <v>Other</v>
      </c>
      <c r="DE3" s="144" t="str">
        <f>' Populations'!U8</f>
        <v>Other</v>
      </c>
      <c r="DF3" s="151" t="str">
        <f>'Health Regions'!C4</f>
        <v>Region 1</v>
      </c>
      <c r="DG3" s="151" t="str">
        <f>'Health Regions'!E4</f>
        <v>Region 2</v>
      </c>
      <c r="DH3" s="151" t="str">
        <f>'Health Regions'!G4</f>
        <v>Region 3</v>
      </c>
      <c r="DI3" s="151" t="str">
        <f>'Health Regions'!I4</f>
        <v>Region 4</v>
      </c>
      <c r="DJ3" s="151" t="str">
        <f>'Health Regions'!K4</f>
        <v>Region 5</v>
      </c>
      <c r="DK3" s="151" t="str">
        <f>'Health Regions'!M4</f>
        <v>Region 6</v>
      </c>
      <c r="DL3" s="151" t="str">
        <f>'Health Regions'!O4</f>
        <v>Region 7</v>
      </c>
      <c r="DM3" s="151" t="str">
        <f>'Health Regions'!Q4</f>
        <v>Region 8</v>
      </c>
      <c r="DN3" s="151" t="str">
        <f>'Health Regions'!S4</f>
        <v>Region 9</v>
      </c>
      <c r="DO3" s="151" t="str">
        <f>'Health Regions'!U4</f>
        <v>Region 10</v>
      </c>
      <c r="DP3" s="151" t="str">
        <f>'Health Regions'!W4</f>
        <v>Region 11</v>
      </c>
      <c r="DQ3" s="151" t="str">
        <f>'Health Regions'!Y4</f>
        <v>Region 12</v>
      </c>
      <c r="DR3" s="151" t="str">
        <f>'Health Regions'!AA4</f>
        <v>Region 13</v>
      </c>
      <c r="DS3" s="151" t="str">
        <f>'Health Regions'!AC4</f>
        <v>Region 14</v>
      </c>
      <c r="DT3" s="151" t="str">
        <f>'Health Regions'!AE4</f>
        <v>Region 15</v>
      </c>
      <c r="DU3" s="151" t="str">
        <f>'Health Regions'!AG4</f>
        <v>Region 16</v>
      </c>
      <c r="DV3" s="151" t="str">
        <f>'Health Regions'!AI4</f>
        <v>Region 17</v>
      </c>
      <c r="DW3" s="151" t="str">
        <f>'Health Regions'!AK4</f>
        <v>Region 18</v>
      </c>
      <c r="DX3" s="151" t="str">
        <f>'Health Regions'!AM4</f>
        <v>Region 19</v>
      </c>
      <c r="DY3" s="151" t="str">
        <f>'Health Regions'!AO4</f>
        <v>Region 20</v>
      </c>
    </row>
    <row r="4" spans="1:129">
      <c r="B4" s="152" t="str">
        <f>' Populations'!B9</f>
        <v>&lt;1</v>
      </c>
      <c r="C4" s="153"/>
      <c r="D4" s="154"/>
      <c r="E4" s="155"/>
      <c r="F4" s="156"/>
      <c r="G4" s="156"/>
      <c r="H4" s="156"/>
      <c r="I4" s="156"/>
      <c r="J4" s="157"/>
      <c r="K4" s="157"/>
      <c r="L4" s="158"/>
      <c r="M4" s="159"/>
      <c r="N4" s="159"/>
      <c r="O4" s="159"/>
      <c r="P4" s="159"/>
      <c r="Q4" s="159"/>
      <c r="R4" s="159"/>
      <c r="S4" s="159"/>
      <c r="T4" s="159"/>
      <c r="U4" s="159"/>
      <c r="V4" s="159"/>
      <c r="W4" s="159"/>
      <c r="X4" s="159"/>
      <c r="Y4" s="159"/>
      <c r="Z4" s="160"/>
      <c r="AA4" s="160"/>
      <c r="AB4" s="160"/>
      <c r="AC4" s="160"/>
      <c r="AD4" s="160"/>
      <c r="AE4" s="160"/>
      <c r="AF4" s="160"/>
      <c r="AG4" s="161"/>
      <c r="AH4" s="162">
        <f>' Populations'!C9</f>
        <v>0</v>
      </c>
      <c r="AI4" s="162">
        <f>IF(AH4=0,0,($C$4/$AH$4)*100000)</f>
        <v>0</v>
      </c>
      <c r="AJ4" s="162">
        <f>' Populations'!E9</f>
        <v>0</v>
      </c>
      <c r="AK4" s="162">
        <f>IF(AJ4=0,0,($D$4/$AJ$4)*100000)</f>
        <v>0</v>
      </c>
      <c r="AL4" s="162">
        <f>' Populations'!G9</f>
        <v>0</v>
      </c>
      <c r="AM4" s="162">
        <f>IF(AL4=0,0,($E$4/$AL$4)*100000)</f>
        <v>0</v>
      </c>
      <c r="AN4" s="162">
        <f>' Populations'!I9</f>
        <v>0</v>
      </c>
      <c r="AO4" s="162">
        <f>IF(AN4=0,0,($F$4/$AN$4)*100000)</f>
        <v>0</v>
      </c>
      <c r="AP4" s="162">
        <f>' Populations'!K9</f>
        <v>0</v>
      </c>
      <c r="AQ4" s="162">
        <f>IF(AP4=0,0,($G$4/$AP$4)*100000)</f>
        <v>0</v>
      </c>
      <c r="AR4" s="162">
        <f>' Populations'!M9</f>
        <v>0</v>
      </c>
      <c r="AS4" s="162">
        <f>IF(AR4=0,0,($H$4/$AR$4)*100000)</f>
        <v>0</v>
      </c>
      <c r="AT4" s="162">
        <f>' Populations'!O9</f>
        <v>0</v>
      </c>
      <c r="AU4" s="162">
        <f>IF(AT4=0,0,($I$4/$AT$4)*100000)</f>
        <v>0</v>
      </c>
      <c r="AV4" s="162">
        <f>' Populations'!Q9</f>
        <v>0</v>
      </c>
      <c r="AW4" s="162">
        <f>IF(AV4=0,0,($J$4/$AV$4)*100000)</f>
        <v>0</v>
      </c>
      <c r="AX4" s="162">
        <f>' Populations'!S9</f>
        <v>0</v>
      </c>
      <c r="AY4" s="162">
        <f>IF(AX4=0,0,($K$4/$AX$4)*100000)</f>
        <v>0</v>
      </c>
      <c r="AZ4" s="162">
        <f>' Populations'!U9</f>
        <v>0</v>
      </c>
      <c r="BA4" s="162">
        <f>IF(AZ4=0,0,($L$4/$AZ$4)*100000)</f>
        <v>0</v>
      </c>
      <c r="BB4" s="163"/>
      <c r="BC4" s="162">
        <f>'Health Regions'!C5</f>
        <v>0</v>
      </c>
      <c r="BD4" s="162">
        <f>IF(BC4=0,0,($M$4/$BC$4)*100000)</f>
        <v>0</v>
      </c>
      <c r="BE4" s="162">
        <f>'Health Regions'!E5</f>
        <v>0</v>
      </c>
      <c r="BF4" s="162">
        <f>IF(BE4=0,0,($N$4/$BE$4)*100000)</f>
        <v>0</v>
      </c>
      <c r="BG4" s="162">
        <f>'Health Regions'!G5</f>
        <v>0</v>
      </c>
      <c r="BH4" s="162">
        <f>IF(BG4=0,0,($O$4/$BG$4)*100000)</f>
        <v>0</v>
      </c>
      <c r="BI4" s="162">
        <f>'Health Regions'!I5</f>
        <v>0</v>
      </c>
      <c r="BJ4" s="162">
        <f>IF(BI4=0,0,($P$4/$BI$4)*100000)</f>
        <v>0</v>
      </c>
      <c r="BK4" s="162">
        <f>'Health Regions'!K5</f>
        <v>0</v>
      </c>
      <c r="BL4" s="162">
        <f>IF(BK4=0,0,($Q$4/$BK$4)*100000)</f>
        <v>0</v>
      </c>
      <c r="BM4" s="162">
        <f>'Health Regions'!M5</f>
        <v>0</v>
      </c>
      <c r="BN4" s="162">
        <f>IF(BM4=0,0,($R$4/$BM$4)*100000)</f>
        <v>0</v>
      </c>
      <c r="BO4" s="162">
        <f>'Health Regions'!O5</f>
        <v>0</v>
      </c>
      <c r="BP4" s="162">
        <f>IF(BO4=0,0,($S$4/$BO$4)*100000)</f>
        <v>0</v>
      </c>
      <c r="BQ4" s="162">
        <f>'Health Regions'!Q5</f>
        <v>0</v>
      </c>
      <c r="BR4" s="162">
        <f>IF(BQ4=0,0,($T$4/$BQ$4)*100000)</f>
        <v>0</v>
      </c>
      <c r="BS4" s="162">
        <f>'Health Regions'!S5</f>
        <v>0</v>
      </c>
      <c r="BT4" s="162">
        <f>IF(BS4=0,0,($U$4/$BS$4)*100000)</f>
        <v>0</v>
      </c>
      <c r="BU4" s="162">
        <f>'Health Regions'!U5</f>
        <v>0</v>
      </c>
      <c r="BV4" s="162">
        <f>IF(BU4=0,0,($V$4/$BU$4)*100000)</f>
        <v>0</v>
      </c>
      <c r="BW4" s="162">
        <f>'Health Regions'!W5</f>
        <v>0</v>
      </c>
      <c r="BX4" s="162">
        <f>IF(BW4=0,0,($W$4/$BW$4)*100000)</f>
        <v>0</v>
      </c>
      <c r="BY4" s="162">
        <f>'Health Regions'!Y5</f>
        <v>0</v>
      </c>
      <c r="BZ4" s="162">
        <f>IF(BY4=0,0,($X$4/$BY$4)*100000)</f>
        <v>0</v>
      </c>
      <c r="CA4" s="162">
        <f>'Health Regions'!AA5</f>
        <v>0</v>
      </c>
      <c r="CB4" s="162">
        <f>IF(CA4=0,0,($Y$4/$CA$4)*100000)</f>
        <v>0</v>
      </c>
      <c r="CC4" s="162">
        <f>'Health Regions'!AC5</f>
        <v>0</v>
      </c>
      <c r="CD4" s="162">
        <f>IF(CC4=0,0,($Z$4/$CC$4)*100000)</f>
        <v>0</v>
      </c>
      <c r="CE4" s="162">
        <f>'Health Regions'!AE5</f>
        <v>0</v>
      </c>
      <c r="CF4" s="162">
        <f>IF(CE4=0,0,($AA$4/$CE$4)*100000)</f>
        <v>0</v>
      </c>
      <c r="CG4" s="162">
        <f>'Health Regions'!AG5</f>
        <v>0</v>
      </c>
      <c r="CH4" s="162">
        <f>IF(CG4=0,0,($AB$4/$CG$4)*100000)</f>
        <v>0</v>
      </c>
      <c r="CI4" s="162">
        <f>'Health Regions'!AI5</f>
        <v>0</v>
      </c>
      <c r="CJ4" s="162">
        <f>IF(CI4=0,0,($AC$4/$CI$4)*100000)</f>
        <v>0</v>
      </c>
      <c r="CK4" s="162">
        <f>'Health Regions'!AK5</f>
        <v>0</v>
      </c>
      <c r="CL4" s="162">
        <f>IF(CK4=0,0,($AD$4/$CK$4)*100000)</f>
        <v>0</v>
      </c>
      <c r="CM4" s="162">
        <f>'Health Regions'!AM5</f>
        <v>0</v>
      </c>
      <c r="CN4" s="162">
        <f>IF(CM4=0,0,($AE$4/$CM$4)*100000)</f>
        <v>0</v>
      </c>
      <c r="CO4" s="201">
        <f>'Health Regions'!AO5</f>
        <v>0</v>
      </c>
      <c r="CP4" s="162">
        <f>IF(CO4=0,0,($AF$4/$CO$4)*100000)</f>
        <v>0</v>
      </c>
      <c r="CQ4" s="161"/>
      <c r="CR4" s="162"/>
      <c r="CS4" s="164">
        <v>1.3818E-2</v>
      </c>
      <c r="CT4" s="161"/>
      <c r="CU4" s="152" t="str">
        <f>' Populations'!B9</f>
        <v>&lt;1</v>
      </c>
      <c r="CV4" s="165">
        <f t="shared" ref="CV4:CV16" si="0">AI4*CS4</f>
        <v>0</v>
      </c>
      <c r="CW4" s="166">
        <f t="shared" ref="CW4:CW16" si="1">AK4*CS4</f>
        <v>0</v>
      </c>
      <c r="CX4" s="166">
        <f t="shared" ref="CX4:CX16" si="2">AM4*CS4</f>
        <v>0</v>
      </c>
      <c r="CY4" s="167">
        <f t="shared" ref="CY4:CY16" si="3">AO4*CS4</f>
        <v>0</v>
      </c>
      <c r="CZ4" s="167">
        <f t="shared" ref="CZ4:CZ16" si="4">AQ4*CS4</f>
        <v>0</v>
      </c>
      <c r="DA4" s="167">
        <f t="shared" ref="DA4:DA16" si="5">AS4*CS4</f>
        <v>0</v>
      </c>
      <c r="DB4" s="167">
        <f t="shared" ref="DB4:DB16" si="6">AU4*CS4</f>
        <v>0</v>
      </c>
      <c r="DC4" s="167">
        <f t="shared" ref="DC4:DC16" si="7">AW4*CS4</f>
        <v>0</v>
      </c>
      <c r="DD4" s="167">
        <f t="shared" ref="DD4:DD16" si="8">AY4*CS4</f>
        <v>0</v>
      </c>
      <c r="DE4" s="167">
        <f t="shared" ref="DE4:DE16" si="9">BA4*CS4</f>
        <v>0</v>
      </c>
      <c r="DF4" s="167">
        <f>BD4*CS4</f>
        <v>0</v>
      </c>
      <c r="DG4" s="167">
        <f>BF4*CS4</f>
        <v>0</v>
      </c>
      <c r="DH4" s="167">
        <f>BH4*CS4</f>
        <v>0</v>
      </c>
      <c r="DI4" s="167">
        <f>BJ4*CS4</f>
        <v>0</v>
      </c>
      <c r="DJ4" s="167">
        <f>BL4*CS4</f>
        <v>0</v>
      </c>
      <c r="DK4" s="167">
        <f>BN4*CS4</f>
        <v>0</v>
      </c>
      <c r="DL4" s="167">
        <f>BO4*CS4</f>
        <v>0</v>
      </c>
      <c r="DM4" s="167">
        <f>BR4*CS4</f>
        <v>0</v>
      </c>
      <c r="DN4" s="167">
        <f>BT4*CS4</f>
        <v>0</v>
      </c>
      <c r="DO4" s="167">
        <f>BV4*CS4</f>
        <v>0</v>
      </c>
      <c r="DP4" s="167">
        <f>BX4*CS4</f>
        <v>0</v>
      </c>
      <c r="DQ4" s="167">
        <f>BZ4*CS4</f>
        <v>0</v>
      </c>
      <c r="DR4" s="167">
        <f>CB4*CS4</f>
        <v>0</v>
      </c>
      <c r="DS4" s="167">
        <f>CD4*CS4</f>
        <v>0</v>
      </c>
      <c r="DT4" s="167">
        <f>CE4*CS4</f>
        <v>0</v>
      </c>
      <c r="DU4" s="167">
        <f>CF4*CS4</f>
        <v>0</v>
      </c>
      <c r="DV4" s="167">
        <f>CG4*CS4</f>
        <v>0</v>
      </c>
      <c r="DW4" s="167">
        <f>CH4*CS4</f>
        <v>0</v>
      </c>
      <c r="DX4" s="167">
        <f>CI4*CS4</f>
        <v>0</v>
      </c>
      <c r="DY4" s="167">
        <f>CJ4*CS4</f>
        <v>0</v>
      </c>
    </row>
    <row r="5" spans="1:129">
      <c r="B5" s="152" t="str">
        <f>' Populations'!B10</f>
        <v>1-4</v>
      </c>
      <c r="C5" s="325"/>
      <c r="D5" s="326"/>
      <c r="E5" s="170"/>
      <c r="F5" s="171"/>
      <c r="G5" s="171"/>
      <c r="H5" s="171"/>
      <c r="I5" s="171"/>
      <c r="J5" s="172"/>
      <c r="K5" s="172"/>
      <c r="L5" s="173"/>
      <c r="M5" s="174"/>
      <c r="N5" s="174"/>
      <c r="O5" s="174"/>
      <c r="P5" s="174"/>
      <c r="Q5" s="174"/>
      <c r="R5" s="174"/>
      <c r="S5" s="174"/>
      <c r="T5" s="174"/>
      <c r="U5" s="174"/>
      <c r="V5" s="174"/>
      <c r="W5" s="174"/>
      <c r="X5" s="174"/>
      <c r="Y5" s="174"/>
      <c r="Z5" s="175"/>
      <c r="AA5" s="175"/>
      <c r="AB5" s="175"/>
      <c r="AC5" s="175"/>
      <c r="AD5" s="175"/>
      <c r="AE5" s="175"/>
      <c r="AF5" s="175"/>
      <c r="AG5" s="161"/>
      <c r="AH5" s="162">
        <f>' Populations'!C10</f>
        <v>0</v>
      </c>
      <c r="AI5" s="162">
        <f>IF(AH5=0,0,($C$5/$AH$5)*100000)</f>
        <v>0</v>
      </c>
      <c r="AJ5" s="162">
        <f>' Populations'!E10</f>
        <v>0</v>
      </c>
      <c r="AK5" s="162">
        <f>IF(AJ5=0,0,($D$5/$AJ$5)*100000)</f>
        <v>0</v>
      </c>
      <c r="AL5" s="162">
        <f>' Populations'!G10</f>
        <v>0</v>
      </c>
      <c r="AM5" s="162">
        <f>IF(AL5=0,0,($E$5/$AL$5)*100000)</f>
        <v>0</v>
      </c>
      <c r="AN5" s="162">
        <f>' Populations'!I10</f>
        <v>0</v>
      </c>
      <c r="AO5" s="162">
        <f>IF(AN5=0,0,($F$5/$AN$5)*100000)</f>
        <v>0</v>
      </c>
      <c r="AP5" s="162">
        <f>' Populations'!K10</f>
        <v>0</v>
      </c>
      <c r="AQ5" s="162">
        <f>IF(AP5=0,0,($G$5/$AP$5)*100000)</f>
        <v>0</v>
      </c>
      <c r="AR5" s="162">
        <f>' Populations'!M10</f>
        <v>0</v>
      </c>
      <c r="AS5" s="162">
        <f>IF(AR5=0,0,($G$5/$AR$5)*100000)</f>
        <v>0</v>
      </c>
      <c r="AT5" s="162">
        <f>' Populations'!O10</f>
        <v>0</v>
      </c>
      <c r="AU5" s="162">
        <f>IF(AT5=0,0,($I$5/$AT$5)*100000)</f>
        <v>0</v>
      </c>
      <c r="AV5" s="162">
        <f>' Populations'!Q10</f>
        <v>0</v>
      </c>
      <c r="AW5" s="162">
        <f>IF(AV5=0,0,($J$5/$AV$5)*100000)</f>
        <v>0</v>
      </c>
      <c r="AX5" s="162">
        <f>' Populations'!S10</f>
        <v>0</v>
      </c>
      <c r="AY5" s="162">
        <f>IF(AX5=0,0,($K$5/$AX$5)*100000)</f>
        <v>0</v>
      </c>
      <c r="AZ5" s="162">
        <f>' Populations'!U10</f>
        <v>0</v>
      </c>
      <c r="BA5" s="162">
        <f>IF(AZ5=0,0,($L$5/$AZ$5)*100000)</f>
        <v>0</v>
      </c>
      <c r="BB5" s="163"/>
      <c r="BC5" s="162">
        <f>'Health Regions'!C6</f>
        <v>0</v>
      </c>
      <c r="BD5" s="162">
        <f>IF(BC5=0,0,($M$5/$BC$5)*100000)</f>
        <v>0</v>
      </c>
      <c r="BE5" s="162">
        <f>'Health Regions'!E6</f>
        <v>0</v>
      </c>
      <c r="BF5" s="162">
        <f>IF(BE5=0,0,($N$5/$BE$5)*100000)</f>
        <v>0</v>
      </c>
      <c r="BG5" s="162">
        <f>'Health Regions'!G6</f>
        <v>0</v>
      </c>
      <c r="BH5" s="162">
        <f>IF(BG5=0,0,($O$5/$BG$5)*100000)</f>
        <v>0</v>
      </c>
      <c r="BI5" s="162">
        <f>'Health Regions'!I6</f>
        <v>0</v>
      </c>
      <c r="BJ5" s="162">
        <f>IF(BI5=0,0,($P$5/$BI$5)*100000)</f>
        <v>0</v>
      </c>
      <c r="BK5" s="162">
        <f>'Health Regions'!K6</f>
        <v>0</v>
      </c>
      <c r="BL5" s="162">
        <f>IF(BK5=0,0,($Q$5/$BK$5)*100000)</f>
        <v>0</v>
      </c>
      <c r="BM5" s="162">
        <f>'Health Regions'!M6</f>
        <v>0</v>
      </c>
      <c r="BN5" s="162">
        <f>IF(BM5=0,0,($R$5/$BM$5)*100000)</f>
        <v>0</v>
      </c>
      <c r="BO5" s="162">
        <f>'Health Regions'!O6</f>
        <v>0</v>
      </c>
      <c r="BP5" s="162">
        <f>IF(BO5=0,0,($S$5/$BO$5)*100000)</f>
        <v>0</v>
      </c>
      <c r="BQ5" s="162">
        <f>'Health Regions'!Q6</f>
        <v>0</v>
      </c>
      <c r="BR5" s="162">
        <f>IF(BQ5=0,0,($T$5/$BQ$5)*100000)</f>
        <v>0</v>
      </c>
      <c r="BS5" s="162">
        <f>'Health Regions'!S6</f>
        <v>0</v>
      </c>
      <c r="BT5" s="162">
        <f>IF(BS5=0,0,($U$5/$BS$5)*100000)</f>
        <v>0</v>
      </c>
      <c r="BU5" s="162">
        <f>'Health Regions'!U6</f>
        <v>0</v>
      </c>
      <c r="BV5" s="162">
        <f>IF(BU5=0,0,($V$5/$BU$5)*100000)</f>
        <v>0</v>
      </c>
      <c r="BW5" s="162">
        <f>'Health Regions'!W6</f>
        <v>0</v>
      </c>
      <c r="BX5" s="162">
        <f>IF(BW5=0,0,($W$5/$BW$5)*100000)</f>
        <v>0</v>
      </c>
      <c r="BY5" s="162">
        <f>'Health Regions'!Y6</f>
        <v>0</v>
      </c>
      <c r="BZ5" s="162">
        <f>IF(BY5=0,0,($X$5/$BY$5)*100000)</f>
        <v>0</v>
      </c>
      <c r="CA5" s="162">
        <f>'Health Regions'!AA6</f>
        <v>0</v>
      </c>
      <c r="CB5" s="162">
        <f>IF(CA5=0,0,($Y$5/$CA$5)*100000)</f>
        <v>0</v>
      </c>
      <c r="CC5" s="162">
        <f>'Health Regions'!AC6</f>
        <v>0</v>
      </c>
      <c r="CD5" s="162">
        <f>IF(CC5=0,0,($Z$5/$CC$5)*100000)</f>
        <v>0</v>
      </c>
      <c r="CE5" s="162">
        <f>'Health Regions'!AE6</f>
        <v>0</v>
      </c>
      <c r="CF5" s="162">
        <f>IF(CE5=0,0,($AA$5/$CE$5)*100000)</f>
        <v>0</v>
      </c>
      <c r="CG5" s="162">
        <f>'Health Regions'!AG6</f>
        <v>0</v>
      </c>
      <c r="CH5" s="162">
        <f>IF(CG5=0,0,($AB$4/$CG$5)*100000)</f>
        <v>0</v>
      </c>
      <c r="CI5" s="162">
        <f>'Health Regions'!AI6</f>
        <v>0</v>
      </c>
      <c r="CJ5" s="162">
        <f>IF(CI5=0,0,($AC$4/$CI$5)*100000)</f>
        <v>0</v>
      </c>
      <c r="CK5" s="162">
        <f>'Health Regions'!AK6</f>
        <v>0</v>
      </c>
      <c r="CL5" s="162">
        <f>IF(CK5=0,0,($AD$4/$CK$5)*100000)</f>
        <v>0</v>
      </c>
      <c r="CM5" s="162">
        <f>'Health Regions'!AM6</f>
        <v>0</v>
      </c>
      <c r="CN5" s="162">
        <f>IF(CM5=0,0,($AE$4/$CM$5)*100000)</f>
        <v>0</v>
      </c>
      <c r="CO5" s="201">
        <f>'Health Regions'!AO6</f>
        <v>0</v>
      </c>
      <c r="CP5" s="162">
        <f>IF(CO5=0,0,($AF$4/$CO$5)*100000)</f>
        <v>0</v>
      </c>
      <c r="CQ5" s="161"/>
      <c r="CR5" s="162"/>
      <c r="CS5" s="164">
        <v>5.5316999999999998E-2</v>
      </c>
      <c r="CT5" s="161"/>
      <c r="CU5" s="152" t="str">
        <f>' Populations'!B10</f>
        <v>1-4</v>
      </c>
      <c r="CV5" s="165">
        <f t="shared" si="0"/>
        <v>0</v>
      </c>
      <c r="CW5" s="166">
        <f t="shared" si="1"/>
        <v>0</v>
      </c>
      <c r="CX5" s="166">
        <f t="shared" si="2"/>
        <v>0</v>
      </c>
      <c r="CY5" s="167">
        <f t="shared" si="3"/>
        <v>0</v>
      </c>
      <c r="CZ5" s="167">
        <f t="shared" si="4"/>
        <v>0</v>
      </c>
      <c r="DA5" s="167">
        <f t="shared" si="5"/>
        <v>0</v>
      </c>
      <c r="DB5" s="167">
        <f t="shared" si="6"/>
        <v>0</v>
      </c>
      <c r="DC5" s="167">
        <f t="shared" si="7"/>
        <v>0</v>
      </c>
      <c r="DD5" s="167">
        <f t="shared" si="8"/>
        <v>0</v>
      </c>
      <c r="DE5" s="167">
        <f t="shared" si="9"/>
        <v>0</v>
      </c>
      <c r="DF5" s="167">
        <f t="shared" ref="DF5:DF16" si="10">BD5*CS5</f>
        <v>0</v>
      </c>
      <c r="DG5" s="167">
        <f t="shared" ref="DG5:DG16" si="11">BF5*CS5</f>
        <v>0</v>
      </c>
      <c r="DH5" s="167">
        <f t="shared" ref="DH5:DH16" si="12">BH5*CS5</f>
        <v>0</v>
      </c>
      <c r="DI5" s="167">
        <f t="shared" ref="DI5:DI16" si="13">BJ5*CS5</f>
        <v>0</v>
      </c>
      <c r="DJ5" s="167">
        <f t="shared" ref="DJ5:DJ16" si="14">BL5*CS5</f>
        <v>0</v>
      </c>
      <c r="DK5" s="167">
        <f t="shared" ref="DK5:DK16" si="15">BN5*CS5</f>
        <v>0</v>
      </c>
      <c r="DL5" s="167">
        <f t="shared" ref="DL5:DL16" si="16">BO5*CS5</f>
        <v>0</v>
      </c>
      <c r="DM5" s="167">
        <f t="shared" ref="DM5:DM16" si="17">BR5*CS5</f>
        <v>0</v>
      </c>
      <c r="DN5" s="167">
        <f t="shared" ref="DN5:DN16" si="18">BT5*CS5</f>
        <v>0</v>
      </c>
      <c r="DO5" s="167">
        <f t="shared" ref="DO5:DO16" si="19">BV5*CS5</f>
        <v>0</v>
      </c>
      <c r="DP5" s="167">
        <f t="shared" ref="DP5:DP16" si="20">BX5*CS5</f>
        <v>0</v>
      </c>
      <c r="DQ5" s="167">
        <f t="shared" ref="DQ5:DQ16" si="21">BZ5*CS5</f>
        <v>0</v>
      </c>
      <c r="DR5" s="167">
        <f t="shared" ref="DR5:DR16" si="22">CB5*CS5</f>
        <v>0</v>
      </c>
      <c r="DS5" s="167">
        <f t="shared" ref="DS5:DS16" si="23">CD5*CS5</f>
        <v>0</v>
      </c>
      <c r="DT5" s="167">
        <f t="shared" ref="DT5:DT16" si="24">CE5*CS5</f>
        <v>0</v>
      </c>
      <c r="DU5" s="167">
        <f t="shared" ref="DU5:DU17" si="25">CF5*CS5</f>
        <v>0</v>
      </c>
      <c r="DV5" s="167">
        <f t="shared" ref="DV5:DV16" si="26">CG5*CS5</f>
        <v>0</v>
      </c>
      <c r="DW5" s="167">
        <f t="shared" ref="DW5:DW16" si="27">CH5*CS5</f>
        <v>0</v>
      </c>
      <c r="DX5" s="167">
        <f t="shared" ref="DX5:DX16" si="28">CI5*CS5</f>
        <v>0</v>
      </c>
      <c r="DY5" s="167">
        <f t="shared" ref="DY5:DY16" si="29">CJ5*CS5</f>
        <v>0</v>
      </c>
    </row>
    <row r="6" spans="1:129">
      <c r="B6" s="152" t="str">
        <f>' Populations'!B11</f>
        <v>5-9</v>
      </c>
      <c r="C6" s="325"/>
      <c r="D6" s="326"/>
      <c r="E6" s="170"/>
      <c r="F6" s="171"/>
      <c r="G6" s="171"/>
      <c r="H6" s="171"/>
      <c r="I6" s="171"/>
      <c r="J6" s="172"/>
      <c r="K6" s="172"/>
      <c r="L6" s="173"/>
      <c r="M6" s="174"/>
      <c r="N6" s="174"/>
      <c r="O6" s="174"/>
      <c r="P6" s="174"/>
      <c r="Q6" s="174"/>
      <c r="R6" s="174"/>
      <c r="S6" s="174"/>
      <c r="T6" s="174"/>
      <c r="U6" s="174"/>
      <c r="V6" s="174"/>
      <c r="W6" s="174"/>
      <c r="X6" s="174"/>
      <c r="Y6" s="174"/>
      <c r="Z6" s="175"/>
      <c r="AA6" s="175"/>
      <c r="AB6" s="175"/>
      <c r="AC6" s="175"/>
      <c r="AD6" s="175"/>
      <c r="AE6" s="175"/>
      <c r="AF6" s="175"/>
      <c r="AG6" s="161"/>
      <c r="AH6" s="162">
        <f>' Populations'!C11</f>
        <v>0</v>
      </c>
      <c r="AI6" s="162">
        <f>IF(AH6=0,0,($C$6/$AH$6)*100000)</f>
        <v>0</v>
      </c>
      <c r="AJ6" s="162">
        <f>' Populations'!E11</f>
        <v>0</v>
      </c>
      <c r="AK6" s="162">
        <f>IF(AJ6=0,0,($D$6/$AJ$6)*100000)</f>
        <v>0</v>
      </c>
      <c r="AL6" s="162">
        <f>' Populations'!G11</f>
        <v>0</v>
      </c>
      <c r="AM6" s="162">
        <f>IF(AL6=0,0,($E$6/$AL$6)*100000)</f>
        <v>0</v>
      </c>
      <c r="AN6" s="162">
        <f>' Populations'!I11</f>
        <v>0</v>
      </c>
      <c r="AO6" s="162">
        <f>IF(AN6=0,0,($F$6/$AN$6)*100000)</f>
        <v>0</v>
      </c>
      <c r="AP6" s="162">
        <f>' Populations'!K11</f>
        <v>0</v>
      </c>
      <c r="AQ6" s="162">
        <f>IF(AP6=0,0,($G$6/$AP$6)*100000)</f>
        <v>0</v>
      </c>
      <c r="AR6" s="162">
        <f>' Populations'!M11</f>
        <v>0</v>
      </c>
      <c r="AS6" s="162">
        <f>IF(AR6=0,0,($G$6/$AR$6)*100000)</f>
        <v>0</v>
      </c>
      <c r="AT6" s="162">
        <f>' Populations'!O11</f>
        <v>0</v>
      </c>
      <c r="AU6" s="162">
        <f>IF(AT6=0,0,($I$6/$AT$6)*100000)</f>
        <v>0</v>
      </c>
      <c r="AV6" s="162">
        <f>' Populations'!Q11</f>
        <v>0</v>
      </c>
      <c r="AW6" s="162">
        <f>IF(AV6=0,0,($J$6/$AV$6)*100000)</f>
        <v>0</v>
      </c>
      <c r="AX6" s="162">
        <f>' Populations'!S11</f>
        <v>0</v>
      </c>
      <c r="AY6" s="162">
        <f>IF(AX6=0,0,($K$6/$AX$6)*100000)</f>
        <v>0</v>
      </c>
      <c r="AZ6" s="162">
        <f>' Populations'!U11</f>
        <v>0</v>
      </c>
      <c r="BA6" s="162">
        <f>IF(AZ6=0,0,($L$6/$AZ$6)*100000)</f>
        <v>0</v>
      </c>
      <c r="BB6" s="163"/>
      <c r="BC6" s="162">
        <f>'Health Regions'!C7</f>
        <v>0</v>
      </c>
      <c r="BD6" s="162">
        <f>IF(BC6=0,0,($M$6/$BC$6)*100000)</f>
        <v>0</v>
      </c>
      <c r="BE6" s="162">
        <f>'Health Regions'!E7</f>
        <v>0</v>
      </c>
      <c r="BF6" s="162">
        <f>IF(BE6=0,0,($N$6/$BE$6)*100000)</f>
        <v>0</v>
      </c>
      <c r="BG6" s="162">
        <f>'Health Regions'!G7</f>
        <v>0</v>
      </c>
      <c r="BH6" s="162">
        <f>IF(BG6=0,0,($O$6/$BG$6)*100000)</f>
        <v>0</v>
      </c>
      <c r="BI6" s="162">
        <f>'Health Regions'!I7</f>
        <v>0</v>
      </c>
      <c r="BJ6" s="162">
        <f>IF(BI6=0,0,($P$6/$BI$6)*100000)</f>
        <v>0</v>
      </c>
      <c r="BK6" s="162">
        <f>'Health Regions'!K7</f>
        <v>0</v>
      </c>
      <c r="BL6" s="162">
        <f>IF(BK6=0,0,($Q$6/$BK$6)*100000)</f>
        <v>0</v>
      </c>
      <c r="BM6" s="162">
        <f>'Health Regions'!M7</f>
        <v>0</v>
      </c>
      <c r="BN6" s="162">
        <f>IF(BM6=0,0,($R$6/$BM$6)*100000)</f>
        <v>0</v>
      </c>
      <c r="BO6" s="162">
        <f>'Health Regions'!O7</f>
        <v>0</v>
      </c>
      <c r="BP6" s="162">
        <f>IF(BO6=0,0,($S$6/$BO$6)*100000)</f>
        <v>0</v>
      </c>
      <c r="BQ6" s="162">
        <f>'Health Regions'!Q7</f>
        <v>0</v>
      </c>
      <c r="BR6" s="162">
        <f>IF(BQ6=0,0,($T$6/$BQ$6)*100000)</f>
        <v>0</v>
      </c>
      <c r="BS6" s="162">
        <f>'Health Regions'!S7</f>
        <v>0</v>
      </c>
      <c r="BT6" s="162">
        <f>IF(BS6=0,0,($U$6/$BS$6)*100000)</f>
        <v>0</v>
      </c>
      <c r="BU6" s="162">
        <f>'Health Regions'!U7</f>
        <v>0</v>
      </c>
      <c r="BV6" s="162">
        <f>IF(BU6=0,0,($V$6/$BU$6)*100000)</f>
        <v>0</v>
      </c>
      <c r="BW6" s="162">
        <f>'Health Regions'!W7</f>
        <v>0</v>
      </c>
      <c r="BX6" s="162">
        <f>IF(BW6=0,0,($W$6/$BW$6)*100000)</f>
        <v>0</v>
      </c>
      <c r="BY6" s="162">
        <f>'Health Regions'!Y7</f>
        <v>0</v>
      </c>
      <c r="BZ6" s="162">
        <f>IF(BY6=0,0,($X$6/$BY$6)*100000)</f>
        <v>0</v>
      </c>
      <c r="CA6" s="162">
        <f>'Health Regions'!AA7</f>
        <v>0</v>
      </c>
      <c r="CB6" s="162">
        <f>IF(CA6=0,0,($Y$6/$CA$6)*100000)</f>
        <v>0</v>
      </c>
      <c r="CC6" s="162">
        <f>'Health Regions'!AC7</f>
        <v>0</v>
      </c>
      <c r="CD6" s="162">
        <f>IF(CC6=0,0,($Z$6/$CC$6)*100000)</f>
        <v>0</v>
      </c>
      <c r="CE6" s="162">
        <f>'Health Regions'!AE7</f>
        <v>0</v>
      </c>
      <c r="CF6" s="162">
        <f>IF(CE6=0,0,($AA$6/$CE$6)*100000)</f>
        <v>0</v>
      </c>
      <c r="CG6" s="162">
        <f>'Health Regions'!AG7</f>
        <v>0</v>
      </c>
      <c r="CH6" s="162">
        <f>IF(CG6=0,0,($AB$4/$CG$6)*100000)</f>
        <v>0</v>
      </c>
      <c r="CI6" s="162">
        <f>'Health Regions'!AI7</f>
        <v>0</v>
      </c>
      <c r="CJ6" s="162">
        <f>IF(CI6=0,0,($AC$4/$CI$6)*100000)</f>
        <v>0</v>
      </c>
      <c r="CK6" s="162">
        <f>'Health Regions'!AK7</f>
        <v>0</v>
      </c>
      <c r="CL6" s="162">
        <f>IF(CK6=0,0,($AD$4/$CK$6)*100000)</f>
        <v>0</v>
      </c>
      <c r="CM6" s="162">
        <f>'Health Regions'!AM7</f>
        <v>0</v>
      </c>
      <c r="CN6" s="162">
        <f>IF(CM6=0,0,($AE$4/$CM$6)*100000)</f>
        <v>0</v>
      </c>
      <c r="CO6" s="201">
        <f>'Health Regions'!AO7</f>
        <v>0</v>
      </c>
      <c r="CP6" s="162">
        <f>IF(CO6=0,0,($AF$4/$CO$6)*100000)</f>
        <v>0</v>
      </c>
      <c r="CQ6" s="161"/>
      <c r="CR6" s="162"/>
      <c r="CS6" s="164">
        <v>7.2533E-2</v>
      </c>
      <c r="CT6" s="161"/>
      <c r="CU6" s="152" t="str">
        <f>' Populations'!B11</f>
        <v>5-9</v>
      </c>
      <c r="CV6" s="165">
        <f t="shared" si="0"/>
        <v>0</v>
      </c>
      <c r="CW6" s="166">
        <f t="shared" si="1"/>
        <v>0</v>
      </c>
      <c r="CX6" s="166">
        <f t="shared" si="2"/>
        <v>0</v>
      </c>
      <c r="CY6" s="167">
        <f t="shared" si="3"/>
        <v>0</v>
      </c>
      <c r="CZ6" s="167">
        <f t="shared" si="4"/>
        <v>0</v>
      </c>
      <c r="DA6" s="167">
        <f t="shared" si="5"/>
        <v>0</v>
      </c>
      <c r="DB6" s="167">
        <f t="shared" si="6"/>
        <v>0</v>
      </c>
      <c r="DC6" s="167">
        <f t="shared" si="7"/>
        <v>0</v>
      </c>
      <c r="DD6" s="167">
        <f t="shared" si="8"/>
        <v>0</v>
      </c>
      <c r="DE6" s="167">
        <f t="shared" si="9"/>
        <v>0</v>
      </c>
      <c r="DF6" s="167">
        <f t="shared" si="10"/>
        <v>0</v>
      </c>
      <c r="DG6" s="167">
        <f t="shared" si="11"/>
        <v>0</v>
      </c>
      <c r="DH6" s="167">
        <f t="shared" si="12"/>
        <v>0</v>
      </c>
      <c r="DI6" s="167">
        <f t="shared" si="13"/>
        <v>0</v>
      </c>
      <c r="DJ6" s="167">
        <f t="shared" si="14"/>
        <v>0</v>
      </c>
      <c r="DK6" s="167">
        <f t="shared" si="15"/>
        <v>0</v>
      </c>
      <c r="DL6" s="167">
        <f t="shared" si="16"/>
        <v>0</v>
      </c>
      <c r="DM6" s="167">
        <f t="shared" si="17"/>
        <v>0</v>
      </c>
      <c r="DN6" s="167">
        <f t="shared" si="18"/>
        <v>0</v>
      </c>
      <c r="DO6" s="167">
        <f t="shared" si="19"/>
        <v>0</v>
      </c>
      <c r="DP6" s="167">
        <f t="shared" si="20"/>
        <v>0</v>
      </c>
      <c r="DQ6" s="167">
        <f t="shared" si="21"/>
        <v>0</v>
      </c>
      <c r="DR6" s="167">
        <f t="shared" si="22"/>
        <v>0</v>
      </c>
      <c r="DS6" s="167">
        <f t="shared" si="23"/>
        <v>0</v>
      </c>
      <c r="DT6" s="167">
        <f t="shared" si="24"/>
        <v>0</v>
      </c>
      <c r="DU6" s="167">
        <f t="shared" si="25"/>
        <v>0</v>
      </c>
      <c r="DV6" s="167">
        <f t="shared" si="26"/>
        <v>0</v>
      </c>
      <c r="DW6" s="167">
        <f t="shared" si="27"/>
        <v>0</v>
      </c>
      <c r="DX6" s="167">
        <f t="shared" si="28"/>
        <v>0</v>
      </c>
      <c r="DY6" s="167">
        <f t="shared" si="29"/>
        <v>0</v>
      </c>
    </row>
    <row r="7" spans="1:129">
      <c r="B7" s="152" t="str">
        <f>' Populations'!B12</f>
        <v>10-14</v>
      </c>
      <c r="C7" s="325"/>
      <c r="D7" s="326"/>
      <c r="E7" s="170"/>
      <c r="F7" s="171"/>
      <c r="G7" s="171"/>
      <c r="H7" s="171"/>
      <c r="I7" s="171"/>
      <c r="J7" s="172"/>
      <c r="K7" s="172"/>
      <c r="L7" s="173"/>
      <c r="M7" s="174"/>
      <c r="N7" s="174"/>
      <c r="O7" s="174"/>
      <c r="P7" s="174"/>
      <c r="Q7" s="174"/>
      <c r="R7" s="174"/>
      <c r="S7" s="174"/>
      <c r="T7" s="174"/>
      <c r="U7" s="174"/>
      <c r="V7" s="174"/>
      <c r="W7" s="174"/>
      <c r="X7" s="174"/>
      <c r="Y7" s="174"/>
      <c r="Z7" s="175"/>
      <c r="AA7" s="175"/>
      <c r="AB7" s="175"/>
      <c r="AC7" s="175"/>
      <c r="AD7" s="175"/>
      <c r="AE7" s="175"/>
      <c r="AF7" s="175"/>
      <c r="AG7" s="161"/>
      <c r="AH7" s="162">
        <f>' Populations'!C12</f>
        <v>0</v>
      </c>
      <c r="AI7" s="162">
        <f>IF(AH7=0,0,($C$7/$AH$7)*100000)</f>
        <v>0</v>
      </c>
      <c r="AJ7" s="162">
        <f>' Populations'!E12</f>
        <v>0</v>
      </c>
      <c r="AK7" s="162">
        <f>IF(AJ7=0,0,($D$7/$AJ$7)*100000)</f>
        <v>0</v>
      </c>
      <c r="AL7" s="162">
        <f>' Populations'!G12</f>
        <v>0</v>
      </c>
      <c r="AM7" s="162">
        <f>IF(AL7=0,0,($E$7/$AL$7)*100000)</f>
        <v>0</v>
      </c>
      <c r="AN7" s="162">
        <f>' Populations'!I12</f>
        <v>0</v>
      </c>
      <c r="AO7" s="162">
        <f>IF(AN7=0,0,($F$7/$AN$7)*100000)</f>
        <v>0</v>
      </c>
      <c r="AP7" s="162">
        <f>' Populations'!K12</f>
        <v>0</v>
      </c>
      <c r="AQ7" s="162">
        <f>IF(AP7=0,0,($G$7/$AP$7)*100000)</f>
        <v>0</v>
      </c>
      <c r="AR7" s="162">
        <f>' Populations'!M12</f>
        <v>0</v>
      </c>
      <c r="AS7" s="162">
        <f>IF(AR7=0,0,($G$7/$AR$7)*100000)</f>
        <v>0</v>
      </c>
      <c r="AT7" s="162">
        <f>' Populations'!O12</f>
        <v>0</v>
      </c>
      <c r="AU7" s="162">
        <f>IF(AT7=0,0,($I$7/$AT$7)*100000)</f>
        <v>0</v>
      </c>
      <c r="AV7" s="162">
        <f>' Populations'!Q12</f>
        <v>0</v>
      </c>
      <c r="AW7" s="162">
        <f>IF(AV7=0,0,($J$7/$AV$7)*100000)</f>
        <v>0</v>
      </c>
      <c r="AX7" s="162">
        <f>' Populations'!S12</f>
        <v>0</v>
      </c>
      <c r="AY7" s="162">
        <f>IF(AX7=0,0,($K$7/$AX$7)*100000)</f>
        <v>0</v>
      </c>
      <c r="AZ7" s="162">
        <f>' Populations'!U12</f>
        <v>0</v>
      </c>
      <c r="BA7" s="162">
        <f>IF(AZ7=0,0,($L$7/$AZ$7)*100000)</f>
        <v>0</v>
      </c>
      <c r="BB7" s="163"/>
      <c r="BC7" s="162">
        <f>'Health Regions'!C8</f>
        <v>0</v>
      </c>
      <c r="BD7" s="162">
        <f>IF(BC7=0,0,($M$7/$BC$7)*100000)</f>
        <v>0</v>
      </c>
      <c r="BE7" s="162">
        <f>'Health Regions'!E8</f>
        <v>0</v>
      </c>
      <c r="BF7" s="162">
        <f>IF(BE7=0,0,($N$7/$BE$7)*100000)</f>
        <v>0</v>
      </c>
      <c r="BG7" s="162">
        <f>'Health Regions'!G8</f>
        <v>0</v>
      </c>
      <c r="BH7" s="162">
        <f>IF(BG7=0,0,($O$7/$BG$7)*100000)</f>
        <v>0</v>
      </c>
      <c r="BI7" s="162">
        <f>'Health Regions'!I8</f>
        <v>0</v>
      </c>
      <c r="BJ7" s="162">
        <f>IF(BI7=0,0,($P$7/$BI$7)*100000)</f>
        <v>0</v>
      </c>
      <c r="BK7" s="162">
        <f>'Health Regions'!K8</f>
        <v>0</v>
      </c>
      <c r="BL7" s="162">
        <f>IF(BK7=0,0,($Q$7/$BK$7)*100000)</f>
        <v>0</v>
      </c>
      <c r="BM7" s="162">
        <f>'Health Regions'!M8</f>
        <v>0</v>
      </c>
      <c r="BN7" s="162">
        <f>IF(BM7=0,0,($R$7/$BM$7)*100000)</f>
        <v>0</v>
      </c>
      <c r="BO7" s="162">
        <f>'Health Regions'!O8</f>
        <v>0</v>
      </c>
      <c r="BP7" s="162">
        <f>IF(BO7=0,0,($S$7/$BO$7)*100000)</f>
        <v>0</v>
      </c>
      <c r="BQ7" s="162">
        <f>'Health Regions'!Q8</f>
        <v>0</v>
      </c>
      <c r="BR7" s="162">
        <f>IF(BQ7=0,0,($T$7/$BQ$7)*100000)</f>
        <v>0</v>
      </c>
      <c r="BS7" s="162">
        <f>'Health Regions'!S8</f>
        <v>0</v>
      </c>
      <c r="BT7" s="162">
        <f>IF(BS7=0,0,($U$7/$BS$7)*100000)</f>
        <v>0</v>
      </c>
      <c r="BU7" s="162">
        <f>'Health Regions'!U8</f>
        <v>0</v>
      </c>
      <c r="BV7" s="162">
        <f>IF(BU7=0,0,($V$7/$BU$7)*100000)</f>
        <v>0</v>
      </c>
      <c r="BW7" s="162">
        <f>'Health Regions'!W8</f>
        <v>0</v>
      </c>
      <c r="BX7" s="162">
        <f>IF(BW7=0,0,($W$7/$BW$7)*100000)</f>
        <v>0</v>
      </c>
      <c r="BY7" s="162">
        <f>'Health Regions'!Y8</f>
        <v>0</v>
      </c>
      <c r="BZ7" s="162">
        <f>IF(BY7=0,0,($X$7/$BY$7)*100000)</f>
        <v>0</v>
      </c>
      <c r="CA7" s="162">
        <f>'Health Regions'!AA8</f>
        <v>0</v>
      </c>
      <c r="CB7" s="162">
        <f>IF(CA7=0,0,($Y$7/$CA$7)*100000)</f>
        <v>0</v>
      </c>
      <c r="CC7" s="162">
        <f>'Health Regions'!AC8</f>
        <v>0</v>
      </c>
      <c r="CD7" s="162">
        <f>IF(CC7=0,0,($Z$7/$CC$7)*100000)</f>
        <v>0</v>
      </c>
      <c r="CE7" s="162">
        <f>'Health Regions'!AE8</f>
        <v>0</v>
      </c>
      <c r="CF7" s="162">
        <f>IF(CE7=0,0,($AA$7/$CE$7)*100000)</f>
        <v>0</v>
      </c>
      <c r="CG7" s="162">
        <f>'Health Regions'!AG8</f>
        <v>0</v>
      </c>
      <c r="CH7" s="162">
        <f>IF(CG7=0,0,($AB$4/$CG$7)*100000)</f>
        <v>0</v>
      </c>
      <c r="CI7" s="162">
        <f>'Health Regions'!AI8</f>
        <v>0</v>
      </c>
      <c r="CJ7" s="162">
        <f>IF(CI7=0,0,($AC$4/$CI$7)*100000)</f>
        <v>0</v>
      </c>
      <c r="CK7" s="162">
        <f>'Health Regions'!AK8</f>
        <v>0</v>
      </c>
      <c r="CL7" s="162">
        <f>IF(CK7=0,0,($AD$4/$CK$7)*100000)</f>
        <v>0</v>
      </c>
      <c r="CM7" s="162">
        <f>'Health Regions'!AM8</f>
        <v>0</v>
      </c>
      <c r="CN7" s="162">
        <f>IF(CM7=0,0,($AE$4/$CM$7)*100000)</f>
        <v>0</v>
      </c>
      <c r="CO7" s="201">
        <f>'Health Regions'!AO8</f>
        <v>0</v>
      </c>
      <c r="CP7" s="162">
        <f>IF(CO7=0,0,($AF$4/$CO$7)*100000)</f>
        <v>0</v>
      </c>
      <c r="CQ7" s="161"/>
      <c r="CR7" s="162"/>
      <c r="CS7" s="164">
        <v>7.3032E-2</v>
      </c>
      <c r="CT7" s="161"/>
      <c r="CU7" s="152" t="str">
        <f>' Populations'!B12</f>
        <v>10-14</v>
      </c>
      <c r="CV7" s="165">
        <f t="shared" si="0"/>
        <v>0</v>
      </c>
      <c r="CW7" s="166">
        <f t="shared" si="1"/>
        <v>0</v>
      </c>
      <c r="CX7" s="166">
        <f t="shared" si="2"/>
        <v>0</v>
      </c>
      <c r="CY7" s="167">
        <f t="shared" si="3"/>
        <v>0</v>
      </c>
      <c r="CZ7" s="167">
        <f t="shared" si="4"/>
        <v>0</v>
      </c>
      <c r="DA7" s="167">
        <f t="shared" si="5"/>
        <v>0</v>
      </c>
      <c r="DB7" s="167">
        <f t="shared" si="6"/>
        <v>0</v>
      </c>
      <c r="DC7" s="167">
        <f t="shared" si="7"/>
        <v>0</v>
      </c>
      <c r="DD7" s="167">
        <f t="shared" si="8"/>
        <v>0</v>
      </c>
      <c r="DE7" s="167">
        <f t="shared" si="9"/>
        <v>0</v>
      </c>
      <c r="DF7" s="167">
        <f t="shared" si="10"/>
        <v>0</v>
      </c>
      <c r="DG7" s="167">
        <f t="shared" si="11"/>
        <v>0</v>
      </c>
      <c r="DH7" s="167">
        <f t="shared" si="12"/>
        <v>0</v>
      </c>
      <c r="DI7" s="167">
        <f t="shared" si="13"/>
        <v>0</v>
      </c>
      <c r="DJ7" s="167">
        <f t="shared" si="14"/>
        <v>0</v>
      </c>
      <c r="DK7" s="167">
        <f t="shared" si="15"/>
        <v>0</v>
      </c>
      <c r="DL7" s="167">
        <f t="shared" si="16"/>
        <v>0</v>
      </c>
      <c r="DM7" s="167">
        <f t="shared" si="17"/>
        <v>0</v>
      </c>
      <c r="DN7" s="167">
        <f t="shared" si="18"/>
        <v>0</v>
      </c>
      <c r="DO7" s="167">
        <f t="shared" si="19"/>
        <v>0</v>
      </c>
      <c r="DP7" s="167">
        <f t="shared" si="20"/>
        <v>0</v>
      </c>
      <c r="DQ7" s="167">
        <f t="shared" si="21"/>
        <v>0</v>
      </c>
      <c r="DR7" s="167">
        <f t="shared" si="22"/>
        <v>0</v>
      </c>
      <c r="DS7" s="167">
        <f t="shared" si="23"/>
        <v>0</v>
      </c>
      <c r="DT7" s="167">
        <f t="shared" si="24"/>
        <v>0</v>
      </c>
      <c r="DU7" s="167">
        <f t="shared" si="25"/>
        <v>0</v>
      </c>
      <c r="DV7" s="167">
        <f t="shared" si="26"/>
        <v>0</v>
      </c>
      <c r="DW7" s="167">
        <f t="shared" si="27"/>
        <v>0</v>
      </c>
      <c r="DX7" s="167">
        <f t="shared" si="28"/>
        <v>0</v>
      </c>
      <c r="DY7" s="167">
        <f t="shared" si="29"/>
        <v>0</v>
      </c>
    </row>
    <row r="8" spans="1:129">
      <c r="B8" s="152" t="str">
        <f>' Populations'!B13</f>
        <v>15-19</v>
      </c>
      <c r="C8" s="325"/>
      <c r="D8" s="326"/>
      <c r="E8" s="170"/>
      <c r="F8" s="171"/>
      <c r="G8" s="171"/>
      <c r="H8" s="171"/>
      <c r="I8" s="171"/>
      <c r="J8" s="172"/>
      <c r="K8" s="172"/>
      <c r="L8" s="173"/>
      <c r="M8" s="174"/>
      <c r="N8" s="174"/>
      <c r="O8" s="174"/>
      <c r="P8" s="174"/>
      <c r="Q8" s="174"/>
      <c r="R8" s="174"/>
      <c r="S8" s="174"/>
      <c r="T8" s="174"/>
      <c r="U8" s="174"/>
      <c r="V8" s="174"/>
      <c r="W8" s="174"/>
      <c r="X8" s="174"/>
      <c r="Y8" s="174"/>
      <c r="Z8" s="175"/>
      <c r="AA8" s="175"/>
      <c r="AB8" s="175"/>
      <c r="AC8" s="175"/>
      <c r="AD8" s="175"/>
      <c r="AE8" s="175"/>
      <c r="AF8" s="175"/>
      <c r="AG8" s="161"/>
      <c r="AH8" s="162">
        <f>' Populations'!C13</f>
        <v>0</v>
      </c>
      <c r="AI8" s="162">
        <f>IF(AH8=0,0,($C$8/$AH$8)*100000)</f>
        <v>0</v>
      </c>
      <c r="AJ8" s="162">
        <f>' Populations'!E13</f>
        <v>0</v>
      </c>
      <c r="AK8" s="162">
        <f>IF(AJ8=0,0,($D$8/$AJ$8)*100000)</f>
        <v>0</v>
      </c>
      <c r="AL8" s="162">
        <f>' Populations'!G13</f>
        <v>0</v>
      </c>
      <c r="AM8" s="162">
        <f>IF(AL8=0,0,($E$8/$AL$8)*100000)</f>
        <v>0</v>
      </c>
      <c r="AN8" s="162">
        <f>' Populations'!I13</f>
        <v>0</v>
      </c>
      <c r="AO8" s="162">
        <f>IF(AN8=0,0,($F$8/$AN$8)*100000)</f>
        <v>0</v>
      </c>
      <c r="AP8" s="162">
        <f>' Populations'!K13</f>
        <v>0</v>
      </c>
      <c r="AQ8" s="162">
        <f>IF(AP8=0,0,($G$8/$AP$8)*100000)</f>
        <v>0</v>
      </c>
      <c r="AR8" s="162">
        <f>' Populations'!M13</f>
        <v>0</v>
      </c>
      <c r="AS8" s="162">
        <f>IF(AR8=0,0,($G$8/$AR$8)*100000)</f>
        <v>0</v>
      </c>
      <c r="AT8" s="162">
        <f>' Populations'!O13</f>
        <v>0</v>
      </c>
      <c r="AU8" s="162">
        <f>IF(AT8=0,0,($I$8/$AT$8)*100000)</f>
        <v>0</v>
      </c>
      <c r="AV8" s="162">
        <f>' Populations'!Q13</f>
        <v>0</v>
      </c>
      <c r="AW8" s="162">
        <f>IF(AV8=0,0,($J$8/$AV$8)*100000)</f>
        <v>0</v>
      </c>
      <c r="AX8" s="162">
        <f>' Populations'!S13</f>
        <v>0</v>
      </c>
      <c r="AY8" s="162">
        <f>IF(AX8=0,0,($K$8/$AX$8)*100000)</f>
        <v>0</v>
      </c>
      <c r="AZ8" s="162">
        <f>' Populations'!U13</f>
        <v>0</v>
      </c>
      <c r="BA8" s="162">
        <f>IF(AZ8=0,0,($L$8/$AZ$8)*100000)</f>
        <v>0</v>
      </c>
      <c r="BB8" s="163"/>
      <c r="BC8" s="162">
        <f>'Health Regions'!C9</f>
        <v>0</v>
      </c>
      <c r="BD8" s="162">
        <f>IF(BC8=0,0,($M$8/$BC$8)*100000)</f>
        <v>0</v>
      </c>
      <c r="BE8" s="162">
        <f>'Health Regions'!E9</f>
        <v>0</v>
      </c>
      <c r="BF8" s="162">
        <f>IF(BE8=0,0,($N$8/$BE$8)*100000)</f>
        <v>0</v>
      </c>
      <c r="BG8" s="162">
        <f>'Health Regions'!G9</f>
        <v>0</v>
      </c>
      <c r="BH8" s="162">
        <f>IF(BG8=0,0,($O$8/$BG$8)*100000)</f>
        <v>0</v>
      </c>
      <c r="BI8" s="162">
        <f>'Health Regions'!I9</f>
        <v>0</v>
      </c>
      <c r="BJ8" s="162">
        <f>IF(BI8=0,0,($P$8/$BI$8)*100000)</f>
        <v>0</v>
      </c>
      <c r="BK8" s="162">
        <f>'Health Regions'!K9</f>
        <v>0</v>
      </c>
      <c r="BL8" s="162">
        <f>IF(BK8=0,0,($Q$8/$BK$8)*100000)</f>
        <v>0</v>
      </c>
      <c r="BM8" s="162">
        <f>'Health Regions'!M9</f>
        <v>0</v>
      </c>
      <c r="BN8" s="162">
        <f>IF(BM8=0,0,($R$8/$BM$8)*100000)</f>
        <v>0</v>
      </c>
      <c r="BO8" s="162">
        <f>'Health Regions'!O9</f>
        <v>0</v>
      </c>
      <c r="BP8" s="162">
        <f>IF(BO8=0,0,($S$8/$BO$8)*100000)</f>
        <v>0</v>
      </c>
      <c r="BQ8" s="162">
        <f>'Health Regions'!Q9</f>
        <v>0</v>
      </c>
      <c r="BR8" s="162">
        <f>IF(BQ8=0,0,($T$8/$BQ$8)*100000)</f>
        <v>0</v>
      </c>
      <c r="BS8" s="162">
        <f>'Health Regions'!S9</f>
        <v>0</v>
      </c>
      <c r="BT8" s="162">
        <f>IF(BS8=0,0,($U$8/$BC$8)*100000)</f>
        <v>0</v>
      </c>
      <c r="BU8" s="162">
        <f>'Health Regions'!U9</f>
        <v>0</v>
      </c>
      <c r="BV8" s="162">
        <f>IF(BU8=0,0,($V$8/$BU$8)*100000)</f>
        <v>0</v>
      </c>
      <c r="BW8" s="162">
        <f>'Health Regions'!W9</f>
        <v>0</v>
      </c>
      <c r="BX8" s="162">
        <f>IF(BW8=0,0,($W$8/$BW$8)*100000)</f>
        <v>0</v>
      </c>
      <c r="BY8" s="162">
        <f>'Health Regions'!Y9</f>
        <v>0</v>
      </c>
      <c r="BZ8" s="162">
        <f>IF(BY8=0,0,($X$8/$BY$8)*100000)</f>
        <v>0</v>
      </c>
      <c r="CA8" s="162">
        <f>'Health Regions'!AA9</f>
        <v>0</v>
      </c>
      <c r="CB8" s="162">
        <f>IF(CA8=0,0,($Y$8/$CA$8)*100000)</f>
        <v>0</v>
      </c>
      <c r="CC8" s="162">
        <f>'Health Regions'!AC9</f>
        <v>0</v>
      </c>
      <c r="CD8" s="162">
        <f>IF(CC8=0,0,($Z$8/$CC$8)*100000)</f>
        <v>0</v>
      </c>
      <c r="CE8" s="162">
        <f>'Health Regions'!AE9</f>
        <v>0</v>
      </c>
      <c r="CF8" s="162">
        <f>IF(CE8=0,0,($AA$8/$CE$8)*100000)</f>
        <v>0</v>
      </c>
      <c r="CG8" s="162">
        <f>'Health Regions'!AG9</f>
        <v>0</v>
      </c>
      <c r="CH8" s="162">
        <f>IF(CG8=0,0,($AB$4/$CG$8)*100000)</f>
        <v>0</v>
      </c>
      <c r="CI8" s="162">
        <f>'Health Regions'!AI9</f>
        <v>0</v>
      </c>
      <c r="CJ8" s="162">
        <f>IF(CI8=0,0,($AC$4/$CI$8)*100000)</f>
        <v>0</v>
      </c>
      <c r="CK8" s="162">
        <f>'Health Regions'!AK9</f>
        <v>0</v>
      </c>
      <c r="CL8" s="162">
        <f>IF(CK8=0,0,($AD$4/$CK$8)*100000)</f>
        <v>0</v>
      </c>
      <c r="CM8" s="162">
        <f>'Health Regions'!AM9</f>
        <v>0</v>
      </c>
      <c r="CN8" s="162">
        <f>IF(CM8=0,0,($AE$4/$CM$8)*100000)</f>
        <v>0</v>
      </c>
      <c r="CO8" s="201">
        <f>'Health Regions'!AO9</f>
        <v>0</v>
      </c>
      <c r="CP8" s="162">
        <f>IF(CO8=0,0,($AF$4/$CO$8)*100000)</f>
        <v>0</v>
      </c>
      <c r="CQ8" s="161"/>
      <c r="CR8" s="162"/>
      <c r="CS8" s="164">
        <v>7.2168999999999997E-2</v>
      </c>
      <c r="CT8" s="161"/>
      <c r="CU8" s="152" t="str">
        <f>' Populations'!B13</f>
        <v>15-19</v>
      </c>
      <c r="CV8" s="165">
        <f t="shared" si="0"/>
        <v>0</v>
      </c>
      <c r="CW8" s="166">
        <f t="shared" si="1"/>
        <v>0</v>
      </c>
      <c r="CX8" s="166">
        <f t="shared" si="2"/>
        <v>0</v>
      </c>
      <c r="CY8" s="167">
        <f t="shared" si="3"/>
        <v>0</v>
      </c>
      <c r="CZ8" s="167">
        <f t="shared" si="4"/>
        <v>0</v>
      </c>
      <c r="DA8" s="167">
        <f t="shared" si="5"/>
        <v>0</v>
      </c>
      <c r="DB8" s="167">
        <f t="shared" si="6"/>
        <v>0</v>
      </c>
      <c r="DC8" s="167">
        <f t="shared" si="7"/>
        <v>0</v>
      </c>
      <c r="DD8" s="167">
        <f t="shared" si="8"/>
        <v>0</v>
      </c>
      <c r="DE8" s="167">
        <f t="shared" si="9"/>
        <v>0</v>
      </c>
      <c r="DF8" s="167">
        <f t="shared" si="10"/>
        <v>0</v>
      </c>
      <c r="DG8" s="167">
        <f t="shared" si="11"/>
        <v>0</v>
      </c>
      <c r="DH8" s="167">
        <f t="shared" si="12"/>
        <v>0</v>
      </c>
      <c r="DI8" s="167">
        <f t="shared" si="13"/>
        <v>0</v>
      </c>
      <c r="DJ8" s="167">
        <f t="shared" si="14"/>
        <v>0</v>
      </c>
      <c r="DK8" s="167">
        <f t="shared" si="15"/>
        <v>0</v>
      </c>
      <c r="DL8" s="167">
        <f t="shared" si="16"/>
        <v>0</v>
      </c>
      <c r="DM8" s="167">
        <f t="shared" si="17"/>
        <v>0</v>
      </c>
      <c r="DN8" s="167">
        <f t="shared" si="18"/>
        <v>0</v>
      </c>
      <c r="DO8" s="167">
        <f t="shared" si="19"/>
        <v>0</v>
      </c>
      <c r="DP8" s="167">
        <f t="shared" si="20"/>
        <v>0</v>
      </c>
      <c r="DQ8" s="167">
        <f t="shared" si="21"/>
        <v>0</v>
      </c>
      <c r="DR8" s="167">
        <f t="shared" si="22"/>
        <v>0</v>
      </c>
      <c r="DS8" s="167">
        <f t="shared" si="23"/>
        <v>0</v>
      </c>
      <c r="DT8" s="167">
        <f t="shared" si="24"/>
        <v>0</v>
      </c>
      <c r="DU8" s="167">
        <f t="shared" si="25"/>
        <v>0</v>
      </c>
      <c r="DV8" s="167">
        <f t="shared" si="26"/>
        <v>0</v>
      </c>
      <c r="DW8" s="167">
        <f t="shared" si="27"/>
        <v>0</v>
      </c>
      <c r="DX8" s="167">
        <f t="shared" si="28"/>
        <v>0</v>
      </c>
      <c r="DY8" s="167">
        <f t="shared" si="29"/>
        <v>0</v>
      </c>
    </row>
    <row r="9" spans="1:129">
      <c r="B9" s="152" t="str">
        <f>' Populations'!B14</f>
        <v>20-24</v>
      </c>
      <c r="C9" s="325"/>
      <c r="D9" s="326"/>
      <c r="E9" s="170"/>
      <c r="F9" s="171"/>
      <c r="G9" s="171"/>
      <c r="H9" s="171"/>
      <c r="I9" s="171"/>
      <c r="J9" s="172"/>
      <c r="K9" s="172"/>
      <c r="L9" s="173"/>
      <c r="M9" s="174"/>
      <c r="N9" s="174"/>
      <c r="O9" s="174"/>
      <c r="P9" s="174"/>
      <c r="Q9" s="174"/>
      <c r="R9" s="174"/>
      <c r="S9" s="174"/>
      <c r="T9" s="174"/>
      <c r="U9" s="174"/>
      <c r="V9" s="174"/>
      <c r="W9" s="174"/>
      <c r="X9" s="174"/>
      <c r="Y9" s="174"/>
      <c r="Z9" s="175"/>
      <c r="AA9" s="175"/>
      <c r="AB9" s="175"/>
      <c r="AC9" s="175"/>
      <c r="AD9" s="175"/>
      <c r="AE9" s="175"/>
      <c r="AF9" s="175"/>
      <c r="AG9" s="161"/>
      <c r="AH9" s="162">
        <f>' Populations'!C14</f>
        <v>0</v>
      </c>
      <c r="AI9" s="162">
        <f>IF(AH9=0,0,($C$9/$AH$9)*100000)</f>
        <v>0</v>
      </c>
      <c r="AJ9" s="162">
        <f>' Populations'!E14</f>
        <v>0</v>
      </c>
      <c r="AK9" s="162">
        <f>IF(AJ9=0,0,($D$9/$AJ$9)*100000)</f>
        <v>0</v>
      </c>
      <c r="AL9" s="162">
        <f>' Populations'!G14</f>
        <v>0</v>
      </c>
      <c r="AM9" s="162">
        <f>IF(AL9=0,0,($E$9/$AL$9)*100000)</f>
        <v>0</v>
      </c>
      <c r="AN9" s="162">
        <f>' Populations'!I14</f>
        <v>0</v>
      </c>
      <c r="AO9" s="162">
        <f>IF(AN9=0,0,($F$9/$AN$9)*100000)</f>
        <v>0</v>
      </c>
      <c r="AP9" s="162">
        <f>' Populations'!K14</f>
        <v>0</v>
      </c>
      <c r="AQ9" s="162">
        <f>IF(AP9=0,0,($G$9/$AP$9)*100000)</f>
        <v>0</v>
      </c>
      <c r="AR9" s="162">
        <f>' Populations'!M14</f>
        <v>0</v>
      </c>
      <c r="AS9" s="162">
        <f>IF(AR9=0,0,($G$9/$AR$9)*100000)</f>
        <v>0</v>
      </c>
      <c r="AT9" s="162">
        <f>' Populations'!O14</f>
        <v>0</v>
      </c>
      <c r="AU9" s="162">
        <f>IF(AT9=0,0,($I$9/$AT$9)*100000)</f>
        <v>0</v>
      </c>
      <c r="AV9" s="162">
        <f>' Populations'!Q14</f>
        <v>0</v>
      </c>
      <c r="AW9" s="162">
        <f>IF(AV9=0,0,($J$9/$AV$9)*100000)</f>
        <v>0</v>
      </c>
      <c r="AX9" s="162">
        <f>' Populations'!S14</f>
        <v>0</v>
      </c>
      <c r="AY9" s="162">
        <f>IF(AX9=0,0,($K$9/$AX$9)*100000)</f>
        <v>0</v>
      </c>
      <c r="AZ9" s="162">
        <f>' Populations'!U14</f>
        <v>0</v>
      </c>
      <c r="BA9" s="162">
        <f>IF(AZ9=0,0,($L$9/$AZ$9)*100000)</f>
        <v>0</v>
      </c>
      <c r="BB9" s="163"/>
      <c r="BC9" s="162">
        <f>'Health Regions'!C10</f>
        <v>0</v>
      </c>
      <c r="BD9" s="162">
        <f>IF(BC9=0,0,($M$9/$BC$9)*100000)</f>
        <v>0</v>
      </c>
      <c r="BE9" s="162">
        <f>'Health Regions'!E10</f>
        <v>0</v>
      </c>
      <c r="BF9" s="162">
        <f>IF(BE9=0,0,($N$9/$BE$9)*100000)</f>
        <v>0</v>
      </c>
      <c r="BG9" s="162">
        <f>'Health Regions'!G10</f>
        <v>0</v>
      </c>
      <c r="BH9" s="162">
        <f>IF(BG9=0,0,($O$9/$BG$9)*100000)</f>
        <v>0</v>
      </c>
      <c r="BI9" s="162">
        <f>'Health Regions'!I10</f>
        <v>0</v>
      </c>
      <c r="BJ9" s="162">
        <f>IF(BI9=0,0,($P$9/$BI$9)*100000)</f>
        <v>0</v>
      </c>
      <c r="BK9" s="162">
        <f>'Health Regions'!K10</f>
        <v>0</v>
      </c>
      <c r="BL9" s="162">
        <f>IF(BK9=0,0,($Q$9/$BK$9)*100000)</f>
        <v>0</v>
      </c>
      <c r="BM9" s="162">
        <f>'Health Regions'!M10</f>
        <v>0</v>
      </c>
      <c r="BN9" s="162">
        <f>IF(BM9=0,0,($R$9/$BM$9)*100000)</f>
        <v>0</v>
      </c>
      <c r="BO9" s="162">
        <f>'Health Regions'!O10</f>
        <v>0</v>
      </c>
      <c r="BP9" s="162">
        <f>IF(BO9=0,0,($S$9/$BO$9)*100000)</f>
        <v>0</v>
      </c>
      <c r="BQ9" s="162">
        <f>'Health Regions'!Q10</f>
        <v>0</v>
      </c>
      <c r="BR9" s="162">
        <f>IF(BQ9=0,0,($T$9/$BQ$9)*100000)</f>
        <v>0</v>
      </c>
      <c r="BS9" s="162">
        <f>'Health Regions'!S10</f>
        <v>0</v>
      </c>
      <c r="BT9" s="162">
        <f>IF(BS9=0,0,($U$9/$BS$9)*100000)</f>
        <v>0</v>
      </c>
      <c r="BU9" s="162">
        <f>'Health Regions'!U10</f>
        <v>0</v>
      </c>
      <c r="BV9" s="162">
        <f>IF(BU9=0,0,($V$9/$BU$9)*100000)</f>
        <v>0</v>
      </c>
      <c r="BW9" s="162">
        <f>'Health Regions'!W10</f>
        <v>0</v>
      </c>
      <c r="BX9" s="162">
        <f>IF(BW9=0,0,($W$9/$BW$9)*100000)</f>
        <v>0</v>
      </c>
      <c r="BY9" s="162">
        <f>'Health Regions'!Y10</f>
        <v>0</v>
      </c>
      <c r="BZ9" s="162">
        <f>IF(BY9=0,0,($X$9/$BY$9)*100000)</f>
        <v>0</v>
      </c>
      <c r="CA9" s="162">
        <f>'Health Regions'!AA10</f>
        <v>0</v>
      </c>
      <c r="CB9" s="162">
        <f>IF(CA9=0,0,($Y$9/$CA$9)*100000)</f>
        <v>0</v>
      </c>
      <c r="CC9" s="162">
        <f>'Health Regions'!AC10</f>
        <v>0</v>
      </c>
      <c r="CD9" s="162">
        <f>IF(CC9=0,0,($Z$9/$CC$9)*100000)</f>
        <v>0</v>
      </c>
      <c r="CE9" s="162">
        <f>'Health Regions'!AE10</f>
        <v>0</v>
      </c>
      <c r="CF9" s="162">
        <f>IF(CE9=0,0,($AA$9/$CE$9)*100000)</f>
        <v>0</v>
      </c>
      <c r="CG9" s="162">
        <f>'Health Regions'!AG10</f>
        <v>0</v>
      </c>
      <c r="CH9" s="162">
        <f>IF(CG9=0,0,($AB$4/$CG$9)*100000)</f>
        <v>0</v>
      </c>
      <c r="CI9" s="162">
        <f>'Health Regions'!AI10</f>
        <v>0</v>
      </c>
      <c r="CJ9" s="162">
        <f>IF(CI9=0,0,($AC$4/$CI$9)*100000)</f>
        <v>0</v>
      </c>
      <c r="CK9" s="162">
        <f>'Health Regions'!AK10</f>
        <v>0</v>
      </c>
      <c r="CL9" s="162">
        <f>IF(CK9=0,0,($AD$4/$CK$9)*100000)</f>
        <v>0</v>
      </c>
      <c r="CM9" s="162">
        <f>'Health Regions'!AM10</f>
        <v>0</v>
      </c>
      <c r="CN9" s="162">
        <f>IF(CM9=0,0,($AE$4/$CM$9)*100000)</f>
        <v>0</v>
      </c>
      <c r="CO9" s="201">
        <f>'Health Regions'!AO10</f>
        <v>0</v>
      </c>
      <c r="CP9" s="162">
        <f>IF(CO9=0,0,($AF$4/$CO$9)*100000)</f>
        <v>0</v>
      </c>
      <c r="CQ9" s="161"/>
      <c r="CR9" s="162"/>
      <c r="CS9" s="164">
        <v>6.6477999999999995E-2</v>
      </c>
      <c r="CT9" s="161"/>
      <c r="CU9" s="152" t="str">
        <f>' Populations'!B14</f>
        <v>20-24</v>
      </c>
      <c r="CV9" s="165">
        <f t="shared" si="0"/>
        <v>0</v>
      </c>
      <c r="CW9" s="166">
        <f t="shared" si="1"/>
        <v>0</v>
      </c>
      <c r="CX9" s="166">
        <f t="shared" si="2"/>
        <v>0</v>
      </c>
      <c r="CY9" s="167">
        <f t="shared" si="3"/>
        <v>0</v>
      </c>
      <c r="CZ9" s="167">
        <f t="shared" si="4"/>
        <v>0</v>
      </c>
      <c r="DA9" s="167">
        <f t="shared" si="5"/>
        <v>0</v>
      </c>
      <c r="DB9" s="167">
        <f t="shared" si="6"/>
        <v>0</v>
      </c>
      <c r="DC9" s="167">
        <f t="shared" si="7"/>
        <v>0</v>
      </c>
      <c r="DD9" s="167">
        <f t="shared" si="8"/>
        <v>0</v>
      </c>
      <c r="DE9" s="167">
        <f t="shared" si="9"/>
        <v>0</v>
      </c>
      <c r="DF9" s="167">
        <f t="shared" si="10"/>
        <v>0</v>
      </c>
      <c r="DG9" s="167">
        <f t="shared" si="11"/>
        <v>0</v>
      </c>
      <c r="DH9" s="167">
        <f t="shared" si="12"/>
        <v>0</v>
      </c>
      <c r="DI9" s="167">
        <f t="shared" si="13"/>
        <v>0</v>
      </c>
      <c r="DJ9" s="167">
        <f t="shared" si="14"/>
        <v>0</v>
      </c>
      <c r="DK9" s="167">
        <f t="shared" si="15"/>
        <v>0</v>
      </c>
      <c r="DL9" s="167">
        <f t="shared" si="16"/>
        <v>0</v>
      </c>
      <c r="DM9" s="167">
        <f t="shared" si="17"/>
        <v>0</v>
      </c>
      <c r="DN9" s="167">
        <f t="shared" si="18"/>
        <v>0</v>
      </c>
      <c r="DO9" s="167">
        <f t="shared" si="19"/>
        <v>0</v>
      </c>
      <c r="DP9" s="167">
        <f t="shared" si="20"/>
        <v>0</v>
      </c>
      <c r="DQ9" s="167">
        <f t="shared" si="21"/>
        <v>0</v>
      </c>
      <c r="DR9" s="167">
        <f t="shared" si="22"/>
        <v>0</v>
      </c>
      <c r="DS9" s="167">
        <f t="shared" si="23"/>
        <v>0</v>
      </c>
      <c r="DT9" s="167">
        <f t="shared" si="24"/>
        <v>0</v>
      </c>
      <c r="DU9" s="167">
        <f t="shared" si="25"/>
        <v>0</v>
      </c>
      <c r="DV9" s="167">
        <f t="shared" si="26"/>
        <v>0</v>
      </c>
      <c r="DW9" s="167">
        <f t="shared" si="27"/>
        <v>0</v>
      </c>
      <c r="DX9" s="167">
        <f t="shared" si="28"/>
        <v>0</v>
      </c>
      <c r="DY9" s="167">
        <f t="shared" si="29"/>
        <v>0</v>
      </c>
    </row>
    <row r="10" spans="1:129">
      <c r="B10" s="152" t="str">
        <f>' Populations'!B15</f>
        <v>25-34</v>
      </c>
      <c r="C10" s="325"/>
      <c r="D10" s="326"/>
      <c r="E10" s="170"/>
      <c r="F10" s="171"/>
      <c r="G10" s="171"/>
      <c r="H10" s="171"/>
      <c r="I10" s="171"/>
      <c r="J10" s="172"/>
      <c r="K10" s="172"/>
      <c r="L10" s="173"/>
      <c r="M10" s="174"/>
      <c r="N10" s="174"/>
      <c r="O10" s="174"/>
      <c r="P10" s="174"/>
      <c r="Q10" s="174"/>
      <c r="R10" s="174"/>
      <c r="S10" s="174"/>
      <c r="T10" s="174"/>
      <c r="U10" s="174"/>
      <c r="V10" s="174"/>
      <c r="W10" s="174"/>
      <c r="X10" s="174"/>
      <c r="Y10" s="174"/>
      <c r="Z10" s="175"/>
      <c r="AA10" s="175"/>
      <c r="AB10" s="175"/>
      <c r="AC10" s="175"/>
      <c r="AD10" s="175"/>
      <c r="AE10" s="175"/>
      <c r="AF10" s="175"/>
      <c r="AG10" s="161"/>
      <c r="AH10" s="162">
        <f>' Populations'!C15</f>
        <v>0</v>
      </c>
      <c r="AI10" s="162">
        <f>IF(AH10=0,0,($C$10/$AH$10)*100000)</f>
        <v>0</v>
      </c>
      <c r="AJ10" s="162">
        <f>' Populations'!E15</f>
        <v>0</v>
      </c>
      <c r="AK10" s="162">
        <f>IF(AJ10=0,0,($D$10/$AJ$10)*100000)</f>
        <v>0</v>
      </c>
      <c r="AL10" s="162">
        <f>' Populations'!G15</f>
        <v>0</v>
      </c>
      <c r="AM10" s="162">
        <f>IF(AL10=0,0,($E$10/$AL$10)*100000)</f>
        <v>0</v>
      </c>
      <c r="AN10" s="162">
        <f>' Populations'!I15</f>
        <v>0</v>
      </c>
      <c r="AO10" s="162">
        <f>IF(AN10=0,0,($F$10/$AN$10)*100000)</f>
        <v>0</v>
      </c>
      <c r="AP10" s="162">
        <f>' Populations'!K15</f>
        <v>0</v>
      </c>
      <c r="AQ10" s="162">
        <f>IF(AP10=0,0,($G$10/$AP$10)*100000)</f>
        <v>0</v>
      </c>
      <c r="AR10" s="162">
        <f>' Populations'!M15</f>
        <v>0</v>
      </c>
      <c r="AS10" s="162">
        <f>IF(AR10=0,0,($G$10/$AR$10)*100000)</f>
        <v>0</v>
      </c>
      <c r="AT10" s="162">
        <f>' Populations'!O15</f>
        <v>0</v>
      </c>
      <c r="AU10" s="162">
        <f>IF(AT10=0,0,($I$10/$AT$10)*100000)</f>
        <v>0</v>
      </c>
      <c r="AV10" s="162">
        <f>' Populations'!Q15</f>
        <v>0</v>
      </c>
      <c r="AW10" s="162">
        <f>IF(AV10=0,0,($J$10/$AV$10)*100000)</f>
        <v>0</v>
      </c>
      <c r="AX10" s="162">
        <f>' Populations'!S15</f>
        <v>0</v>
      </c>
      <c r="AY10" s="162">
        <f>IF(AX10=0,0,($K$10/$AX$10)*100000)</f>
        <v>0</v>
      </c>
      <c r="AZ10" s="162">
        <f>' Populations'!U15</f>
        <v>0</v>
      </c>
      <c r="BA10" s="162">
        <f>IF(AZ10=0,0,($L$10/$AZ$10)*100000)</f>
        <v>0</v>
      </c>
      <c r="BB10" s="163"/>
      <c r="BC10" s="162">
        <f>'Health Regions'!C11</f>
        <v>0</v>
      </c>
      <c r="BD10" s="162">
        <f>IF(BC10=0,0,($M$10/$BC$10)*100000)</f>
        <v>0</v>
      </c>
      <c r="BE10" s="162">
        <f>'Health Regions'!E11</f>
        <v>0</v>
      </c>
      <c r="BF10" s="162">
        <f>IF(BE10=0,0,($N$10/$BE$10)*100000)</f>
        <v>0</v>
      </c>
      <c r="BG10" s="162">
        <f>'Health Regions'!G11</f>
        <v>0</v>
      </c>
      <c r="BH10" s="162">
        <f>IF(BG10=0,0,($O$10/$BG$10)*100000)</f>
        <v>0</v>
      </c>
      <c r="BI10" s="162">
        <f>'Health Regions'!I11</f>
        <v>0</v>
      </c>
      <c r="BJ10" s="162">
        <f>IF(BI10=0,0,($P$10/$BI$10)*100000)</f>
        <v>0</v>
      </c>
      <c r="BK10" s="162">
        <f>'Health Regions'!K11</f>
        <v>0</v>
      </c>
      <c r="BL10" s="162">
        <f>IF(BK10=0,0,($Q$10/$BK$10)*100000)</f>
        <v>0</v>
      </c>
      <c r="BM10" s="162">
        <f>'Health Regions'!M11</f>
        <v>0</v>
      </c>
      <c r="BN10" s="162">
        <f>IF(BM10=0,0,($R$10/$BM$10)*100000)</f>
        <v>0</v>
      </c>
      <c r="BO10" s="162">
        <f>'Health Regions'!O11</f>
        <v>0</v>
      </c>
      <c r="BP10" s="162">
        <f>IF(BO10=0,0,($S$10/$BO$10)*100000)</f>
        <v>0</v>
      </c>
      <c r="BQ10" s="162">
        <f>'Health Regions'!Q11</f>
        <v>0</v>
      </c>
      <c r="BR10" s="162">
        <f>IF(BQ10=0,0,($T$10/$BQ$10)*100000)</f>
        <v>0</v>
      </c>
      <c r="BS10" s="162">
        <f>'Health Regions'!S11</f>
        <v>0</v>
      </c>
      <c r="BT10" s="162">
        <f>IF(BS10=0,0,($U$10/$BS$10)*100000)</f>
        <v>0</v>
      </c>
      <c r="BU10" s="162">
        <f>'Health Regions'!U11</f>
        <v>0</v>
      </c>
      <c r="BV10" s="162">
        <f>IF(BU10=0,0,($V$10/$BU$10)*100000)</f>
        <v>0</v>
      </c>
      <c r="BW10" s="162">
        <f>'Health Regions'!W11</f>
        <v>0</v>
      </c>
      <c r="BX10" s="162">
        <f>IF(BW10=0,0,($W$10/$BW$10)*100000)</f>
        <v>0</v>
      </c>
      <c r="BY10" s="162">
        <f>'Health Regions'!Y11</f>
        <v>0</v>
      </c>
      <c r="BZ10" s="162">
        <f>IF(BY10=0,0,($X$10/$BY$10)*100000)</f>
        <v>0</v>
      </c>
      <c r="CA10" s="162">
        <f>'Health Regions'!AA11</f>
        <v>0</v>
      </c>
      <c r="CB10" s="162">
        <f>IF(CA10=0,0,($Y$10/$CA$10)*100000)</f>
        <v>0</v>
      </c>
      <c r="CC10" s="162">
        <f>'Health Regions'!AC11</f>
        <v>0</v>
      </c>
      <c r="CD10" s="162">
        <f>IF(CC10=0,0,($Z$10/$CC$10)*100000)</f>
        <v>0</v>
      </c>
      <c r="CE10" s="162">
        <f>'Health Regions'!AE11</f>
        <v>0</v>
      </c>
      <c r="CF10" s="162">
        <f>IF(CE10=0,0,($AA$10/$CE$10)*100000)</f>
        <v>0</v>
      </c>
      <c r="CG10" s="162">
        <f>'Health Regions'!AG11</f>
        <v>0</v>
      </c>
      <c r="CH10" s="162">
        <f>IF(CG10=0,0,(ABZ$4/$CG$10)*100000)</f>
        <v>0</v>
      </c>
      <c r="CI10" s="162">
        <f>'Health Regions'!AI11</f>
        <v>0</v>
      </c>
      <c r="CJ10" s="162">
        <f>IF(CI10=0,0,($AC$4/$CI$10)*100000)</f>
        <v>0</v>
      </c>
      <c r="CK10" s="162">
        <f>'Health Regions'!AK11</f>
        <v>0</v>
      </c>
      <c r="CL10" s="162">
        <f>IF(CK10=0,0,($AD$4/$CK$10)*100000)</f>
        <v>0</v>
      </c>
      <c r="CM10" s="162">
        <f>'Health Regions'!AM11</f>
        <v>0</v>
      </c>
      <c r="CN10" s="162">
        <f>IF(CM10=0,0,($AE$4/$CM$10)*100000)</f>
        <v>0</v>
      </c>
      <c r="CO10" s="201">
        <f>'Health Regions'!AO11</f>
        <v>0</v>
      </c>
      <c r="CP10" s="162">
        <f>IF(CO10=0,0,($AF$4/$CO$10)*100000)</f>
        <v>0</v>
      </c>
      <c r="CQ10" s="161"/>
      <c r="CR10" s="162"/>
      <c r="CS10" s="164">
        <v>0.135573</v>
      </c>
      <c r="CT10" s="161"/>
      <c r="CU10" s="152" t="str">
        <f>' Populations'!B15</f>
        <v>25-34</v>
      </c>
      <c r="CV10" s="165">
        <f t="shared" si="0"/>
        <v>0</v>
      </c>
      <c r="CW10" s="166">
        <f t="shared" si="1"/>
        <v>0</v>
      </c>
      <c r="CX10" s="166">
        <f t="shared" si="2"/>
        <v>0</v>
      </c>
      <c r="CY10" s="167">
        <f t="shared" si="3"/>
        <v>0</v>
      </c>
      <c r="CZ10" s="167">
        <f t="shared" si="4"/>
        <v>0</v>
      </c>
      <c r="DA10" s="167">
        <f t="shared" si="5"/>
        <v>0</v>
      </c>
      <c r="DB10" s="167">
        <f t="shared" si="6"/>
        <v>0</v>
      </c>
      <c r="DC10" s="167">
        <f t="shared" si="7"/>
        <v>0</v>
      </c>
      <c r="DD10" s="167">
        <f t="shared" si="8"/>
        <v>0</v>
      </c>
      <c r="DE10" s="167">
        <f t="shared" si="9"/>
        <v>0</v>
      </c>
      <c r="DF10" s="167">
        <f t="shared" si="10"/>
        <v>0</v>
      </c>
      <c r="DG10" s="167">
        <f t="shared" si="11"/>
        <v>0</v>
      </c>
      <c r="DH10" s="167">
        <f t="shared" si="12"/>
        <v>0</v>
      </c>
      <c r="DI10" s="167">
        <f t="shared" si="13"/>
        <v>0</v>
      </c>
      <c r="DJ10" s="167">
        <f t="shared" si="14"/>
        <v>0</v>
      </c>
      <c r="DK10" s="167">
        <f t="shared" si="15"/>
        <v>0</v>
      </c>
      <c r="DL10" s="167">
        <f t="shared" si="16"/>
        <v>0</v>
      </c>
      <c r="DM10" s="167">
        <f t="shared" si="17"/>
        <v>0</v>
      </c>
      <c r="DN10" s="167">
        <f t="shared" si="18"/>
        <v>0</v>
      </c>
      <c r="DO10" s="167">
        <f t="shared" si="19"/>
        <v>0</v>
      </c>
      <c r="DP10" s="167">
        <f t="shared" si="20"/>
        <v>0</v>
      </c>
      <c r="DQ10" s="167">
        <f t="shared" si="21"/>
        <v>0</v>
      </c>
      <c r="DR10" s="167">
        <f t="shared" si="22"/>
        <v>0</v>
      </c>
      <c r="DS10" s="167">
        <f t="shared" si="23"/>
        <v>0</v>
      </c>
      <c r="DT10" s="167">
        <f t="shared" si="24"/>
        <v>0</v>
      </c>
      <c r="DU10" s="167">
        <f t="shared" si="25"/>
        <v>0</v>
      </c>
      <c r="DV10" s="167">
        <f t="shared" si="26"/>
        <v>0</v>
      </c>
      <c r="DW10" s="167">
        <f t="shared" si="27"/>
        <v>0</v>
      </c>
      <c r="DX10" s="167">
        <f t="shared" si="28"/>
        <v>0</v>
      </c>
      <c r="DY10" s="167">
        <f t="shared" si="29"/>
        <v>0</v>
      </c>
    </row>
    <row r="11" spans="1:129">
      <c r="B11" s="152" t="str">
        <f>' Populations'!B16</f>
        <v>35-44</v>
      </c>
      <c r="C11" s="325"/>
      <c r="D11" s="326"/>
      <c r="E11" s="170"/>
      <c r="F11" s="171"/>
      <c r="G11" s="171"/>
      <c r="H11" s="171"/>
      <c r="I11" s="171"/>
      <c r="J11" s="172"/>
      <c r="K11" s="172"/>
      <c r="L11" s="173"/>
      <c r="M11" s="174"/>
      <c r="N11" s="174"/>
      <c r="O11" s="174"/>
      <c r="P11" s="174"/>
      <c r="Q11" s="174"/>
      <c r="R11" s="174"/>
      <c r="S11" s="174"/>
      <c r="T11" s="174"/>
      <c r="U11" s="174"/>
      <c r="V11" s="174"/>
      <c r="W11" s="174"/>
      <c r="X11" s="174"/>
      <c r="Y11" s="174"/>
      <c r="Z11" s="175"/>
      <c r="AA11" s="175"/>
      <c r="AB11" s="175"/>
      <c r="AC11" s="175"/>
      <c r="AD11" s="175"/>
      <c r="AE11" s="175"/>
      <c r="AF11" s="175"/>
      <c r="AG11" s="161"/>
      <c r="AH11" s="162">
        <f>' Populations'!C16</f>
        <v>0</v>
      </c>
      <c r="AI11" s="162">
        <f>IF(AH11=0,0,($C$11/$AH$11)*100000)</f>
        <v>0</v>
      </c>
      <c r="AJ11" s="162">
        <f>' Populations'!E16</f>
        <v>0</v>
      </c>
      <c r="AK11" s="162">
        <f>IF(AJ11=0,0,($D$11/$AJ$11)*100000)</f>
        <v>0</v>
      </c>
      <c r="AL11" s="162">
        <f>' Populations'!G16</f>
        <v>0</v>
      </c>
      <c r="AM11" s="162">
        <f>IF(AL11=0,0,($E$11/$AL$11)*100000)</f>
        <v>0</v>
      </c>
      <c r="AN11" s="162">
        <f>' Populations'!I16</f>
        <v>0</v>
      </c>
      <c r="AO11" s="162">
        <f>IF(AN11=0,0,($F$11/$AN$11)*100000)</f>
        <v>0</v>
      </c>
      <c r="AP11" s="162">
        <f>' Populations'!K16</f>
        <v>0</v>
      </c>
      <c r="AQ11" s="162">
        <f>IF(AP11=0,0,($G$11/$AP$11)*100000)</f>
        <v>0</v>
      </c>
      <c r="AR11" s="162">
        <f>' Populations'!M16</f>
        <v>0</v>
      </c>
      <c r="AS11" s="162">
        <f>IF(AR11=0,0,($G$11/$AR$11)*100000)</f>
        <v>0</v>
      </c>
      <c r="AT11" s="162">
        <f>' Populations'!O16</f>
        <v>0</v>
      </c>
      <c r="AU11" s="162">
        <f>IF(AT11=0,0,($I$11/$AT$11)*100000)</f>
        <v>0</v>
      </c>
      <c r="AV11" s="162">
        <f>' Populations'!Q16</f>
        <v>0</v>
      </c>
      <c r="AW11" s="162">
        <f>IF(AV11=0,0,($J$11/$AV$11)*100000)</f>
        <v>0</v>
      </c>
      <c r="AX11" s="162">
        <f>' Populations'!S16</f>
        <v>0</v>
      </c>
      <c r="AY11" s="162">
        <f>IF(AX11=0,0,($K$11/$AX$11)*100000)</f>
        <v>0</v>
      </c>
      <c r="AZ11" s="162">
        <f>' Populations'!U16</f>
        <v>0</v>
      </c>
      <c r="BA11" s="162">
        <f>IF(AZ11=0,0,($L$11/$AZ$11)*100000)</f>
        <v>0</v>
      </c>
      <c r="BB11" s="163"/>
      <c r="BC11" s="162">
        <f>'Health Regions'!C12</f>
        <v>0</v>
      </c>
      <c r="BD11" s="162">
        <f>IF(BC11=0,0,($M$11/$BC$11)*100000)</f>
        <v>0</v>
      </c>
      <c r="BE11" s="162">
        <f>'Health Regions'!E12</f>
        <v>0</v>
      </c>
      <c r="BF11" s="162">
        <f>IF(BE11=0,0,($N$11/$BE$11)*100000)</f>
        <v>0</v>
      </c>
      <c r="BG11" s="162">
        <f>'Health Regions'!G12</f>
        <v>0</v>
      </c>
      <c r="BH11" s="162">
        <f>IF(BG11=0,0,($O$11/$BG$11)*100000)</f>
        <v>0</v>
      </c>
      <c r="BI11" s="162">
        <f>'Health Regions'!I12</f>
        <v>0</v>
      </c>
      <c r="BJ11" s="162">
        <f>IF(BI11=0,0,($P$11/$BI$11)*100000)</f>
        <v>0</v>
      </c>
      <c r="BK11" s="162">
        <f>'Health Regions'!K12</f>
        <v>0</v>
      </c>
      <c r="BL11" s="162">
        <f>IF(BK11=0,0,($Q$11/$BK$11)*100000)</f>
        <v>0</v>
      </c>
      <c r="BM11" s="162">
        <f>'Health Regions'!M12</f>
        <v>0</v>
      </c>
      <c r="BN11" s="162">
        <f>IF(BM11=0,0,($R$11/$BM$11)*100000)</f>
        <v>0</v>
      </c>
      <c r="BO11" s="162">
        <f>'Health Regions'!O12</f>
        <v>0</v>
      </c>
      <c r="BP11" s="162">
        <f>IF(BO11=0,0,($S$11/$BO$11)*100000)</f>
        <v>0</v>
      </c>
      <c r="BQ11" s="162">
        <f>'Health Regions'!Q12</f>
        <v>0</v>
      </c>
      <c r="BR11" s="162">
        <f>IF(BQ11=0,0,($T$11/$BQ$11)*100000)</f>
        <v>0</v>
      </c>
      <c r="BS11" s="162">
        <f>'Health Regions'!S12</f>
        <v>0</v>
      </c>
      <c r="BT11" s="162">
        <f>IF(BS11=0,0,($U$11/$BS$11)*100000)</f>
        <v>0</v>
      </c>
      <c r="BU11" s="162">
        <f>'Health Regions'!U12</f>
        <v>0</v>
      </c>
      <c r="BV11" s="162">
        <f>IF(BU11=0,0,($V$11/$BU$11)*100000)</f>
        <v>0</v>
      </c>
      <c r="BW11" s="162">
        <f>'Health Regions'!W12</f>
        <v>0</v>
      </c>
      <c r="BX11" s="162">
        <f>IF(BW11=0,0,($W$11/$BW$11)*100000)</f>
        <v>0</v>
      </c>
      <c r="BY11" s="162">
        <f>'Health Regions'!Y12</f>
        <v>0</v>
      </c>
      <c r="BZ11" s="162">
        <f>IF(BY11=0,0,($X$11/$BY$11)*100000)</f>
        <v>0</v>
      </c>
      <c r="CA11" s="162">
        <f>'Health Regions'!AA12</f>
        <v>0</v>
      </c>
      <c r="CB11" s="162">
        <f>IF(CA11=0,0,($Y$11/$CA$11)*100000)</f>
        <v>0</v>
      </c>
      <c r="CC11" s="162">
        <f>'Health Regions'!AC12</f>
        <v>0</v>
      </c>
      <c r="CD11" s="162">
        <f>IF(CC11=0,0,($Z$11/$CC$11)*100000)</f>
        <v>0</v>
      </c>
      <c r="CE11" s="162">
        <f>'Health Regions'!AE12</f>
        <v>0</v>
      </c>
      <c r="CF11" s="162">
        <f>IF(CE11=0,0,($AA$11/$CE$11)*100000)</f>
        <v>0</v>
      </c>
      <c r="CG11" s="162">
        <f>'Health Regions'!AG12</f>
        <v>0</v>
      </c>
      <c r="CH11" s="162">
        <f>IF(CG11=0,0,(ABZ$4/$CG$11)*100000)</f>
        <v>0</v>
      </c>
      <c r="CI11" s="162">
        <f>'Health Regions'!AI12</f>
        <v>0</v>
      </c>
      <c r="CJ11" s="162">
        <f>IF(CI11=0,0,($AC$4/$CI$11)*100000)</f>
        <v>0</v>
      </c>
      <c r="CK11" s="162">
        <f>'Health Regions'!AK12</f>
        <v>0</v>
      </c>
      <c r="CL11" s="162">
        <f>IF(CK11=0,0,($AD$4/$CK$11)*100000)</f>
        <v>0</v>
      </c>
      <c r="CM11" s="162">
        <f>'Health Regions'!AM12</f>
        <v>0</v>
      </c>
      <c r="CN11" s="162">
        <f>IF(CM11=0,0,($AE$4/$CM$11)*100000)</f>
        <v>0</v>
      </c>
      <c r="CO11" s="201">
        <f>'Health Regions'!AO12</f>
        <v>0</v>
      </c>
      <c r="CP11" s="162">
        <f>IF(CO11=0,0,($AF$4/$CO$11)*100000)</f>
        <v>0</v>
      </c>
      <c r="CQ11" s="161"/>
      <c r="CR11" s="162"/>
      <c r="CS11" s="164">
        <v>0.16261300000000001</v>
      </c>
      <c r="CT11" s="161"/>
      <c r="CU11" s="152" t="str">
        <f>' Populations'!B16</f>
        <v>35-44</v>
      </c>
      <c r="CV11" s="165">
        <f t="shared" si="0"/>
        <v>0</v>
      </c>
      <c r="CW11" s="166">
        <f t="shared" si="1"/>
        <v>0</v>
      </c>
      <c r="CX11" s="166">
        <f t="shared" si="2"/>
        <v>0</v>
      </c>
      <c r="CY11" s="167">
        <f t="shared" si="3"/>
        <v>0</v>
      </c>
      <c r="CZ11" s="167">
        <f t="shared" si="4"/>
        <v>0</v>
      </c>
      <c r="DA11" s="167">
        <f t="shared" si="5"/>
        <v>0</v>
      </c>
      <c r="DB11" s="167">
        <f t="shared" si="6"/>
        <v>0</v>
      </c>
      <c r="DC11" s="167">
        <f t="shared" si="7"/>
        <v>0</v>
      </c>
      <c r="DD11" s="167">
        <f t="shared" si="8"/>
        <v>0</v>
      </c>
      <c r="DE11" s="167">
        <f t="shared" si="9"/>
        <v>0</v>
      </c>
      <c r="DF11" s="167">
        <f t="shared" si="10"/>
        <v>0</v>
      </c>
      <c r="DG11" s="167">
        <f t="shared" si="11"/>
        <v>0</v>
      </c>
      <c r="DH11" s="167">
        <f t="shared" si="12"/>
        <v>0</v>
      </c>
      <c r="DI11" s="167">
        <f t="shared" si="13"/>
        <v>0</v>
      </c>
      <c r="DJ11" s="167">
        <f t="shared" si="14"/>
        <v>0</v>
      </c>
      <c r="DK11" s="167">
        <f t="shared" si="15"/>
        <v>0</v>
      </c>
      <c r="DL11" s="167">
        <f t="shared" si="16"/>
        <v>0</v>
      </c>
      <c r="DM11" s="167">
        <f t="shared" si="17"/>
        <v>0</v>
      </c>
      <c r="DN11" s="167">
        <f t="shared" si="18"/>
        <v>0</v>
      </c>
      <c r="DO11" s="167">
        <f t="shared" si="19"/>
        <v>0</v>
      </c>
      <c r="DP11" s="167">
        <f t="shared" si="20"/>
        <v>0</v>
      </c>
      <c r="DQ11" s="167">
        <f t="shared" si="21"/>
        <v>0</v>
      </c>
      <c r="DR11" s="167">
        <f t="shared" si="22"/>
        <v>0</v>
      </c>
      <c r="DS11" s="167">
        <f t="shared" si="23"/>
        <v>0</v>
      </c>
      <c r="DT11" s="167">
        <f t="shared" si="24"/>
        <v>0</v>
      </c>
      <c r="DU11" s="167">
        <f t="shared" si="25"/>
        <v>0</v>
      </c>
      <c r="DV11" s="167">
        <f t="shared" si="26"/>
        <v>0</v>
      </c>
      <c r="DW11" s="167">
        <f t="shared" si="27"/>
        <v>0</v>
      </c>
      <c r="DX11" s="167">
        <f t="shared" si="28"/>
        <v>0</v>
      </c>
      <c r="DY11" s="167">
        <f t="shared" si="29"/>
        <v>0</v>
      </c>
    </row>
    <row r="12" spans="1:129">
      <c r="B12" s="152" t="str">
        <f>' Populations'!B17</f>
        <v>45-54</v>
      </c>
      <c r="C12" s="325"/>
      <c r="D12" s="326"/>
      <c r="E12" s="170"/>
      <c r="F12" s="171"/>
      <c r="G12" s="171"/>
      <c r="H12" s="171"/>
      <c r="I12" s="171"/>
      <c r="J12" s="172"/>
      <c r="K12" s="172"/>
      <c r="L12" s="173"/>
      <c r="M12" s="174"/>
      <c r="N12" s="174"/>
      <c r="O12" s="174"/>
      <c r="P12" s="174"/>
      <c r="Q12" s="174"/>
      <c r="R12" s="174"/>
      <c r="S12" s="174"/>
      <c r="T12" s="174"/>
      <c r="U12" s="174"/>
      <c r="V12" s="174"/>
      <c r="W12" s="174"/>
      <c r="X12" s="174"/>
      <c r="Y12" s="174"/>
      <c r="Z12" s="175"/>
      <c r="AA12" s="175"/>
      <c r="AB12" s="175"/>
      <c r="AC12" s="175"/>
      <c r="AD12" s="175"/>
      <c r="AE12" s="175"/>
      <c r="AF12" s="175"/>
      <c r="AG12" s="161"/>
      <c r="AH12" s="162">
        <f>' Populations'!C17</f>
        <v>0</v>
      </c>
      <c r="AI12" s="162">
        <f>IF(AH12=0,0,($C$12/$AH$12)*100000)</f>
        <v>0</v>
      </c>
      <c r="AJ12" s="162">
        <f>' Populations'!E17</f>
        <v>0</v>
      </c>
      <c r="AK12" s="162">
        <f>IF(AJ12=0,0,($D$12/$AJ$12)*100000)</f>
        <v>0</v>
      </c>
      <c r="AL12" s="162">
        <f>' Populations'!G17</f>
        <v>0</v>
      </c>
      <c r="AM12" s="162">
        <f>IF(AL12=0,0,($E$12/$AL$12)*100000)</f>
        <v>0</v>
      </c>
      <c r="AN12" s="162">
        <f>' Populations'!I17</f>
        <v>0</v>
      </c>
      <c r="AO12" s="162">
        <f>IF(AN12=0,0,($F$12/$AN$12)*100000)</f>
        <v>0</v>
      </c>
      <c r="AP12" s="162">
        <f>' Populations'!K17</f>
        <v>0</v>
      </c>
      <c r="AQ12" s="162">
        <f>IF(AP12=0,0,($G$12/$AP$12)*100000)</f>
        <v>0</v>
      </c>
      <c r="AR12" s="162">
        <f>' Populations'!M17</f>
        <v>0</v>
      </c>
      <c r="AS12" s="162">
        <f>IF(AR12=0,0,($G$12/$AR$12)*100000)</f>
        <v>0</v>
      </c>
      <c r="AT12" s="162">
        <f>' Populations'!O17</f>
        <v>0</v>
      </c>
      <c r="AU12" s="162">
        <f>IF(AT12=0,0,($I$12/$AT$12)*100000)</f>
        <v>0</v>
      </c>
      <c r="AV12" s="162">
        <f>' Populations'!Q17</f>
        <v>0</v>
      </c>
      <c r="AW12" s="162">
        <f>IF(AV12=0,0,($J$12/$AV$12)*100000)</f>
        <v>0</v>
      </c>
      <c r="AX12" s="162">
        <f>' Populations'!S17</f>
        <v>0</v>
      </c>
      <c r="AY12" s="162">
        <f>IF(AX12=0,0,($K$12/$AX$12)*100000)</f>
        <v>0</v>
      </c>
      <c r="AZ12" s="162">
        <f>' Populations'!U17</f>
        <v>0</v>
      </c>
      <c r="BA12" s="162">
        <f>IF(AZ12=0,0,($L$12/$AZ$12)*100000)</f>
        <v>0</v>
      </c>
      <c r="BB12" s="163"/>
      <c r="BC12" s="162">
        <f>'Health Regions'!C13</f>
        <v>0</v>
      </c>
      <c r="BD12" s="162">
        <f>IF(BC12=0,0,($M$12/$BC$12)*100000)</f>
        <v>0</v>
      </c>
      <c r="BE12" s="162">
        <f>'Health Regions'!E13</f>
        <v>0</v>
      </c>
      <c r="BF12" s="162">
        <f>IF(BE12=0,0,($N$12/$BE$12)*100000)</f>
        <v>0</v>
      </c>
      <c r="BG12" s="162">
        <f>'Health Regions'!G13</f>
        <v>0</v>
      </c>
      <c r="BH12" s="162">
        <f>IF(BG12=0,0,($O$12/$BG$12)*100000)</f>
        <v>0</v>
      </c>
      <c r="BI12" s="162">
        <f>'Health Regions'!I13</f>
        <v>0</v>
      </c>
      <c r="BJ12" s="162">
        <f>IF(BI12=0,0,($P$12/$BI$12)*100000)</f>
        <v>0</v>
      </c>
      <c r="BK12" s="162">
        <f>'Health Regions'!K13</f>
        <v>0</v>
      </c>
      <c r="BL12" s="162">
        <f>IF(BK12=0,0,($Q$12/$BK$12)*100000)</f>
        <v>0</v>
      </c>
      <c r="BM12" s="162">
        <f>'Health Regions'!M13</f>
        <v>0</v>
      </c>
      <c r="BN12" s="162">
        <f>IF(BM12=0,0,($R$12/$BM$12)*100000)</f>
        <v>0</v>
      </c>
      <c r="BO12" s="162">
        <f>'Health Regions'!O13</f>
        <v>0</v>
      </c>
      <c r="BP12" s="162">
        <f>IF(BO12=0,0,($S$12/$BO$12)*100000)</f>
        <v>0</v>
      </c>
      <c r="BQ12" s="162">
        <f>'Health Regions'!Q13</f>
        <v>0</v>
      </c>
      <c r="BR12" s="162">
        <f>IF(BQ12=0,0,($T$12/$BQ$12)*100000)</f>
        <v>0</v>
      </c>
      <c r="BS12" s="162">
        <f>'Health Regions'!S13</f>
        <v>0</v>
      </c>
      <c r="BT12" s="162">
        <f>IF(BS12=0,0,($U$12/$BS$12)*100000)</f>
        <v>0</v>
      </c>
      <c r="BU12" s="162">
        <f>'Health Regions'!U13</f>
        <v>0</v>
      </c>
      <c r="BV12" s="162">
        <f>IF(BU12=0,0,($V$12/$BU$12)*100000)</f>
        <v>0</v>
      </c>
      <c r="BW12" s="162">
        <f>'Health Regions'!W13</f>
        <v>0</v>
      </c>
      <c r="BX12" s="162">
        <f>IF(BW12=0,0,($W$12/$BW$12)*100000)</f>
        <v>0</v>
      </c>
      <c r="BY12" s="162">
        <f>'Health Regions'!Y13</f>
        <v>0</v>
      </c>
      <c r="BZ12" s="162">
        <f>IF(BY12=0,0,($X$12/$BY$12)*100000)</f>
        <v>0</v>
      </c>
      <c r="CA12" s="162">
        <f>'Health Regions'!AA13</f>
        <v>0</v>
      </c>
      <c r="CB12" s="162">
        <f>IF(CA12=0,0,($Y$12/$CA$12)*100000)</f>
        <v>0</v>
      </c>
      <c r="CC12" s="162">
        <f>'Health Regions'!AC13</f>
        <v>0</v>
      </c>
      <c r="CD12" s="162">
        <f>IF(CC12=0,0,($Z$12/$CC$12)*100000)</f>
        <v>0</v>
      </c>
      <c r="CE12" s="162">
        <f>'Health Regions'!AE13</f>
        <v>0</v>
      </c>
      <c r="CF12" s="162">
        <f>IF(CE12=0,0,($AA$12/$CE$12)*100000)</f>
        <v>0</v>
      </c>
      <c r="CG12" s="162">
        <f>'Health Regions'!AG13</f>
        <v>0</v>
      </c>
      <c r="CH12" s="162">
        <f>IF(CG12=0,0,($AB$4/$CG$12)*100000)</f>
        <v>0</v>
      </c>
      <c r="CI12" s="162">
        <f>'Health Regions'!AI13</f>
        <v>0</v>
      </c>
      <c r="CJ12" s="162">
        <f>IF(CI12=0,0,($AC$4/$CI$12)*100000)</f>
        <v>0</v>
      </c>
      <c r="CK12" s="162">
        <f>'Health Regions'!AK13</f>
        <v>0</v>
      </c>
      <c r="CL12" s="162">
        <f>IF(CK12=0,0,($AD$4/$CK$12)*100000)</f>
        <v>0</v>
      </c>
      <c r="CM12" s="162">
        <f>'Health Regions'!AM13</f>
        <v>0</v>
      </c>
      <c r="CN12" s="162">
        <f>IF(CM12=0,0,($AE$4/$CM$12)*100000)</f>
        <v>0</v>
      </c>
      <c r="CO12" s="201">
        <f>'Health Regions'!AO13</f>
        <v>0</v>
      </c>
      <c r="CP12" s="162">
        <f>IF(CO12=0,0,($AF$4/$CO$12)*100000)</f>
        <v>0</v>
      </c>
      <c r="CQ12" s="161"/>
      <c r="CR12" s="162"/>
      <c r="CS12" s="164">
        <v>0.13483400000000001</v>
      </c>
      <c r="CT12" s="161"/>
      <c r="CU12" s="152" t="str">
        <f>' Populations'!B17</f>
        <v>45-54</v>
      </c>
      <c r="CV12" s="165">
        <f t="shared" si="0"/>
        <v>0</v>
      </c>
      <c r="CW12" s="166">
        <f t="shared" si="1"/>
        <v>0</v>
      </c>
      <c r="CX12" s="166">
        <f t="shared" si="2"/>
        <v>0</v>
      </c>
      <c r="CY12" s="167">
        <f t="shared" si="3"/>
        <v>0</v>
      </c>
      <c r="CZ12" s="167">
        <f t="shared" si="4"/>
        <v>0</v>
      </c>
      <c r="DA12" s="167">
        <f t="shared" si="5"/>
        <v>0</v>
      </c>
      <c r="DB12" s="167">
        <f t="shared" si="6"/>
        <v>0</v>
      </c>
      <c r="DC12" s="167">
        <f t="shared" si="7"/>
        <v>0</v>
      </c>
      <c r="DD12" s="167">
        <f t="shared" si="8"/>
        <v>0</v>
      </c>
      <c r="DE12" s="167">
        <f t="shared" si="9"/>
        <v>0</v>
      </c>
      <c r="DF12" s="167">
        <f t="shared" si="10"/>
        <v>0</v>
      </c>
      <c r="DG12" s="167">
        <f t="shared" si="11"/>
        <v>0</v>
      </c>
      <c r="DH12" s="167">
        <f t="shared" si="12"/>
        <v>0</v>
      </c>
      <c r="DI12" s="167">
        <f t="shared" si="13"/>
        <v>0</v>
      </c>
      <c r="DJ12" s="167">
        <f t="shared" si="14"/>
        <v>0</v>
      </c>
      <c r="DK12" s="167">
        <f t="shared" si="15"/>
        <v>0</v>
      </c>
      <c r="DL12" s="167">
        <f t="shared" si="16"/>
        <v>0</v>
      </c>
      <c r="DM12" s="167">
        <f t="shared" si="17"/>
        <v>0</v>
      </c>
      <c r="DN12" s="167">
        <f t="shared" si="18"/>
        <v>0</v>
      </c>
      <c r="DO12" s="167">
        <f t="shared" si="19"/>
        <v>0</v>
      </c>
      <c r="DP12" s="167">
        <f t="shared" si="20"/>
        <v>0</v>
      </c>
      <c r="DQ12" s="167">
        <f t="shared" si="21"/>
        <v>0</v>
      </c>
      <c r="DR12" s="167">
        <f t="shared" si="22"/>
        <v>0</v>
      </c>
      <c r="DS12" s="167">
        <f t="shared" si="23"/>
        <v>0</v>
      </c>
      <c r="DT12" s="167">
        <f t="shared" si="24"/>
        <v>0</v>
      </c>
      <c r="DU12" s="167">
        <f t="shared" si="25"/>
        <v>0</v>
      </c>
      <c r="DV12" s="167">
        <f t="shared" si="26"/>
        <v>0</v>
      </c>
      <c r="DW12" s="167">
        <f t="shared" si="27"/>
        <v>0</v>
      </c>
      <c r="DX12" s="167">
        <f t="shared" si="28"/>
        <v>0</v>
      </c>
      <c r="DY12" s="167">
        <f t="shared" si="29"/>
        <v>0</v>
      </c>
    </row>
    <row r="13" spans="1:129">
      <c r="B13" s="152" t="str">
        <f>' Populations'!B18</f>
        <v>55-64</v>
      </c>
      <c r="C13" s="325"/>
      <c r="D13" s="326"/>
      <c r="E13" s="170"/>
      <c r="F13" s="171"/>
      <c r="G13" s="171"/>
      <c r="H13" s="171"/>
      <c r="I13" s="171"/>
      <c r="J13" s="172"/>
      <c r="K13" s="172"/>
      <c r="L13" s="173"/>
      <c r="M13" s="174"/>
      <c r="N13" s="174"/>
      <c r="O13" s="174"/>
      <c r="P13" s="174"/>
      <c r="Q13" s="174"/>
      <c r="R13" s="174"/>
      <c r="S13" s="174"/>
      <c r="T13" s="174"/>
      <c r="U13" s="174"/>
      <c r="V13" s="174"/>
      <c r="W13" s="174"/>
      <c r="X13" s="174"/>
      <c r="Y13" s="174"/>
      <c r="Z13" s="175"/>
      <c r="AA13" s="175"/>
      <c r="AB13" s="175"/>
      <c r="AC13" s="175"/>
      <c r="AD13" s="175"/>
      <c r="AE13" s="175"/>
      <c r="AF13" s="175"/>
      <c r="AG13" s="161"/>
      <c r="AH13" s="162">
        <f>' Populations'!C18</f>
        <v>0</v>
      </c>
      <c r="AI13" s="162">
        <f>IF(AH13=0,0,($C$13/$AH$13)*100000)</f>
        <v>0</v>
      </c>
      <c r="AJ13" s="162">
        <f>' Populations'!E18</f>
        <v>0</v>
      </c>
      <c r="AK13" s="162">
        <f>IF(AJ13=0,0,($D$13/$AJ$13)*100000)</f>
        <v>0</v>
      </c>
      <c r="AL13" s="162">
        <f>' Populations'!G18</f>
        <v>0</v>
      </c>
      <c r="AM13" s="162">
        <f>IF(AL13=0,0,($E$13/$AL$13)*100000)</f>
        <v>0</v>
      </c>
      <c r="AN13" s="162">
        <f>' Populations'!I18</f>
        <v>0</v>
      </c>
      <c r="AO13" s="162">
        <f>IF(AN13=0,0,($F$13/$AN$13)*100000)</f>
        <v>0</v>
      </c>
      <c r="AP13" s="162">
        <f>' Populations'!K18</f>
        <v>0</v>
      </c>
      <c r="AQ13" s="162">
        <f>IF(AP13=0,0,($G$13/$AP$13)*100000)</f>
        <v>0</v>
      </c>
      <c r="AR13" s="162">
        <f>' Populations'!M18</f>
        <v>0</v>
      </c>
      <c r="AS13" s="162">
        <f>IF(AR13=0,0,($G$13/$AR$13)*100000)</f>
        <v>0</v>
      </c>
      <c r="AT13" s="162">
        <f>' Populations'!O18</f>
        <v>0</v>
      </c>
      <c r="AU13" s="162">
        <f>IF(AT13=0,0,($I$13/$AT$13)*100000)</f>
        <v>0</v>
      </c>
      <c r="AV13" s="162">
        <f>' Populations'!Q18</f>
        <v>0</v>
      </c>
      <c r="AW13" s="162">
        <f>IF(AV13=0,0,($J$13/$AV$13)*100000)</f>
        <v>0</v>
      </c>
      <c r="AX13" s="162">
        <f>' Populations'!S18</f>
        <v>0</v>
      </c>
      <c r="AY13" s="162">
        <f>IF(AX13=0,0,($K$13/$AX$13)*100000)</f>
        <v>0</v>
      </c>
      <c r="AZ13" s="162">
        <f>' Populations'!U18</f>
        <v>0</v>
      </c>
      <c r="BA13" s="162">
        <f>IF(AZ13=0,0,($L$13/$AZ$13)*100000)</f>
        <v>0</v>
      </c>
      <c r="BB13" s="163"/>
      <c r="BC13" s="162">
        <f>'Health Regions'!C14</f>
        <v>0</v>
      </c>
      <c r="BD13" s="162">
        <f>IF(BC13=0,0,($M$13/$BC$13)*100000)</f>
        <v>0</v>
      </c>
      <c r="BE13" s="162">
        <f>'Health Regions'!E14</f>
        <v>0</v>
      </c>
      <c r="BF13" s="162">
        <f>IF(BE13=0,0,($N$13/$BE$13)*100000)</f>
        <v>0</v>
      </c>
      <c r="BG13" s="162">
        <f>'Health Regions'!G14</f>
        <v>0</v>
      </c>
      <c r="BH13" s="162">
        <f>IF(BG13=0,0,($O$13/$BG$13)*100000)</f>
        <v>0</v>
      </c>
      <c r="BI13" s="162">
        <f>'Health Regions'!I14</f>
        <v>0</v>
      </c>
      <c r="BJ13" s="162">
        <f>IF(BI13=0,0,($P$13/$BI$13)*100000)</f>
        <v>0</v>
      </c>
      <c r="BK13" s="162">
        <f>'Health Regions'!K14</f>
        <v>0</v>
      </c>
      <c r="BL13" s="162">
        <f>IF(BK13=0,0,($Q$13/$BK$13)*100000)</f>
        <v>0</v>
      </c>
      <c r="BM13" s="162">
        <f>'Health Regions'!M14</f>
        <v>0</v>
      </c>
      <c r="BN13" s="162">
        <f>IF(BM13=0,0,($R$13/$BM$13)*100000)</f>
        <v>0</v>
      </c>
      <c r="BO13" s="162">
        <f>'Health Regions'!O14</f>
        <v>0</v>
      </c>
      <c r="BP13" s="162">
        <f>IF(BO13=0,0,($S$13/$BO$13)*100000)</f>
        <v>0</v>
      </c>
      <c r="BQ13" s="162">
        <f>'Health Regions'!Q14</f>
        <v>0</v>
      </c>
      <c r="BR13" s="162">
        <f>IF(BQ13=0,0,($T$13/$BQ$13)*100000)</f>
        <v>0</v>
      </c>
      <c r="BS13" s="162">
        <f>'Health Regions'!S14</f>
        <v>0</v>
      </c>
      <c r="BT13" s="162">
        <f>IF(BS13=0,0,($U$13/$BS$13)*100000)</f>
        <v>0</v>
      </c>
      <c r="BU13" s="162">
        <f>'Health Regions'!U14</f>
        <v>0</v>
      </c>
      <c r="BV13" s="162">
        <f>IF(BU13=0,0,($V$13/$BU$13)*100000)</f>
        <v>0</v>
      </c>
      <c r="BW13" s="162">
        <f>'Health Regions'!W14</f>
        <v>0</v>
      </c>
      <c r="BX13" s="162">
        <f>IF(BW13=0,0,($W$13/$BW$13)*100000)</f>
        <v>0</v>
      </c>
      <c r="BY13" s="162">
        <f>'Health Regions'!Y14</f>
        <v>0</v>
      </c>
      <c r="BZ13" s="162">
        <f>IF(BY13=0,0,($X$13/$BY$13)*100000)</f>
        <v>0</v>
      </c>
      <c r="CA13" s="162">
        <f>'Health Regions'!AA14</f>
        <v>0</v>
      </c>
      <c r="CB13" s="162">
        <f>IF(CA13=0,0,($Y$13/$CA$13)*100000)</f>
        <v>0</v>
      </c>
      <c r="CC13" s="162">
        <f>'Health Regions'!AC14</f>
        <v>0</v>
      </c>
      <c r="CD13" s="162">
        <f>IF(CC13=0,0,($Z$13/$CC$13)*100000)</f>
        <v>0</v>
      </c>
      <c r="CE13" s="162">
        <f>'Health Regions'!AE14</f>
        <v>0</v>
      </c>
      <c r="CF13" s="162">
        <f>IF(CE13=0,0,($AA$13/$CE$13)*100000)</f>
        <v>0</v>
      </c>
      <c r="CG13" s="162">
        <f>'Health Regions'!AG14</f>
        <v>0</v>
      </c>
      <c r="CH13" s="162">
        <f>IF(CG13=0,0,($AB$4/$CG$13)*100000)</f>
        <v>0</v>
      </c>
      <c r="CI13" s="162">
        <f>'Health Regions'!AI14</f>
        <v>0</v>
      </c>
      <c r="CJ13" s="162">
        <f>IF(CI13=0,0,($AC$4/$CI$13)*100000)</f>
        <v>0</v>
      </c>
      <c r="CK13" s="162">
        <f>'Health Regions'!AK14</f>
        <v>0</v>
      </c>
      <c r="CL13" s="162">
        <f>IF(CK13=0,0,($AD$4/$CK$13)*100000)</f>
        <v>0</v>
      </c>
      <c r="CM13" s="162">
        <f>'Health Regions'!AM14</f>
        <v>0</v>
      </c>
      <c r="CN13" s="162">
        <f>IF(CM13=0,0,($AE$4/$CM$13)*100000)</f>
        <v>0</v>
      </c>
      <c r="CO13" s="201">
        <f>'Health Regions'!AO14</f>
        <v>0</v>
      </c>
      <c r="CP13" s="162">
        <f>IF(CO13=0,0,($AF$4/$CO$13)*100000)</f>
        <v>0</v>
      </c>
      <c r="CQ13" s="161"/>
      <c r="CR13" s="162"/>
      <c r="CS13" s="164">
        <v>8.7247000000000005E-2</v>
      </c>
      <c r="CT13" s="161"/>
      <c r="CU13" s="152" t="str">
        <f>' Populations'!B18</f>
        <v>55-64</v>
      </c>
      <c r="CV13" s="165">
        <f t="shared" si="0"/>
        <v>0</v>
      </c>
      <c r="CW13" s="166">
        <f t="shared" si="1"/>
        <v>0</v>
      </c>
      <c r="CX13" s="166">
        <f t="shared" si="2"/>
        <v>0</v>
      </c>
      <c r="CY13" s="167">
        <f t="shared" si="3"/>
        <v>0</v>
      </c>
      <c r="CZ13" s="167">
        <f t="shared" si="4"/>
        <v>0</v>
      </c>
      <c r="DA13" s="167">
        <f t="shared" si="5"/>
        <v>0</v>
      </c>
      <c r="DB13" s="167">
        <f t="shared" si="6"/>
        <v>0</v>
      </c>
      <c r="DC13" s="167">
        <f t="shared" si="7"/>
        <v>0</v>
      </c>
      <c r="DD13" s="167">
        <f t="shared" si="8"/>
        <v>0</v>
      </c>
      <c r="DE13" s="167">
        <f t="shared" si="9"/>
        <v>0</v>
      </c>
      <c r="DF13" s="167">
        <f t="shared" si="10"/>
        <v>0</v>
      </c>
      <c r="DG13" s="167">
        <f t="shared" si="11"/>
        <v>0</v>
      </c>
      <c r="DH13" s="167">
        <f t="shared" si="12"/>
        <v>0</v>
      </c>
      <c r="DI13" s="167">
        <f t="shared" si="13"/>
        <v>0</v>
      </c>
      <c r="DJ13" s="167">
        <f t="shared" si="14"/>
        <v>0</v>
      </c>
      <c r="DK13" s="167">
        <f t="shared" si="15"/>
        <v>0</v>
      </c>
      <c r="DL13" s="167">
        <f t="shared" si="16"/>
        <v>0</v>
      </c>
      <c r="DM13" s="167">
        <f t="shared" si="17"/>
        <v>0</v>
      </c>
      <c r="DN13" s="167">
        <f t="shared" si="18"/>
        <v>0</v>
      </c>
      <c r="DO13" s="167">
        <f t="shared" si="19"/>
        <v>0</v>
      </c>
      <c r="DP13" s="167">
        <f t="shared" si="20"/>
        <v>0</v>
      </c>
      <c r="DQ13" s="167">
        <f t="shared" si="21"/>
        <v>0</v>
      </c>
      <c r="DR13" s="167">
        <f t="shared" si="22"/>
        <v>0</v>
      </c>
      <c r="DS13" s="167">
        <f t="shared" si="23"/>
        <v>0</v>
      </c>
      <c r="DT13" s="167">
        <f t="shared" si="24"/>
        <v>0</v>
      </c>
      <c r="DU13" s="167">
        <f t="shared" si="25"/>
        <v>0</v>
      </c>
      <c r="DV13" s="167">
        <f t="shared" si="26"/>
        <v>0</v>
      </c>
      <c r="DW13" s="167">
        <f t="shared" si="27"/>
        <v>0</v>
      </c>
      <c r="DX13" s="167">
        <f t="shared" si="28"/>
        <v>0</v>
      </c>
      <c r="DY13" s="167">
        <f t="shared" si="29"/>
        <v>0</v>
      </c>
    </row>
    <row r="14" spans="1:129">
      <c r="B14" s="152" t="str">
        <f>' Populations'!B19</f>
        <v>65-74</v>
      </c>
      <c r="C14" s="325"/>
      <c r="D14" s="326"/>
      <c r="E14" s="170"/>
      <c r="F14" s="171"/>
      <c r="G14" s="171"/>
      <c r="H14" s="171"/>
      <c r="I14" s="171"/>
      <c r="J14" s="172"/>
      <c r="K14" s="172"/>
      <c r="L14" s="173"/>
      <c r="M14" s="174"/>
      <c r="N14" s="174"/>
      <c r="O14" s="174"/>
      <c r="P14" s="174"/>
      <c r="Q14" s="174"/>
      <c r="R14" s="174"/>
      <c r="S14" s="174"/>
      <c r="T14" s="174"/>
      <c r="U14" s="174"/>
      <c r="V14" s="174"/>
      <c r="W14" s="174"/>
      <c r="X14" s="174"/>
      <c r="Y14" s="174"/>
      <c r="Z14" s="175"/>
      <c r="AA14" s="175"/>
      <c r="AB14" s="175"/>
      <c r="AC14" s="175"/>
      <c r="AD14" s="175"/>
      <c r="AE14" s="175"/>
      <c r="AF14" s="175"/>
      <c r="AG14" s="161"/>
      <c r="AH14" s="162">
        <f>' Populations'!C19</f>
        <v>0</v>
      </c>
      <c r="AI14" s="162">
        <f>IF(AH14=0,0,($C$14/$AH$14)*100000)</f>
        <v>0</v>
      </c>
      <c r="AJ14" s="162">
        <f>' Populations'!E19</f>
        <v>0</v>
      </c>
      <c r="AK14" s="162">
        <f>IF(AJ14=0,0,($D$14/$AJ$14)*100000)</f>
        <v>0</v>
      </c>
      <c r="AL14" s="162">
        <f>' Populations'!G19</f>
        <v>0</v>
      </c>
      <c r="AM14" s="162">
        <f>IF(AL14=0,0,($E$14/$AL$14)*100000)</f>
        <v>0</v>
      </c>
      <c r="AN14" s="162">
        <f>' Populations'!I19</f>
        <v>0</v>
      </c>
      <c r="AO14" s="162">
        <f>IF(AN14=0,0,($F$14/$AN$14)*100000)</f>
        <v>0</v>
      </c>
      <c r="AP14" s="162">
        <f>' Populations'!K19</f>
        <v>0</v>
      </c>
      <c r="AQ14" s="162">
        <f>IF(AP14=0,0,($G$14/$AP$14)*100000)</f>
        <v>0</v>
      </c>
      <c r="AR14" s="162">
        <f>' Populations'!M19</f>
        <v>0</v>
      </c>
      <c r="AS14" s="162">
        <f>IF(AR14=0,0,($G$14/$AR$14)*100000)</f>
        <v>0</v>
      </c>
      <c r="AT14" s="162">
        <f>' Populations'!O19</f>
        <v>0</v>
      </c>
      <c r="AU14" s="162">
        <f>IF(AT14=0,0,($I$14/$AT$14)*100000)</f>
        <v>0</v>
      </c>
      <c r="AV14" s="162">
        <f>' Populations'!Q19</f>
        <v>0</v>
      </c>
      <c r="AW14" s="162">
        <f>IF(AV14=0,0,($J$14/$AV$14)*100000)</f>
        <v>0</v>
      </c>
      <c r="AX14" s="162">
        <f>' Populations'!S19</f>
        <v>0</v>
      </c>
      <c r="AY14" s="162">
        <f>IF(AX14=0,0,($K$14/$AX$14)*100000)</f>
        <v>0</v>
      </c>
      <c r="AZ14" s="162">
        <f>' Populations'!U19</f>
        <v>0</v>
      </c>
      <c r="BA14" s="162">
        <f>IF(AZ14=0,0,($L$14/$AZ$14)*100000)</f>
        <v>0</v>
      </c>
      <c r="BB14" s="163"/>
      <c r="BC14" s="162">
        <f>'Health Regions'!C15</f>
        <v>0</v>
      </c>
      <c r="BD14" s="162">
        <f>IF(BC14=0,0,($M$14/$BC$14)*100000)</f>
        <v>0</v>
      </c>
      <c r="BE14" s="162">
        <f>'Health Regions'!E15</f>
        <v>0</v>
      </c>
      <c r="BF14" s="162">
        <f>IF(BE14=0,0,($N$14/$BE$14)*100000)</f>
        <v>0</v>
      </c>
      <c r="BG14" s="162">
        <f>'Health Regions'!G15</f>
        <v>0</v>
      </c>
      <c r="BH14" s="162">
        <f>IF(BG14=0,0,($O$14/$BG$14)*100000)</f>
        <v>0</v>
      </c>
      <c r="BI14" s="162">
        <f>'Health Regions'!I15</f>
        <v>0</v>
      </c>
      <c r="BJ14" s="162">
        <f>IF(BI14=0,0,($P$14/$BI$14)*100000)</f>
        <v>0</v>
      </c>
      <c r="BK14" s="162">
        <f>'Health Regions'!K15</f>
        <v>0</v>
      </c>
      <c r="BL14" s="162">
        <f>IF(BK14=0,0,($Q$14/$BK$14)*100000)</f>
        <v>0</v>
      </c>
      <c r="BM14" s="162">
        <f>'Health Regions'!M15</f>
        <v>0</v>
      </c>
      <c r="BN14" s="162">
        <f>IF(BM14=0,0,($R$14/$BM$14)*100000)</f>
        <v>0</v>
      </c>
      <c r="BO14" s="162">
        <f>'Health Regions'!O15</f>
        <v>0</v>
      </c>
      <c r="BP14" s="162">
        <f>IF(BO14=0,0,($S$14/$BO$14)*100000)</f>
        <v>0</v>
      </c>
      <c r="BQ14" s="162">
        <f>'Health Regions'!Q15</f>
        <v>0</v>
      </c>
      <c r="BR14" s="162">
        <f>IF(BQ14=0,0,($T$14/$BQ$14)*100000)</f>
        <v>0</v>
      </c>
      <c r="BS14" s="162">
        <f>'Health Regions'!S15</f>
        <v>0</v>
      </c>
      <c r="BT14" s="162">
        <f>IF(BS14=0,0,($U$14/$BS$14)*100000)</f>
        <v>0</v>
      </c>
      <c r="BU14" s="162">
        <f>'Health Regions'!U15</f>
        <v>0</v>
      </c>
      <c r="BV14" s="162">
        <f>IF(BU14=0,0,($V$14/$BU$14)*100000)</f>
        <v>0</v>
      </c>
      <c r="BW14" s="162">
        <f>'Health Regions'!W15</f>
        <v>0</v>
      </c>
      <c r="BX14" s="162">
        <f>IF(BW14=0,0,($W$14/$BW$14)*100000)</f>
        <v>0</v>
      </c>
      <c r="BY14" s="162">
        <f>'Health Regions'!Y15</f>
        <v>0</v>
      </c>
      <c r="BZ14" s="162">
        <f>IF(BY14=0,0,($X$14/$BY$14)*100000)</f>
        <v>0</v>
      </c>
      <c r="CA14" s="162">
        <f>'Health Regions'!AA15</f>
        <v>0</v>
      </c>
      <c r="CB14" s="162">
        <f>IF(CA14=0,0,($Y$14/$CA$14)*100000)</f>
        <v>0</v>
      </c>
      <c r="CC14" s="162">
        <f>'Health Regions'!AC15</f>
        <v>0</v>
      </c>
      <c r="CD14" s="162">
        <f>IF(CC14=0,0,($Z$14/$CC$14)*100000)</f>
        <v>0</v>
      </c>
      <c r="CE14" s="162">
        <f>'Health Regions'!AE15</f>
        <v>0</v>
      </c>
      <c r="CF14" s="162">
        <f>IF(CE14=0,0,($AA$14/$CE$14)*100000)</f>
        <v>0</v>
      </c>
      <c r="CG14" s="162">
        <f>'Health Regions'!AG15</f>
        <v>0</v>
      </c>
      <c r="CH14" s="162">
        <f>IF(CG14=0,0,($AB$4/$CG$14)*100000)</f>
        <v>0</v>
      </c>
      <c r="CI14" s="162">
        <f>'Health Regions'!AI15</f>
        <v>0</v>
      </c>
      <c r="CJ14" s="162">
        <f>IF(CI14=0,0,($AC$4/$CI$14)*100000)</f>
        <v>0</v>
      </c>
      <c r="CK14" s="162">
        <f>'Health Regions'!AK15</f>
        <v>0</v>
      </c>
      <c r="CL14" s="162">
        <f>IF(CK14=0,0,($AD$4/$CK$14)*100000)</f>
        <v>0</v>
      </c>
      <c r="CM14" s="162">
        <f>'Health Regions'!AM15</f>
        <v>0</v>
      </c>
      <c r="CN14" s="162">
        <f>IF(CM14=0,0,($AE$4/$CM$14)*100000)</f>
        <v>0</v>
      </c>
      <c r="CO14" s="201">
        <f>'Health Regions'!AO15</f>
        <v>0</v>
      </c>
      <c r="CP14" s="162">
        <f>IF(CO14=0,0,($AF$4/$CO$14)*100000)</f>
        <v>0</v>
      </c>
      <c r="CQ14" s="161"/>
      <c r="CR14" s="162"/>
      <c r="CS14" s="164">
        <v>6.6036999999999998E-2</v>
      </c>
      <c r="CT14" s="161"/>
      <c r="CU14" s="152" t="str">
        <f>' Populations'!B19</f>
        <v>65-74</v>
      </c>
      <c r="CV14" s="165">
        <f t="shared" si="0"/>
        <v>0</v>
      </c>
      <c r="CW14" s="166">
        <f t="shared" si="1"/>
        <v>0</v>
      </c>
      <c r="CX14" s="166">
        <f t="shared" si="2"/>
        <v>0</v>
      </c>
      <c r="CY14" s="167">
        <f t="shared" si="3"/>
        <v>0</v>
      </c>
      <c r="CZ14" s="167">
        <f t="shared" si="4"/>
        <v>0</v>
      </c>
      <c r="DA14" s="167">
        <f t="shared" si="5"/>
        <v>0</v>
      </c>
      <c r="DB14" s="167">
        <f t="shared" si="6"/>
        <v>0</v>
      </c>
      <c r="DC14" s="167">
        <f t="shared" si="7"/>
        <v>0</v>
      </c>
      <c r="DD14" s="167">
        <f t="shared" si="8"/>
        <v>0</v>
      </c>
      <c r="DE14" s="167">
        <f t="shared" si="9"/>
        <v>0</v>
      </c>
      <c r="DF14" s="167">
        <f t="shared" si="10"/>
        <v>0</v>
      </c>
      <c r="DG14" s="167">
        <f t="shared" si="11"/>
        <v>0</v>
      </c>
      <c r="DH14" s="167">
        <f t="shared" si="12"/>
        <v>0</v>
      </c>
      <c r="DI14" s="167">
        <f t="shared" si="13"/>
        <v>0</v>
      </c>
      <c r="DJ14" s="167">
        <f t="shared" si="14"/>
        <v>0</v>
      </c>
      <c r="DK14" s="167">
        <f t="shared" si="15"/>
        <v>0</v>
      </c>
      <c r="DL14" s="167">
        <f t="shared" si="16"/>
        <v>0</v>
      </c>
      <c r="DM14" s="167">
        <f t="shared" si="17"/>
        <v>0</v>
      </c>
      <c r="DN14" s="167">
        <f t="shared" si="18"/>
        <v>0</v>
      </c>
      <c r="DO14" s="167">
        <f t="shared" si="19"/>
        <v>0</v>
      </c>
      <c r="DP14" s="167">
        <f t="shared" si="20"/>
        <v>0</v>
      </c>
      <c r="DQ14" s="167">
        <f t="shared" si="21"/>
        <v>0</v>
      </c>
      <c r="DR14" s="167">
        <f t="shared" si="22"/>
        <v>0</v>
      </c>
      <c r="DS14" s="167">
        <f t="shared" si="23"/>
        <v>0</v>
      </c>
      <c r="DT14" s="167">
        <f t="shared" si="24"/>
        <v>0</v>
      </c>
      <c r="DU14" s="167">
        <f t="shared" si="25"/>
        <v>0</v>
      </c>
      <c r="DV14" s="167">
        <f t="shared" si="26"/>
        <v>0</v>
      </c>
      <c r="DW14" s="167">
        <f t="shared" si="27"/>
        <v>0</v>
      </c>
      <c r="DX14" s="167">
        <f t="shared" si="28"/>
        <v>0</v>
      </c>
      <c r="DY14" s="167">
        <f t="shared" si="29"/>
        <v>0</v>
      </c>
    </row>
    <row r="15" spans="1:129">
      <c r="B15" s="152" t="str">
        <f>' Populations'!B20</f>
        <v>75-84</v>
      </c>
      <c r="C15" s="325"/>
      <c r="D15" s="326"/>
      <c r="E15" s="170"/>
      <c r="F15" s="171"/>
      <c r="G15" s="171"/>
      <c r="H15" s="171"/>
      <c r="I15" s="171"/>
      <c r="J15" s="172"/>
      <c r="K15" s="172"/>
      <c r="L15" s="173"/>
      <c r="M15" s="174"/>
      <c r="N15" s="174"/>
      <c r="O15" s="174"/>
      <c r="P15" s="174"/>
      <c r="Q15" s="174"/>
      <c r="R15" s="174"/>
      <c r="S15" s="174"/>
      <c r="T15" s="174"/>
      <c r="U15" s="174"/>
      <c r="V15" s="174"/>
      <c r="W15" s="174"/>
      <c r="X15" s="174"/>
      <c r="Y15" s="174"/>
      <c r="Z15" s="175"/>
      <c r="AA15" s="175"/>
      <c r="AB15" s="175"/>
      <c r="AC15" s="175"/>
      <c r="AD15" s="175"/>
      <c r="AE15" s="175"/>
      <c r="AF15" s="175"/>
      <c r="AG15" s="161"/>
      <c r="AH15" s="162">
        <f>' Populations'!C20</f>
        <v>0</v>
      </c>
      <c r="AI15" s="162">
        <f>IF(AH15=0,0,($C$15/$AH$15)*100000)</f>
        <v>0</v>
      </c>
      <c r="AJ15" s="162">
        <f>' Populations'!E20</f>
        <v>0</v>
      </c>
      <c r="AK15" s="162">
        <f>IF(AJ15=0,0,($D$15/$AJ$15)*100000)</f>
        <v>0</v>
      </c>
      <c r="AL15" s="162">
        <f>' Populations'!G20</f>
        <v>0</v>
      </c>
      <c r="AM15" s="162">
        <f>IF(AL15=0,0,($E$15/$AL$15)*100000)</f>
        <v>0</v>
      </c>
      <c r="AN15" s="162">
        <f>' Populations'!I20</f>
        <v>0</v>
      </c>
      <c r="AO15" s="162">
        <f>IF(AN15=0,0,($F$15/$AN$15)*100000)</f>
        <v>0</v>
      </c>
      <c r="AP15" s="162">
        <f>' Populations'!K20</f>
        <v>0</v>
      </c>
      <c r="AQ15" s="162">
        <f>IF(AP15=0,0,($G$15/$AP$15)*100000)</f>
        <v>0</v>
      </c>
      <c r="AR15" s="162">
        <f>' Populations'!M20</f>
        <v>0</v>
      </c>
      <c r="AS15" s="162">
        <f>IF(AR15=0,0,($G$15/$AR$15)*100000)</f>
        <v>0</v>
      </c>
      <c r="AT15" s="162">
        <f>' Populations'!O20</f>
        <v>0</v>
      </c>
      <c r="AU15" s="162">
        <f>IF(AT15=0,0,($I$15/$AT$15)*100000)</f>
        <v>0</v>
      </c>
      <c r="AV15" s="162">
        <f>' Populations'!Q20</f>
        <v>0</v>
      </c>
      <c r="AW15" s="162">
        <f>IF(AV15=0,0,($J$15/$AV$15)*100000)</f>
        <v>0</v>
      </c>
      <c r="AX15" s="162">
        <f>' Populations'!S20</f>
        <v>0</v>
      </c>
      <c r="AY15" s="162">
        <f>IF(AX15=0,0,($K$15/$AX$15)*100000)</f>
        <v>0</v>
      </c>
      <c r="AZ15" s="162">
        <f>' Populations'!U20</f>
        <v>0</v>
      </c>
      <c r="BA15" s="162">
        <f>IF(AZ15=0,0,($L$15/$AZ$15)*100000)</f>
        <v>0</v>
      </c>
      <c r="BB15" s="163"/>
      <c r="BC15" s="162">
        <f>'Health Regions'!C16</f>
        <v>0</v>
      </c>
      <c r="BD15" s="162">
        <f>IF(BC15=0,0,($M$15/$BC$15)*100000)</f>
        <v>0</v>
      </c>
      <c r="BE15" s="162">
        <f>'Health Regions'!E16</f>
        <v>0</v>
      </c>
      <c r="BF15" s="162">
        <f>IF(BE15=0,0,($N$15/$BE$15)*100000)</f>
        <v>0</v>
      </c>
      <c r="BG15" s="162">
        <f>'Health Regions'!G16</f>
        <v>0</v>
      </c>
      <c r="BH15" s="162">
        <f>IF(BG15=0,0,($O$15/$BG$15)*100000)</f>
        <v>0</v>
      </c>
      <c r="BI15" s="162">
        <f>'Health Regions'!I16</f>
        <v>0</v>
      </c>
      <c r="BJ15" s="162">
        <f>IF(BI15=0,0,($P$15/$BI$15)*100000)</f>
        <v>0</v>
      </c>
      <c r="BK15" s="162">
        <f>'Health Regions'!K16</f>
        <v>0</v>
      </c>
      <c r="BL15" s="162">
        <f>IF(BK15=0,0,($Q$15/$BK$15)*100000)</f>
        <v>0</v>
      </c>
      <c r="BM15" s="162">
        <f>'Health Regions'!M16</f>
        <v>0</v>
      </c>
      <c r="BN15" s="162">
        <f>IF(BM15=0,0,($R$15/$BM$15)*100000)</f>
        <v>0</v>
      </c>
      <c r="BO15" s="162">
        <f>'Health Regions'!O16</f>
        <v>0</v>
      </c>
      <c r="BP15" s="162">
        <f>IF(BO15=0,0,($S$15/$BO$15)*100000)</f>
        <v>0</v>
      </c>
      <c r="BQ15" s="162">
        <f>'Health Regions'!Q16</f>
        <v>0</v>
      </c>
      <c r="BR15" s="162">
        <f>IF(BQ15=0,0,($T$15/$BQ$15)*100000)</f>
        <v>0</v>
      </c>
      <c r="BS15" s="162">
        <f>'Health Regions'!S16</f>
        <v>0</v>
      </c>
      <c r="BT15" s="162">
        <f>IF(BS15=0,0,($U$15/$BS$15)*100000)</f>
        <v>0</v>
      </c>
      <c r="BU15" s="162">
        <f>'Health Regions'!U16</f>
        <v>0</v>
      </c>
      <c r="BV15" s="162">
        <f>IF(BU15=0,0,($V$15/$BU$15)*100000)</f>
        <v>0</v>
      </c>
      <c r="BW15" s="162">
        <f>'Health Regions'!W16</f>
        <v>0</v>
      </c>
      <c r="BX15" s="162">
        <f>IF(BW15=0,0,($W$15/$BW$15)*100000)</f>
        <v>0</v>
      </c>
      <c r="BY15" s="162">
        <f>'Health Regions'!Y16</f>
        <v>0</v>
      </c>
      <c r="BZ15" s="162">
        <f>IF(BY15=0,0,($X$15/$BY$15)*100000)</f>
        <v>0</v>
      </c>
      <c r="CA15" s="162">
        <f>'Health Regions'!AA16</f>
        <v>0</v>
      </c>
      <c r="CB15" s="162">
        <f>IF(CA15=0,0,($Y$15/$CA$15)*100000)</f>
        <v>0</v>
      </c>
      <c r="CC15" s="162">
        <f>'Health Regions'!AC16</f>
        <v>0</v>
      </c>
      <c r="CD15" s="162">
        <f>IF(CC15=0,0,($Z$15/$CC$15)*100000)</f>
        <v>0</v>
      </c>
      <c r="CE15" s="162">
        <f>'Health Regions'!AE16</f>
        <v>0</v>
      </c>
      <c r="CF15" s="162">
        <f>IF(CE15=0,0,($AA$15/$CE$15)*100000)</f>
        <v>0</v>
      </c>
      <c r="CG15" s="162">
        <f>'Health Regions'!AG16</f>
        <v>0</v>
      </c>
      <c r="CH15" s="162">
        <f>IF(CG15=0,0,($AB$4/$CG$15)*100000)</f>
        <v>0</v>
      </c>
      <c r="CI15" s="162">
        <f>'Health Regions'!AI16</f>
        <v>0</v>
      </c>
      <c r="CJ15" s="162">
        <f>IF(CI15=0,0,($AC$4/$CI$15)*100000)</f>
        <v>0</v>
      </c>
      <c r="CK15" s="162">
        <f>'Health Regions'!AK16</f>
        <v>0</v>
      </c>
      <c r="CL15" s="162">
        <f>IF(CK15=0,0,($AD$4/$CK$15)*100000)</f>
        <v>0</v>
      </c>
      <c r="CM15" s="162">
        <f>'Health Regions'!AM16</f>
        <v>0</v>
      </c>
      <c r="CN15" s="162">
        <f>IF(CM15=0,0,($AE$4/$CM$15)*100000)</f>
        <v>0</v>
      </c>
      <c r="CO15" s="201">
        <f>'Health Regions'!AO16</f>
        <v>0</v>
      </c>
      <c r="CP15" s="162">
        <f>IF(CO15=0,0,($AF$4/$CO$15)*100000)</f>
        <v>0</v>
      </c>
      <c r="CQ15" s="161"/>
      <c r="CR15" s="162"/>
      <c r="CS15" s="164">
        <v>4.4840999999999999E-2</v>
      </c>
      <c r="CT15" s="161"/>
      <c r="CU15" s="152" t="str">
        <f>' Populations'!B20</f>
        <v>75-84</v>
      </c>
      <c r="CV15" s="165">
        <f t="shared" si="0"/>
        <v>0</v>
      </c>
      <c r="CW15" s="166">
        <f t="shared" si="1"/>
        <v>0</v>
      </c>
      <c r="CX15" s="166">
        <f t="shared" si="2"/>
        <v>0</v>
      </c>
      <c r="CY15" s="167">
        <f t="shared" si="3"/>
        <v>0</v>
      </c>
      <c r="CZ15" s="167">
        <f t="shared" si="4"/>
        <v>0</v>
      </c>
      <c r="DA15" s="167">
        <f t="shared" si="5"/>
        <v>0</v>
      </c>
      <c r="DB15" s="167">
        <f t="shared" si="6"/>
        <v>0</v>
      </c>
      <c r="DC15" s="167">
        <f t="shared" si="7"/>
        <v>0</v>
      </c>
      <c r="DD15" s="167">
        <f t="shared" si="8"/>
        <v>0</v>
      </c>
      <c r="DE15" s="167">
        <f t="shared" si="9"/>
        <v>0</v>
      </c>
      <c r="DF15" s="167">
        <f t="shared" si="10"/>
        <v>0</v>
      </c>
      <c r="DG15" s="167">
        <f t="shared" si="11"/>
        <v>0</v>
      </c>
      <c r="DH15" s="167">
        <f t="shared" si="12"/>
        <v>0</v>
      </c>
      <c r="DI15" s="167">
        <f t="shared" si="13"/>
        <v>0</v>
      </c>
      <c r="DJ15" s="167">
        <f t="shared" si="14"/>
        <v>0</v>
      </c>
      <c r="DK15" s="167">
        <f t="shared" si="15"/>
        <v>0</v>
      </c>
      <c r="DL15" s="167">
        <f t="shared" si="16"/>
        <v>0</v>
      </c>
      <c r="DM15" s="167">
        <f t="shared" si="17"/>
        <v>0</v>
      </c>
      <c r="DN15" s="167">
        <f t="shared" si="18"/>
        <v>0</v>
      </c>
      <c r="DO15" s="167">
        <f t="shared" si="19"/>
        <v>0</v>
      </c>
      <c r="DP15" s="167">
        <f t="shared" si="20"/>
        <v>0</v>
      </c>
      <c r="DQ15" s="167">
        <f t="shared" si="21"/>
        <v>0</v>
      </c>
      <c r="DR15" s="167">
        <f t="shared" si="22"/>
        <v>0</v>
      </c>
      <c r="DS15" s="167">
        <f t="shared" si="23"/>
        <v>0</v>
      </c>
      <c r="DT15" s="167">
        <f t="shared" si="24"/>
        <v>0</v>
      </c>
      <c r="DU15" s="167">
        <f t="shared" si="25"/>
        <v>0</v>
      </c>
      <c r="DV15" s="167">
        <f t="shared" si="26"/>
        <v>0</v>
      </c>
      <c r="DW15" s="167">
        <f t="shared" si="27"/>
        <v>0</v>
      </c>
      <c r="DX15" s="167">
        <f t="shared" si="28"/>
        <v>0</v>
      </c>
      <c r="DY15" s="167">
        <f t="shared" si="29"/>
        <v>0</v>
      </c>
    </row>
    <row r="16" spans="1:129">
      <c r="B16" s="152" t="str">
        <f>' Populations'!B21</f>
        <v>85+</v>
      </c>
      <c r="C16" s="325"/>
      <c r="D16" s="326"/>
      <c r="E16" s="155"/>
      <c r="F16" s="156"/>
      <c r="G16" s="156"/>
      <c r="H16" s="156"/>
      <c r="I16" s="156"/>
      <c r="J16" s="157"/>
      <c r="K16" s="157"/>
      <c r="L16" s="173"/>
      <c r="M16" s="159"/>
      <c r="N16" s="159"/>
      <c r="O16" s="159"/>
      <c r="P16" s="159"/>
      <c r="Q16" s="159"/>
      <c r="R16" s="159"/>
      <c r="S16" s="159"/>
      <c r="T16" s="159"/>
      <c r="U16" s="159"/>
      <c r="V16" s="159"/>
      <c r="W16" s="159"/>
      <c r="X16" s="159"/>
      <c r="Y16" s="159"/>
      <c r="Z16" s="176"/>
      <c r="AA16" s="176"/>
      <c r="AB16" s="176"/>
      <c r="AC16" s="176"/>
      <c r="AD16" s="176"/>
      <c r="AE16" s="176"/>
      <c r="AF16" s="176"/>
      <c r="AG16" s="161"/>
      <c r="AH16" s="162">
        <f>' Populations'!C21</f>
        <v>0</v>
      </c>
      <c r="AI16" s="162">
        <f>IF(AH16=0,0,($C$16/$AH$16)*100000)</f>
        <v>0</v>
      </c>
      <c r="AJ16" s="162">
        <f>' Populations'!E21</f>
        <v>0</v>
      </c>
      <c r="AK16" s="162">
        <f>IF(AJ16=0,0,($D$16/$AJ$16)*100000)</f>
        <v>0</v>
      </c>
      <c r="AL16" s="162">
        <f>' Populations'!G21</f>
        <v>0</v>
      </c>
      <c r="AM16" s="162">
        <f>IF(AL16=0,0,($E$16/$AL$16)*100000)</f>
        <v>0</v>
      </c>
      <c r="AN16" s="162">
        <f>' Populations'!I21</f>
        <v>0</v>
      </c>
      <c r="AO16" s="162">
        <f>IF(AN16=0,0,($F$16/$AN$16)*100000)</f>
        <v>0</v>
      </c>
      <c r="AP16" s="162">
        <f>' Populations'!K21</f>
        <v>0</v>
      </c>
      <c r="AQ16" s="162">
        <f>IF(AP16=0,0,($G$16/$AP$16)*100000)</f>
        <v>0</v>
      </c>
      <c r="AR16" s="162">
        <f>' Populations'!M21</f>
        <v>0</v>
      </c>
      <c r="AS16" s="162">
        <f>IF(AR16=0,0,($G$16/$AR$16)*100000)</f>
        <v>0</v>
      </c>
      <c r="AT16" s="162">
        <f>' Populations'!O21</f>
        <v>0</v>
      </c>
      <c r="AU16" s="162">
        <f>IF(AT16=0,0,($I$16/$AT$16)*100000)</f>
        <v>0</v>
      </c>
      <c r="AV16" s="162">
        <f>' Populations'!Q21</f>
        <v>0</v>
      </c>
      <c r="AW16" s="162">
        <f>IF(AV16=0,0,($J$16/$AV$16)*100000)</f>
        <v>0</v>
      </c>
      <c r="AX16" s="162">
        <f>' Populations'!S21</f>
        <v>0</v>
      </c>
      <c r="AY16" s="162">
        <f>IF(AX16=0,0,($K$16/$AX$16)*100000)</f>
        <v>0</v>
      </c>
      <c r="AZ16" s="162">
        <f>' Populations'!U21</f>
        <v>0</v>
      </c>
      <c r="BA16" s="162">
        <f>IF(AZ16=0,0,($L$16/$AZ$16)*100000)</f>
        <v>0</v>
      </c>
      <c r="BB16" s="163"/>
      <c r="BC16" s="162">
        <f>'Health Regions'!C17</f>
        <v>0</v>
      </c>
      <c r="BD16" s="162">
        <f>IF(BC16=0,0,($M$16/$BC$16)*100000)</f>
        <v>0</v>
      </c>
      <c r="BE16" s="162">
        <f>'Health Regions'!E17</f>
        <v>0</v>
      </c>
      <c r="BF16" s="162">
        <f>IF(BE16=0,0,($N$16/$BE$16)*100000)</f>
        <v>0</v>
      </c>
      <c r="BG16" s="162">
        <f>'Health Regions'!G17</f>
        <v>0</v>
      </c>
      <c r="BH16" s="162">
        <f>IF(BG16=0,0,($O$16/$BG$16)*100000)</f>
        <v>0</v>
      </c>
      <c r="BI16" s="162">
        <f>'Health Regions'!I17</f>
        <v>0</v>
      </c>
      <c r="BJ16" s="162">
        <f>IF(BI16=0,0,($P$16/$BI$16)*100000)</f>
        <v>0</v>
      </c>
      <c r="BK16" s="162">
        <f>'Health Regions'!K17</f>
        <v>0</v>
      </c>
      <c r="BL16" s="162">
        <f>IF(BK16=0,0,($Q$16/$BK$16)*100000)</f>
        <v>0</v>
      </c>
      <c r="BM16" s="162">
        <f>'Health Regions'!M17</f>
        <v>0</v>
      </c>
      <c r="BN16" s="162">
        <f>IF(BM16=0,0,($R$16/$BM$16)*100000)</f>
        <v>0</v>
      </c>
      <c r="BO16" s="162">
        <f>'Health Regions'!O17</f>
        <v>0</v>
      </c>
      <c r="BP16" s="162">
        <f>IF(BO16=0,0,($S$16/$BO$16)*100000)</f>
        <v>0</v>
      </c>
      <c r="BQ16" s="162">
        <f>'Health Regions'!Q17</f>
        <v>0</v>
      </c>
      <c r="BR16" s="162">
        <f>IF(BQ16=0,0,($T$16/$BQ$16)*100000)</f>
        <v>0</v>
      </c>
      <c r="BS16" s="162">
        <f>'Health Regions'!S17</f>
        <v>0</v>
      </c>
      <c r="BT16" s="162">
        <f>IF(BS16=0,0,($U$16/$BS$16)*100000)</f>
        <v>0</v>
      </c>
      <c r="BU16" s="162">
        <f>'Health Regions'!U17</f>
        <v>0</v>
      </c>
      <c r="BV16" s="162">
        <f>IF(BU16=0,0,($V$16/$BU$16)*100000)</f>
        <v>0</v>
      </c>
      <c r="BW16" s="162">
        <f>'Health Regions'!W17</f>
        <v>0</v>
      </c>
      <c r="BX16" s="162">
        <f>IF(BW16=0,0,($W$16/$BW$16)*100000)</f>
        <v>0</v>
      </c>
      <c r="BY16" s="162">
        <f>'Health Regions'!Y17</f>
        <v>0</v>
      </c>
      <c r="BZ16" s="162">
        <f>IF(BY16=0,0,($X$16/$BY$16)*100000)</f>
        <v>0</v>
      </c>
      <c r="CA16" s="162">
        <f>'Health Regions'!AA17</f>
        <v>0</v>
      </c>
      <c r="CB16" s="162">
        <f>IF(CA16=0,0,($Y$16/$CA$16)*100000)</f>
        <v>0</v>
      </c>
      <c r="CC16" s="162">
        <f>'Health Regions'!AC17</f>
        <v>0</v>
      </c>
      <c r="CD16" s="162">
        <f>IF(CC16=0,0,($Z$16/$CC$16)*100000)</f>
        <v>0</v>
      </c>
      <c r="CE16" s="162">
        <f>'Health Regions'!AE17</f>
        <v>0</v>
      </c>
      <c r="CF16" s="162">
        <f>IF(CE16=0,0,($AA$16/$CE$16)*100000)</f>
        <v>0</v>
      </c>
      <c r="CG16" s="162">
        <f>'Health Regions'!AG17</f>
        <v>0</v>
      </c>
      <c r="CH16" s="162">
        <f>IF(CG16=0,0,($AB$4/$CG$16)*100000)</f>
        <v>0</v>
      </c>
      <c r="CI16" s="162">
        <f>'Health Regions'!AI17</f>
        <v>0</v>
      </c>
      <c r="CJ16" s="162">
        <f>IF(CI16=0,0,($AC$4/$CI$16)*100000)</f>
        <v>0</v>
      </c>
      <c r="CK16" s="162">
        <f>'Health Regions'!AK17</f>
        <v>0</v>
      </c>
      <c r="CL16" s="162">
        <f>IF(CK16=0,0,($AD$4/$CK$16)*100000)</f>
        <v>0</v>
      </c>
      <c r="CM16" s="162">
        <f>'Health Regions'!AM17</f>
        <v>0</v>
      </c>
      <c r="CN16" s="162">
        <f>IF(CM16=0,0,($AE$4/$CM$16)*100000)</f>
        <v>0</v>
      </c>
      <c r="CO16" s="201">
        <f>'Health Regions'!AO17</f>
        <v>0</v>
      </c>
      <c r="CP16" s="162">
        <f>IF(CO16=0,0,($AF$4/$CO$16)*100000)</f>
        <v>0</v>
      </c>
      <c r="CQ16" s="161"/>
      <c r="CR16" s="162"/>
      <c r="CS16" s="164">
        <v>1.5507999999999999E-2</v>
      </c>
      <c r="CT16" s="161"/>
      <c r="CU16" s="152" t="str">
        <f>' Populations'!B21</f>
        <v>85+</v>
      </c>
      <c r="CV16" s="165">
        <f t="shared" si="0"/>
        <v>0</v>
      </c>
      <c r="CW16" s="166">
        <f t="shared" si="1"/>
        <v>0</v>
      </c>
      <c r="CX16" s="166">
        <f t="shared" si="2"/>
        <v>0</v>
      </c>
      <c r="CY16" s="167">
        <f t="shared" si="3"/>
        <v>0</v>
      </c>
      <c r="CZ16" s="167">
        <f t="shared" si="4"/>
        <v>0</v>
      </c>
      <c r="DA16" s="167">
        <f t="shared" si="5"/>
        <v>0</v>
      </c>
      <c r="DB16" s="167">
        <f t="shared" si="6"/>
        <v>0</v>
      </c>
      <c r="DC16" s="167">
        <f t="shared" si="7"/>
        <v>0</v>
      </c>
      <c r="DD16" s="167">
        <f t="shared" si="8"/>
        <v>0</v>
      </c>
      <c r="DE16" s="167">
        <f t="shared" si="9"/>
        <v>0</v>
      </c>
      <c r="DF16" s="167">
        <f t="shared" si="10"/>
        <v>0</v>
      </c>
      <c r="DG16" s="167">
        <f t="shared" si="11"/>
        <v>0</v>
      </c>
      <c r="DH16" s="167">
        <f t="shared" si="12"/>
        <v>0</v>
      </c>
      <c r="DI16" s="167">
        <f t="shared" si="13"/>
        <v>0</v>
      </c>
      <c r="DJ16" s="167">
        <f t="shared" si="14"/>
        <v>0</v>
      </c>
      <c r="DK16" s="167">
        <f t="shared" si="15"/>
        <v>0</v>
      </c>
      <c r="DL16" s="167">
        <f t="shared" si="16"/>
        <v>0</v>
      </c>
      <c r="DM16" s="167">
        <f t="shared" si="17"/>
        <v>0</v>
      </c>
      <c r="DN16" s="167">
        <f t="shared" si="18"/>
        <v>0</v>
      </c>
      <c r="DO16" s="167">
        <f t="shared" si="19"/>
        <v>0</v>
      </c>
      <c r="DP16" s="167">
        <f t="shared" si="20"/>
        <v>0</v>
      </c>
      <c r="DQ16" s="167">
        <f t="shared" si="21"/>
        <v>0</v>
      </c>
      <c r="DR16" s="167">
        <f t="shared" si="22"/>
        <v>0</v>
      </c>
      <c r="DS16" s="167">
        <f t="shared" si="23"/>
        <v>0</v>
      </c>
      <c r="DT16" s="167">
        <f t="shared" si="24"/>
        <v>0</v>
      </c>
      <c r="DU16" s="167">
        <f t="shared" si="25"/>
        <v>0</v>
      </c>
      <c r="DV16" s="167">
        <f t="shared" si="26"/>
        <v>0</v>
      </c>
      <c r="DW16" s="167">
        <f t="shared" si="27"/>
        <v>0</v>
      </c>
      <c r="DX16" s="167">
        <f t="shared" si="28"/>
        <v>0</v>
      </c>
      <c r="DY16" s="167">
        <f t="shared" si="29"/>
        <v>0</v>
      </c>
    </row>
    <row r="17" spans="2:129">
      <c r="B17" s="177" t="s">
        <v>127</v>
      </c>
      <c r="C17" s="316">
        <f>SUM(C4:C16)</f>
        <v>0</v>
      </c>
      <c r="D17" s="317">
        <f>SUM(D4:D16)</f>
        <v>0</v>
      </c>
      <c r="E17" s="317">
        <f t="shared" ref="E17:M17" si="30">SUM(E4:E16)</f>
        <v>0</v>
      </c>
      <c r="F17" s="318">
        <f t="shared" si="30"/>
        <v>0</v>
      </c>
      <c r="G17" s="318">
        <f t="shared" si="30"/>
        <v>0</v>
      </c>
      <c r="H17" s="318">
        <f t="shared" si="30"/>
        <v>0</v>
      </c>
      <c r="I17" s="318">
        <f t="shared" si="30"/>
        <v>0</v>
      </c>
      <c r="J17" s="318">
        <f t="shared" si="30"/>
        <v>0</v>
      </c>
      <c r="K17" s="318">
        <f t="shared" si="30"/>
        <v>0</v>
      </c>
      <c r="L17" s="318">
        <f t="shared" si="30"/>
        <v>0</v>
      </c>
      <c r="M17" s="327">
        <f t="shared" si="30"/>
        <v>0</v>
      </c>
      <c r="N17" s="178">
        <f t="shared" ref="N17:AF17" si="31">SUM(N4:N16)</f>
        <v>0</v>
      </c>
      <c r="O17" s="178">
        <f t="shared" si="31"/>
        <v>0</v>
      </c>
      <c r="P17" s="178">
        <f t="shared" si="31"/>
        <v>0</v>
      </c>
      <c r="Q17" s="178">
        <f t="shared" si="31"/>
        <v>0</v>
      </c>
      <c r="R17" s="178">
        <f t="shared" si="31"/>
        <v>0</v>
      </c>
      <c r="S17" s="178">
        <f t="shared" si="31"/>
        <v>0</v>
      </c>
      <c r="T17" s="178">
        <f t="shared" si="31"/>
        <v>0</v>
      </c>
      <c r="U17" s="178">
        <f t="shared" si="31"/>
        <v>0</v>
      </c>
      <c r="V17" s="178">
        <f t="shared" si="31"/>
        <v>0</v>
      </c>
      <c r="W17" s="178">
        <f t="shared" si="31"/>
        <v>0</v>
      </c>
      <c r="X17" s="178">
        <f t="shared" si="31"/>
        <v>0</v>
      </c>
      <c r="Y17" s="178">
        <f t="shared" si="31"/>
        <v>0</v>
      </c>
      <c r="Z17" s="178">
        <f t="shared" si="31"/>
        <v>0</v>
      </c>
      <c r="AA17" s="178">
        <f t="shared" si="31"/>
        <v>0</v>
      </c>
      <c r="AB17" s="178">
        <f t="shared" si="31"/>
        <v>0</v>
      </c>
      <c r="AC17" s="178">
        <f t="shared" si="31"/>
        <v>0</v>
      </c>
      <c r="AD17" s="178">
        <f t="shared" si="31"/>
        <v>0</v>
      </c>
      <c r="AE17" s="178">
        <f t="shared" si="31"/>
        <v>0</v>
      </c>
      <c r="AF17" s="178">
        <f t="shared" si="31"/>
        <v>0</v>
      </c>
      <c r="AH17" s="162">
        <f>' Populations'!C22</f>
        <v>0</v>
      </c>
      <c r="AI17" s="179">
        <f t="shared" ref="AI17:BA17" si="32">SUM(AI4:AI16)</f>
        <v>0</v>
      </c>
      <c r="AJ17" s="162">
        <f>' Populations'!E22</f>
        <v>0</v>
      </c>
      <c r="AK17" s="179">
        <f t="shared" si="32"/>
        <v>0</v>
      </c>
      <c r="AL17" s="162">
        <f>' Populations'!G22</f>
        <v>0</v>
      </c>
      <c r="AM17" s="179">
        <f t="shared" si="32"/>
        <v>0</v>
      </c>
      <c r="AN17" s="162">
        <f>' Populations'!I22</f>
        <v>0</v>
      </c>
      <c r="AO17" s="179">
        <f t="shared" si="32"/>
        <v>0</v>
      </c>
      <c r="AP17" s="162">
        <f>' Populations'!K22</f>
        <v>0</v>
      </c>
      <c r="AQ17" s="179">
        <f t="shared" si="32"/>
        <v>0</v>
      </c>
      <c r="AR17" s="162">
        <f>' Populations'!M22</f>
        <v>0</v>
      </c>
      <c r="AS17" s="179">
        <f t="shared" si="32"/>
        <v>0</v>
      </c>
      <c r="AT17" s="162">
        <f>' Populations'!O22</f>
        <v>0</v>
      </c>
      <c r="AU17" s="179">
        <f t="shared" si="32"/>
        <v>0</v>
      </c>
      <c r="AV17" s="162">
        <f>' Populations'!Q22</f>
        <v>0</v>
      </c>
      <c r="AW17" s="179">
        <f t="shared" si="32"/>
        <v>0</v>
      </c>
      <c r="AX17" s="162">
        <f>' Populations'!S22</f>
        <v>0</v>
      </c>
      <c r="AY17" s="179">
        <f t="shared" si="32"/>
        <v>0</v>
      </c>
      <c r="AZ17" s="162">
        <f>' Populations'!U22</f>
        <v>0</v>
      </c>
      <c r="BA17" s="179">
        <f t="shared" si="32"/>
        <v>0</v>
      </c>
      <c r="BB17" s="180"/>
      <c r="BC17" s="162">
        <f>'Health Regions'!C18</f>
        <v>0</v>
      </c>
      <c r="BD17" s="179">
        <f t="shared" ref="BD17:CD17" si="33">SUM(BD4:BD16)</f>
        <v>0</v>
      </c>
      <c r="BE17" s="162">
        <f>'Health Regions'!E18</f>
        <v>0</v>
      </c>
      <c r="BF17" s="179">
        <f t="shared" si="33"/>
        <v>0</v>
      </c>
      <c r="BG17" s="162">
        <f>'Health Regions'!G18</f>
        <v>0</v>
      </c>
      <c r="BH17" s="179">
        <f t="shared" si="33"/>
        <v>0</v>
      </c>
      <c r="BI17" s="162">
        <f>'Health Regions'!I18</f>
        <v>0</v>
      </c>
      <c r="BJ17" s="179">
        <f t="shared" si="33"/>
        <v>0</v>
      </c>
      <c r="BK17" s="162">
        <f>'Health Regions'!K18</f>
        <v>0</v>
      </c>
      <c r="BL17" s="179">
        <f t="shared" si="33"/>
        <v>0</v>
      </c>
      <c r="BM17" s="162">
        <f>'Health Regions'!M18</f>
        <v>0</v>
      </c>
      <c r="BN17" s="179">
        <f t="shared" si="33"/>
        <v>0</v>
      </c>
      <c r="BO17" s="162">
        <f>'Health Regions'!O18</f>
        <v>0</v>
      </c>
      <c r="BP17" s="179">
        <f t="shared" si="33"/>
        <v>0</v>
      </c>
      <c r="BQ17" s="162">
        <f>'Health Regions'!Q18</f>
        <v>0</v>
      </c>
      <c r="BR17" s="179">
        <f t="shared" si="33"/>
        <v>0</v>
      </c>
      <c r="BS17" s="162">
        <f>'Health Regions'!S18</f>
        <v>0</v>
      </c>
      <c r="BT17" s="179">
        <f t="shared" si="33"/>
        <v>0</v>
      </c>
      <c r="BU17" s="162">
        <f>'Health Regions'!U18</f>
        <v>0</v>
      </c>
      <c r="BV17" s="179">
        <f t="shared" si="33"/>
        <v>0</v>
      </c>
      <c r="BW17" s="162">
        <f>'Health Regions'!W18</f>
        <v>0</v>
      </c>
      <c r="BX17" s="179">
        <f t="shared" si="33"/>
        <v>0</v>
      </c>
      <c r="BY17" s="162">
        <f>'Health Regions'!Y18</f>
        <v>0</v>
      </c>
      <c r="BZ17" s="179">
        <f t="shared" si="33"/>
        <v>0</v>
      </c>
      <c r="CA17" s="162">
        <f>'Health Regions'!AA18</f>
        <v>0</v>
      </c>
      <c r="CB17" s="179">
        <f t="shared" si="33"/>
        <v>0</v>
      </c>
      <c r="CC17" s="162">
        <f>'Health Regions'!AC18</f>
        <v>0</v>
      </c>
      <c r="CD17" s="179">
        <f t="shared" si="33"/>
        <v>0</v>
      </c>
      <c r="CE17" s="162">
        <f>'Health Regions'!AE18</f>
        <v>0</v>
      </c>
      <c r="CF17" s="162">
        <f>IF(CE17=0,0,($AA$17/$CE$17)*100000)</f>
        <v>0</v>
      </c>
      <c r="CG17" s="162">
        <f>'Health Regions'!AG18</f>
        <v>0</v>
      </c>
      <c r="CH17" s="162">
        <f>IF(CG17=0,0,($AB$4/$CG$17)*100000)</f>
        <v>0</v>
      </c>
      <c r="CI17" s="162">
        <f>'Health Regions'!AI18</f>
        <v>0</v>
      </c>
      <c r="CJ17" s="162">
        <f>IF(CI17=0,0,($AC$4/$CI$17)*100000)</f>
        <v>0</v>
      </c>
      <c r="CK17" s="162">
        <f>'Health Regions'!AK18</f>
        <v>0</v>
      </c>
      <c r="CL17" s="162">
        <f>IF(CK17=0,0,($AD$4/$CK$17)*100000)</f>
        <v>0</v>
      </c>
      <c r="CM17" s="162">
        <f>'Health Regions'!AM18</f>
        <v>0</v>
      </c>
      <c r="CN17" s="162">
        <f>IF(CM17=0,0,($AE$4/$CM$17)*100000)</f>
        <v>0</v>
      </c>
      <c r="CO17" s="201">
        <f>'Health Regions'!AO18</f>
        <v>0</v>
      </c>
      <c r="CP17" s="162">
        <f>IF(CO17=0,0,($AF$4/$CO$17)*100000)</f>
        <v>0</v>
      </c>
      <c r="CR17" s="181"/>
      <c r="CS17" s="182"/>
      <c r="CU17" s="218" t="str">
        <f>' Populations'!B22</f>
        <v>Total</v>
      </c>
      <c r="CV17" s="183">
        <f>SUM(CV4:CV16)</f>
        <v>0</v>
      </c>
      <c r="CW17" s="184">
        <f t="shared" ref="CW17:DY17" si="34">SUM(CW4:CW16)</f>
        <v>0</v>
      </c>
      <c r="CX17" s="185">
        <f t="shared" si="34"/>
        <v>0</v>
      </c>
      <c r="CY17" s="186">
        <f t="shared" si="34"/>
        <v>0</v>
      </c>
      <c r="CZ17" s="187">
        <f t="shared" si="34"/>
        <v>0</v>
      </c>
      <c r="DA17" s="187">
        <f t="shared" si="34"/>
        <v>0</v>
      </c>
      <c r="DB17" s="187">
        <f t="shared" si="34"/>
        <v>0</v>
      </c>
      <c r="DC17" s="187">
        <f t="shared" si="34"/>
        <v>0</v>
      </c>
      <c r="DD17" s="187">
        <f t="shared" si="34"/>
        <v>0</v>
      </c>
      <c r="DE17" s="187">
        <f t="shared" si="34"/>
        <v>0</v>
      </c>
      <c r="DF17" s="187">
        <f t="shared" si="34"/>
        <v>0</v>
      </c>
      <c r="DG17" s="187">
        <f t="shared" si="34"/>
        <v>0</v>
      </c>
      <c r="DH17" s="186">
        <f>SUM(DH4:DH16)</f>
        <v>0</v>
      </c>
      <c r="DI17" s="187">
        <f t="shared" si="34"/>
        <v>0</v>
      </c>
      <c r="DJ17" s="187">
        <f t="shared" si="34"/>
        <v>0</v>
      </c>
      <c r="DK17" s="187">
        <f t="shared" si="34"/>
        <v>0</v>
      </c>
      <c r="DL17" s="187">
        <f t="shared" si="34"/>
        <v>0</v>
      </c>
      <c r="DM17" s="187">
        <f t="shared" si="34"/>
        <v>0</v>
      </c>
      <c r="DN17" s="187">
        <f t="shared" si="34"/>
        <v>0</v>
      </c>
      <c r="DO17" s="187">
        <f t="shared" si="34"/>
        <v>0</v>
      </c>
      <c r="DP17" s="187">
        <f t="shared" si="34"/>
        <v>0</v>
      </c>
      <c r="DQ17" s="187">
        <f t="shared" si="34"/>
        <v>0</v>
      </c>
      <c r="DR17" s="187">
        <f t="shared" si="34"/>
        <v>0</v>
      </c>
      <c r="DS17" s="187">
        <f t="shared" si="34"/>
        <v>0</v>
      </c>
      <c r="DT17" s="187">
        <f t="shared" si="34"/>
        <v>0</v>
      </c>
      <c r="DU17" s="167">
        <f t="shared" si="25"/>
        <v>0</v>
      </c>
      <c r="DV17" s="187">
        <f t="shared" si="34"/>
        <v>0</v>
      </c>
      <c r="DW17" s="187">
        <f t="shared" si="34"/>
        <v>0</v>
      </c>
      <c r="DX17" s="187">
        <f t="shared" si="34"/>
        <v>0</v>
      </c>
      <c r="DY17" s="187">
        <f t="shared" si="34"/>
        <v>0</v>
      </c>
    </row>
    <row r="19" spans="2:129">
      <c r="B19" s="188"/>
      <c r="C19" s="188"/>
      <c r="D19" s="189" t="s">
        <v>115</v>
      </c>
      <c r="E19" s="189"/>
      <c r="F19" s="190" t="s">
        <v>116</v>
      </c>
      <c r="G19" s="190"/>
      <c r="H19" s="190"/>
      <c r="I19" s="190"/>
      <c r="J19" s="190"/>
      <c r="K19" s="190"/>
      <c r="L19" s="190"/>
      <c r="M19" s="140" t="s">
        <v>140</v>
      </c>
      <c r="N19" s="140"/>
      <c r="O19" s="140"/>
      <c r="P19" s="140"/>
      <c r="Q19" s="140"/>
      <c r="R19" s="140"/>
      <c r="S19" s="140"/>
      <c r="T19" s="140"/>
      <c r="U19" s="140"/>
      <c r="V19" s="140"/>
      <c r="W19" s="140"/>
      <c r="X19" s="140"/>
      <c r="Y19" s="140"/>
      <c r="Z19" s="140"/>
      <c r="AA19" s="140"/>
      <c r="AB19" s="140"/>
      <c r="AC19" s="140"/>
      <c r="AD19" s="140"/>
      <c r="AE19" s="140"/>
      <c r="AF19" s="140"/>
      <c r="CV19" s="21" t="s">
        <v>117</v>
      </c>
    </row>
    <row r="20" spans="2:129" ht="39">
      <c r="B20" s="141" t="s">
        <v>60</v>
      </c>
      <c r="C20" s="142" t="s">
        <v>128</v>
      </c>
      <c r="D20" s="143" t="s">
        <v>129</v>
      </c>
      <c r="E20" s="143" t="s">
        <v>130</v>
      </c>
      <c r="F20" s="144" t="str">
        <f>' Populations'!I8</f>
        <v>White-Not Hispanic</v>
      </c>
      <c r="G20" s="144" t="str">
        <f>' Populations'!K8</f>
        <v>Hispanic</v>
      </c>
      <c r="H20" s="144" t="str">
        <f>' Populations'!M8</f>
        <v>Black-Not Hispanic</v>
      </c>
      <c r="I20" s="144" t="str">
        <f>' Populations'!O8</f>
        <v>Asian</v>
      </c>
      <c r="J20" s="144" t="str">
        <f>' Populations'!Q8</f>
        <v>American Indian/Alaska Native</v>
      </c>
      <c r="K20" s="144" t="str">
        <f>' Populations'!S8</f>
        <v>Other</v>
      </c>
      <c r="L20" s="144" t="str">
        <f>' Populations'!U8</f>
        <v>Other</v>
      </c>
      <c r="M20" s="145" t="str">
        <f>'Health Regions'!C4</f>
        <v>Region 1</v>
      </c>
      <c r="N20" s="145" t="str">
        <f>'Health Regions'!E4</f>
        <v>Region 2</v>
      </c>
      <c r="O20" s="145" t="str">
        <f>'Health Regions'!G4</f>
        <v>Region 3</v>
      </c>
      <c r="P20" s="145" t="str">
        <f>'Health Regions'!I4</f>
        <v>Region 4</v>
      </c>
      <c r="Q20" s="145" t="str">
        <f>'Health Regions'!K4</f>
        <v>Region 5</v>
      </c>
      <c r="R20" s="145" t="str">
        <f>'Health Regions'!M4</f>
        <v>Region 6</v>
      </c>
      <c r="S20" s="145" t="str">
        <f>'Health Regions'!O4</f>
        <v>Region 7</v>
      </c>
      <c r="T20" s="145" t="str">
        <f>'Health Regions'!Q4</f>
        <v>Region 8</v>
      </c>
      <c r="U20" s="145" t="str">
        <f>'Health Regions'!S4</f>
        <v>Region 9</v>
      </c>
      <c r="V20" s="145" t="str">
        <f>'Health Regions'!U4</f>
        <v>Region 10</v>
      </c>
      <c r="W20" s="145" t="str">
        <f>'Health Regions'!W4</f>
        <v>Region 11</v>
      </c>
      <c r="X20" s="145" t="str">
        <f>'Health Regions'!Y4</f>
        <v>Region 12</v>
      </c>
      <c r="Y20" s="145" t="str">
        <f>'Health Regions'!AA4</f>
        <v>Region 13</v>
      </c>
      <c r="Z20" s="145" t="str">
        <f>'Health Regions'!AC4</f>
        <v>Region 14</v>
      </c>
      <c r="AA20" s="145" t="str">
        <f>'Health Regions'!AE4</f>
        <v>Region 15</v>
      </c>
      <c r="AB20" s="145" t="str">
        <f>'Health Regions'!AG4</f>
        <v>Region 16</v>
      </c>
      <c r="AC20" s="145" t="str">
        <f>'Health Regions'!AI4</f>
        <v>Region 17</v>
      </c>
      <c r="AD20" s="145" t="str">
        <f>'Health Regions'!AK4</f>
        <v>Region 18</v>
      </c>
      <c r="AE20" s="145" t="str">
        <f>'Health Regions'!AM4</f>
        <v>Region 19</v>
      </c>
      <c r="AF20" s="145" t="str">
        <f>'Health Regions'!AO4</f>
        <v>Region 20</v>
      </c>
      <c r="AG20" s="146"/>
      <c r="AH20" s="147" t="s">
        <v>121</v>
      </c>
      <c r="AI20" s="147" t="s">
        <v>122</v>
      </c>
      <c r="AJ20" s="147" t="s">
        <v>123</v>
      </c>
      <c r="AK20" s="147" t="s">
        <v>122</v>
      </c>
      <c r="AL20" s="147" t="s">
        <v>124</v>
      </c>
      <c r="AM20" s="147" t="s">
        <v>122</v>
      </c>
      <c r="AN20" s="147" t="str">
        <f>' Populations'!I8</f>
        <v>White-Not Hispanic</v>
      </c>
      <c r="AO20" s="147" t="s">
        <v>122</v>
      </c>
      <c r="AP20" s="147" t="str">
        <f>' Populations'!K8</f>
        <v>Hispanic</v>
      </c>
      <c r="AQ20" s="147" t="s">
        <v>122</v>
      </c>
      <c r="AR20" s="147" t="str">
        <f>' Populations'!M8</f>
        <v>Black-Not Hispanic</v>
      </c>
      <c r="AS20" s="147" t="s">
        <v>122</v>
      </c>
      <c r="AT20" s="147" t="str">
        <f>' Populations'!O8</f>
        <v>Asian</v>
      </c>
      <c r="AU20" s="147" t="s">
        <v>122</v>
      </c>
      <c r="AV20" s="147" t="str">
        <f>' Populations'!Q8</f>
        <v>American Indian/Alaska Native</v>
      </c>
      <c r="AW20" s="147" t="s">
        <v>122</v>
      </c>
      <c r="AX20" s="147" t="str">
        <f>' Populations'!S8</f>
        <v>Other</v>
      </c>
      <c r="AY20" s="147" t="s">
        <v>122</v>
      </c>
      <c r="AZ20" s="147" t="str">
        <f>' Populations'!U8</f>
        <v>Other</v>
      </c>
      <c r="BA20" s="147" t="s">
        <v>122</v>
      </c>
      <c r="BB20" s="146"/>
      <c r="BC20" s="147" t="str">
        <f>'Health Regions'!C4</f>
        <v>Region 1</v>
      </c>
      <c r="BD20" s="147" t="s">
        <v>122</v>
      </c>
      <c r="BE20" s="147" t="str">
        <f>'Health Regions'!E4</f>
        <v>Region 2</v>
      </c>
      <c r="BF20" s="147" t="s">
        <v>122</v>
      </c>
      <c r="BG20" s="147" t="str">
        <f>'Health Regions'!G4</f>
        <v>Region 3</v>
      </c>
      <c r="BH20" s="147" t="s">
        <v>122</v>
      </c>
      <c r="BI20" s="147" t="str">
        <f>'Health Regions'!I4</f>
        <v>Region 4</v>
      </c>
      <c r="BJ20" s="147" t="s">
        <v>122</v>
      </c>
      <c r="BK20" s="147" t="str">
        <f>'Health Regions'!K4</f>
        <v>Region 5</v>
      </c>
      <c r="BL20" s="147" t="s">
        <v>122</v>
      </c>
      <c r="BM20" s="147" t="str">
        <f>'Health Regions'!M4</f>
        <v>Region 6</v>
      </c>
      <c r="BN20" s="147" t="s">
        <v>122</v>
      </c>
      <c r="BO20" s="147" t="str">
        <f>'Health Regions'!O4</f>
        <v>Region 7</v>
      </c>
      <c r="BP20" s="147" t="s">
        <v>122</v>
      </c>
      <c r="BQ20" s="147" t="str">
        <f>'Health Regions'!Q4</f>
        <v>Region 8</v>
      </c>
      <c r="BR20" s="147" t="s">
        <v>122</v>
      </c>
      <c r="BS20" s="147" t="str">
        <f>'Health Regions'!S4</f>
        <v>Region 9</v>
      </c>
      <c r="BT20" s="147" t="s">
        <v>122</v>
      </c>
      <c r="BU20" s="147" t="str">
        <f>'Health Regions'!U4</f>
        <v>Region 10</v>
      </c>
      <c r="BV20" s="147" t="s">
        <v>122</v>
      </c>
      <c r="BW20" s="147" t="str">
        <f>'Health Regions'!W4</f>
        <v>Region 11</v>
      </c>
      <c r="BX20" s="147" t="s">
        <v>122</v>
      </c>
      <c r="BY20" s="147" t="str">
        <f>'Health Regions'!Y4</f>
        <v>Region 12</v>
      </c>
      <c r="BZ20" s="147" t="s">
        <v>122</v>
      </c>
      <c r="CA20" s="147" t="str">
        <f>'Health Regions'!AA4</f>
        <v>Region 13</v>
      </c>
      <c r="CB20" s="147" t="s">
        <v>122</v>
      </c>
      <c r="CC20" s="147" t="str">
        <f>'Health Regions'!AC4</f>
        <v>Region 14</v>
      </c>
      <c r="CD20" s="147" t="s">
        <v>122</v>
      </c>
      <c r="CE20" s="147" t="str">
        <f>'Health Regions'!AE4</f>
        <v>Region 15</v>
      </c>
      <c r="CF20" s="147" t="s">
        <v>122</v>
      </c>
      <c r="CG20" s="147" t="str">
        <f>'Health Regions'!AG4</f>
        <v>Region 16</v>
      </c>
      <c r="CH20" s="147" t="s">
        <v>122</v>
      </c>
      <c r="CI20" s="147" t="str">
        <f>'Health Regions'!AI4</f>
        <v>Region 17</v>
      </c>
      <c r="CJ20" s="147" t="s">
        <v>122</v>
      </c>
      <c r="CK20" s="147" t="str">
        <f>'Health Regions'!AK4</f>
        <v>Region 18</v>
      </c>
      <c r="CL20" s="147" t="s">
        <v>122</v>
      </c>
      <c r="CM20" s="147" t="str">
        <f>'Health Regions'!AM4</f>
        <v>Region 19</v>
      </c>
      <c r="CN20" s="147" t="s">
        <v>122</v>
      </c>
      <c r="CO20" s="147" t="str">
        <f>'Health Regions'!AO4</f>
        <v>Region 20</v>
      </c>
      <c r="CP20" s="147" t="s">
        <v>122</v>
      </c>
      <c r="CQ20" s="146"/>
      <c r="CR20" s="147" t="s">
        <v>125</v>
      </c>
      <c r="CS20" s="147" t="s">
        <v>126</v>
      </c>
      <c r="CU20" s="147" t="s">
        <v>60</v>
      </c>
      <c r="CV20" s="149" t="s">
        <v>61</v>
      </c>
      <c r="CW20" s="150" t="s">
        <v>62</v>
      </c>
      <c r="CX20" s="150" t="s">
        <v>63</v>
      </c>
      <c r="CY20" s="144" t="str">
        <f>' Populations'!I8</f>
        <v>White-Not Hispanic</v>
      </c>
      <c r="CZ20" s="144" t="str">
        <f>' Populations'!K8</f>
        <v>Hispanic</v>
      </c>
      <c r="DA20" s="144" t="str">
        <f>' Populations'!M8</f>
        <v>Black-Not Hispanic</v>
      </c>
      <c r="DB20" s="144" t="str">
        <f>' Populations'!O8</f>
        <v>Asian</v>
      </c>
      <c r="DC20" s="144" t="str">
        <f>' Populations'!Q8</f>
        <v>American Indian/Alaska Native</v>
      </c>
      <c r="DD20" s="144" t="str">
        <f>' Populations'!S8</f>
        <v>Other</v>
      </c>
      <c r="DE20" s="144" t="str">
        <f>' Populations'!U8</f>
        <v>Other</v>
      </c>
      <c r="DF20" s="151" t="str">
        <f>'Health Regions'!C4</f>
        <v>Region 1</v>
      </c>
      <c r="DG20" s="151" t="str">
        <f>'Health Regions'!E4</f>
        <v>Region 2</v>
      </c>
      <c r="DH20" s="151" t="str">
        <f>'Health Regions'!G4</f>
        <v>Region 3</v>
      </c>
      <c r="DI20" s="151" t="str">
        <f>'Health Regions'!I4</f>
        <v>Region 4</v>
      </c>
      <c r="DJ20" s="151" t="str">
        <f>'Health Regions'!K4</f>
        <v>Region 5</v>
      </c>
      <c r="DK20" s="151" t="str">
        <f>'Health Regions'!M4</f>
        <v>Region 6</v>
      </c>
      <c r="DL20" s="151" t="str">
        <f>'Health Regions'!O4</f>
        <v>Region 7</v>
      </c>
      <c r="DM20" s="151" t="str">
        <f>'Health Regions'!Q4</f>
        <v>Region 8</v>
      </c>
      <c r="DN20" s="151" t="str">
        <f>'Health Regions'!S4</f>
        <v>Region 9</v>
      </c>
      <c r="DO20" s="151" t="str">
        <f>'Health Regions'!U4</f>
        <v>Region 10</v>
      </c>
      <c r="DP20" s="151" t="str">
        <f>'Health Regions'!W4</f>
        <v>Region 11</v>
      </c>
      <c r="DQ20" s="151" t="str">
        <f>'Health Regions'!Y4</f>
        <v>Region 12</v>
      </c>
      <c r="DR20" s="151" t="str">
        <f>'Health Regions'!AA4</f>
        <v>Region 13</v>
      </c>
      <c r="DS20" s="151" t="str">
        <f>'Health Regions'!AC4</f>
        <v>Region 14</v>
      </c>
      <c r="DT20" s="151" t="str">
        <f>'Health Regions'!AE4</f>
        <v>Region 15</v>
      </c>
      <c r="DU20" s="151" t="str">
        <f>'Health Regions'!AG4</f>
        <v>Region 16</v>
      </c>
      <c r="DV20" s="151" t="str">
        <f>'Health Regions'!AI4</f>
        <v>Region 17</v>
      </c>
      <c r="DW20" s="151" t="str">
        <f>'Health Regions'!AK4</f>
        <v>Region 18</v>
      </c>
      <c r="DX20" s="151" t="str">
        <f>'Health Regions'!AM4</f>
        <v>Region 19</v>
      </c>
      <c r="DY20" s="151" t="str">
        <f>'Health Regions'!AO4</f>
        <v>Region 20</v>
      </c>
    </row>
    <row r="21" spans="2:129" ht="13">
      <c r="B21" s="152" t="str">
        <f>' Populations'!B9</f>
        <v>&lt;1</v>
      </c>
      <c r="C21" s="153"/>
      <c r="D21" s="154"/>
      <c r="E21" s="155"/>
      <c r="F21" s="156"/>
      <c r="G21" s="156"/>
      <c r="H21" s="156"/>
      <c r="I21" s="156"/>
      <c r="J21" s="157"/>
      <c r="K21" s="157"/>
      <c r="L21" s="191"/>
      <c r="M21" s="159"/>
      <c r="N21" s="159"/>
      <c r="O21" s="159"/>
      <c r="P21" s="159"/>
      <c r="Q21" s="159"/>
      <c r="R21" s="159"/>
      <c r="S21" s="159"/>
      <c r="T21" s="159"/>
      <c r="U21" s="159"/>
      <c r="V21" s="159"/>
      <c r="W21" s="159"/>
      <c r="X21" s="159"/>
      <c r="Y21" s="159"/>
      <c r="Z21" s="160"/>
      <c r="AA21" s="160"/>
      <c r="AB21" s="160"/>
      <c r="AC21" s="160"/>
      <c r="AD21" s="160"/>
      <c r="AE21" s="160"/>
      <c r="AF21" s="160"/>
      <c r="AG21" s="161"/>
      <c r="AH21" s="162">
        <f>' Populations'!C9</f>
        <v>0</v>
      </c>
      <c r="AI21" s="162">
        <f>IF(AH21=0,0,($C$21/$AH$21)*100000)</f>
        <v>0</v>
      </c>
      <c r="AJ21" s="162">
        <f>' Populations'!E9</f>
        <v>0</v>
      </c>
      <c r="AK21" s="162">
        <f>IF(AJ21=0,0,($D$21/$AJ$21)*100000)</f>
        <v>0</v>
      </c>
      <c r="AL21" s="162">
        <f>' Populations'!G9</f>
        <v>0</v>
      </c>
      <c r="AM21" s="162">
        <f>IF(AL21=0,0,($E$21/$AL$21)*100000)</f>
        <v>0</v>
      </c>
      <c r="AN21" s="201">
        <f>' Populations'!I9</f>
        <v>0</v>
      </c>
      <c r="AO21" s="162">
        <f>IF(AN21=0,0,($F$21/$AN$21)*100000)</f>
        <v>0</v>
      </c>
      <c r="AP21" s="162">
        <f>' Populations'!K9</f>
        <v>0</v>
      </c>
      <c r="AQ21" s="162">
        <f>IF(AP21=0,0,($G$21/$AP$21)*100000)</f>
        <v>0</v>
      </c>
      <c r="AR21" s="201">
        <f>' Populations'!M9</f>
        <v>0</v>
      </c>
      <c r="AS21" s="162">
        <f>IF(AR21=0,0,($H$21/$AR$21)*100000)</f>
        <v>0</v>
      </c>
      <c r="AT21" s="201">
        <f>' Populations'!O9</f>
        <v>0</v>
      </c>
      <c r="AU21" s="162">
        <f>IF(AT21=0,0,($I$21/$AT$21)*100000)</f>
        <v>0</v>
      </c>
      <c r="AV21" s="201">
        <f>' Populations'!Q9</f>
        <v>0</v>
      </c>
      <c r="AW21" s="162">
        <f>IF(AV21=0,0,($J$21/$AV$21)*100000)</f>
        <v>0</v>
      </c>
      <c r="AX21" s="162">
        <f>' Populations'!S9</f>
        <v>0</v>
      </c>
      <c r="AY21" s="162">
        <f>IF(AX21=0,0,($K$21/$AX$21)*100000)</f>
        <v>0</v>
      </c>
      <c r="AZ21" s="201">
        <f>' Populations'!U9</f>
        <v>0</v>
      </c>
      <c r="BA21" s="162">
        <f>IF(AZ21=0,0,($L$21/$AZ$21)*100000)</f>
        <v>0</v>
      </c>
      <c r="BB21" s="163"/>
      <c r="BC21" s="147">
        <f>'Health Regions'!C5</f>
        <v>0</v>
      </c>
      <c r="BD21" s="162">
        <f>IF(BC21=0,0,($M$21/$BC$21)*100000)</f>
        <v>0</v>
      </c>
      <c r="BE21" s="147">
        <f>'Health Regions'!E5</f>
        <v>0</v>
      </c>
      <c r="BF21" s="162">
        <f>IF(BE21=0,0,($N$21/$BE$21)*100000)</f>
        <v>0</v>
      </c>
      <c r="BG21" s="147">
        <f>'Health Regions'!G5</f>
        <v>0</v>
      </c>
      <c r="BH21" s="162">
        <f>IF(BG21=0,0,($O$21/$BG$21)*100000)</f>
        <v>0</v>
      </c>
      <c r="BI21" s="147">
        <f>'Health Regions'!I5</f>
        <v>0</v>
      </c>
      <c r="BJ21" s="162">
        <f>IF(BI21=0,0,($P$21/$BI$21)*100000)</f>
        <v>0</v>
      </c>
      <c r="BK21" s="147">
        <f>'Health Regions'!K5</f>
        <v>0</v>
      </c>
      <c r="BL21" s="162">
        <f>IF(BK21=0,0,($Q$21/$BK$21)*100000)</f>
        <v>0</v>
      </c>
      <c r="BM21" s="147">
        <f>'Health Regions'!M5</f>
        <v>0</v>
      </c>
      <c r="BN21" s="162">
        <f>IF(BM21=0,0,($R$21/$BM$21)*100000)</f>
        <v>0</v>
      </c>
      <c r="BO21" s="162">
        <f>'Health Regions'!O5</f>
        <v>0</v>
      </c>
      <c r="BP21" s="162">
        <f>IF(BO21=0,0,($S$21/$BO$21)*100000)</f>
        <v>0</v>
      </c>
      <c r="BQ21" s="162">
        <f>'Health Regions'!Q5</f>
        <v>0</v>
      </c>
      <c r="BR21" s="162">
        <f>IF(BQ21=0,0,($T$21/$BQ$21)*100000)</f>
        <v>0</v>
      </c>
      <c r="BS21" s="162">
        <f>'Health Regions'!S5</f>
        <v>0</v>
      </c>
      <c r="BT21" s="162">
        <f>IF(BS21=0,0,($U$21/$BS$21)*100000)</f>
        <v>0</v>
      </c>
      <c r="BU21" s="162">
        <f>'Health Regions'!U5</f>
        <v>0</v>
      </c>
      <c r="BV21" s="162">
        <f>IF(BU21=0,0,($V$21/$BU21)*100000)</f>
        <v>0</v>
      </c>
      <c r="BW21" s="162">
        <f>'Health Regions'!W5</f>
        <v>0</v>
      </c>
      <c r="BX21" s="162">
        <f>IF(BW21=0,0,($W$21/$BW$21)*100000)</f>
        <v>0</v>
      </c>
      <c r="BY21" s="162">
        <f>'Health Regions'!Y5</f>
        <v>0</v>
      </c>
      <c r="BZ21" s="162">
        <f>IF(BY21=0,0,($X$21/$BY$21)*100000)</f>
        <v>0</v>
      </c>
      <c r="CA21" s="162">
        <f>'Health Regions'!AA5</f>
        <v>0</v>
      </c>
      <c r="CB21" s="162">
        <f>IF(CA21=0,0,($Y$21/$CA$21)*100000)</f>
        <v>0</v>
      </c>
      <c r="CC21" s="162">
        <f>'Health Regions'!AC5</f>
        <v>0</v>
      </c>
      <c r="CD21" s="162">
        <f>IF(CC21=0,0,($Z$21/$CC$21)*100000)</f>
        <v>0</v>
      </c>
      <c r="CE21" s="162">
        <f>'Health Regions'!AE5</f>
        <v>0</v>
      </c>
      <c r="CF21" s="162">
        <f>IF(CE21=0,0,($AA$21/$CE$21)*100000)</f>
        <v>0</v>
      </c>
      <c r="CG21" s="162">
        <f>'Health Regions'!AG5</f>
        <v>0</v>
      </c>
      <c r="CH21" s="162">
        <f>IF(CG21=0,0,($AB$21/$CG$21)*100000)</f>
        <v>0</v>
      </c>
      <c r="CI21" s="162">
        <f>'Health Regions'!AI5</f>
        <v>0</v>
      </c>
      <c r="CJ21" s="162">
        <f>IF(CI21=0,0,($AC$4/$CI$4)*100000)</f>
        <v>0</v>
      </c>
      <c r="CK21" s="162">
        <f>'Health Regions'!AK5</f>
        <v>0</v>
      </c>
      <c r="CL21" s="162">
        <f>IF(CK21=0,0,($AD$4/$CK$4)*100000)</f>
        <v>0</v>
      </c>
      <c r="CM21" s="162">
        <f>'Health Regions'!AM5</f>
        <v>0</v>
      </c>
      <c r="CN21" s="162">
        <f>IF(CM21=0,0,($AE$4/$CM$4)*100000)</f>
        <v>0</v>
      </c>
      <c r="CO21" s="162">
        <f>'Health Regions'!AO5</f>
        <v>0</v>
      </c>
      <c r="CP21" s="162">
        <f>IF(CO21=0,0,($AF$4/$CO$4)*100000)</f>
        <v>0</v>
      </c>
      <c r="CQ21" s="161"/>
      <c r="CR21" s="162"/>
      <c r="CS21" s="164">
        <v>1.3818E-2</v>
      </c>
      <c r="CU21" s="152" t="str">
        <f>' Populations'!B9</f>
        <v>&lt;1</v>
      </c>
      <c r="CV21" s="165">
        <f t="shared" ref="CV21:CV33" si="35">AI21*CS21</f>
        <v>0</v>
      </c>
      <c r="CW21" s="166">
        <f t="shared" ref="CW21:CW33" si="36">AK21*CS21</f>
        <v>0</v>
      </c>
      <c r="CX21" s="166">
        <f t="shared" ref="CX21:CX33" si="37">AM21*CS21</f>
        <v>0</v>
      </c>
      <c r="CY21" s="167">
        <f t="shared" ref="CY21:CY33" si="38">AO21*CS21</f>
        <v>0</v>
      </c>
      <c r="CZ21" s="167">
        <f t="shared" ref="CZ21:CZ33" si="39">AQ21*CS21</f>
        <v>0</v>
      </c>
      <c r="DA21" s="167">
        <f t="shared" ref="DA21:DA33" si="40">AS21*CS21</f>
        <v>0</v>
      </c>
      <c r="DB21" s="167">
        <f t="shared" ref="DB21:DB33" si="41">AU21*CS21</f>
        <v>0</v>
      </c>
      <c r="DC21" s="167">
        <f t="shared" ref="DC21:DC33" si="42">AW21*CS21</f>
        <v>0</v>
      </c>
      <c r="DD21" s="167">
        <f t="shared" ref="DD21:DD33" si="43">AY21*CS21</f>
        <v>0</v>
      </c>
      <c r="DE21" s="167">
        <f t="shared" ref="DE21:DE33" si="44">BA21*CS21</f>
        <v>0</v>
      </c>
      <c r="DF21" s="167">
        <f>BD21*CS21</f>
        <v>0</v>
      </c>
      <c r="DG21" s="167">
        <f>BF21*CS21</f>
        <v>0</v>
      </c>
      <c r="DH21" s="167">
        <f>BH21*CS21</f>
        <v>0</v>
      </c>
      <c r="DI21" s="167">
        <f>BJ21*CS21</f>
        <v>0</v>
      </c>
      <c r="DJ21" s="167">
        <f>BL21*CS21</f>
        <v>0</v>
      </c>
      <c r="DK21" s="167">
        <f>BN21*CS21</f>
        <v>0</v>
      </c>
      <c r="DL21" s="167">
        <f>BO21*CS21</f>
        <v>0</v>
      </c>
      <c r="DM21" s="167">
        <f>BR21*CS21</f>
        <v>0</v>
      </c>
      <c r="DN21" s="167">
        <f>BT21*CS21</f>
        <v>0</v>
      </c>
      <c r="DO21" s="167">
        <f>BV21*CS21</f>
        <v>0</v>
      </c>
      <c r="DP21" s="167">
        <f>BX21*CS21</f>
        <v>0</v>
      </c>
      <c r="DQ21" s="167">
        <f>BZ21*CS21</f>
        <v>0</v>
      </c>
      <c r="DR21" s="167">
        <f>CB21*CS21</f>
        <v>0</v>
      </c>
      <c r="DS21" s="167">
        <f>CD21*CS21</f>
        <v>0</v>
      </c>
      <c r="DT21" s="167">
        <f>CE21*CS21</f>
        <v>0</v>
      </c>
      <c r="DU21" s="167">
        <f>CF21*CS21</f>
        <v>0</v>
      </c>
      <c r="DV21" s="167">
        <f>CG21*CS21</f>
        <v>0</v>
      </c>
      <c r="DW21" s="167">
        <f>CH21*CS21</f>
        <v>0</v>
      </c>
      <c r="DX21" s="167">
        <f>CI21*CS21</f>
        <v>0</v>
      </c>
      <c r="DY21" s="167">
        <f>CJ21*CS21</f>
        <v>0</v>
      </c>
    </row>
    <row r="22" spans="2:129" ht="13">
      <c r="B22" s="152" t="str">
        <f>' Populations'!B10</f>
        <v>1-4</v>
      </c>
      <c r="C22" s="325"/>
      <c r="D22" s="326"/>
      <c r="E22" s="170"/>
      <c r="F22" s="171"/>
      <c r="G22" s="171"/>
      <c r="H22" s="171"/>
      <c r="I22" s="171"/>
      <c r="J22" s="172"/>
      <c r="K22" s="172"/>
      <c r="L22" s="192"/>
      <c r="M22" s="174"/>
      <c r="N22" s="174"/>
      <c r="O22" s="174"/>
      <c r="P22" s="174"/>
      <c r="Q22" s="174"/>
      <c r="R22" s="174"/>
      <c r="S22" s="174"/>
      <c r="T22" s="174"/>
      <c r="U22" s="174"/>
      <c r="V22" s="174"/>
      <c r="W22" s="174"/>
      <c r="X22" s="174"/>
      <c r="Y22" s="174"/>
      <c r="Z22" s="175"/>
      <c r="AA22" s="175"/>
      <c r="AB22" s="175"/>
      <c r="AC22" s="175"/>
      <c r="AD22" s="175"/>
      <c r="AE22" s="175"/>
      <c r="AF22" s="175"/>
      <c r="AG22" s="161"/>
      <c r="AH22" s="162">
        <f>' Populations'!C10</f>
        <v>0</v>
      </c>
      <c r="AI22" s="162">
        <f>IF(AH22=0,0,($C$22/$AH$22)*100000)</f>
        <v>0</v>
      </c>
      <c r="AJ22" s="162">
        <f>' Populations'!E10</f>
        <v>0</v>
      </c>
      <c r="AK22" s="162">
        <f>IF(AJ22=0,0,($D$22/$AJ$22)*100000)</f>
        <v>0</v>
      </c>
      <c r="AL22" s="162">
        <f>' Populations'!G10</f>
        <v>0</v>
      </c>
      <c r="AM22" s="162">
        <f>IF(AL22=0,0,($E$22/$AL$22)*100000)</f>
        <v>0</v>
      </c>
      <c r="AN22" s="201">
        <f>' Populations'!I10</f>
        <v>0</v>
      </c>
      <c r="AO22" s="162">
        <f>IF(AN22=0,0,($F$22/$AN$22)*100000)</f>
        <v>0</v>
      </c>
      <c r="AP22" s="162">
        <f>' Populations'!K10</f>
        <v>0</v>
      </c>
      <c r="AQ22" s="162">
        <f>IF(AP22=0,0,($G$22/$AP$22)*100000)</f>
        <v>0</v>
      </c>
      <c r="AR22" s="201">
        <f>' Populations'!M10</f>
        <v>0</v>
      </c>
      <c r="AS22" s="162">
        <f>IF(AR22=0,0,($H$22/$AR$22)*100000)</f>
        <v>0</v>
      </c>
      <c r="AT22" s="201">
        <f>' Populations'!O10</f>
        <v>0</v>
      </c>
      <c r="AU22" s="162">
        <f>IF(AT22=0,0,($I$22/$AT$22)*100000)</f>
        <v>0</v>
      </c>
      <c r="AV22" s="201">
        <f>' Populations'!Q10</f>
        <v>0</v>
      </c>
      <c r="AW22" s="162">
        <f>IF(AV22=0,0,($J$22/$AV$22)*100000)</f>
        <v>0</v>
      </c>
      <c r="AX22" s="162">
        <f>' Populations'!S10</f>
        <v>0</v>
      </c>
      <c r="AY22" s="162">
        <f>IF(AX22=0,0,($K$22/$AX$22)*100000)</f>
        <v>0</v>
      </c>
      <c r="AZ22" s="201">
        <f>' Populations'!U10</f>
        <v>0</v>
      </c>
      <c r="BA22" s="162">
        <f>IF(AZ22=0,0,($L$22/$AZ$22)*100000)</f>
        <v>0</v>
      </c>
      <c r="BB22" s="163"/>
      <c r="BC22" s="147">
        <f>'Health Regions'!C6</f>
        <v>0</v>
      </c>
      <c r="BD22" s="162">
        <f>IF(BC22=0,0,($M$22/$BC$22)*100000)</f>
        <v>0</v>
      </c>
      <c r="BE22" s="147">
        <f>'Health Regions'!E6</f>
        <v>0</v>
      </c>
      <c r="BF22" s="162">
        <f>IF(BE22=0,0,($N$22/$BE$22)*100000)</f>
        <v>0</v>
      </c>
      <c r="BG22" s="147">
        <f>'Health Regions'!G6</f>
        <v>0</v>
      </c>
      <c r="BH22" s="162">
        <f>IF(BG22=0,0,($O$22/$BG$22)*100000)</f>
        <v>0</v>
      </c>
      <c r="BI22" s="147">
        <f>'Health Regions'!I6</f>
        <v>0</v>
      </c>
      <c r="BJ22" s="162">
        <f>IF(BI22=0,0,($P$22/$BI$22)*100000)</f>
        <v>0</v>
      </c>
      <c r="BK22" s="147">
        <f>'Health Regions'!K6</f>
        <v>0</v>
      </c>
      <c r="BL22" s="162">
        <f>IF(BK22=0,0,($Q$22/$BK$22)*100000)</f>
        <v>0</v>
      </c>
      <c r="BM22" s="147">
        <f>'Health Regions'!M6</f>
        <v>0</v>
      </c>
      <c r="BN22" s="162">
        <f>IF(BM22=0,0,($R$22/$BM$22)*100000)</f>
        <v>0</v>
      </c>
      <c r="BO22" s="162">
        <f>'Health Regions'!O6</f>
        <v>0</v>
      </c>
      <c r="BP22" s="162">
        <f>IF(BO22=0,0,($S$22/$BO$22)*100000)</f>
        <v>0</v>
      </c>
      <c r="BQ22" s="162">
        <f>'Health Regions'!Q6</f>
        <v>0</v>
      </c>
      <c r="BR22" s="162">
        <f>IF(BQ22=0,0,($T$22/$BQ$22)*100000)</f>
        <v>0</v>
      </c>
      <c r="BS22" s="162">
        <f>'Health Regions'!S6</f>
        <v>0</v>
      </c>
      <c r="BT22" s="162">
        <f>IF(BS22=0,0,($U$22/$BS$22)*100000)</f>
        <v>0</v>
      </c>
      <c r="BU22" s="162">
        <f>'Health Regions'!U6</f>
        <v>0</v>
      </c>
      <c r="BV22" s="162">
        <f>IF(BU22=0,0,($V$22/$BU$22)*100000)</f>
        <v>0</v>
      </c>
      <c r="BW22" s="162">
        <f>'Health Regions'!W6</f>
        <v>0</v>
      </c>
      <c r="BX22" s="162">
        <f>IF(BW22=0,0,($W$22/$BW$22)*100000)</f>
        <v>0</v>
      </c>
      <c r="BY22" s="162">
        <f>'Health Regions'!Y6</f>
        <v>0</v>
      </c>
      <c r="BZ22" s="162">
        <f>IF(BY22=0,0,($X$22/$BY$22)*100000)</f>
        <v>0</v>
      </c>
      <c r="CA22" s="162">
        <f>'Health Regions'!AA6</f>
        <v>0</v>
      </c>
      <c r="CB22" s="162">
        <f>IF(CA22=0,0,($Y$22/$CA$22)*100000)</f>
        <v>0</v>
      </c>
      <c r="CC22" s="162">
        <f>'Health Regions'!AC6</f>
        <v>0</v>
      </c>
      <c r="CD22" s="162">
        <f>IF(CC22=0,0,($Z$22/$CC$22)*100000)</f>
        <v>0</v>
      </c>
      <c r="CE22" s="162">
        <f>'Health Regions'!AE6</f>
        <v>0</v>
      </c>
      <c r="CF22" s="162">
        <f>IF(CE22=0,0,($AA$22/$CE$22)*100000)</f>
        <v>0</v>
      </c>
      <c r="CG22" s="162">
        <f>'Health Regions'!AG6</f>
        <v>0</v>
      </c>
      <c r="CH22" s="162">
        <f>IF(CG22=0,0,($AB$22/$CG$22)*100000)</f>
        <v>0</v>
      </c>
      <c r="CI22" s="162">
        <f>'Health Regions'!AI6</f>
        <v>0</v>
      </c>
      <c r="CJ22" s="162">
        <f>IF(CI22=0,0,($AC$4/$CI$5)*100000)</f>
        <v>0</v>
      </c>
      <c r="CK22" s="162">
        <f>'Health Regions'!AK6</f>
        <v>0</v>
      </c>
      <c r="CL22" s="162">
        <f>IF(CK22=0,0,($AD$4/$CK$5)*100000)</f>
        <v>0</v>
      </c>
      <c r="CM22" s="162">
        <f>'Health Regions'!AM6</f>
        <v>0</v>
      </c>
      <c r="CN22" s="162">
        <f>IF(CM22=0,0,($AE$4/$CM$5)*100000)</f>
        <v>0</v>
      </c>
      <c r="CO22" s="162">
        <f>'Health Regions'!AO6</f>
        <v>0</v>
      </c>
      <c r="CP22" s="162">
        <f>IF(CO22=0,0,($AF$4/$CO$5)*100000)</f>
        <v>0</v>
      </c>
      <c r="CQ22" s="161"/>
      <c r="CR22" s="162"/>
      <c r="CS22" s="164">
        <v>5.5316999999999998E-2</v>
      </c>
      <c r="CU22" s="152" t="str">
        <f>' Populations'!B10</f>
        <v>1-4</v>
      </c>
      <c r="CV22" s="165">
        <f t="shared" si="35"/>
        <v>0</v>
      </c>
      <c r="CW22" s="166">
        <f t="shared" si="36"/>
        <v>0</v>
      </c>
      <c r="CX22" s="166">
        <f t="shared" si="37"/>
        <v>0</v>
      </c>
      <c r="CY22" s="167">
        <f t="shared" si="38"/>
        <v>0</v>
      </c>
      <c r="CZ22" s="167">
        <f t="shared" si="39"/>
        <v>0</v>
      </c>
      <c r="DA22" s="167">
        <f t="shared" si="40"/>
        <v>0</v>
      </c>
      <c r="DB22" s="167">
        <f t="shared" si="41"/>
        <v>0</v>
      </c>
      <c r="DC22" s="167">
        <f t="shared" si="42"/>
        <v>0</v>
      </c>
      <c r="DD22" s="167">
        <f t="shared" si="43"/>
        <v>0</v>
      </c>
      <c r="DE22" s="167">
        <f t="shared" si="44"/>
        <v>0</v>
      </c>
      <c r="DF22" s="167">
        <f t="shared" ref="DF22:DF32" si="45">BD22*CS22</f>
        <v>0</v>
      </c>
      <c r="DG22" s="167">
        <f t="shared" ref="DG22:DG33" si="46">BF22*CS22</f>
        <v>0</v>
      </c>
      <c r="DH22" s="167">
        <f t="shared" ref="DH22:DH33" si="47">BH22*CS22</f>
        <v>0</v>
      </c>
      <c r="DI22" s="167">
        <f t="shared" ref="DI22:DI33" si="48">BJ22*CS22</f>
        <v>0</v>
      </c>
      <c r="DJ22" s="167">
        <f t="shared" ref="DJ22:DJ33" si="49">BL22*CS22</f>
        <v>0</v>
      </c>
      <c r="DK22" s="167">
        <f t="shared" ref="DK22:DK33" si="50">BN22*CS22</f>
        <v>0</v>
      </c>
      <c r="DL22" s="167">
        <f t="shared" ref="DL22:DL33" si="51">BO22*CS22</f>
        <v>0</v>
      </c>
      <c r="DM22" s="167">
        <f t="shared" ref="DM22:DM33" si="52">BR22*CS22</f>
        <v>0</v>
      </c>
      <c r="DN22" s="167">
        <f t="shared" ref="DN22:DN33" si="53">BT22*CS22</f>
        <v>0</v>
      </c>
      <c r="DO22" s="167">
        <f t="shared" ref="DO22:DO33" si="54">BV22*CS22</f>
        <v>0</v>
      </c>
      <c r="DP22" s="167">
        <f t="shared" ref="DP22:DP33" si="55">BX22*CS22</f>
        <v>0</v>
      </c>
      <c r="DQ22" s="167">
        <f t="shared" ref="DQ22:DQ33" si="56">BZ22*CS22</f>
        <v>0</v>
      </c>
      <c r="DR22" s="167">
        <f t="shared" ref="DR22:DR33" si="57">CB22*CS22</f>
        <v>0</v>
      </c>
      <c r="DS22" s="167">
        <f t="shared" ref="DS22:DS33" si="58">CD22*CS22</f>
        <v>0</v>
      </c>
      <c r="DT22" s="167">
        <f t="shared" ref="DT22:DT33" si="59">CE22*CS22</f>
        <v>0</v>
      </c>
      <c r="DU22" s="167">
        <f t="shared" ref="DU22:DU33" si="60">CF22*CS22</f>
        <v>0</v>
      </c>
      <c r="DV22" s="167">
        <f t="shared" ref="DV22:DV33" si="61">CG22*CS22</f>
        <v>0</v>
      </c>
      <c r="DW22" s="167">
        <f t="shared" ref="DW22:DW33" si="62">CH22*CS22</f>
        <v>0</v>
      </c>
      <c r="DX22" s="167">
        <f t="shared" ref="DX22:DX33" si="63">CI22*CS22</f>
        <v>0</v>
      </c>
      <c r="DY22" s="167">
        <f t="shared" ref="DY22:DY33" si="64">CJ22*CS22</f>
        <v>0</v>
      </c>
    </row>
    <row r="23" spans="2:129" ht="13">
      <c r="B23" s="152" t="str">
        <f>' Populations'!B11</f>
        <v>5-9</v>
      </c>
      <c r="C23" s="325"/>
      <c r="D23" s="326"/>
      <c r="E23" s="170"/>
      <c r="F23" s="171"/>
      <c r="G23" s="171"/>
      <c r="H23" s="171"/>
      <c r="I23" s="171"/>
      <c r="J23" s="172"/>
      <c r="K23" s="172"/>
      <c r="L23" s="192"/>
      <c r="M23" s="174"/>
      <c r="N23" s="174"/>
      <c r="O23" s="174"/>
      <c r="P23" s="174"/>
      <c r="Q23" s="174"/>
      <c r="R23" s="174"/>
      <c r="S23" s="174"/>
      <c r="T23" s="174"/>
      <c r="U23" s="174"/>
      <c r="V23" s="174"/>
      <c r="W23" s="174"/>
      <c r="X23" s="174"/>
      <c r="Y23" s="174"/>
      <c r="Z23" s="175"/>
      <c r="AA23" s="175"/>
      <c r="AB23" s="175"/>
      <c r="AC23" s="175"/>
      <c r="AD23" s="175"/>
      <c r="AE23" s="175"/>
      <c r="AF23" s="175"/>
      <c r="AG23" s="161"/>
      <c r="AH23" s="162">
        <f>' Populations'!C11</f>
        <v>0</v>
      </c>
      <c r="AI23" s="162">
        <f>IF(AH23=0,0,($C$23/$AH$23)*100000)</f>
        <v>0</v>
      </c>
      <c r="AJ23" s="162">
        <f>' Populations'!E11</f>
        <v>0</v>
      </c>
      <c r="AK23" s="162">
        <f>IF(AJ23=0,0,($D$23/$AJ$23)*100000)</f>
        <v>0</v>
      </c>
      <c r="AL23" s="162">
        <f>' Populations'!G11</f>
        <v>0</v>
      </c>
      <c r="AM23" s="162">
        <f>IF(AL23=0,0,($E$23/$AL$23)*100000)</f>
        <v>0</v>
      </c>
      <c r="AN23" s="201">
        <f>' Populations'!I11</f>
        <v>0</v>
      </c>
      <c r="AO23" s="162">
        <f>IF(AN23=0,0,($F$23/$AN$23)*100000)</f>
        <v>0</v>
      </c>
      <c r="AP23" s="162">
        <f>' Populations'!K11</f>
        <v>0</v>
      </c>
      <c r="AQ23" s="162">
        <f>IF(AP23=0,0,($G$23/$AP$23)*100000)</f>
        <v>0</v>
      </c>
      <c r="AR23" s="201">
        <f>' Populations'!M11</f>
        <v>0</v>
      </c>
      <c r="AS23" s="162">
        <f>IF(AR23=0,0,($H$23/$AR$23)*100000)</f>
        <v>0</v>
      </c>
      <c r="AT23" s="201">
        <f>' Populations'!O11</f>
        <v>0</v>
      </c>
      <c r="AU23" s="162">
        <f>IF(AT23=0,0,($I$23/$AT$23)*100000)</f>
        <v>0</v>
      </c>
      <c r="AV23" s="201">
        <f>' Populations'!Q11</f>
        <v>0</v>
      </c>
      <c r="AW23" s="162">
        <f>IF(AV23=0,0,($J$23/$AV$23)*100000)</f>
        <v>0</v>
      </c>
      <c r="AX23" s="162">
        <f>' Populations'!S11</f>
        <v>0</v>
      </c>
      <c r="AY23" s="162">
        <f>IF(AX23=0,0,($K$23/$AX$23)*100000)</f>
        <v>0</v>
      </c>
      <c r="AZ23" s="201">
        <f>' Populations'!U11</f>
        <v>0</v>
      </c>
      <c r="BA23" s="162">
        <f>IF(AZ23=0,0,($L$23/$AZ$23)*100000)</f>
        <v>0</v>
      </c>
      <c r="BB23" s="163"/>
      <c r="BC23" s="147">
        <f>'Health Regions'!C7</f>
        <v>0</v>
      </c>
      <c r="BD23" s="162">
        <f>IF(BC23=0,0,($M$23/$BC$23)*100000)</f>
        <v>0</v>
      </c>
      <c r="BE23" s="147">
        <f>'Health Regions'!E7</f>
        <v>0</v>
      </c>
      <c r="BF23" s="162">
        <f>IF(BE23=0,0,($N$23/$BE$23)*100000)</f>
        <v>0</v>
      </c>
      <c r="BG23" s="147">
        <f>'Health Regions'!G7</f>
        <v>0</v>
      </c>
      <c r="BH23" s="162">
        <f>IF(BG23=0,0,($O$23/$BG$23)*100000)</f>
        <v>0</v>
      </c>
      <c r="BI23" s="147">
        <f>'Health Regions'!I7</f>
        <v>0</v>
      </c>
      <c r="BJ23" s="162">
        <f>IF(BI23=0,0,($P$23/$BI$23)*100000)</f>
        <v>0</v>
      </c>
      <c r="BK23" s="147">
        <f>'Health Regions'!K7</f>
        <v>0</v>
      </c>
      <c r="BL23" s="162">
        <f>IF(BK23=0,0,($Q$23/$BK$23)*100000)</f>
        <v>0</v>
      </c>
      <c r="BM23" s="147">
        <f>'Health Regions'!M7</f>
        <v>0</v>
      </c>
      <c r="BN23" s="162">
        <f>IF(BM23=0,0,($R$23/$BM$23)*100000)</f>
        <v>0</v>
      </c>
      <c r="BO23" s="162">
        <f>'Health Regions'!O7</f>
        <v>0</v>
      </c>
      <c r="BP23" s="162">
        <f>IF(BO23=0,0,($S$23/$BO$23)*100000)</f>
        <v>0</v>
      </c>
      <c r="BQ23" s="162">
        <f>'Health Regions'!Q7</f>
        <v>0</v>
      </c>
      <c r="BR23" s="162">
        <f>IF(BQ23=0,0,($T$23/$BQ$23)*100000)</f>
        <v>0</v>
      </c>
      <c r="BS23" s="162">
        <f>'Health Regions'!S7</f>
        <v>0</v>
      </c>
      <c r="BT23" s="162">
        <f>IF(BS23=0,0,($U$23/$BS$23)*100000)</f>
        <v>0</v>
      </c>
      <c r="BU23" s="162">
        <f>'Health Regions'!U7</f>
        <v>0</v>
      </c>
      <c r="BV23" s="162">
        <f>IF(BU23=0,0,($V$23/$BU$23)*100000)</f>
        <v>0</v>
      </c>
      <c r="BW23" s="162">
        <f>'Health Regions'!W7</f>
        <v>0</v>
      </c>
      <c r="BX23" s="162">
        <f>IF(BW23=0,0,($W$23/$BW$23)*100000)</f>
        <v>0</v>
      </c>
      <c r="BY23" s="162">
        <f>'Health Regions'!Y7</f>
        <v>0</v>
      </c>
      <c r="BZ23" s="162">
        <f>IF(BY23=0,0,($X$23/$BY$23)*100000)</f>
        <v>0</v>
      </c>
      <c r="CA23" s="162">
        <f>'Health Regions'!AA7</f>
        <v>0</v>
      </c>
      <c r="CB23" s="162">
        <f>IF(CA23=0,0,($Y$23/$CA$23)*100000)</f>
        <v>0</v>
      </c>
      <c r="CC23" s="162">
        <f>'Health Regions'!AC7</f>
        <v>0</v>
      </c>
      <c r="CD23" s="162">
        <f>IF(CC23=0,0,($Z$23/$CC$23)*100000)</f>
        <v>0</v>
      </c>
      <c r="CE23" s="162">
        <f>'Health Regions'!AE7</f>
        <v>0</v>
      </c>
      <c r="CF23" s="162">
        <f>IF(CE23=0,0,($AA$23/$CE$23)*100000)</f>
        <v>0</v>
      </c>
      <c r="CG23" s="162">
        <f>'Health Regions'!AG7</f>
        <v>0</v>
      </c>
      <c r="CH23" s="162">
        <f>IF(CG23=0,0,($AB$23/$CG$23)*100000)</f>
        <v>0</v>
      </c>
      <c r="CI23" s="162">
        <f>'Health Regions'!AI7</f>
        <v>0</v>
      </c>
      <c r="CJ23" s="162">
        <f>IF(CI23=0,0,($AC$4/$CI$6)*100000)</f>
        <v>0</v>
      </c>
      <c r="CK23" s="162">
        <f>'Health Regions'!AK7</f>
        <v>0</v>
      </c>
      <c r="CL23" s="162">
        <f>IF(CK23=0,0,($AD$4/$CK$6)*100000)</f>
        <v>0</v>
      </c>
      <c r="CM23" s="162">
        <f>'Health Regions'!AM7</f>
        <v>0</v>
      </c>
      <c r="CN23" s="162">
        <f>IF(CM23=0,0,($AE$4/$CM$6)*100000)</f>
        <v>0</v>
      </c>
      <c r="CO23" s="162">
        <f>'Health Regions'!AO7</f>
        <v>0</v>
      </c>
      <c r="CP23" s="162">
        <f>IF(CO23=0,0,($AF$4/$CO$6)*100000)</f>
        <v>0</v>
      </c>
      <c r="CQ23" s="161"/>
      <c r="CR23" s="162"/>
      <c r="CS23" s="164">
        <v>7.2533E-2</v>
      </c>
      <c r="CU23" s="152" t="str">
        <f>' Populations'!B11</f>
        <v>5-9</v>
      </c>
      <c r="CV23" s="165">
        <f t="shared" si="35"/>
        <v>0</v>
      </c>
      <c r="CW23" s="166">
        <f t="shared" si="36"/>
        <v>0</v>
      </c>
      <c r="CX23" s="166">
        <f t="shared" si="37"/>
        <v>0</v>
      </c>
      <c r="CY23" s="167">
        <f t="shared" si="38"/>
        <v>0</v>
      </c>
      <c r="CZ23" s="167">
        <f t="shared" si="39"/>
        <v>0</v>
      </c>
      <c r="DA23" s="167">
        <f t="shared" si="40"/>
        <v>0</v>
      </c>
      <c r="DB23" s="167">
        <f t="shared" si="41"/>
        <v>0</v>
      </c>
      <c r="DC23" s="167">
        <f t="shared" si="42"/>
        <v>0</v>
      </c>
      <c r="DD23" s="167">
        <f t="shared" si="43"/>
        <v>0</v>
      </c>
      <c r="DE23" s="167">
        <f t="shared" si="44"/>
        <v>0</v>
      </c>
      <c r="DF23" s="167">
        <f t="shared" si="45"/>
        <v>0</v>
      </c>
      <c r="DG23" s="167">
        <f t="shared" si="46"/>
        <v>0</v>
      </c>
      <c r="DH23" s="167">
        <f t="shared" si="47"/>
        <v>0</v>
      </c>
      <c r="DI23" s="167">
        <f t="shared" si="48"/>
        <v>0</v>
      </c>
      <c r="DJ23" s="167">
        <f t="shared" si="49"/>
        <v>0</v>
      </c>
      <c r="DK23" s="167">
        <f t="shared" si="50"/>
        <v>0</v>
      </c>
      <c r="DL23" s="167">
        <f t="shared" si="51"/>
        <v>0</v>
      </c>
      <c r="DM23" s="167">
        <f t="shared" si="52"/>
        <v>0</v>
      </c>
      <c r="DN23" s="167">
        <f t="shared" si="53"/>
        <v>0</v>
      </c>
      <c r="DO23" s="167">
        <f t="shared" si="54"/>
        <v>0</v>
      </c>
      <c r="DP23" s="167">
        <f t="shared" si="55"/>
        <v>0</v>
      </c>
      <c r="DQ23" s="167">
        <f t="shared" si="56"/>
        <v>0</v>
      </c>
      <c r="DR23" s="167">
        <f t="shared" si="57"/>
        <v>0</v>
      </c>
      <c r="DS23" s="167">
        <f t="shared" si="58"/>
        <v>0</v>
      </c>
      <c r="DT23" s="167">
        <f t="shared" si="59"/>
        <v>0</v>
      </c>
      <c r="DU23" s="167">
        <f t="shared" si="60"/>
        <v>0</v>
      </c>
      <c r="DV23" s="167">
        <f t="shared" si="61"/>
        <v>0</v>
      </c>
      <c r="DW23" s="167">
        <f t="shared" si="62"/>
        <v>0</v>
      </c>
      <c r="DX23" s="167">
        <f t="shared" si="63"/>
        <v>0</v>
      </c>
      <c r="DY23" s="167">
        <f t="shared" si="64"/>
        <v>0</v>
      </c>
    </row>
    <row r="24" spans="2:129" ht="13">
      <c r="B24" s="152" t="str">
        <f>' Populations'!B12</f>
        <v>10-14</v>
      </c>
      <c r="C24" s="325"/>
      <c r="D24" s="326"/>
      <c r="E24" s="170"/>
      <c r="F24" s="171"/>
      <c r="G24" s="171"/>
      <c r="H24" s="171"/>
      <c r="I24" s="171"/>
      <c r="J24" s="172"/>
      <c r="K24" s="172"/>
      <c r="L24" s="192"/>
      <c r="M24" s="174"/>
      <c r="N24" s="174"/>
      <c r="O24" s="174"/>
      <c r="P24" s="174"/>
      <c r="Q24" s="174"/>
      <c r="R24" s="174"/>
      <c r="S24" s="174"/>
      <c r="T24" s="174"/>
      <c r="U24" s="174"/>
      <c r="V24" s="174"/>
      <c r="W24" s="174"/>
      <c r="X24" s="174"/>
      <c r="Y24" s="174"/>
      <c r="Z24" s="175"/>
      <c r="AA24" s="175"/>
      <c r="AB24" s="175"/>
      <c r="AC24" s="175"/>
      <c r="AD24" s="175"/>
      <c r="AE24" s="175"/>
      <c r="AF24" s="175"/>
      <c r="AG24" s="161"/>
      <c r="AH24" s="162">
        <f>' Populations'!C12</f>
        <v>0</v>
      </c>
      <c r="AI24" s="162">
        <f>IF(AH24=0,0,($C$24/$AH$24)*100000)</f>
        <v>0</v>
      </c>
      <c r="AJ24" s="162">
        <f>' Populations'!E12</f>
        <v>0</v>
      </c>
      <c r="AK24" s="162">
        <f>IF(AJ24=0,0,($D$24/$AJ$24)*100000)</f>
        <v>0</v>
      </c>
      <c r="AL24" s="162">
        <f>' Populations'!G12</f>
        <v>0</v>
      </c>
      <c r="AM24" s="162">
        <f>IF(AL24=0,0,($E$24/$AL$24)*100000)</f>
        <v>0</v>
      </c>
      <c r="AN24" s="201">
        <f>' Populations'!I12</f>
        <v>0</v>
      </c>
      <c r="AO24" s="162">
        <f>IF(AN24=0,0,($F$24/$AN$24)*100000)</f>
        <v>0</v>
      </c>
      <c r="AP24" s="162">
        <f>' Populations'!K12</f>
        <v>0</v>
      </c>
      <c r="AQ24" s="162">
        <f>IF(AP24=0,0,($G$24/$AP$24)*100000)</f>
        <v>0</v>
      </c>
      <c r="AR24" s="201">
        <f>' Populations'!M12</f>
        <v>0</v>
      </c>
      <c r="AS24" s="162">
        <f>IF(AR24=0,0,($H$24/$AR$24)*100000)</f>
        <v>0</v>
      </c>
      <c r="AT24" s="201">
        <f>' Populations'!O12</f>
        <v>0</v>
      </c>
      <c r="AU24" s="162">
        <f>IF(AT24=0,0,($I$24/$AT$24)*100000)</f>
        <v>0</v>
      </c>
      <c r="AV24" s="201">
        <f>' Populations'!Q12</f>
        <v>0</v>
      </c>
      <c r="AW24" s="162">
        <f>IF(AV24=0,0,($J$24/$AV$24)*100000)</f>
        <v>0</v>
      </c>
      <c r="AX24" s="162">
        <f>' Populations'!S12</f>
        <v>0</v>
      </c>
      <c r="AY24" s="162">
        <f>IF(AX24=0,0,($K$24/$AX$24)*100000)</f>
        <v>0</v>
      </c>
      <c r="AZ24" s="201">
        <f>' Populations'!U12</f>
        <v>0</v>
      </c>
      <c r="BA24" s="162">
        <f>IF(AZ24=0,0,($L$24/$AZ$24)*100000)</f>
        <v>0</v>
      </c>
      <c r="BB24" s="163"/>
      <c r="BC24" s="147">
        <f>'Health Regions'!C8</f>
        <v>0</v>
      </c>
      <c r="BD24" s="162">
        <f>IF(BC24=0,0,($M$24/$BC$24)*100000)</f>
        <v>0</v>
      </c>
      <c r="BE24" s="147">
        <f>'Health Regions'!E8</f>
        <v>0</v>
      </c>
      <c r="BF24" s="162">
        <f>IF(BE24=0,0,($N$24/$BE$24)*100000)</f>
        <v>0</v>
      </c>
      <c r="BG24" s="147">
        <f>'Health Regions'!G8</f>
        <v>0</v>
      </c>
      <c r="BH24" s="162">
        <f>IF(BG24=0,0,($O$24/$BG$24)*100000)</f>
        <v>0</v>
      </c>
      <c r="BI24" s="147">
        <f>'Health Regions'!I8</f>
        <v>0</v>
      </c>
      <c r="BJ24" s="162">
        <f>IF(BI24=0,0,($P$24/$BI$24)*100000)</f>
        <v>0</v>
      </c>
      <c r="BK24" s="147">
        <f>'Health Regions'!K8</f>
        <v>0</v>
      </c>
      <c r="BL24" s="162">
        <f>IF(BK24=0,0,($Q$24/$BK$24)*100000)</f>
        <v>0</v>
      </c>
      <c r="BM24" s="147">
        <f>'Health Regions'!M8</f>
        <v>0</v>
      </c>
      <c r="BN24" s="162">
        <f>IF(BM24=0,0,($R$24/$BM$24)*100000)</f>
        <v>0</v>
      </c>
      <c r="BO24" s="162">
        <f>'Health Regions'!O8</f>
        <v>0</v>
      </c>
      <c r="BP24" s="162">
        <f>IF(BO24=0,0,($S$24/$BO$24)*100000)</f>
        <v>0</v>
      </c>
      <c r="BQ24" s="162">
        <f>'Health Regions'!Q8</f>
        <v>0</v>
      </c>
      <c r="BR24" s="162">
        <f>IF(BQ24=0,0,($T$24/$BQ$24)*100000)</f>
        <v>0</v>
      </c>
      <c r="BS24" s="162">
        <f>'Health Regions'!S8</f>
        <v>0</v>
      </c>
      <c r="BT24" s="162">
        <f>IF(BS24=0,0,($U$24/$BS$24)*100000)</f>
        <v>0</v>
      </c>
      <c r="BU24" s="162">
        <f>'Health Regions'!U8</f>
        <v>0</v>
      </c>
      <c r="BV24" s="162">
        <f>IF(BU24=0,0,($V24/$BU$24)*100000)</f>
        <v>0</v>
      </c>
      <c r="BW24" s="162">
        <f>'Health Regions'!W8</f>
        <v>0</v>
      </c>
      <c r="BX24" s="162">
        <f>IF(BW24=0,0,($W$24/$BW$24)*100000)</f>
        <v>0</v>
      </c>
      <c r="BY24" s="162">
        <f>'Health Regions'!Y8</f>
        <v>0</v>
      </c>
      <c r="BZ24" s="162">
        <f>IF(BY24=0,0,($X$24/$BY$24)*100000)</f>
        <v>0</v>
      </c>
      <c r="CA24" s="162">
        <f>'Health Regions'!AA8</f>
        <v>0</v>
      </c>
      <c r="CB24" s="162">
        <f>IF(CA24=0,0,($Y$24/$CA$24)*100000)</f>
        <v>0</v>
      </c>
      <c r="CC24" s="162">
        <f>'Health Regions'!AC8</f>
        <v>0</v>
      </c>
      <c r="CD24" s="162">
        <f>IF(CC24=0,0,($Z$24/$CC$24)*100000)</f>
        <v>0</v>
      </c>
      <c r="CE24" s="162">
        <f>'Health Regions'!AE8</f>
        <v>0</v>
      </c>
      <c r="CF24" s="162">
        <f>IF(CE24=0,0,($AA$24/$CE$24)*100000)</f>
        <v>0</v>
      </c>
      <c r="CG24" s="162">
        <f>'Health Regions'!AG8</f>
        <v>0</v>
      </c>
      <c r="CH24" s="162">
        <f>IF(CG24=0,0,($AB$24/$CG$24)*100000)</f>
        <v>0</v>
      </c>
      <c r="CI24" s="162">
        <f>'Health Regions'!AI8</f>
        <v>0</v>
      </c>
      <c r="CJ24" s="162">
        <f>IF(CI24=0,0,($AC$4/$CI$7)*100000)</f>
        <v>0</v>
      </c>
      <c r="CK24" s="162">
        <f>'Health Regions'!AK8</f>
        <v>0</v>
      </c>
      <c r="CL24" s="162">
        <f>IF(CK24=0,0,($AD$4/$CK$7)*100000)</f>
        <v>0</v>
      </c>
      <c r="CM24" s="162">
        <f>'Health Regions'!AM8</f>
        <v>0</v>
      </c>
      <c r="CN24" s="162">
        <f>IF(CM24=0,0,($AE$4/$CM$7)*100000)</f>
        <v>0</v>
      </c>
      <c r="CO24" s="162">
        <f>'Health Regions'!AO8</f>
        <v>0</v>
      </c>
      <c r="CP24" s="162">
        <f>IF(CO24=0,0,($AF$4/$CO$7)*100000)</f>
        <v>0</v>
      </c>
      <c r="CQ24" s="161"/>
      <c r="CR24" s="162"/>
      <c r="CS24" s="164">
        <v>7.3032E-2</v>
      </c>
      <c r="CU24" s="152" t="str">
        <f>' Populations'!B12</f>
        <v>10-14</v>
      </c>
      <c r="CV24" s="165">
        <f t="shared" si="35"/>
        <v>0</v>
      </c>
      <c r="CW24" s="166">
        <f t="shared" si="36"/>
        <v>0</v>
      </c>
      <c r="CX24" s="166">
        <f t="shared" si="37"/>
        <v>0</v>
      </c>
      <c r="CY24" s="167">
        <f t="shared" si="38"/>
        <v>0</v>
      </c>
      <c r="CZ24" s="167">
        <f t="shared" si="39"/>
        <v>0</v>
      </c>
      <c r="DA24" s="167">
        <f t="shared" si="40"/>
        <v>0</v>
      </c>
      <c r="DB24" s="167">
        <f t="shared" si="41"/>
        <v>0</v>
      </c>
      <c r="DC24" s="167">
        <f t="shared" si="42"/>
        <v>0</v>
      </c>
      <c r="DD24" s="167">
        <f t="shared" si="43"/>
        <v>0</v>
      </c>
      <c r="DE24" s="167">
        <f t="shared" si="44"/>
        <v>0</v>
      </c>
      <c r="DF24" s="167">
        <f t="shared" si="45"/>
        <v>0</v>
      </c>
      <c r="DG24" s="167">
        <f t="shared" si="46"/>
        <v>0</v>
      </c>
      <c r="DH24" s="167">
        <f t="shared" si="47"/>
        <v>0</v>
      </c>
      <c r="DI24" s="167">
        <f t="shared" si="48"/>
        <v>0</v>
      </c>
      <c r="DJ24" s="167">
        <f t="shared" si="49"/>
        <v>0</v>
      </c>
      <c r="DK24" s="167">
        <f t="shared" si="50"/>
        <v>0</v>
      </c>
      <c r="DL24" s="167">
        <f t="shared" si="51"/>
        <v>0</v>
      </c>
      <c r="DM24" s="167">
        <f t="shared" si="52"/>
        <v>0</v>
      </c>
      <c r="DN24" s="167">
        <f t="shared" si="53"/>
        <v>0</v>
      </c>
      <c r="DO24" s="167">
        <f t="shared" si="54"/>
        <v>0</v>
      </c>
      <c r="DP24" s="167">
        <f t="shared" si="55"/>
        <v>0</v>
      </c>
      <c r="DQ24" s="167">
        <f t="shared" si="56"/>
        <v>0</v>
      </c>
      <c r="DR24" s="167">
        <f t="shared" si="57"/>
        <v>0</v>
      </c>
      <c r="DS24" s="167">
        <f t="shared" si="58"/>
        <v>0</v>
      </c>
      <c r="DT24" s="167">
        <f t="shared" si="59"/>
        <v>0</v>
      </c>
      <c r="DU24" s="167">
        <f t="shared" si="60"/>
        <v>0</v>
      </c>
      <c r="DV24" s="167">
        <f t="shared" si="61"/>
        <v>0</v>
      </c>
      <c r="DW24" s="167">
        <f t="shared" si="62"/>
        <v>0</v>
      </c>
      <c r="DX24" s="167">
        <f t="shared" si="63"/>
        <v>0</v>
      </c>
      <c r="DY24" s="167">
        <f t="shared" si="64"/>
        <v>0</v>
      </c>
    </row>
    <row r="25" spans="2:129" ht="13">
      <c r="B25" s="152" t="str">
        <f>' Populations'!B13</f>
        <v>15-19</v>
      </c>
      <c r="C25" s="325"/>
      <c r="D25" s="326"/>
      <c r="E25" s="170"/>
      <c r="F25" s="171"/>
      <c r="G25" s="171"/>
      <c r="H25" s="171"/>
      <c r="I25" s="171"/>
      <c r="J25" s="172"/>
      <c r="K25" s="172"/>
      <c r="L25" s="192"/>
      <c r="M25" s="174"/>
      <c r="N25" s="174"/>
      <c r="O25" s="174"/>
      <c r="P25" s="174"/>
      <c r="Q25" s="174"/>
      <c r="R25" s="174"/>
      <c r="S25" s="174"/>
      <c r="T25" s="174"/>
      <c r="U25" s="174"/>
      <c r="V25" s="174"/>
      <c r="W25" s="174"/>
      <c r="X25" s="174"/>
      <c r="Y25" s="174"/>
      <c r="Z25" s="175"/>
      <c r="AA25" s="175"/>
      <c r="AB25" s="175"/>
      <c r="AC25" s="175"/>
      <c r="AD25" s="175"/>
      <c r="AE25" s="175"/>
      <c r="AF25" s="175"/>
      <c r="AG25" s="161"/>
      <c r="AH25" s="162">
        <f>' Populations'!C13</f>
        <v>0</v>
      </c>
      <c r="AI25" s="162">
        <f>IF(AH25=0,0,($C$25/$AH$25)*100000)</f>
        <v>0</v>
      </c>
      <c r="AJ25" s="162">
        <f>' Populations'!E13</f>
        <v>0</v>
      </c>
      <c r="AK25" s="162">
        <f>IF(AJ25=0,0,($D$25/$AJ$25)*100000)</f>
        <v>0</v>
      </c>
      <c r="AL25" s="162">
        <f>' Populations'!G13</f>
        <v>0</v>
      </c>
      <c r="AM25" s="162">
        <f>IF(AL25=0,0,($E$25/$AL$25)*100000)</f>
        <v>0</v>
      </c>
      <c r="AN25" s="201">
        <f>' Populations'!I13</f>
        <v>0</v>
      </c>
      <c r="AO25" s="162">
        <f>IF(AN25=0,0,($F$25/$AN$25)*100000)</f>
        <v>0</v>
      </c>
      <c r="AP25" s="162">
        <f>' Populations'!K13</f>
        <v>0</v>
      </c>
      <c r="AQ25" s="162">
        <f>IF(AP25=0,0,($G$25/$AP$25)*100000)</f>
        <v>0</v>
      </c>
      <c r="AR25" s="201">
        <f>' Populations'!M13</f>
        <v>0</v>
      </c>
      <c r="AS25" s="162">
        <f>IF(AR25=0,0,($H$25/$AR$25)*100000)</f>
        <v>0</v>
      </c>
      <c r="AT25" s="201">
        <f>' Populations'!O13</f>
        <v>0</v>
      </c>
      <c r="AU25" s="162">
        <f>IF(AT25=0,0,($I$25/$AT$25)*100000)</f>
        <v>0</v>
      </c>
      <c r="AV25" s="201">
        <f>' Populations'!Q13</f>
        <v>0</v>
      </c>
      <c r="AW25" s="162">
        <f>IF(AV25=0,0,($J$25/$AV$25)*100000)</f>
        <v>0</v>
      </c>
      <c r="AX25" s="162">
        <f>' Populations'!S13</f>
        <v>0</v>
      </c>
      <c r="AY25" s="162">
        <f>IF(AX25=0,0,($K$25/$AX$25)*100000)</f>
        <v>0</v>
      </c>
      <c r="AZ25" s="201">
        <f>' Populations'!U13</f>
        <v>0</v>
      </c>
      <c r="BA25" s="162">
        <f>IF(AZ25=0,0,($L$25/$AZ$25)*100000)</f>
        <v>0</v>
      </c>
      <c r="BB25" s="163"/>
      <c r="BC25" s="147">
        <f>'Health Regions'!C9</f>
        <v>0</v>
      </c>
      <c r="BD25" s="162">
        <f>IF(BC25=0,0,($M$25/$BC$25)*100000)</f>
        <v>0</v>
      </c>
      <c r="BE25" s="147">
        <f>'Health Regions'!E9</f>
        <v>0</v>
      </c>
      <c r="BF25" s="162">
        <f>IF(BE25=0,0,($N$25/$BE$25)*100000)</f>
        <v>0</v>
      </c>
      <c r="BG25" s="147">
        <f>'Health Regions'!G9</f>
        <v>0</v>
      </c>
      <c r="BH25" s="162">
        <f>IF(BG25=0,0,($O$25/$BG$25)*100000)</f>
        <v>0</v>
      </c>
      <c r="BI25" s="147">
        <f>'Health Regions'!I9</f>
        <v>0</v>
      </c>
      <c r="BJ25" s="162">
        <f>IF(BI25=0,0,($P$25/$BI$25)*100000)</f>
        <v>0</v>
      </c>
      <c r="BK25" s="147">
        <f>'Health Regions'!K9</f>
        <v>0</v>
      </c>
      <c r="BL25" s="162">
        <f>IF(BK25=0,0,($Q$25/$BK$25)*100000)</f>
        <v>0</v>
      </c>
      <c r="BM25" s="147">
        <f>'Health Regions'!M9</f>
        <v>0</v>
      </c>
      <c r="BN25" s="162">
        <f>IF(BM25=0,0,($R$25/$BM$25)*100000)</f>
        <v>0</v>
      </c>
      <c r="BO25" s="162">
        <f>'Health Regions'!O9</f>
        <v>0</v>
      </c>
      <c r="BP25" s="162">
        <f>IF(BO25=0,0,($S$25/$BO$25)*100000)</f>
        <v>0</v>
      </c>
      <c r="BQ25" s="162">
        <f>'Health Regions'!Q9</f>
        <v>0</v>
      </c>
      <c r="BR25" s="162">
        <f>IF(BQ25=0,0,($T$25/$BQ$25)*100000)</f>
        <v>0</v>
      </c>
      <c r="BS25" s="162">
        <f>'Health Regions'!S9</f>
        <v>0</v>
      </c>
      <c r="BT25" s="162">
        <f>IF(BS25=0,0,($U$25/$BS$25)*100000)</f>
        <v>0</v>
      </c>
      <c r="BU25" s="162">
        <f>'Health Regions'!U9</f>
        <v>0</v>
      </c>
      <c r="BV25" s="162">
        <f>IF(BU25=0,0,($V$25/$BU$25)*100000)</f>
        <v>0</v>
      </c>
      <c r="BW25" s="162">
        <f>'Health Regions'!W9</f>
        <v>0</v>
      </c>
      <c r="BX25" s="162">
        <f>IF(BW25=0,0,($W$25/$BW$25)*100000)</f>
        <v>0</v>
      </c>
      <c r="BY25" s="162">
        <f>'Health Regions'!Y9</f>
        <v>0</v>
      </c>
      <c r="BZ25" s="162">
        <f>IF(BY25=0,0,($X$25/$BY$25)*100000)</f>
        <v>0</v>
      </c>
      <c r="CA25" s="162">
        <f>'Health Regions'!AA9</f>
        <v>0</v>
      </c>
      <c r="CB25" s="162">
        <f>IF(CA25=0,0,($Y$25/$CA$25)*100000)</f>
        <v>0</v>
      </c>
      <c r="CC25" s="162">
        <f>'Health Regions'!AC9</f>
        <v>0</v>
      </c>
      <c r="CD25" s="162">
        <f>IF(CC25=0,0,($Z$25/$CC$25)*100000)</f>
        <v>0</v>
      </c>
      <c r="CE25" s="162">
        <f>'Health Regions'!AE9</f>
        <v>0</v>
      </c>
      <c r="CF25" s="162">
        <f>IF(CE25=0,0,($AA$25/$CE$25)*100000)</f>
        <v>0</v>
      </c>
      <c r="CG25" s="162">
        <f>'Health Regions'!AG9</f>
        <v>0</v>
      </c>
      <c r="CH25" s="162">
        <f>IF(CG25=0,0,($AB$25/$CG$25)*100000)</f>
        <v>0</v>
      </c>
      <c r="CI25" s="162">
        <f>'Health Regions'!AI9</f>
        <v>0</v>
      </c>
      <c r="CJ25" s="162">
        <f>IF(CI25=0,0,($AC$4/$CI$8)*100000)</f>
        <v>0</v>
      </c>
      <c r="CK25" s="162">
        <f>'Health Regions'!AK9</f>
        <v>0</v>
      </c>
      <c r="CL25" s="162">
        <f>IF(CK25=0,0,($AD$4/$CK$8)*100000)</f>
        <v>0</v>
      </c>
      <c r="CM25" s="162">
        <f>'Health Regions'!AM9</f>
        <v>0</v>
      </c>
      <c r="CN25" s="162">
        <f>IF(CM25=0,0,($AE$4/$CM$8)*100000)</f>
        <v>0</v>
      </c>
      <c r="CO25" s="162">
        <f>'Health Regions'!AO9</f>
        <v>0</v>
      </c>
      <c r="CP25" s="162">
        <f>IF(CO25=0,0,($AF$4/$CO$8)*100000)</f>
        <v>0</v>
      </c>
      <c r="CQ25" s="161"/>
      <c r="CR25" s="162"/>
      <c r="CS25" s="164">
        <v>7.2168999999999997E-2</v>
      </c>
      <c r="CU25" s="152" t="str">
        <f>' Populations'!B13</f>
        <v>15-19</v>
      </c>
      <c r="CV25" s="165">
        <f t="shared" si="35"/>
        <v>0</v>
      </c>
      <c r="CW25" s="166">
        <f t="shared" si="36"/>
        <v>0</v>
      </c>
      <c r="CX25" s="166">
        <f t="shared" si="37"/>
        <v>0</v>
      </c>
      <c r="CY25" s="167">
        <f t="shared" si="38"/>
        <v>0</v>
      </c>
      <c r="CZ25" s="167">
        <f t="shared" si="39"/>
        <v>0</v>
      </c>
      <c r="DA25" s="167">
        <f t="shared" si="40"/>
        <v>0</v>
      </c>
      <c r="DB25" s="167">
        <f t="shared" si="41"/>
        <v>0</v>
      </c>
      <c r="DC25" s="167">
        <f t="shared" si="42"/>
        <v>0</v>
      </c>
      <c r="DD25" s="167">
        <f t="shared" si="43"/>
        <v>0</v>
      </c>
      <c r="DE25" s="167">
        <f t="shared" si="44"/>
        <v>0</v>
      </c>
      <c r="DF25" s="167">
        <f t="shared" si="45"/>
        <v>0</v>
      </c>
      <c r="DG25" s="167">
        <f t="shared" si="46"/>
        <v>0</v>
      </c>
      <c r="DH25" s="167">
        <f t="shared" si="47"/>
        <v>0</v>
      </c>
      <c r="DI25" s="167">
        <f t="shared" si="48"/>
        <v>0</v>
      </c>
      <c r="DJ25" s="167">
        <f t="shared" si="49"/>
        <v>0</v>
      </c>
      <c r="DK25" s="167">
        <f t="shared" si="50"/>
        <v>0</v>
      </c>
      <c r="DL25" s="167">
        <f t="shared" si="51"/>
        <v>0</v>
      </c>
      <c r="DM25" s="167">
        <f t="shared" si="52"/>
        <v>0</v>
      </c>
      <c r="DN25" s="167">
        <f t="shared" si="53"/>
        <v>0</v>
      </c>
      <c r="DO25" s="167">
        <f t="shared" si="54"/>
        <v>0</v>
      </c>
      <c r="DP25" s="167">
        <f t="shared" si="55"/>
        <v>0</v>
      </c>
      <c r="DQ25" s="167">
        <f t="shared" si="56"/>
        <v>0</v>
      </c>
      <c r="DR25" s="167">
        <f t="shared" si="57"/>
        <v>0</v>
      </c>
      <c r="DS25" s="167">
        <f t="shared" si="58"/>
        <v>0</v>
      </c>
      <c r="DT25" s="167">
        <f t="shared" si="59"/>
        <v>0</v>
      </c>
      <c r="DU25" s="167">
        <f t="shared" si="60"/>
        <v>0</v>
      </c>
      <c r="DV25" s="167">
        <f t="shared" si="61"/>
        <v>0</v>
      </c>
      <c r="DW25" s="167">
        <f t="shared" si="62"/>
        <v>0</v>
      </c>
      <c r="DX25" s="167">
        <f t="shared" si="63"/>
        <v>0</v>
      </c>
      <c r="DY25" s="167">
        <f t="shared" si="64"/>
        <v>0</v>
      </c>
    </row>
    <row r="26" spans="2:129" ht="13">
      <c r="B26" s="152" t="str">
        <f>' Populations'!B14</f>
        <v>20-24</v>
      </c>
      <c r="C26" s="325"/>
      <c r="D26" s="326"/>
      <c r="E26" s="170"/>
      <c r="F26" s="171"/>
      <c r="G26" s="171"/>
      <c r="H26" s="171"/>
      <c r="I26" s="171"/>
      <c r="J26" s="172"/>
      <c r="K26" s="172"/>
      <c r="L26" s="192"/>
      <c r="M26" s="174"/>
      <c r="N26" s="174"/>
      <c r="O26" s="174"/>
      <c r="P26" s="174"/>
      <c r="Q26" s="174"/>
      <c r="R26" s="174"/>
      <c r="S26" s="174"/>
      <c r="T26" s="174"/>
      <c r="U26" s="174"/>
      <c r="V26" s="174"/>
      <c r="W26" s="174"/>
      <c r="X26" s="174"/>
      <c r="Y26" s="174"/>
      <c r="Z26" s="175"/>
      <c r="AA26" s="175"/>
      <c r="AB26" s="175"/>
      <c r="AC26" s="175"/>
      <c r="AD26" s="175"/>
      <c r="AE26" s="175"/>
      <c r="AF26" s="175"/>
      <c r="AG26" s="161"/>
      <c r="AH26" s="162">
        <f>' Populations'!C14</f>
        <v>0</v>
      </c>
      <c r="AI26" s="162">
        <f>IF(AH26=0,0,($C$26/$AH$26)*100000)</f>
        <v>0</v>
      </c>
      <c r="AJ26" s="162">
        <f>' Populations'!E14</f>
        <v>0</v>
      </c>
      <c r="AK26" s="162">
        <f>IF(AJ26=0,0,($D$26/$AJ$26)*100000)</f>
        <v>0</v>
      </c>
      <c r="AL26" s="162">
        <f>' Populations'!G14</f>
        <v>0</v>
      </c>
      <c r="AM26" s="162">
        <f>IF(AL26=0,0,($E$26/$AL$26)*100000)</f>
        <v>0</v>
      </c>
      <c r="AN26" s="201">
        <f>' Populations'!I14</f>
        <v>0</v>
      </c>
      <c r="AO26" s="162">
        <f>IF(AN26=0,0,($F$26/$AN$26)*100000)</f>
        <v>0</v>
      </c>
      <c r="AP26" s="162">
        <f>' Populations'!K14</f>
        <v>0</v>
      </c>
      <c r="AQ26" s="162">
        <f>IF(AP26=0,0,($G$26/$AP$26)*100000)</f>
        <v>0</v>
      </c>
      <c r="AR26" s="201">
        <f>' Populations'!M14</f>
        <v>0</v>
      </c>
      <c r="AS26" s="162">
        <f>IF(AR26=0,0,($H$26/$AR$26)*100000)</f>
        <v>0</v>
      </c>
      <c r="AT26" s="201">
        <f>' Populations'!O14</f>
        <v>0</v>
      </c>
      <c r="AU26" s="162">
        <f>IF(AT26=0,0,($I$26/$AT$26)*100000)</f>
        <v>0</v>
      </c>
      <c r="AV26" s="201">
        <f>' Populations'!Q14</f>
        <v>0</v>
      </c>
      <c r="AW26" s="162">
        <f>IF(AV26=0,0,($J$26/$AV$26)*100000)</f>
        <v>0</v>
      </c>
      <c r="AX26" s="162">
        <f>' Populations'!S14</f>
        <v>0</v>
      </c>
      <c r="AY26" s="162">
        <f>IF(AX26=0,0,($K$26/$AX$26)*100000)</f>
        <v>0</v>
      </c>
      <c r="AZ26" s="201">
        <f>' Populations'!U14</f>
        <v>0</v>
      </c>
      <c r="BA26" s="162">
        <f>IF(AZ26=0,0,($L$26/$AZ$26)*100000)</f>
        <v>0</v>
      </c>
      <c r="BB26" s="163"/>
      <c r="BC26" s="147">
        <f>'Health Regions'!C10</f>
        <v>0</v>
      </c>
      <c r="BD26" s="162">
        <f>IF(BC26=0,0,($M$26/$BC$26)*100000)</f>
        <v>0</v>
      </c>
      <c r="BE26" s="147">
        <f>'Health Regions'!E10</f>
        <v>0</v>
      </c>
      <c r="BF26" s="162">
        <f>IF(BE26=0,0,($N$26/$BE$26)*100000)</f>
        <v>0</v>
      </c>
      <c r="BG26" s="147">
        <f>'Health Regions'!G10</f>
        <v>0</v>
      </c>
      <c r="BH26" s="162">
        <f>IF(BG26=0,0,($O$26/$BG$26)*100000)</f>
        <v>0</v>
      </c>
      <c r="BI26" s="147">
        <f>'Health Regions'!I10</f>
        <v>0</v>
      </c>
      <c r="BJ26" s="162">
        <f>IF(BI26=0,0,($P$26/$BI$26)*100000)</f>
        <v>0</v>
      </c>
      <c r="BK26" s="147">
        <f>'Health Regions'!K10</f>
        <v>0</v>
      </c>
      <c r="BL26" s="162">
        <f>IF(BK26=0,0,($Q$26/$BK$26)*100000)</f>
        <v>0</v>
      </c>
      <c r="BM26" s="147">
        <f>'Health Regions'!M10</f>
        <v>0</v>
      </c>
      <c r="BN26" s="162">
        <f>IF(BM26=0,0,($R$26/$BM$26)*100000)</f>
        <v>0</v>
      </c>
      <c r="BO26" s="162">
        <f>'Health Regions'!O10</f>
        <v>0</v>
      </c>
      <c r="BP26" s="162">
        <f>IF(BO26=0,0,($S$26/$BO$26)*100000)</f>
        <v>0</v>
      </c>
      <c r="BQ26" s="162">
        <f>'Health Regions'!Q10</f>
        <v>0</v>
      </c>
      <c r="BR26" s="162">
        <f>IF(BQ26=0,0,($T$26/$BQ$26)*100000)</f>
        <v>0</v>
      </c>
      <c r="BS26" s="162">
        <f>'Health Regions'!S10</f>
        <v>0</v>
      </c>
      <c r="BT26" s="162">
        <f>IF(BS26=0,0,($QM26/$BS$26)*100000)</f>
        <v>0</v>
      </c>
      <c r="BU26" s="162">
        <f>'Health Regions'!U10</f>
        <v>0</v>
      </c>
      <c r="BV26" s="162">
        <f>IF(BU26=0,0,($V$26/$BU$26)*100000)</f>
        <v>0</v>
      </c>
      <c r="BW26" s="162">
        <f>'Health Regions'!W10</f>
        <v>0</v>
      </c>
      <c r="BX26" s="162">
        <f>IF(BW26=0,0,($W$26/$BW$26)*100000)</f>
        <v>0</v>
      </c>
      <c r="BY26" s="162">
        <f>'Health Regions'!Y10</f>
        <v>0</v>
      </c>
      <c r="BZ26" s="162">
        <f>IF(BY26=0,0,($X$26/$BY$26)*100000)</f>
        <v>0</v>
      </c>
      <c r="CA26" s="162">
        <f>'Health Regions'!AA10</f>
        <v>0</v>
      </c>
      <c r="CB26" s="162">
        <f>IF(CA26=0,0,($Y$26/$CA$26)*100000)</f>
        <v>0</v>
      </c>
      <c r="CC26" s="162">
        <f>'Health Regions'!AC10</f>
        <v>0</v>
      </c>
      <c r="CD26" s="162">
        <f>IF(CC26=0,0,($Z$26/$CC$26)*100000)</f>
        <v>0</v>
      </c>
      <c r="CE26" s="162">
        <f>'Health Regions'!AE10</f>
        <v>0</v>
      </c>
      <c r="CF26" s="162">
        <f>IF(CE26=0,0,($AA$26/$CE$26)*100000)</f>
        <v>0</v>
      </c>
      <c r="CG26" s="162">
        <f>'Health Regions'!AG10</f>
        <v>0</v>
      </c>
      <c r="CH26" s="162">
        <f>IF(CG26=0,0,($AB$26/$CG$26)*100000)</f>
        <v>0</v>
      </c>
      <c r="CI26" s="162">
        <f>'Health Regions'!AI10</f>
        <v>0</v>
      </c>
      <c r="CJ26" s="162">
        <f>IF(CI26=0,0,($AC$4/$CI$9)*100000)</f>
        <v>0</v>
      </c>
      <c r="CK26" s="162">
        <f>'Health Regions'!AK10</f>
        <v>0</v>
      </c>
      <c r="CL26" s="162">
        <f>IF(CK26=0,0,($AD$4/$CK$9)*100000)</f>
        <v>0</v>
      </c>
      <c r="CM26" s="162">
        <f>'Health Regions'!AM10</f>
        <v>0</v>
      </c>
      <c r="CN26" s="162">
        <f>IF(CM26=0,0,($AE$4/$CM$9)*100000)</f>
        <v>0</v>
      </c>
      <c r="CO26" s="162">
        <f>'Health Regions'!AO10</f>
        <v>0</v>
      </c>
      <c r="CP26" s="162">
        <f>IF(CO26=0,0,($AF$4/$CO$9)*100000)</f>
        <v>0</v>
      </c>
      <c r="CQ26" s="161"/>
      <c r="CR26" s="162"/>
      <c r="CS26" s="164">
        <v>6.6477999999999995E-2</v>
      </c>
      <c r="CU26" s="152" t="str">
        <f>' Populations'!B14</f>
        <v>20-24</v>
      </c>
      <c r="CV26" s="165">
        <f t="shared" si="35"/>
        <v>0</v>
      </c>
      <c r="CW26" s="166">
        <f t="shared" si="36"/>
        <v>0</v>
      </c>
      <c r="CX26" s="166">
        <f t="shared" si="37"/>
        <v>0</v>
      </c>
      <c r="CY26" s="167">
        <f t="shared" si="38"/>
        <v>0</v>
      </c>
      <c r="CZ26" s="167">
        <f t="shared" si="39"/>
        <v>0</v>
      </c>
      <c r="DA26" s="167">
        <f t="shared" si="40"/>
        <v>0</v>
      </c>
      <c r="DB26" s="167">
        <f t="shared" si="41"/>
        <v>0</v>
      </c>
      <c r="DC26" s="167">
        <f t="shared" si="42"/>
        <v>0</v>
      </c>
      <c r="DD26" s="167">
        <f t="shared" si="43"/>
        <v>0</v>
      </c>
      <c r="DE26" s="167">
        <f t="shared" si="44"/>
        <v>0</v>
      </c>
      <c r="DF26" s="167">
        <f t="shared" si="45"/>
        <v>0</v>
      </c>
      <c r="DG26" s="167">
        <f t="shared" si="46"/>
        <v>0</v>
      </c>
      <c r="DH26" s="167">
        <f t="shared" si="47"/>
        <v>0</v>
      </c>
      <c r="DI26" s="167">
        <f t="shared" si="48"/>
        <v>0</v>
      </c>
      <c r="DJ26" s="167">
        <f t="shared" si="49"/>
        <v>0</v>
      </c>
      <c r="DK26" s="167">
        <f t="shared" si="50"/>
        <v>0</v>
      </c>
      <c r="DL26" s="167">
        <f t="shared" si="51"/>
        <v>0</v>
      </c>
      <c r="DM26" s="167">
        <f t="shared" si="52"/>
        <v>0</v>
      </c>
      <c r="DN26" s="167">
        <f t="shared" si="53"/>
        <v>0</v>
      </c>
      <c r="DO26" s="167">
        <f t="shared" si="54"/>
        <v>0</v>
      </c>
      <c r="DP26" s="167">
        <f t="shared" si="55"/>
        <v>0</v>
      </c>
      <c r="DQ26" s="167">
        <f t="shared" si="56"/>
        <v>0</v>
      </c>
      <c r="DR26" s="167">
        <f t="shared" si="57"/>
        <v>0</v>
      </c>
      <c r="DS26" s="167">
        <f t="shared" si="58"/>
        <v>0</v>
      </c>
      <c r="DT26" s="167">
        <f t="shared" si="59"/>
        <v>0</v>
      </c>
      <c r="DU26" s="167">
        <f t="shared" si="60"/>
        <v>0</v>
      </c>
      <c r="DV26" s="167">
        <f t="shared" si="61"/>
        <v>0</v>
      </c>
      <c r="DW26" s="167">
        <f t="shared" si="62"/>
        <v>0</v>
      </c>
      <c r="DX26" s="167">
        <f t="shared" si="63"/>
        <v>0</v>
      </c>
      <c r="DY26" s="167">
        <f t="shared" si="64"/>
        <v>0</v>
      </c>
    </row>
    <row r="27" spans="2:129" ht="13">
      <c r="B27" s="152" t="str">
        <f>' Populations'!B15</f>
        <v>25-34</v>
      </c>
      <c r="C27" s="325"/>
      <c r="D27" s="326"/>
      <c r="E27" s="170"/>
      <c r="F27" s="171"/>
      <c r="G27" s="171"/>
      <c r="H27" s="171"/>
      <c r="I27" s="171"/>
      <c r="J27" s="172"/>
      <c r="K27" s="172"/>
      <c r="L27" s="192"/>
      <c r="M27" s="174"/>
      <c r="N27" s="174"/>
      <c r="O27" s="174"/>
      <c r="P27" s="174"/>
      <c r="Q27" s="174"/>
      <c r="R27" s="174"/>
      <c r="S27" s="174"/>
      <c r="T27" s="174"/>
      <c r="U27" s="174"/>
      <c r="V27" s="174"/>
      <c r="W27" s="174"/>
      <c r="X27" s="174"/>
      <c r="Y27" s="174"/>
      <c r="Z27" s="175"/>
      <c r="AA27" s="175"/>
      <c r="AB27" s="175"/>
      <c r="AC27" s="175"/>
      <c r="AD27" s="175"/>
      <c r="AE27" s="175"/>
      <c r="AF27" s="175"/>
      <c r="AG27" s="161"/>
      <c r="AH27" s="162">
        <f>' Populations'!C15</f>
        <v>0</v>
      </c>
      <c r="AI27" s="162">
        <f>IF(AH27=0,0,($C$27/$AH$27)*100000)</f>
        <v>0</v>
      </c>
      <c r="AJ27" s="162">
        <f>' Populations'!E15</f>
        <v>0</v>
      </c>
      <c r="AK27" s="162">
        <f>IF(AJ27=0,0,($D$27/$AJ$27)*100000)</f>
        <v>0</v>
      </c>
      <c r="AL27" s="162">
        <f>' Populations'!G15</f>
        <v>0</v>
      </c>
      <c r="AM27" s="162">
        <f>IF(AL27=0,0,($E$27/$AL$27)*100000)</f>
        <v>0</v>
      </c>
      <c r="AN27" s="201">
        <f>' Populations'!I15</f>
        <v>0</v>
      </c>
      <c r="AO27" s="162">
        <f>IF(AN27=0,0,($F$27/$AN$27)*100000)</f>
        <v>0</v>
      </c>
      <c r="AP27" s="162">
        <f>' Populations'!K15</f>
        <v>0</v>
      </c>
      <c r="AQ27" s="162">
        <f>IF(AP27=0,0,($G$27/$AP$27)*100000)</f>
        <v>0</v>
      </c>
      <c r="AR27" s="201">
        <f>' Populations'!M15</f>
        <v>0</v>
      </c>
      <c r="AS27" s="162">
        <f>IF(AR27=0,0,($H$27/$AR$27)*100000)</f>
        <v>0</v>
      </c>
      <c r="AT27" s="201">
        <f>' Populations'!O15</f>
        <v>0</v>
      </c>
      <c r="AU27" s="162">
        <f>IF(AT27=0,0,($I$27/$AT$27)*100000)</f>
        <v>0</v>
      </c>
      <c r="AV27" s="201">
        <f>' Populations'!Q15</f>
        <v>0</v>
      </c>
      <c r="AW27" s="162">
        <f>IF(AV27=0,0,($J$27/$AV$27)*100000)</f>
        <v>0</v>
      </c>
      <c r="AX27" s="162">
        <f>' Populations'!S15</f>
        <v>0</v>
      </c>
      <c r="AY27" s="162">
        <f>IF(AX27=0,0,($K$27/$AX$27)*100000)</f>
        <v>0</v>
      </c>
      <c r="AZ27" s="201">
        <f>' Populations'!U15</f>
        <v>0</v>
      </c>
      <c r="BA27" s="162">
        <f>IF(AZ27=0,0,($L$272/$AZ$27)*100000)</f>
        <v>0</v>
      </c>
      <c r="BB27" s="163"/>
      <c r="BC27" s="147">
        <f>'Health Regions'!C11</f>
        <v>0</v>
      </c>
      <c r="BD27" s="162">
        <f>IF(BC27=0,0,($M$27/$BC$27)*100000)</f>
        <v>0</v>
      </c>
      <c r="BE27" s="147">
        <f>'Health Regions'!E11</f>
        <v>0</v>
      </c>
      <c r="BF27" s="162">
        <f>IF(BE27=0,0,($N$27/$BE$27)*100000)</f>
        <v>0</v>
      </c>
      <c r="BG27" s="147">
        <f>'Health Regions'!G11</f>
        <v>0</v>
      </c>
      <c r="BH27" s="162">
        <f>IF(BG27=0,0,($O$27/$BG$27)*100000)</f>
        <v>0</v>
      </c>
      <c r="BI27" s="147">
        <f>'Health Regions'!I11</f>
        <v>0</v>
      </c>
      <c r="BJ27" s="162">
        <f>IF(BI27=0,0,($P$27/$BI$27)*100000)</f>
        <v>0</v>
      </c>
      <c r="BK27" s="147">
        <f>'Health Regions'!K11</f>
        <v>0</v>
      </c>
      <c r="BL27" s="162">
        <f>IF(BK27=0,0,($Q$27/$BK$27)*100000)</f>
        <v>0</v>
      </c>
      <c r="BM27" s="147">
        <f>'Health Regions'!M11</f>
        <v>0</v>
      </c>
      <c r="BN27" s="162">
        <f>IF(BM27=0,0,($R$27/$BM$27)*100000)</f>
        <v>0</v>
      </c>
      <c r="BO27" s="162">
        <f>'Health Regions'!O11</f>
        <v>0</v>
      </c>
      <c r="BP27" s="162">
        <f>IF(BO27=0,0,($S$27/$BO$27)*100000)</f>
        <v>0</v>
      </c>
      <c r="BQ27" s="162">
        <f>'Health Regions'!Q11</f>
        <v>0</v>
      </c>
      <c r="BR27" s="162">
        <f>IF(BQ27=0,0,($T$27/$BQ$27)*100000)</f>
        <v>0</v>
      </c>
      <c r="BS27" s="162">
        <f>'Health Regions'!S11</f>
        <v>0</v>
      </c>
      <c r="BT27" s="162">
        <f>IF(BS27=0,0,($U$27/$BS$27)*100000)</f>
        <v>0</v>
      </c>
      <c r="BU27" s="162">
        <f>'Health Regions'!U11</f>
        <v>0</v>
      </c>
      <c r="BV27" s="162">
        <f>IF(BU27=0,0,($V$27/$BU$27)*100000)</f>
        <v>0</v>
      </c>
      <c r="BW27" s="162">
        <f>'Health Regions'!W11</f>
        <v>0</v>
      </c>
      <c r="BX27" s="162">
        <f>IF(BW27=0,0,($W$27/$BW$27)*100000)</f>
        <v>0</v>
      </c>
      <c r="BY27" s="162">
        <f>'Health Regions'!Y11</f>
        <v>0</v>
      </c>
      <c r="BZ27" s="162">
        <f>IF(BY27=0,0,($X$27/$BY$27)*100000)</f>
        <v>0</v>
      </c>
      <c r="CA27" s="162">
        <f>'Health Regions'!AA11</f>
        <v>0</v>
      </c>
      <c r="CB27" s="162">
        <f>IF(CA27=0,0,($Y$27/$CA$27)*100000)</f>
        <v>0</v>
      </c>
      <c r="CC27" s="162">
        <f>'Health Regions'!AC11</f>
        <v>0</v>
      </c>
      <c r="CD27" s="162">
        <f>IF(CC27=0,0,($Z$27/$CC$27)*100000)</f>
        <v>0</v>
      </c>
      <c r="CE27" s="162">
        <f>'Health Regions'!AE11</f>
        <v>0</v>
      </c>
      <c r="CF27" s="162">
        <f>IF(CE27=0,0,($AA$27/$CE$27)*100000)</f>
        <v>0</v>
      </c>
      <c r="CG27" s="162">
        <f>'Health Regions'!AG11</f>
        <v>0</v>
      </c>
      <c r="CH27" s="162">
        <f>IF(CG27=0,0,($AB$27/$CG$27)*100000)</f>
        <v>0</v>
      </c>
      <c r="CI27" s="162">
        <f>'Health Regions'!AI11</f>
        <v>0</v>
      </c>
      <c r="CJ27" s="162">
        <f>IF(CI27=0,0,($AC$4/$CI$10)*100000)</f>
        <v>0</v>
      </c>
      <c r="CK27" s="162">
        <f>'Health Regions'!AK11</f>
        <v>0</v>
      </c>
      <c r="CL27" s="162">
        <f>IF(CK27=0,0,($AD$4/$CK$10)*100000)</f>
        <v>0</v>
      </c>
      <c r="CM27" s="162">
        <f>'Health Regions'!AM11</f>
        <v>0</v>
      </c>
      <c r="CN27" s="162">
        <f>IF(CM27=0,0,($AE$4/$CM$10)*100000)</f>
        <v>0</v>
      </c>
      <c r="CO27" s="162">
        <f>'Health Regions'!AO11</f>
        <v>0</v>
      </c>
      <c r="CP27" s="162">
        <f>IF(CO27=0,0,($AF$4/$CO$10)*100000)</f>
        <v>0</v>
      </c>
      <c r="CQ27" s="161"/>
      <c r="CR27" s="162"/>
      <c r="CS27" s="164">
        <v>0.135573</v>
      </c>
      <c r="CU27" s="152" t="str">
        <f>' Populations'!B15</f>
        <v>25-34</v>
      </c>
      <c r="CV27" s="165">
        <f t="shared" si="35"/>
        <v>0</v>
      </c>
      <c r="CW27" s="166">
        <f t="shared" si="36"/>
        <v>0</v>
      </c>
      <c r="CX27" s="166">
        <f t="shared" si="37"/>
        <v>0</v>
      </c>
      <c r="CY27" s="167">
        <f t="shared" si="38"/>
        <v>0</v>
      </c>
      <c r="CZ27" s="167">
        <f t="shared" si="39"/>
        <v>0</v>
      </c>
      <c r="DA27" s="167">
        <f t="shared" si="40"/>
        <v>0</v>
      </c>
      <c r="DB27" s="167">
        <f t="shared" si="41"/>
        <v>0</v>
      </c>
      <c r="DC27" s="167">
        <f t="shared" si="42"/>
        <v>0</v>
      </c>
      <c r="DD27" s="167">
        <f t="shared" si="43"/>
        <v>0</v>
      </c>
      <c r="DE27" s="167">
        <f t="shared" si="44"/>
        <v>0</v>
      </c>
      <c r="DF27" s="167">
        <f t="shared" si="45"/>
        <v>0</v>
      </c>
      <c r="DG27" s="167">
        <f t="shared" si="46"/>
        <v>0</v>
      </c>
      <c r="DH27" s="167">
        <f t="shared" si="47"/>
        <v>0</v>
      </c>
      <c r="DI27" s="167">
        <f t="shared" si="48"/>
        <v>0</v>
      </c>
      <c r="DJ27" s="167">
        <f t="shared" si="49"/>
        <v>0</v>
      </c>
      <c r="DK27" s="167">
        <f t="shared" si="50"/>
        <v>0</v>
      </c>
      <c r="DL27" s="167">
        <f t="shared" si="51"/>
        <v>0</v>
      </c>
      <c r="DM27" s="167">
        <f t="shared" si="52"/>
        <v>0</v>
      </c>
      <c r="DN27" s="167">
        <f t="shared" si="53"/>
        <v>0</v>
      </c>
      <c r="DO27" s="167">
        <f t="shared" si="54"/>
        <v>0</v>
      </c>
      <c r="DP27" s="167">
        <f t="shared" si="55"/>
        <v>0</v>
      </c>
      <c r="DQ27" s="167">
        <f t="shared" si="56"/>
        <v>0</v>
      </c>
      <c r="DR27" s="167">
        <f t="shared" si="57"/>
        <v>0</v>
      </c>
      <c r="DS27" s="167">
        <f t="shared" si="58"/>
        <v>0</v>
      </c>
      <c r="DT27" s="167">
        <f t="shared" si="59"/>
        <v>0</v>
      </c>
      <c r="DU27" s="167">
        <f t="shared" si="60"/>
        <v>0</v>
      </c>
      <c r="DV27" s="167">
        <f t="shared" si="61"/>
        <v>0</v>
      </c>
      <c r="DW27" s="167">
        <f t="shared" si="62"/>
        <v>0</v>
      </c>
      <c r="DX27" s="167">
        <f t="shared" si="63"/>
        <v>0</v>
      </c>
      <c r="DY27" s="167">
        <f t="shared" si="64"/>
        <v>0</v>
      </c>
    </row>
    <row r="28" spans="2:129" ht="13">
      <c r="B28" s="152" t="str">
        <f>' Populations'!B16</f>
        <v>35-44</v>
      </c>
      <c r="C28" s="325"/>
      <c r="D28" s="326"/>
      <c r="E28" s="170"/>
      <c r="F28" s="171"/>
      <c r="G28" s="171"/>
      <c r="H28" s="171"/>
      <c r="I28" s="171"/>
      <c r="J28" s="172"/>
      <c r="K28" s="172"/>
      <c r="L28" s="192"/>
      <c r="M28" s="174"/>
      <c r="N28" s="174"/>
      <c r="O28" s="174"/>
      <c r="P28" s="174"/>
      <c r="Q28" s="174"/>
      <c r="R28" s="174"/>
      <c r="S28" s="174"/>
      <c r="T28" s="174"/>
      <c r="U28" s="174"/>
      <c r="V28" s="174"/>
      <c r="W28" s="174"/>
      <c r="X28" s="174"/>
      <c r="Y28" s="174"/>
      <c r="Z28" s="175"/>
      <c r="AA28" s="175"/>
      <c r="AB28" s="175"/>
      <c r="AC28" s="175"/>
      <c r="AD28" s="175"/>
      <c r="AE28" s="175"/>
      <c r="AF28" s="175"/>
      <c r="AG28" s="161"/>
      <c r="AH28" s="162">
        <f>' Populations'!C16</f>
        <v>0</v>
      </c>
      <c r="AI28" s="162">
        <f>IF(AH28=0,0,($C$28/$AH$28)*100000)</f>
        <v>0</v>
      </c>
      <c r="AJ28" s="162">
        <f>' Populations'!E16</f>
        <v>0</v>
      </c>
      <c r="AK28" s="162">
        <f>IF(AJ28=0,0,($D$28/$AJ$28)*100000)</f>
        <v>0</v>
      </c>
      <c r="AL28" s="162">
        <f>' Populations'!G16</f>
        <v>0</v>
      </c>
      <c r="AM28" s="162">
        <f>IF(AL28=0,0,($E$28/$AL$28)*100000)</f>
        <v>0</v>
      </c>
      <c r="AN28" s="201">
        <f>' Populations'!I16</f>
        <v>0</v>
      </c>
      <c r="AO28" s="162">
        <f>IF(AN28=0,0,($F$28/$AN$28)*100000)</f>
        <v>0</v>
      </c>
      <c r="AP28" s="162">
        <f>' Populations'!K16</f>
        <v>0</v>
      </c>
      <c r="AQ28" s="162">
        <f>IF(AP28=0,0,($G$28/$AP$28)*100000)</f>
        <v>0</v>
      </c>
      <c r="AR28" s="201">
        <f>' Populations'!M16</f>
        <v>0</v>
      </c>
      <c r="AS28" s="162">
        <f>IF(AR28=0,0,($H$28/$AR$28)*100000)</f>
        <v>0</v>
      </c>
      <c r="AT28" s="201">
        <f>' Populations'!O16</f>
        <v>0</v>
      </c>
      <c r="AU28" s="162">
        <f>IF(AT28=0,0,($I$28/$AT$28)*100000)</f>
        <v>0</v>
      </c>
      <c r="AV28" s="201">
        <f>' Populations'!Q16</f>
        <v>0</v>
      </c>
      <c r="AW28" s="162">
        <f>IF(AV28=0,0,($J$28/$AV$28)*100000)</f>
        <v>0</v>
      </c>
      <c r="AX28" s="162">
        <f>' Populations'!S16</f>
        <v>0</v>
      </c>
      <c r="AY28" s="162">
        <f>IF(AX28=0,0,($K$28/$AX$28)*100000)</f>
        <v>0</v>
      </c>
      <c r="AZ28" s="201">
        <f>' Populations'!U16</f>
        <v>0</v>
      </c>
      <c r="BA28" s="162">
        <f>IF(AZ28=0,0,($L$28/$AZ$28)*100000)</f>
        <v>0</v>
      </c>
      <c r="BB28" s="163"/>
      <c r="BC28" s="147">
        <f>'Health Regions'!C12</f>
        <v>0</v>
      </c>
      <c r="BD28" s="162">
        <f>IF(BC28=0,0,($M$28/$BC$28)*100000)</f>
        <v>0</v>
      </c>
      <c r="BE28" s="147">
        <f>'Health Regions'!E12</f>
        <v>0</v>
      </c>
      <c r="BF28" s="162">
        <f>IF(BE28=0,0,($N$28/$BC$28)*100000)</f>
        <v>0</v>
      </c>
      <c r="BG28" s="147">
        <f>'Health Regions'!G12</f>
        <v>0</v>
      </c>
      <c r="BH28" s="162">
        <f>IF(BG28=0,0,($O$28/$BG$28)*100000)</f>
        <v>0</v>
      </c>
      <c r="BI28" s="147">
        <f>'Health Regions'!I12</f>
        <v>0</v>
      </c>
      <c r="BJ28" s="162">
        <f>IF(BI28=0,0,($P$28/$BI$28)*100000)</f>
        <v>0</v>
      </c>
      <c r="BK28" s="147">
        <f>'Health Regions'!K12</f>
        <v>0</v>
      </c>
      <c r="BL28" s="162">
        <f>IF(BK28=0,0,($Q$28/$BK$28)*100000)</f>
        <v>0</v>
      </c>
      <c r="BM28" s="147">
        <f>'Health Regions'!M12</f>
        <v>0</v>
      </c>
      <c r="BN28" s="162">
        <f>IF(BM28=0,0,($R$28/$BM$28)*100000)</f>
        <v>0</v>
      </c>
      <c r="BO28" s="162">
        <f>'Health Regions'!O12</f>
        <v>0</v>
      </c>
      <c r="BP28" s="162">
        <f>IF(BO28=0,0,($S$28/$BO$28)*100000)</f>
        <v>0</v>
      </c>
      <c r="BQ28" s="162">
        <f>'Health Regions'!Q12</f>
        <v>0</v>
      </c>
      <c r="BR28" s="162">
        <f>IF(BQ28=0,0,($T$28/$BQ$28)*100000)</f>
        <v>0</v>
      </c>
      <c r="BS28" s="162">
        <f>'Health Regions'!S12</f>
        <v>0</v>
      </c>
      <c r="BT28" s="162">
        <f>IF(BS28=0,0,($U$28/$BS$28)*100000)</f>
        <v>0</v>
      </c>
      <c r="BU28" s="162">
        <f>'Health Regions'!U12</f>
        <v>0</v>
      </c>
      <c r="BV28" s="162">
        <f>IF(BU28=0,0,($V$28/$BU$28)*100000)</f>
        <v>0</v>
      </c>
      <c r="BW28" s="162">
        <f>'Health Regions'!W12</f>
        <v>0</v>
      </c>
      <c r="BX28" s="162">
        <f>IF(BW28=0,0,($W$28/$BW$28)*100000)</f>
        <v>0</v>
      </c>
      <c r="BY28" s="162">
        <f>'Health Regions'!Y12</f>
        <v>0</v>
      </c>
      <c r="BZ28" s="162">
        <f>IF(BY28=0,0,($X$28/$BY$28)*100000)</f>
        <v>0</v>
      </c>
      <c r="CA28" s="162">
        <f>'Health Regions'!AA12</f>
        <v>0</v>
      </c>
      <c r="CB28" s="162">
        <f>IF(CA28=0,0,($Y$28/$CA$28)*100000)</f>
        <v>0</v>
      </c>
      <c r="CC28" s="162">
        <f>'Health Regions'!AC12</f>
        <v>0</v>
      </c>
      <c r="CD28" s="162">
        <f>IF(CC28=0,0,($Z$28/$CC$28)*100000)</f>
        <v>0</v>
      </c>
      <c r="CE28" s="162">
        <f>'Health Regions'!AE12</f>
        <v>0</v>
      </c>
      <c r="CF28" s="162">
        <f>IF(CE28=0,0,($AA$28/$CE$28)*100000)</f>
        <v>0</v>
      </c>
      <c r="CG28" s="162">
        <f>'Health Regions'!AG12</f>
        <v>0</v>
      </c>
      <c r="CH28" s="162">
        <f>IF(CG28=0,0,($AB$28/$CG$28)*100000)</f>
        <v>0</v>
      </c>
      <c r="CI28" s="162">
        <f>'Health Regions'!AI12</f>
        <v>0</v>
      </c>
      <c r="CJ28" s="162">
        <f>IF(CI28=0,0,($AC$4/$CI$11)*100000)</f>
        <v>0</v>
      </c>
      <c r="CK28" s="162">
        <f>'Health Regions'!AK12</f>
        <v>0</v>
      </c>
      <c r="CL28" s="162">
        <f>IF(CK28=0,0,($AD$4/$CK$11)*100000)</f>
        <v>0</v>
      </c>
      <c r="CM28" s="162">
        <f>'Health Regions'!AM12</f>
        <v>0</v>
      </c>
      <c r="CN28" s="162">
        <f>IF(CM28=0,0,($AE$4/$CM$11)*100000)</f>
        <v>0</v>
      </c>
      <c r="CO28" s="162">
        <f>'Health Regions'!AO12</f>
        <v>0</v>
      </c>
      <c r="CP28" s="162">
        <f>IF(CO28=0,0,($AF$4/$CO$11)*100000)</f>
        <v>0</v>
      </c>
      <c r="CQ28" s="161"/>
      <c r="CR28" s="162"/>
      <c r="CS28" s="164">
        <v>0.16261300000000001</v>
      </c>
      <c r="CU28" s="152" t="str">
        <f>' Populations'!B16</f>
        <v>35-44</v>
      </c>
      <c r="CV28" s="165">
        <f t="shared" si="35"/>
        <v>0</v>
      </c>
      <c r="CW28" s="166">
        <f t="shared" si="36"/>
        <v>0</v>
      </c>
      <c r="CX28" s="166">
        <f t="shared" si="37"/>
        <v>0</v>
      </c>
      <c r="CY28" s="167">
        <f t="shared" si="38"/>
        <v>0</v>
      </c>
      <c r="CZ28" s="167">
        <f t="shared" si="39"/>
        <v>0</v>
      </c>
      <c r="DA28" s="167">
        <f t="shared" si="40"/>
        <v>0</v>
      </c>
      <c r="DB28" s="167">
        <f t="shared" si="41"/>
        <v>0</v>
      </c>
      <c r="DC28" s="167">
        <f t="shared" si="42"/>
        <v>0</v>
      </c>
      <c r="DD28" s="167">
        <f t="shared" si="43"/>
        <v>0</v>
      </c>
      <c r="DE28" s="167">
        <f t="shared" si="44"/>
        <v>0</v>
      </c>
      <c r="DF28" s="167">
        <f t="shared" si="45"/>
        <v>0</v>
      </c>
      <c r="DG28" s="167">
        <f t="shared" si="46"/>
        <v>0</v>
      </c>
      <c r="DH28" s="167">
        <f t="shared" si="47"/>
        <v>0</v>
      </c>
      <c r="DI28" s="167">
        <f t="shared" si="48"/>
        <v>0</v>
      </c>
      <c r="DJ28" s="167">
        <f t="shared" si="49"/>
        <v>0</v>
      </c>
      <c r="DK28" s="167">
        <f t="shared" si="50"/>
        <v>0</v>
      </c>
      <c r="DL28" s="167">
        <f t="shared" si="51"/>
        <v>0</v>
      </c>
      <c r="DM28" s="167">
        <f t="shared" si="52"/>
        <v>0</v>
      </c>
      <c r="DN28" s="167">
        <f t="shared" si="53"/>
        <v>0</v>
      </c>
      <c r="DO28" s="167">
        <f t="shared" si="54"/>
        <v>0</v>
      </c>
      <c r="DP28" s="167">
        <f t="shared" si="55"/>
        <v>0</v>
      </c>
      <c r="DQ28" s="167">
        <f t="shared" si="56"/>
        <v>0</v>
      </c>
      <c r="DR28" s="167">
        <f t="shared" si="57"/>
        <v>0</v>
      </c>
      <c r="DS28" s="167">
        <f t="shared" si="58"/>
        <v>0</v>
      </c>
      <c r="DT28" s="167">
        <f t="shared" si="59"/>
        <v>0</v>
      </c>
      <c r="DU28" s="167">
        <f t="shared" si="60"/>
        <v>0</v>
      </c>
      <c r="DV28" s="167">
        <f t="shared" si="61"/>
        <v>0</v>
      </c>
      <c r="DW28" s="167">
        <f t="shared" si="62"/>
        <v>0</v>
      </c>
      <c r="DX28" s="167">
        <f t="shared" si="63"/>
        <v>0</v>
      </c>
      <c r="DY28" s="167">
        <f t="shared" si="64"/>
        <v>0</v>
      </c>
    </row>
    <row r="29" spans="2:129" ht="13">
      <c r="B29" s="152" t="str">
        <f>' Populations'!B17</f>
        <v>45-54</v>
      </c>
      <c r="C29" s="325"/>
      <c r="D29" s="326"/>
      <c r="E29" s="170"/>
      <c r="F29" s="171"/>
      <c r="G29" s="171"/>
      <c r="H29" s="171"/>
      <c r="I29" s="171"/>
      <c r="J29" s="172"/>
      <c r="K29" s="172"/>
      <c r="L29" s="192"/>
      <c r="M29" s="174"/>
      <c r="N29" s="174"/>
      <c r="O29" s="174"/>
      <c r="P29" s="174"/>
      <c r="Q29" s="174"/>
      <c r="R29" s="174"/>
      <c r="S29" s="174"/>
      <c r="T29" s="174"/>
      <c r="U29" s="174"/>
      <c r="V29" s="174"/>
      <c r="W29" s="174"/>
      <c r="X29" s="174"/>
      <c r="Y29" s="174"/>
      <c r="Z29" s="175"/>
      <c r="AA29" s="175"/>
      <c r="AB29" s="175"/>
      <c r="AC29" s="175"/>
      <c r="AD29" s="175"/>
      <c r="AE29" s="175"/>
      <c r="AF29" s="175"/>
      <c r="AG29" s="161"/>
      <c r="AH29" s="162">
        <f>' Populations'!C17</f>
        <v>0</v>
      </c>
      <c r="AI29" s="162">
        <f>IF(AH29=0,0,($C$29/$AH$29)*100000)</f>
        <v>0</v>
      </c>
      <c r="AJ29" s="162">
        <f>' Populations'!E17</f>
        <v>0</v>
      </c>
      <c r="AK29" s="162">
        <f>IF(AJ29=0,0,($D$29/$AJ$29)*100000)</f>
        <v>0</v>
      </c>
      <c r="AL29" s="162">
        <f>' Populations'!G17</f>
        <v>0</v>
      </c>
      <c r="AM29" s="162">
        <f>IF(AL29=0,0,($E$29/$AL$29)*100000)</f>
        <v>0</v>
      </c>
      <c r="AN29" s="201">
        <f>' Populations'!I17</f>
        <v>0</v>
      </c>
      <c r="AO29" s="162">
        <f>IF(AN29=0,0,($F$29/$AN$29)*100000)</f>
        <v>0</v>
      </c>
      <c r="AP29" s="162">
        <f>' Populations'!K17</f>
        <v>0</v>
      </c>
      <c r="AQ29" s="162">
        <f>IF(AP29=0,0,($G$29/$AP$29)*100000)</f>
        <v>0</v>
      </c>
      <c r="AR29" s="201">
        <f>' Populations'!M17</f>
        <v>0</v>
      </c>
      <c r="AS29" s="162">
        <f>IF(AR29=0,0,($H$29/$AR$29)*100000)</f>
        <v>0</v>
      </c>
      <c r="AT29" s="201">
        <f>' Populations'!O17</f>
        <v>0</v>
      </c>
      <c r="AU29" s="162">
        <f>IF(AT29=0,0,($I$29/$AT$29)*100000)</f>
        <v>0</v>
      </c>
      <c r="AV29" s="201">
        <f>' Populations'!Q17</f>
        <v>0</v>
      </c>
      <c r="AW29" s="162">
        <f>IF(AV29=0,0,($J$29/$AV$29)*100000)</f>
        <v>0</v>
      </c>
      <c r="AX29" s="162">
        <f>' Populations'!S17</f>
        <v>0</v>
      </c>
      <c r="AY29" s="162">
        <f>IF(AX29=0,0,($K$29/$AX$29)*100000)</f>
        <v>0</v>
      </c>
      <c r="AZ29" s="201">
        <f>' Populations'!U17</f>
        <v>0</v>
      </c>
      <c r="BA29" s="162">
        <f>IF(AZ29=0,0,($L$29/$AZ$29)*100000)</f>
        <v>0</v>
      </c>
      <c r="BB29" s="163"/>
      <c r="BC29" s="147">
        <f>'Health Regions'!C13</f>
        <v>0</v>
      </c>
      <c r="BD29" s="162">
        <f>IF(BC29=0,0,($M$29/$BC$29)*100000)</f>
        <v>0</v>
      </c>
      <c r="BE29" s="147">
        <f>'Health Regions'!E13</f>
        <v>0</v>
      </c>
      <c r="BF29" s="162">
        <f>IF(BE29=0,0,($N$29/$BE$29)*100000)</f>
        <v>0</v>
      </c>
      <c r="BG29" s="147">
        <f>'Health Regions'!G13</f>
        <v>0</v>
      </c>
      <c r="BH29" s="162">
        <f>IF(BG29=0,0,($O$29/$BG$29)*100000)</f>
        <v>0</v>
      </c>
      <c r="BI29" s="147">
        <f>'Health Regions'!I13</f>
        <v>0</v>
      </c>
      <c r="BJ29" s="162">
        <f>IF(BI29=0,0,($P$29/$BI$29)*100000)</f>
        <v>0</v>
      </c>
      <c r="BK29" s="147">
        <f>'Health Regions'!K13</f>
        <v>0</v>
      </c>
      <c r="BL29" s="162">
        <f>IF(BK29=0,0,($Q$29/$BK$29)*100000)</f>
        <v>0</v>
      </c>
      <c r="BM29" s="147">
        <f>'Health Regions'!M13</f>
        <v>0</v>
      </c>
      <c r="BN29" s="162">
        <f>IF(BM29=0,0,($R$29/$BM$29)*100000)</f>
        <v>0</v>
      </c>
      <c r="BO29" s="162">
        <f>'Health Regions'!O13</f>
        <v>0</v>
      </c>
      <c r="BP29" s="162">
        <f>IF(BO29=0,0,($S$29/$BO$29)*100000)</f>
        <v>0</v>
      </c>
      <c r="BQ29" s="162">
        <f>'Health Regions'!Q13</f>
        <v>0</v>
      </c>
      <c r="BR29" s="162">
        <f>IF(BQ29=0,0,($T$29/$BQ$29)*100000)</f>
        <v>0</v>
      </c>
      <c r="BS29" s="162">
        <f>'Health Regions'!S13</f>
        <v>0</v>
      </c>
      <c r="BT29" s="162">
        <f>IF(BS29=0,0,($U$29/$BS$29)*100000)</f>
        <v>0</v>
      </c>
      <c r="BU29" s="162">
        <f>'Health Regions'!U13</f>
        <v>0</v>
      </c>
      <c r="BV29" s="162">
        <f>IF(BU29=0,0,($V$29/$BU$29)*100000)</f>
        <v>0</v>
      </c>
      <c r="BW29" s="162">
        <f>'Health Regions'!W13</f>
        <v>0</v>
      </c>
      <c r="BX29" s="162">
        <f>IF(BW29=0,0,($W$29/$BW$29)*100000)</f>
        <v>0</v>
      </c>
      <c r="BY29" s="162">
        <f>'Health Regions'!Y13</f>
        <v>0</v>
      </c>
      <c r="BZ29" s="162">
        <f>IF(BY29=0,0,($X$29/$BY$29)*100000)</f>
        <v>0</v>
      </c>
      <c r="CA29" s="162">
        <f>'Health Regions'!AA13</f>
        <v>0</v>
      </c>
      <c r="CB29" s="162">
        <f>IF(CA29=0,0,($Y$29/$CA$29)*100000)</f>
        <v>0</v>
      </c>
      <c r="CC29" s="162">
        <f>'Health Regions'!AC13</f>
        <v>0</v>
      </c>
      <c r="CD29" s="162">
        <f>IF(CC29=0,0,($Z$29/$CC$29)*100000)</f>
        <v>0</v>
      </c>
      <c r="CE29" s="162">
        <f>'Health Regions'!AE13</f>
        <v>0</v>
      </c>
      <c r="CF29" s="162">
        <f>IF(CE29=0,0,($AA$29/$CE$29)*100000)</f>
        <v>0</v>
      </c>
      <c r="CG29" s="162">
        <f>'Health Regions'!AG13</f>
        <v>0</v>
      </c>
      <c r="CH29" s="162">
        <f>IF(CG29=0,0,($AB$29/$CG$29)*100000)</f>
        <v>0</v>
      </c>
      <c r="CI29" s="162">
        <f>'Health Regions'!AI13</f>
        <v>0</v>
      </c>
      <c r="CJ29" s="162">
        <f>IF(CI29=0,0,($AC$4/$CI$12)*100000)</f>
        <v>0</v>
      </c>
      <c r="CK29" s="162">
        <f>'Health Regions'!AK13</f>
        <v>0</v>
      </c>
      <c r="CL29" s="162">
        <f>IF(CK29=0,0,($AD$4/$CK$12)*100000)</f>
        <v>0</v>
      </c>
      <c r="CM29" s="162">
        <f>'Health Regions'!AM13</f>
        <v>0</v>
      </c>
      <c r="CN29" s="162">
        <f>IF(CM29=0,0,($AE$4/$CM$12)*100000)</f>
        <v>0</v>
      </c>
      <c r="CO29" s="162">
        <f>'Health Regions'!AO13</f>
        <v>0</v>
      </c>
      <c r="CP29" s="162">
        <f>IF(CO29=0,0,($AF$4/$CO$12)*100000)</f>
        <v>0</v>
      </c>
      <c r="CQ29" s="161"/>
      <c r="CR29" s="162"/>
      <c r="CS29" s="164">
        <v>0.13483400000000001</v>
      </c>
      <c r="CU29" s="152" t="str">
        <f>' Populations'!B17</f>
        <v>45-54</v>
      </c>
      <c r="CV29" s="165">
        <f t="shared" si="35"/>
        <v>0</v>
      </c>
      <c r="CW29" s="166">
        <f t="shared" si="36"/>
        <v>0</v>
      </c>
      <c r="CX29" s="166">
        <f t="shared" si="37"/>
        <v>0</v>
      </c>
      <c r="CY29" s="167">
        <f t="shared" si="38"/>
        <v>0</v>
      </c>
      <c r="CZ29" s="167">
        <f t="shared" si="39"/>
        <v>0</v>
      </c>
      <c r="DA29" s="167">
        <f t="shared" si="40"/>
        <v>0</v>
      </c>
      <c r="DB29" s="167">
        <f t="shared" si="41"/>
        <v>0</v>
      </c>
      <c r="DC29" s="167">
        <f t="shared" si="42"/>
        <v>0</v>
      </c>
      <c r="DD29" s="167">
        <f t="shared" si="43"/>
        <v>0</v>
      </c>
      <c r="DE29" s="167">
        <f t="shared" si="44"/>
        <v>0</v>
      </c>
      <c r="DF29" s="167">
        <f t="shared" si="45"/>
        <v>0</v>
      </c>
      <c r="DG29" s="167">
        <f t="shared" si="46"/>
        <v>0</v>
      </c>
      <c r="DH29" s="167">
        <f t="shared" si="47"/>
        <v>0</v>
      </c>
      <c r="DI29" s="167">
        <f t="shared" si="48"/>
        <v>0</v>
      </c>
      <c r="DJ29" s="167">
        <f t="shared" si="49"/>
        <v>0</v>
      </c>
      <c r="DK29" s="167">
        <f t="shared" si="50"/>
        <v>0</v>
      </c>
      <c r="DL29" s="167">
        <f t="shared" si="51"/>
        <v>0</v>
      </c>
      <c r="DM29" s="167">
        <f t="shared" si="52"/>
        <v>0</v>
      </c>
      <c r="DN29" s="167">
        <f t="shared" si="53"/>
        <v>0</v>
      </c>
      <c r="DO29" s="167">
        <f t="shared" si="54"/>
        <v>0</v>
      </c>
      <c r="DP29" s="167">
        <f t="shared" si="55"/>
        <v>0</v>
      </c>
      <c r="DQ29" s="167">
        <f t="shared" si="56"/>
        <v>0</v>
      </c>
      <c r="DR29" s="167">
        <f t="shared" si="57"/>
        <v>0</v>
      </c>
      <c r="DS29" s="167">
        <f t="shared" si="58"/>
        <v>0</v>
      </c>
      <c r="DT29" s="167">
        <f t="shared" si="59"/>
        <v>0</v>
      </c>
      <c r="DU29" s="167">
        <f t="shared" si="60"/>
        <v>0</v>
      </c>
      <c r="DV29" s="167">
        <f t="shared" si="61"/>
        <v>0</v>
      </c>
      <c r="DW29" s="167">
        <f t="shared" si="62"/>
        <v>0</v>
      </c>
      <c r="DX29" s="167">
        <f t="shared" si="63"/>
        <v>0</v>
      </c>
      <c r="DY29" s="167">
        <f t="shared" si="64"/>
        <v>0</v>
      </c>
    </row>
    <row r="30" spans="2:129" ht="13">
      <c r="B30" s="152" t="str">
        <f>' Populations'!B18</f>
        <v>55-64</v>
      </c>
      <c r="C30" s="325"/>
      <c r="D30" s="326"/>
      <c r="E30" s="170"/>
      <c r="F30" s="171"/>
      <c r="G30" s="171"/>
      <c r="H30" s="171"/>
      <c r="I30" s="171"/>
      <c r="J30" s="172"/>
      <c r="K30" s="172"/>
      <c r="L30" s="192"/>
      <c r="M30" s="174"/>
      <c r="N30" s="174"/>
      <c r="O30" s="174"/>
      <c r="P30" s="174"/>
      <c r="Q30" s="174"/>
      <c r="R30" s="174"/>
      <c r="S30" s="174"/>
      <c r="T30" s="174"/>
      <c r="U30" s="174"/>
      <c r="V30" s="174"/>
      <c r="W30" s="174"/>
      <c r="X30" s="174"/>
      <c r="Y30" s="174"/>
      <c r="Z30" s="175"/>
      <c r="AA30" s="175"/>
      <c r="AB30" s="175"/>
      <c r="AC30" s="175"/>
      <c r="AD30" s="175"/>
      <c r="AE30" s="175"/>
      <c r="AF30" s="175"/>
      <c r="AG30" s="161"/>
      <c r="AH30" s="162">
        <f>' Populations'!C18</f>
        <v>0</v>
      </c>
      <c r="AI30" s="162">
        <f>IF(AH30=0,0,($C$30/$AH$30)*100000)</f>
        <v>0</v>
      </c>
      <c r="AJ30" s="162">
        <f>' Populations'!E18</f>
        <v>0</v>
      </c>
      <c r="AK30" s="162">
        <f>IF(AJ30=0,0,($D$30/$AJ$30)*100000)</f>
        <v>0</v>
      </c>
      <c r="AL30" s="162">
        <f>' Populations'!G18</f>
        <v>0</v>
      </c>
      <c r="AM30" s="162">
        <f>IF(AL30=0,0,($E$30/$AL$30)*100000)</f>
        <v>0</v>
      </c>
      <c r="AN30" s="201">
        <f>' Populations'!I18</f>
        <v>0</v>
      </c>
      <c r="AO30" s="162">
        <f>IF(AN30=0,0,($F$30/$AN$30)*100000)</f>
        <v>0</v>
      </c>
      <c r="AP30" s="162">
        <f>' Populations'!K18</f>
        <v>0</v>
      </c>
      <c r="AQ30" s="162">
        <f>IF(AP30=0,0,($G$30/$AP$30)*100000)</f>
        <v>0</v>
      </c>
      <c r="AR30" s="201">
        <f>' Populations'!M18</f>
        <v>0</v>
      </c>
      <c r="AS30" s="162">
        <f>IF(AR30=0,0,($H$30/$AR$30)*100000)</f>
        <v>0</v>
      </c>
      <c r="AT30" s="201">
        <f>' Populations'!O18</f>
        <v>0</v>
      </c>
      <c r="AU30" s="162">
        <f>IF(AT30=0,0,($I$30/$AT$30)*100000)</f>
        <v>0</v>
      </c>
      <c r="AV30" s="201">
        <f>' Populations'!Q18</f>
        <v>0</v>
      </c>
      <c r="AW30" s="162">
        <f>IF(AV30=0,0,($J$30/$AV$30)*100000)</f>
        <v>0</v>
      </c>
      <c r="AX30" s="162">
        <f>' Populations'!S18</f>
        <v>0</v>
      </c>
      <c r="AY30" s="162">
        <f>IF(AX30=0,0,($K$30/$AX$30)*100000)</f>
        <v>0</v>
      </c>
      <c r="AZ30" s="201">
        <f>' Populations'!U18</f>
        <v>0</v>
      </c>
      <c r="BA30" s="162">
        <f>IF(AZ30=0,0,($L$30/$AZ$30)*100000)</f>
        <v>0</v>
      </c>
      <c r="BB30" s="163"/>
      <c r="BC30" s="147">
        <f>'Health Regions'!C14</f>
        <v>0</v>
      </c>
      <c r="BD30" s="162">
        <f>IF(BC30=0,0,($M$30/$BC$30)*100000)</f>
        <v>0</v>
      </c>
      <c r="BE30" s="147">
        <f>'Health Regions'!E14</f>
        <v>0</v>
      </c>
      <c r="BF30" s="162">
        <f>IF(BE30=0,0,($N$30/$BE$30)*100000)</f>
        <v>0</v>
      </c>
      <c r="BG30" s="147">
        <f>'Health Regions'!G14</f>
        <v>0</v>
      </c>
      <c r="BH30" s="162">
        <f>IF(BG30=0,0,($O$30/$BG$30)*100000)</f>
        <v>0</v>
      </c>
      <c r="BI30" s="147">
        <f>'Health Regions'!I14</f>
        <v>0</v>
      </c>
      <c r="BJ30" s="162">
        <f>IF(BI30=0,0,($P$30/$BI$30)*100000)</f>
        <v>0</v>
      </c>
      <c r="BK30" s="147">
        <f>'Health Regions'!K14</f>
        <v>0</v>
      </c>
      <c r="BL30" s="162">
        <f>IF(BK30=0,0,($Q$30/$BK$30)*100000)</f>
        <v>0</v>
      </c>
      <c r="BM30" s="147">
        <f>'Health Regions'!M14</f>
        <v>0</v>
      </c>
      <c r="BN30" s="162">
        <f>IF(BM30=0,0,($R$30/$BM$30)*100000)</f>
        <v>0</v>
      </c>
      <c r="BO30" s="162">
        <f>'Health Regions'!O14</f>
        <v>0</v>
      </c>
      <c r="BP30" s="162">
        <f>IF(BO30=0,0,($S$30/$BO$30)*100000)</f>
        <v>0</v>
      </c>
      <c r="BQ30" s="162">
        <f>'Health Regions'!Q14</f>
        <v>0</v>
      </c>
      <c r="BR30" s="162">
        <f>IF(BQ30=0,0,($T$30/$BQ$30)*100000)</f>
        <v>0</v>
      </c>
      <c r="BS30" s="162">
        <f>'Health Regions'!S14</f>
        <v>0</v>
      </c>
      <c r="BT30" s="162">
        <f>IF(BS30=0,0,($U$30/$BS$30)*100000)</f>
        <v>0</v>
      </c>
      <c r="BU30" s="162">
        <f>'Health Regions'!U14</f>
        <v>0</v>
      </c>
      <c r="BV30" s="162">
        <f>IF(BU30=0,0,($V$30/$BU$30)*100000)</f>
        <v>0</v>
      </c>
      <c r="BW30" s="162">
        <f>'Health Regions'!W14</f>
        <v>0</v>
      </c>
      <c r="BX30" s="162">
        <f>IF(BW30=0,0,($W$30/$BW$30)*100000)</f>
        <v>0</v>
      </c>
      <c r="BY30" s="162">
        <f>'Health Regions'!Y14</f>
        <v>0</v>
      </c>
      <c r="BZ30" s="162">
        <f>IF(BY30=0,0,($X$30/$BY$30)*100000)</f>
        <v>0</v>
      </c>
      <c r="CA30" s="162">
        <f>'Health Regions'!AA14</f>
        <v>0</v>
      </c>
      <c r="CB30" s="162">
        <f>IF(CA30=0,0,($Y$30/$CA$30)*100000)</f>
        <v>0</v>
      </c>
      <c r="CC30" s="162">
        <f>'Health Regions'!AC14</f>
        <v>0</v>
      </c>
      <c r="CD30" s="162">
        <f>IF(CC30=0,0,($Z$30/$CC$30)*100000)</f>
        <v>0</v>
      </c>
      <c r="CE30" s="162">
        <f>'Health Regions'!AE14</f>
        <v>0</v>
      </c>
      <c r="CF30" s="162">
        <f>IF(CE30=0,0,($AA$30/$CE$30)*100000)</f>
        <v>0</v>
      </c>
      <c r="CG30" s="162">
        <f>'Health Regions'!AG14</f>
        <v>0</v>
      </c>
      <c r="CH30" s="162">
        <f>IF(CG30=0,0,($AB$30/$CG$30)*100000)</f>
        <v>0</v>
      </c>
      <c r="CI30" s="162">
        <f>'Health Regions'!AI14</f>
        <v>0</v>
      </c>
      <c r="CJ30" s="162">
        <f>IF(CI30=0,0,($AC$4/$CI$13)*100000)</f>
        <v>0</v>
      </c>
      <c r="CK30" s="162">
        <f>'Health Regions'!AK14</f>
        <v>0</v>
      </c>
      <c r="CL30" s="162">
        <f>IF(CK30=0,0,($AD$4/$CK$13)*100000)</f>
        <v>0</v>
      </c>
      <c r="CM30" s="162">
        <f>'Health Regions'!AM14</f>
        <v>0</v>
      </c>
      <c r="CN30" s="162">
        <f>IF(CM30=0,0,($AE$4/$CM$13)*100000)</f>
        <v>0</v>
      </c>
      <c r="CO30" s="162">
        <f>'Health Regions'!AO14</f>
        <v>0</v>
      </c>
      <c r="CP30" s="162">
        <f>IF(CO30=0,0,($AF$4/$CO$13)*100000)</f>
        <v>0</v>
      </c>
      <c r="CQ30" s="161"/>
      <c r="CR30" s="162"/>
      <c r="CS30" s="164">
        <v>8.7247000000000005E-2</v>
      </c>
      <c r="CU30" s="152" t="str">
        <f>' Populations'!B18</f>
        <v>55-64</v>
      </c>
      <c r="CV30" s="165">
        <f t="shared" si="35"/>
        <v>0</v>
      </c>
      <c r="CW30" s="166">
        <f t="shared" si="36"/>
        <v>0</v>
      </c>
      <c r="CX30" s="166">
        <f t="shared" si="37"/>
        <v>0</v>
      </c>
      <c r="CY30" s="167">
        <f t="shared" si="38"/>
        <v>0</v>
      </c>
      <c r="CZ30" s="167">
        <f t="shared" si="39"/>
        <v>0</v>
      </c>
      <c r="DA30" s="167">
        <f t="shared" si="40"/>
        <v>0</v>
      </c>
      <c r="DB30" s="167">
        <f t="shared" si="41"/>
        <v>0</v>
      </c>
      <c r="DC30" s="167">
        <f t="shared" si="42"/>
        <v>0</v>
      </c>
      <c r="DD30" s="167">
        <f t="shared" si="43"/>
        <v>0</v>
      </c>
      <c r="DE30" s="167">
        <f t="shared" si="44"/>
        <v>0</v>
      </c>
      <c r="DF30" s="167">
        <f t="shared" si="45"/>
        <v>0</v>
      </c>
      <c r="DG30" s="167">
        <f t="shared" si="46"/>
        <v>0</v>
      </c>
      <c r="DH30" s="167">
        <f t="shared" si="47"/>
        <v>0</v>
      </c>
      <c r="DI30" s="167">
        <f t="shared" si="48"/>
        <v>0</v>
      </c>
      <c r="DJ30" s="167">
        <f t="shared" si="49"/>
        <v>0</v>
      </c>
      <c r="DK30" s="167">
        <f t="shared" si="50"/>
        <v>0</v>
      </c>
      <c r="DL30" s="167">
        <f t="shared" si="51"/>
        <v>0</v>
      </c>
      <c r="DM30" s="167">
        <f t="shared" si="52"/>
        <v>0</v>
      </c>
      <c r="DN30" s="167">
        <f t="shared" si="53"/>
        <v>0</v>
      </c>
      <c r="DO30" s="167">
        <f t="shared" si="54"/>
        <v>0</v>
      </c>
      <c r="DP30" s="167">
        <f t="shared" si="55"/>
        <v>0</v>
      </c>
      <c r="DQ30" s="167">
        <f t="shared" si="56"/>
        <v>0</v>
      </c>
      <c r="DR30" s="167">
        <f t="shared" si="57"/>
        <v>0</v>
      </c>
      <c r="DS30" s="167">
        <f t="shared" si="58"/>
        <v>0</v>
      </c>
      <c r="DT30" s="167">
        <f t="shared" si="59"/>
        <v>0</v>
      </c>
      <c r="DU30" s="167">
        <f t="shared" si="60"/>
        <v>0</v>
      </c>
      <c r="DV30" s="167">
        <f t="shared" si="61"/>
        <v>0</v>
      </c>
      <c r="DW30" s="167">
        <f t="shared" si="62"/>
        <v>0</v>
      </c>
      <c r="DX30" s="167">
        <f t="shared" si="63"/>
        <v>0</v>
      </c>
      <c r="DY30" s="167">
        <f t="shared" si="64"/>
        <v>0</v>
      </c>
    </row>
    <row r="31" spans="2:129" ht="13">
      <c r="B31" s="152" t="str">
        <f>' Populations'!B19</f>
        <v>65-74</v>
      </c>
      <c r="C31" s="325"/>
      <c r="D31" s="326"/>
      <c r="E31" s="170"/>
      <c r="F31" s="171"/>
      <c r="G31" s="171"/>
      <c r="H31" s="171"/>
      <c r="I31" s="171"/>
      <c r="J31" s="172"/>
      <c r="K31" s="172"/>
      <c r="L31" s="192"/>
      <c r="M31" s="174"/>
      <c r="N31" s="174"/>
      <c r="O31" s="174"/>
      <c r="P31" s="174"/>
      <c r="Q31" s="174"/>
      <c r="R31" s="174"/>
      <c r="S31" s="174"/>
      <c r="T31" s="174"/>
      <c r="U31" s="174"/>
      <c r="V31" s="174"/>
      <c r="W31" s="174"/>
      <c r="X31" s="174"/>
      <c r="Y31" s="174"/>
      <c r="Z31" s="175"/>
      <c r="AA31" s="175"/>
      <c r="AB31" s="175"/>
      <c r="AC31" s="175"/>
      <c r="AD31" s="175"/>
      <c r="AE31" s="175"/>
      <c r="AF31" s="175"/>
      <c r="AG31" s="161"/>
      <c r="AH31" s="162">
        <f>' Populations'!C19</f>
        <v>0</v>
      </c>
      <c r="AI31" s="162">
        <f>IF(AH31=0,0,($C$31/$AH$31)*100000)</f>
        <v>0</v>
      </c>
      <c r="AJ31" s="162">
        <f>' Populations'!E19</f>
        <v>0</v>
      </c>
      <c r="AK31" s="162">
        <f>IF(AJ31=0,0,($D$31/$AJ$31)*100000)</f>
        <v>0</v>
      </c>
      <c r="AL31" s="162">
        <f>' Populations'!G19</f>
        <v>0</v>
      </c>
      <c r="AM31" s="162">
        <f>IF(AL31=0,0,($E$31/$AL$31)*100000)</f>
        <v>0</v>
      </c>
      <c r="AN31" s="201">
        <f>' Populations'!I19</f>
        <v>0</v>
      </c>
      <c r="AO31" s="162">
        <f>IF(AN31=0,0,($F$31/$AN$31)*100000)</f>
        <v>0</v>
      </c>
      <c r="AP31" s="162">
        <f>' Populations'!K19</f>
        <v>0</v>
      </c>
      <c r="AQ31" s="162">
        <f>IF(AP31=0,0,($G$31/$AP$31)*100000)</f>
        <v>0</v>
      </c>
      <c r="AR31" s="201">
        <f>' Populations'!M19</f>
        <v>0</v>
      </c>
      <c r="AS31" s="162">
        <f>IF(AR31=0,0,($H$31/$AR$31)*100000)</f>
        <v>0</v>
      </c>
      <c r="AT31" s="201">
        <f>' Populations'!O19</f>
        <v>0</v>
      </c>
      <c r="AU31" s="162">
        <f>IF(AT31=0,0,($I$31/$AT$31)*100000)</f>
        <v>0</v>
      </c>
      <c r="AV31" s="201">
        <f>' Populations'!Q19</f>
        <v>0</v>
      </c>
      <c r="AW31" s="162">
        <f>IF(AV31=0,0,($J$31/$AV$31)*100000)</f>
        <v>0</v>
      </c>
      <c r="AX31" s="162">
        <f>' Populations'!S19</f>
        <v>0</v>
      </c>
      <c r="AY31" s="162">
        <f>IF(AX31=0,0,($K$31/$AX$31)*100000)</f>
        <v>0</v>
      </c>
      <c r="AZ31" s="201">
        <f>' Populations'!U19</f>
        <v>0</v>
      </c>
      <c r="BA31" s="162">
        <f>IF(AZ31=0,0,($L$31/$AZ$31)*100000)</f>
        <v>0</v>
      </c>
      <c r="BB31" s="163"/>
      <c r="BC31" s="147">
        <f>'Health Regions'!C15</f>
        <v>0</v>
      </c>
      <c r="BD31" s="162">
        <f>IF(BC31=0,0,($M$31/$BC$31)*100000)</f>
        <v>0</v>
      </c>
      <c r="BE31" s="147">
        <f>'Health Regions'!E15</f>
        <v>0</v>
      </c>
      <c r="BF31" s="162">
        <f>IF(BE31=0,0,($N$31/$BE$31)*100000)</f>
        <v>0</v>
      </c>
      <c r="BG31" s="147">
        <f>'Health Regions'!G15</f>
        <v>0</v>
      </c>
      <c r="BH31" s="162">
        <f>IF(BG31=0,0,($O$31/$BG$31)*100000)</f>
        <v>0</v>
      </c>
      <c r="BI31" s="147">
        <f>'Health Regions'!I15</f>
        <v>0</v>
      </c>
      <c r="BJ31" s="162">
        <f>IF(BI31=0,0,($P$31/$BI$31)*100000)</f>
        <v>0</v>
      </c>
      <c r="BK31" s="147">
        <f>'Health Regions'!K15</f>
        <v>0</v>
      </c>
      <c r="BL31" s="162">
        <f>IF(BK31=0,0,($Q$31/$BK$31)*100000)</f>
        <v>0</v>
      </c>
      <c r="BM31" s="147">
        <f>'Health Regions'!M15</f>
        <v>0</v>
      </c>
      <c r="BN31" s="162">
        <f>IF(BM31=0,0,($R$31/$BM$31)*100000)</f>
        <v>0</v>
      </c>
      <c r="BO31" s="162">
        <f>'Health Regions'!O15</f>
        <v>0</v>
      </c>
      <c r="BP31" s="162">
        <f>IF(BO31=0,0,($S$31/$BO$31)*100000)</f>
        <v>0</v>
      </c>
      <c r="BQ31" s="162">
        <f>'Health Regions'!Q15</f>
        <v>0</v>
      </c>
      <c r="BR31" s="162">
        <f>IF(BQ31=0,0,($T$31/$BQ$31)*100000)</f>
        <v>0</v>
      </c>
      <c r="BS31" s="162">
        <f>'Health Regions'!S15</f>
        <v>0</v>
      </c>
      <c r="BT31" s="162">
        <f>IF(BS31=0,0,($U$31/$BS$31)*100000)</f>
        <v>0</v>
      </c>
      <c r="BU31" s="162">
        <f>'Health Regions'!U15</f>
        <v>0</v>
      </c>
      <c r="BV31" s="162">
        <f>IF(BU31=0,0,($V$31/$BU$31)*100000)</f>
        <v>0</v>
      </c>
      <c r="BW31" s="162">
        <f>'Health Regions'!W15</f>
        <v>0</v>
      </c>
      <c r="BX31" s="162">
        <f>IF(BW31=0,0,($W$31/$BW$31)*100000)</f>
        <v>0</v>
      </c>
      <c r="BY31" s="162">
        <f>'Health Regions'!Y15</f>
        <v>0</v>
      </c>
      <c r="BZ31" s="162">
        <f>IF(BY31=0,0,($X$31/$BY$31)*100000)</f>
        <v>0</v>
      </c>
      <c r="CA31" s="162">
        <f>'Health Regions'!AA15</f>
        <v>0</v>
      </c>
      <c r="CB31" s="162">
        <f>IF(CA31=0,0,($Y$31/$CA$31)*100000)</f>
        <v>0</v>
      </c>
      <c r="CC31" s="162">
        <f>'Health Regions'!AC15</f>
        <v>0</v>
      </c>
      <c r="CD31" s="162">
        <f>IF(CC31=0,0,($Z$31/$CC$31)*100000)</f>
        <v>0</v>
      </c>
      <c r="CE31" s="162">
        <f>'Health Regions'!AE15</f>
        <v>0</v>
      </c>
      <c r="CF31" s="162">
        <f>IF(CE31=0,0,($AA$31/$CE$31)*100000)</f>
        <v>0</v>
      </c>
      <c r="CG31" s="162">
        <f>'Health Regions'!AG15</f>
        <v>0</v>
      </c>
      <c r="CH31" s="162">
        <f>IF(CG31=0,0,($AB$31/$CG$31)*100000)</f>
        <v>0</v>
      </c>
      <c r="CI31" s="162">
        <f>'Health Regions'!AI15</f>
        <v>0</v>
      </c>
      <c r="CJ31" s="162">
        <f>IF(CI31=0,0,($AC$4/$CI$14)*100000)</f>
        <v>0</v>
      </c>
      <c r="CK31" s="162">
        <f>'Health Regions'!AK15</f>
        <v>0</v>
      </c>
      <c r="CL31" s="162">
        <f>IF(CK31=0,0,($AD$4/$CK$14)*100000)</f>
        <v>0</v>
      </c>
      <c r="CM31" s="162">
        <f>'Health Regions'!AM15</f>
        <v>0</v>
      </c>
      <c r="CN31" s="162">
        <f>IF(CM31=0,0,($AE$4/$CM$14)*100000)</f>
        <v>0</v>
      </c>
      <c r="CO31" s="162">
        <f>'Health Regions'!AO15</f>
        <v>0</v>
      </c>
      <c r="CP31" s="162">
        <f>IF(CO31=0,0,($AF$4/$CO$14)*100000)</f>
        <v>0</v>
      </c>
      <c r="CQ31" s="161"/>
      <c r="CR31" s="162"/>
      <c r="CS31" s="164">
        <v>6.6036999999999998E-2</v>
      </c>
      <c r="CU31" s="152" t="str">
        <f>' Populations'!B19</f>
        <v>65-74</v>
      </c>
      <c r="CV31" s="165">
        <f t="shared" si="35"/>
        <v>0</v>
      </c>
      <c r="CW31" s="166">
        <f t="shared" si="36"/>
        <v>0</v>
      </c>
      <c r="CX31" s="166">
        <f t="shared" si="37"/>
        <v>0</v>
      </c>
      <c r="CY31" s="167">
        <f t="shared" si="38"/>
        <v>0</v>
      </c>
      <c r="CZ31" s="167">
        <f t="shared" si="39"/>
        <v>0</v>
      </c>
      <c r="DA31" s="167">
        <f t="shared" si="40"/>
        <v>0</v>
      </c>
      <c r="DB31" s="167">
        <f t="shared" si="41"/>
        <v>0</v>
      </c>
      <c r="DC31" s="167">
        <f t="shared" si="42"/>
        <v>0</v>
      </c>
      <c r="DD31" s="167">
        <f t="shared" si="43"/>
        <v>0</v>
      </c>
      <c r="DE31" s="167">
        <f t="shared" si="44"/>
        <v>0</v>
      </c>
      <c r="DF31" s="167">
        <f t="shared" si="45"/>
        <v>0</v>
      </c>
      <c r="DG31" s="167">
        <f t="shared" si="46"/>
        <v>0</v>
      </c>
      <c r="DH31" s="167">
        <f t="shared" si="47"/>
        <v>0</v>
      </c>
      <c r="DI31" s="167">
        <f t="shared" si="48"/>
        <v>0</v>
      </c>
      <c r="DJ31" s="167">
        <f t="shared" si="49"/>
        <v>0</v>
      </c>
      <c r="DK31" s="167">
        <f t="shared" si="50"/>
        <v>0</v>
      </c>
      <c r="DL31" s="167">
        <f t="shared" si="51"/>
        <v>0</v>
      </c>
      <c r="DM31" s="167">
        <f t="shared" si="52"/>
        <v>0</v>
      </c>
      <c r="DN31" s="167">
        <f t="shared" si="53"/>
        <v>0</v>
      </c>
      <c r="DO31" s="167">
        <f t="shared" si="54"/>
        <v>0</v>
      </c>
      <c r="DP31" s="167">
        <f t="shared" si="55"/>
        <v>0</v>
      </c>
      <c r="DQ31" s="167">
        <f t="shared" si="56"/>
        <v>0</v>
      </c>
      <c r="DR31" s="167">
        <f t="shared" si="57"/>
        <v>0</v>
      </c>
      <c r="DS31" s="167">
        <f t="shared" si="58"/>
        <v>0</v>
      </c>
      <c r="DT31" s="167">
        <f t="shared" si="59"/>
        <v>0</v>
      </c>
      <c r="DU31" s="167">
        <f t="shared" si="60"/>
        <v>0</v>
      </c>
      <c r="DV31" s="167">
        <f t="shared" si="61"/>
        <v>0</v>
      </c>
      <c r="DW31" s="167">
        <f t="shared" si="62"/>
        <v>0</v>
      </c>
      <c r="DX31" s="167">
        <f t="shared" si="63"/>
        <v>0</v>
      </c>
      <c r="DY31" s="167">
        <f t="shared" si="64"/>
        <v>0</v>
      </c>
    </row>
    <row r="32" spans="2:129" ht="13">
      <c r="B32" s="152" t="str">
        <f>' Populations'!B20</f>
        <v>75-84</v>
      </c>
      <c r="C32" s="325"/>
      <c r="D32" s="326"/>
      <c r="E32" s="170"/>
      <c r="F32" s="171"/>
      <c r="G32" s="171"/>
      <c r="H32" s="171"/>
      <c r="I32" s="171"/>
      <c r="J32" s="172"/>
      <c r="K32" s="172"/>
      <c r="L32" s="192"/>
      <c r="M32" s="174"/>
      <c r="N32" s="174"/>
      <c r="O32" s="174"/>
      <c r="P32" s="174"/>
      <c r="Q32" s="174"/>
      <c r="R32" s="174"/>
      <c r="S32" s="174"/>
      <c r="T32" s="174"/>
      <c r="U32" s="174"/>
      <c r="V32" s="174"/>
      <c r="W32" s="174"/>
      <c r="X32" s="174"/>
      <c r="Y32" s="174"/>
      <c r="Z32" s="175"/>
      <c r="AA32" s="175"/>
      <c r="AB32" s="175"/>
      <c r="AC32" s="175"/>
      <c r="AD32" s="175"/>
      <c r="AE32" s="175"/>
      <c r="AF32" s="175"/>
      <c r="AG32" s="161"/>
      <c r="AH32" s="162">
        <f>' Populations'!C20</f>
        <v>0</v>
      </c>
      <c r="AI32" s="162">
        <f>IF(AH32=0,0,($C$32/$AH$32)*100000)</f>
        <v>0</v>
      </c>
      <c r="AJ32" s="162">
        <f>' Populations'!E20</f>
        <v>0</v>
      </c>
      <c r="AK32" s="162">
        <f>IF(AJ32=0,0,($D$32/$AJ$32)*100000)</f>
        <v>0</v>
      </c>
      <c r="AL32" s="162">
        <f>' Populations'!G20</f>
        <v>0</v>
      </c>
      <c r="AM32" s="162">
        <f>IF(AL32=0,0,($E$32/$AL$32)*100000)</f>
        <v>0</v>
      </c>
      <c r="AN32" s="201">
        <f>' Populations'!I20</f>
        <v>0</v>
      </c>
      <c r="AO32" s="162">
        <f>IF(AN32=0,0,($F$32/$AN$32)*100000)</f>
        <v>0</v>
      </c>
      <c r="AP32" s="162">
        <f>' Populations'!K20</f>
        <v>0</v>
      </c>
      <c r="AQ32" s="162">
        <f>IF(AP32=0,0,($G$32/$AP$32)*100000)</f>
        <v>0</v>
      </c>
      <c r="AR32" s="201">
        <f>' Populations'!M20</f>
        <v>0</v>
      </c>
      <c r="AS32" s="162">
        <f>IF(AR32=0,0,($H$32/$AR$32)*100000)</f>
        <v>0</v>
      </c>
      <c r="AT32" s="201">
        <f>' Populations'!O20</f>
        <v>0</v>
      </c>
      <c r="AU32" s="162">
        <f>IF(AT32=0,0,($I$32/$AT$32)*100000)</f>
        <v>0</v>
      </c>
      <c r="AV32" s="201">
        <f>' Populations'!Q20</f>
        <v>0</v>
      </c>
      <c r="AW32" s="162">
        <f>IF(AV32=0,0,($J$32/$AV$32)*100000)</f>
        <v>0</v>
      </c>
      <c r="AX32" s="162">
        <f>' Populations'!S20</f>
        <v>0</v>
      </c>
      <c r="AY32" s="162">
        <f>IF(AX32=0,0,($K$32/$AX$32)*100000)</f>
        <v>0</v>
      </c>
      <c r="AZ32" s="201">
        <f>' Populations'!U20</f>
        <v>0</v>
      </c>
      <c r="BA32" s="162">
        <f>IF(AZ32=0,0,($L$32/$AZ$32)*100000)</f>
        <v>0</v>
      </c>
      <c r="BB32" s="163"/>
      <c r="BC32" s="147">
        <f>'Health Regions'!C16</f>
        <v>0</v>
      </c>
      <c r="BD32" s="162">
        <f>IF(BC32=0,0,($M$32/$BC$32)*100000)</f>
        <v>0</v>
      </c>
      <c r="BE32" s="147">
        <f>'Health Regions'!E16</f>
        <v>0</v>
      </c>
      <c r="BF32" s="162">
        <f>IF(BE32=0,0,($N$32/$BE$32)*100000)</f>
        <v>0</v>
      </c>
      <c r="BG32" s="147">
        <f>'Health Regions'!G16</f>
        <v>0</v>
      </c>
      <c r="BH32" s="162">
        <f>IF(BG32=0,0,($O$32/$BG$32)*100000)</f>
        <v>0</v>
      </c>
      <c r="BI32" s="147">
        <f>'Health Regions'!I16</f>
        <v>0</v>
      </c>
      <c r="BJ32" s="162">
        <f>IF(BI32=0,0,($P$32/$BI$32)*100000)</f>
        <v>0</v>
      </c>
      <c r="BK32" s="147">
        <f>'Health Regions'!K16</f>
        <v>0</v>
      </c>
      <c r="BL32" s="162">
        <f>IF(BK32=0,0,($Q$32/$BK$32)*100000)</f>
        <v>0</v>
      </c>
      <c r="BM32" s="147">
        <f>'Health Regions'!M16</f>
        <v>0</v>
      </c>
      <c r="BN32" s="162">
        <f>IF(BM32=0,0,($R$32/$BM$32)*100000)</f>
        <v>0</v>
      </c>
      <c r="BO32" s="162">
        <f>'Health Regions'!O16</f>
        <v>0</v>
      </c>
      <c r="BP32" s="162">
        <f>IF(BO32=0,0,($S$32/$BO$32)*100000)</f>
        <v>0</v>
      </c>
      <c r="BQ32" s="162">
        <f>'Health Regions'!Q16</f>
        <v>0</v>
      </c>
      <c r="BR32" s="162">
        <f>IF(BQ32=0,0,($T$32/$BQ$32)*100000)</f>
        <v>0</v>
      </c>
      <c r="BS32" s="162">
        <f>'Health Regions'!S16</f>
        <v>0</v>
      </c>
      <c r="BT32" s="162">
        <f>IF(BS32=0,0,($U$32/$BS$32)*100000)</f>
        <v>0</v>
      </c>
      <c r="BU32" s="162">
        <f>'Health Regions'!U16</f>
        <v>0</v>
      </c>
      <c r="BV32" s="162">
        <f>IF(BU32=0,0,($V$32/$BU$32)*100000)</f>
        <v>0</v>
      </c>
      <c r="BW32" s="162">
        <f>'Health Regions'!W16</f>
        <v>0</v>
      </c>
      <c r="BX32" s="162">
        <f>IF(BW32=0,0,($W$32/$BW$32)*100000)</f>
        <v>0</v>
      </c>
      <c r="BY32" s="162">
        <f>'Health Regions'!Y16</f>
        <v>0</v>
      </c>
      <c r="BZ32" s="162">
        <f>IF(BY32=0,0,($X$32/$BY$32)*100000)</f>
        <v>0</v>
      </c>
      <c r="CA32" s="162">
        <f>'Health Regions'!AA16</f>
        <v>0</v>
      </c>
      <c r="CB32" s="162">
        <f>IF(CA32=0,0,($Y$32/$CA$32)*100000)</f>
        <v>0</v>
      </c>
      <c r="CC32" s="162">
        <f>'Health Regions'!AC16</f>
        <v>0</v>
      </c>
      <c r="CD32" s="162">
        <f>IF(CC32=0,0,($Z$32/$CC$32)*100000)</f>
        <v>0</v>
      </c>
      <c r="CE32" s="162">
        <f>'Health Regions'!AE16</f>
        <v>0</v>
      </c>
      <c r="CF32" s="162">
        <f>IF(CE32=0,0,($AA$32/$CE$32)*100000)</f>
        <v>0</v>
      </c>
      <c r="CG32" s="162">
        <f>'Health Regions'!AG16</f>
        <v>0</v>
      </c>
      <c r="CH32" s="162">
        <f>IF(CG32=0,0,($AB$32/$CG$32)*100000)</f>
        <v>0</v>
      </c>
      <c r="CI32" s="162">
        <f>'Health Regions'!AI16</f>
        <v>0</v>
      </c>
      <c r="CJ32" s="162">
        <f>IF(CI32=0,0,($AC$4/$CI$15)*100000)</f>
        <v>0</v>
      </c>
      <c r="CK32" s="162">
        <f>'Health Regions'!AK16</f>
        <v>0</v>
      </c>
      <c r="CL32" s="162">
        <f>IF(CK32=0,0,($AD$4/$CK$15)*100000)</f>
        <v>0</v>
      </c>
      <c r="CM32" s="162">
        <f>'Health Regions'!AM16</f>
        <v>0</v>
      </c>
      <c r="CN32" s="162">
        <f>IF(CM32=0,0,($AE$4/$CM$15)*100000)</f>
        <v>0</v>
      </c>
      <c r="CO32" s="162">
        <f>'Health Regions'!AO16</f>
        <v>0</v>
      </c>
      <c r="CP32" s="162">
        <f>IF(CO32=0,0,($AF$4/$CO$15)*100000)</f>
        <v>0</v>
      </c>
      <c r="CQ32" s="161"/>
      <c r="CR32" s="162"/>
      <c r="CS32" s="164">
        <v>4.4840999999999999E-2</v>
      </c>
      <c r="CU32" s="152" t="str">
        <f>' Populations'!B20</f>
        <v>75-84</v>
      </c>
      <c r="CV32" s="165">
        <f t="shared" si="35"/>
        <v>0</v>
      </c>
      <c r="CW32" s="166">
        <f t="shared" si="36"/>
        <v>0</v>
      </c>
      <c r="CX32" s="166">
        <f t="shared" si="37"/>
        <v>0</v>
      </c>
      <c r="CY32" s="167">
        <f t="shared" si="38"/>
        <v>0</v>
      </c>
      <c r="CZ32" s="167">
        <f t="shared" si="39"/>
        <v>0</v>
      </c>
      <c r="DA32" s="167">
        <f t="shared" si="40"/>
        <v>0</v>
      </c>
      <c r="DB32" s="167">
        <f t="shared" si="41"/>
        <v>0</v>
      </c>
      <c r="DC32" s="167">
        <f t="shared" si="42"/>
        <v>0</v>
      </c>
      <c r="DD32" s="167">
        <f t="shared" si="43"/>
        <v>0</v>
      </c>
      <c r="DE32" s="167">
        <f t="shared" si="44"/>
        <v>0</v>
      </c>
      <c r="DF32" s="167">
        <f t="shared" si="45"/>
        <v>0</v>
      </c>
      <c r="DG32" s="167">
        <f t="shared" si="46"/>
        <v>0</v>
      </c>
      <c r="DH32" s="167">
        <f t="shared" si="47"/>
        <v>0</v>
      </c>
      <c r="DI32" s="167">
        <f t="shared" si="48"/>
        <v>0</v>
      </c>
      <c r="DJ32" s="167">
        <f t="shared" si="49"/>
        <v>0</v>
      </c>
      <c r="DK32" s="167">
        <f t="shared" si="50"/>
        <v>0</v>
      </c>
      <c r="DL32" s="167">
        <f t="shared" si="51"/>
        <v>0</v>
      </c>
      <c r="DM32" s="167">
        <f t="shared" si="52"/>
        <v>0</v>
      </c>
      <c r="DN32" s="167">
        <f t="shared" si="53"/>
        <v>0</v>
      </c>
      <c r="DO32" s="167">
        <f t="shared" si="54"/>
        <v>0</v>
      </c>
      <c r="DP32" s="167">
        <f t="shared" si="55"/>
        <v>0</v>
      </c>
      <c r="DQ32" s="167">
        <f t="shared" si="56"/>
        <v>0</v>
      </c>
      <c r="DR32" s="167">
        <f t="shared" si="57"/>
        <v>0</v>
      </c>
      <c r="DS32" s="167">
        <f t="shared" si="58"/>
        <v>0</v>
      </c>
      <c r="DT32" s="167">
        <f t="shared" si="59"/>
        <v>0</v>
      </c>
      <c r="DU32" s="167">
        <f t="shared" si="60"/>
        <v>0</v>
      </c>
      <c r="DV32" s="167">
        <f t="shared" si="61"/>
        <v>0</v>
      </c>
      <c r="DW32" s="167">
        <f t="shared" si="62"/>
        <v>0</v>
      </c>
      <c r="DX32" s="167">
        <f t="shared" si="63"/>
        <v>0</v>
      </c>
      <c r="DY32" s="167">
        <f t="shared" si="64"/>
        <v>0</v>
      </c>
    </row>
    <row r="33" spans="2:129" ht="13">
      <c r="B33" s="152" t="str">
        <f>' Populations'!B21</f>
        <v>85+</v>
      </c>
      <c r="C33" s="325"/>
      <c r="D33" s="326"/>
      <c r="E33" s="155"/>
      <c r="F33" s="156"/>
      <c r="G33" s="156"/>
      <c r="H33" s="156"/>
      <c r="I33" s="156"/>
      <c r="J33" s="157"/>
      <c r="K33" s="157"/>
      <c r="L33" s="192"/>
      <c r="M33" s="159"/>
      <c r="N33" s="159"/>
      <c r="O33" s="159"/>
      <c r="P33" s="159"/>
      <c r="Q33" s="159"/>
      <c r="R33" s="159"/>
      <c r="S33" s="159"/>
      <c r="T33" s="159"/>
      <c r="U33" s="159"/>
      <c r="V33" s="159"/>
      <c r="W33" s="159"/>
      <c r="X33" s="159"/>
      <c r="Y33" s="159"/>
      <c r="Z33" s="176"/>
      <c r="AA33" s="176"/>
      <c r="AB33" s="176"/>
      <c r="AC33" s="176"/>
      <c r="AD33" s="176"/>
      <c r="AE33" s="176"/>
      <c r="AF33" s="176"/>
      <c r="AG33" s="161"/>
      <c r="AH33" s="162">
        <f>' Populations'!C21</f>
        <v>0</v>
      </c>
      <c r="AI33" s="162">
        <f>IF(AH33=0,0,($C$33/$AH$33)*100000)</f>
        <v>0</v>
      </c>
      <c r="AJ33" s="162">
        <f>' Populations'!E21</f>
        <v>0</v>
      </c>
      <c r="AK33" s="162">
        <f>IF(AJ33=0,0,($D$33/$AJ$33)*100000)</f>
        <v>0</v>
      </c>
      <c r="AL33" s="162">
        <f>' Populations'!G21</f>
        <v>0</v>
      </c>
      <c r="AM33" s="162">
        <f>IF(AL33=0,0,($E$33/$AL$33)*100000)</f>
        <v>0</v>
      </c>
      <c r="AN33" s="201">
        <f>' Populations'!I21</f>
        <v>0</v>
      </c>
      <c r="AO33" s="162">
        <f>IF(AN33=0,0,($F$33/$AN$33)*100000)</f>
        <v>0</v>
      </c>
      <c r="AP33" s="162">
        <f>' Populations'!K21</f>
        <v>0</v>
      </c>
      <c r="AQ33" s="162">
        <f>IF(AP33=0,0,($G$33/$AP$33)*100000)</f>
        <v>0</v>
      </c>
      <c r="AR33" s="201">
        <f>' Populations'!M21</f>
        <v>0</v>
      </c>
      <c r="AS33" s="162">
        <f>IF(AR33=0,0,($H$33/$AR$33)*100000)</f>
        <v>0</v>
      </c>
      <c r="AT33" s="201">
        <f>' Populations'!O21</f>
        <v>0</v>
      </c>
      <c r="AU33" s="162">
        <f>IF(AT33=0,0,($I$33/$AT$33)*100000)</f>
        <v>0</v>
      </c>
      <c r="AV33" s="201">
        <f>' Populations'!Q21</f>
        <v>0</v>
      </c>
      <c r="AW33" s="162">
        <f>IF(AV33=0,0,($J$33/$AV$33)*100000)</f>
        <v>0</v>
      </c>
      <c r="AX33" s="162">
        <f>' Populations'!S21</f>
        <v>0</v>
      </c>
      <c r="AY33" s="162">
        <f>IF(AX33=0,0,($K$33/$AX$33)*100000)</f>
        <v>0</v>
      </c>
      <c r="AZ33" s="201">
        <f>' Populations'!U21</f>
        <v>0</v>
      </c>
      <c r="BA33" s="162">
        <f>IF(AZ33=0,0,($L$33/$AZ$33)*100000)</f>
        <v>0</v>
      </c>
      <c r="BB33" s="163"/>
      <c r="BC33" s="147">
        <f>'Health Regions'!C17</f>
        <v>0</v>
      </c>
      <c r="BD33" s="162">
        <f>IF(BC33=0,0,($M$33/$BC$33)*100000)</f>
        <v>0</v>
      </c>
      <c r="BE33" s="147">
        <f>'Health Regions'!E17</f>
        <v>0</v>
      </c>
      <c r="BF33" s="162">
        <f>IF(BE33=0,0,($N$33/$BE$33)*100000)</f>
        <v>0</v>
      </c>
      <c r="BG33" s="147">
        <f>'Health Regions'!G17</f>
        <v>0</v>
      </c>
      <c r="BH33" s="162">
        <f>IF(BG33=0,0,($O$33/$BG$33)*100000)</f>
        <v>0</v>
      </c>
      <c r="BI33" s="147">
        <f>'Health Regions'!I17</f>
        <v>0</v>
      </c>
      <c r="BJ33" s="162">
        <f>IF(BI33=0,0,($P$33/$BI$33)*100000)</f>
        <v>0</v>
      </c>
      <c r="BK33" s="147">
        <f>'Health Regions'!K17</f>
        <v>0</v>
      </c>
      <c r="BL33" s="162">
        <f>IF(BK33=0,0,($Q$33/$BK$33)*100000)</f>
        <v>0</v>
      </c>
      <c r="BM33" s="147">
        <f>'Health Regions'!M17</f>
        <v>0</v>
      </c>
      <c r="BN33" s="162">
        <f>IF(BM33=0,0,($R$33/$BM$33)*100000)</f>
        <v>0</v>
      </c>
      <c r="BO33" s="162">
        <f>'Health Regions'!O17</f>
        <v>0</v>
      </c>
      <c r="BP33" s="162">
        <f>IF(BO33=0,0,($S$33/$BO$33)*100000)</f>
        <v>0</v>
      </c>
      <c r="BQ33" s="162">
        <f>'Health Regions'!Q17</f>
        <v>0</v>
      </c>
      <c r="BR33" s="162">
        <f>IF(BQ33=0,0,($T$33/$BQ$33)*100000)</f>
        <v>0</v>
      </c>
      <c r="BS33" s="162">
        <f>'Health Regions'!S17</f>
        <v>0</v>
      </c>
      <c r="BT33" s="162">
        <f>IF(BS33=0,0,($U$33/$BS$33)*100000)</f>
        <v>0</v>
      </c>
      <c r="BU33" s="162">
        <f>'Health Regions'!U17</f>
        <v>0</v>
      </c>
      <c r="BV33" s="162">
        <f>IF(BU33=0,0,($V$33/$BU$33)*100000)</f>
        <v>0</v>
      </c>
      <c r="BW33" s="162">
        <f>'Health Regions'!W17</f>
        <v>0</v>
      </c>
      <c r="BX33" s="162">
        <f>IF(BW33=0,0,($W$33/$BW$33)*100000)</f>
        <v>0</v>
      </c>
      <c r="BY33" s="162">
        <f>'Health Regions'!Y17</f>
        <v>0</v>
      </c>
      <c r="BZ33" s="162">
        <f>IF(BY33=0,0,($X$33/$BY$33)*100000)</f>
        <v>0</v>
      </c>
      <c r="CA33" s="162">
        <f>'Health Regions'!AA17</f>
        <v>0</v>
      </c>
      <c r="CB33" s="162">
        <f>IF(CA33=0,0,($Y$33/$CA$33)*100000)</f>
        <v>0</v>
      </c>
      <c r="CC33" s="162">
        <f>'Health Regions'!AC17</f>
        <v>0</v>
      </c>
      <c r="CD33" s="162">
        <f>IF(CC33=0,0,($Z$33/$CC$33)*100000)</f>
        <v>0</v>
      </c>
      <c r="CE33" s="162">
        <f>'Health Regions'!AE17</f>
        <v>0</v>
      </c>
      <c r="CF33" s="162">
        <f>IF(CE33=0,0,($AA$33/$CE$33)*100000)</f>
        <v>0</v>
      </c>
      <c r="CG33" s="162">
        <f>'Health Regions'!AG17</f>
        <v>0</v>
      </c>
      <c r="CH33" s="162">
        <f>IF(CG33=0,0,($AB$33/$CG$33)*100000)</f>
        <v>0</v>
      </c>
      <c r="CI33" s="162">
        <f>'Health Regions'!AI17</f>
        <v>0</v>
      </c>
      <c r="CJ33" s="162">
        <f>IF(CI33=0,0,($AC$4/$CI$16)*100000)</f>
        <v>0</v>
      </c>
      <c r="CK33" s="162">
        <f>'Health Regions'!AK17</f>
        <v>0</v>
      </c>
      <c r="CL33" s="162">
        <f>IF(CK33=0,0,($AD$4/$CK$16)*100000)</f>
        <v>0</v>
      </c>
      <c r="CM33" s="162">
        <f>'Health Regions'!AM17</f>
        <v>0</v>
      </c>
      <c r="CN33" s="162">
        <f>IF(CM33=0,0,($AE$4/$CM$16)*100000)</f>
        <v>0</v>
      </c>
      <c r="CO33" s="162">
        <f>'Health Regions'!AO17</f>
        <v>0</v>
      </c>
      <c r="CP33" s="162">
        <f>IF(CO33=0,0,($AF$4/$CO$16)*100000)</f>
        <v>0</v>
      </c>
      <c r="CQ33" s="161"/>
      <c r="CR33" s="162"/>
      <c r="CS33" s="164">
        <v>1.5507999999999999E-2</v>
      </c>
      <c r="CU33" s="152" t="str">
        <f>' Populations'!B21</f>
        <v>85+</v>
      </c>
      <c r="CV33" s="165">
        <f t="shared" si="35"/>
        <v>0</v>
      </c>
      <c r="CW33" s="166">
        <f t="shared" si="36"/>
        <v>0</v>
      </c>
      <c r="CX33" s="166">
        <f t="shared" si="37"/>
        <v>0</v>
      </c>
      <c r="CY33" s="167">
        <f t="shared" si="38"/>
        <v>0</v>
      </c>
      <c r="CZ33" s="167">
        <f t="shared" si="39"/>
        <v>0</v>
      </c>
      <c r="DA33" s="167">
        <f t="shared" si="40"/>
        <v>0</v>
      </c>
      <c r="DB33" s="167">
        <f t="shared" si="41"/>
        <v>0</v>
      </c>
      <c r="DC33" s="167">
        <f t="shared" si="42"/>
        <v>0</v>
      </c>
      <c r="DD33" s="167">
        <f t="shared" si="43"/>
        <v>0</v>
      </c>
      <c r="DE33" s="167">
        <f t="shared" si="44"/>
        <v>0</v>
      </c>
      <c r="DF33" s="167">
        <f>BD33*CS33</f>
        <v>0</v>
      </c>
      <c r="DG33" s="167">
        <f t="shared" si="46"/>
        <v>0</v>
      </c>
      <c r="DH33" s="167">
        <f t="shared" si="47"/>
        <v>0</v>
      </c>
      <c r="DI33" s="167">
        <f t="shared" si="48"/>
        <v>0</v>
      </c>
      <c r="DJ33" s="167">
        <f t="shared" si="49"/>
        <v>0</v>
      </c>
      <c r="DK33" s="167">
        <f t="shared" si="50"/>
        <v>0</v>
      </c>
      <c r="DL33" s="167">
        <f t="shared" si="51"/>
        <v>0</v>
      </c>
      <c r="DM33" s="167">
        <f t="shared" si="52"/>
        <v>0</v>
      </c>
      <c r="DN33" s="167">
        <f t="shared" si="53"/>
        <v>0</v>
      </c>
      <c r="DO33" s="167">
        <f t="shared" si="54"/>
        <v>0</v>
      </c>
      <c r="DP33" s="167">
        <f t="shared" si="55"/>
        <v>0</v>
      </c>
      <c r="DQ33" s="167">
        <f t="shared" si="56"/>
        <v>0</v>
      </c>
      <c r="DR33" s="167">
        <f t="shared" si="57"/>
        <v>0</v>
      </c>
      <c r="DS33" s="167">
        <f t="shared" si="58"/>
        <v>0</v>
      </c>
      <c r="DT33" s="167">
        <f t="shared" si="59"/>
        <v>0</v>
      </c>
      <c r="DU33" s="167">
        <f t="shared" si="60"/>
        <v>0</v>
      </c>
      <c r="DV33" s="167">
        <f t="shared" si="61"/>
        <v>0</v>
      </c>
      <c r="DW33" s="167">
        <f t="shared" si="62"/>
        <v>0</v>
      </c>
      <c r="DX33" s="167">
        <f t="shared" si="63"/>
        <v>0</v>
      </c>
      <c r="DY33" s="167">
        <f t="shared" si="64"/>
        <v>0</v>
      </c>
    </row>
    <row r="34" spans="2:129" ht="13">
      <c r="B34" s="193" t="s">
        <v>127</v>
      </c>
      <c r="C34" s="319">
        <f>SUM(C21:C33)</f>
        <v>0</v>
      </c>
      <c r="D34" s="320">
        <f t="shared" ref="D34:L34" si="65">SUM(D21:D33)</f>
        <v>0</v>
      </c>
      <c r="E34" s="320">
        <f t="shared" si="65"/>
        <v>0</v>
      </c>
      <c r="F34" s="321">
        <f t="shared" si="65"/>
        <v>0</v>
      </c>
      <c r="G34" s="321">
        <f t="shared" si="65"/>
        <v>0</v>
      </c>
      <c r="H34" s="321">
        <f t="shared" si="65"/>
        <v>0</v>
      </c>
      <c r="I34" s="321">
        <f t="shared" si="65"/>
        <v>0</v>
      </c>
      <c r="J34" s="321">
        <f t="shared" si="65"/>
        <v>0</v>
      </c>
      <c r="K34" s="321">
        <f t="shared" si="65"/>
        <v>0</v>
      </c>
      <c r="L34" s="321">
        <f t="shared" si="65"/>
        <v>0</v>
      </c>
      <c r="M34" s="194">
        <f>SUM(M21:M33)</f>
        <v>0</v>
      </c>
      <c r="N34" s="194">
        <f t="shared" ref="N34:AF34" si="66">SUM(N21:N33)</f>
        <v>0</v>
      </c>
      <c r="O34" s="194">
        <f t="shared" si="66"/>
        <v>0</v>
      </c>
      <c r="P34" s="194">
        <f t="shared" si="66"/>
        <v>0</v>
      </c>
      <c r="Q34" s="194">
        <f t="shared" si="66"/>
        <v>0</v>
      </c>
      <c r="R34" s="194">
        <f t="shared" si="66"/>
        <v>0</v>
      </c>
      <c r="S34" s="194">
        <f t="shared" si="66"/>
        <v>0</v>
      </c>
      <c r="T34" s="194">
        <f t="shared" si="66"/>
        <v>0</v>
      </c>
      <c r="U34" s="194">
        <f t="shared" si="66"/>
        <v>0</v>
      </c>
      <c r="V34" s="194">
        <f t="shared" si="66"/>
        <v>0</v>
      </c>
      <c r="W34" s="194">
        <f t="shared" si="66"/>
        <v>0</v>
      </c>
      <c r="X34" s="194">
        <f t="shared" si="66"/>
        <v>0</v>
      </c>
      <c r="Y34" s="194">
        <f t="shared" si="66"/>
        <v>0</v>
      </c>
      <c r="Z34" s="194">
        <f t="shared" si="66"/>
        <v>0</v>
      </c>
      <c r="AA34" s="178">
        <f t="shared" si="66"/>
        <v>0</v>
      </c>
      <c r="AB34" s="178">
        <f t="shared" si="66"/>
        <v>0</v>
      </c>
      <c r="AC34" s="178">
        <f t="shared" si="66"/>
        <v>0</v>
      </c>
      <c r="AD34" s="178">
        <f t="shared" si="66"/>
        <v>0</v>
      </c>
      <c r="AE34" s="178">
        <f t="shared" si="66"/>
        <v>0</v>
      </c>
      <c r="AF34" s="178">
        <f t="shared" si="66"/>
        <v>0</v>
      </c>
      <c r="AH34" s="162">
        <f>' Populations'!C22</f>
        <v>0</v>
      </c>
      <c r="AI34" s="179">
        <f t="shared" ref="AI34:BA34" si="67">SUM(AI21:AI33)</f>
        <v>0</v>
      </c>
      <c r="AJ34" s="162">
        <f>' Populations'!E22</f>
        <v>0</v>
      </c>
      <c r="AK34" s="179">
        <f t="shared" si="67"/>
        <v>0</v>
      </c>
      <c r="AL34" s="162">
        <f>' Populations'!G22</f>
        <v>0</v>
      </c>
      <c r="AM34" s="179">
        <f t="shared" si="67"/>
        <v>0</v>
      </c>
      <c r="AN34" s="201">
        <f>' Populations'!I22</f>
        <v>0</v>
      </c>
      <c r="AO34" s="179">
        <f t="shared" si="67"/>
        <v>0</v>
      </c>
      <c r="AP34" s="162">
        <f>' Populations'!K22</f>
        <v>0</v>
      </c>
      <c r="AQ34" s="179">
        <f t="shared" si="67"/>
        <v>0</v>
      </c>
      <c r="AR34" s="201">
        <f>' Populations'!M22</f>
        <v>0</v>
      </c>
      <c r="AS34" s="179">
        <f t="shared" si="67"/>
        <v>0</v>
      </c>
      <c r="AT34" s="201">
        <f>' Populations'!O22</f>
        <v>0</v>
      </c>
      <c r="AU34" s="179">
        <f t="shared" si="67"/>
        <v>0</v>
      </c>
      <c r="AV34" s="201">
        <f>' Populations'!Q22</f>
        <v>0</v>
      </c>
      <c r="AW34" s="179">
        <f t="shared" si="67"/>
        <v>0</v>
      </c>
      <c r="AX34" s="162">
        <f>' Populations'!S22</f>
        <v>0</v>
      </c>
      <c r="AY34" s="179">
        <f t="shared" si="67"/>
        <v>0</v>
      </c>
      <c r="AZ34" s="201">
        <f>' Populations'!U22</f>
        <v>0</v>
      </c>
      <c r="BA34" s="179">
        <f t="shared" si="67"/>
        <v>0</v>
      </c>
      <c r="BB34" s="180"/>
      <c r="BC34" s="147">
        <f>'Health Regions'!C18</f>
        <v>0</v>
      </c>
      <c r="BD34" s="179">
        <f t="shared" ref="BD34:CD34" si="68">SUM(BD21:BD33)</f>
        <v>0</v>
      </c>
      <c r="BE34" s="147">
        <f>'Health Regions'!E18</f>
        <v>0</v>
      </c>
      <c r="BF34" s="179">
        <f t="shared" si="68"/>
        <v>0</v>
      </c>
      <c r="BG34" s="147">
        <f>'Health Regions'!G18</f>
        <v>0</v>
      </c>
      <c r="BH34" s="179">
        <f t="shared" si="68"/>
        <v>0</v>
      </c>
      <c r="BI34" s="147">
        <f>'Health Regions'!I18</f>
        <v>0</v>
      </c>
      <c r="BJ34" s="179">
        <f t="shared" si="68"/>
        <v>0</v>
      </c>
      <c r="BK34" s="147">
        <f>'Health Regions'!K18</f>
        <v>0</v>
      </c>
      <c r="BL34" s="179">
        <f t="shared" si="68"/>
        <v>0</v>
      </c>
      <c r="BM34" s="147">
        <f>'Health Regions'!M18</f>
        <v>0</v>
      </c>
      <c r="BN34" s="179">
        <f t="shared" si="68"/>
        <v>0</v>
      </c>
      <c r="BO34" s="162">
        <f>'Health Regions'!O18</f>
        <v>0</v>
      </c>
      <c r="BP34" s="179">
        <f t="shared" si="68"/>
        <v>0</v>
      </c>
      <c r="BQ34" s="162">
        <f>'Health Regions'!Q18</f>
        <v>0</v>
      </c>
      <c r="BR34" s="179">
        <f t="shared" si="68"/>
        <v>0</v>
      </c>
      <c r="BS34" s="162">
        <f>'Health Regions'!S18</f>
        <v>0</v>
      </c>
      <c r="BT34" s="179">
        <f t="shared" si="68"/>
        <v>0</v>
      </c>
      <c r="BU34" s="162">
        <f>'Health Regions'!U18</f>
        <v>0</v>
      </c>
      <c r="BV34" s="179">
        <f t="shared" si="68"/>
        <v>0</v>
      </c>
      <c r="BW34" s="162">
        <f>'Health Regions'!W18</f>
        <v>0</v>
      </c>
      <c r="BX34" s="179">
        <f t="shared" si="68"/>
        <v>0</v>
      </c>
      <c r="BY34" s="162">
        <f>'Health Regions'!Y18</f>
        <v>0</v>
      </c>
      <c r="BZ34" s="179">
        <f t="shared" si="68"/>
        <v>0</v>
      </c>
      <c r="CA34" s="162">
        <f>'Health Regions'!AA18</f>
        <v>0</v>
      </c>
      <c r="CB34" s="179">
        <f t="shared" si="68"/>
        <v>0</v>
      </c>
      <c r="CC34" s="162">
        <f>'Health Regions'!AC18</f>
        <v>0</v>
      </c>
      <c r="CD34" s="179">
        <f t="shared" si="68"/>
        <v>0</v>
      </c>
      <c r="CE34" s="162">
        <f>'Health Regions'!AE18</f>
        <v>0</v>
      </c>
      <c r="CF34" s="162">
        <f>IF(CE34=0,0,($AA$34/$CE$34)*100000)</f>
        <v>0</v>
      </c>
      <c r="CG34" s="162">
        <f>'Health Regions'!AG18</f>
        <v>0</v>
      </c>
      <c r="CH34" s="162">
        <f>IF(CG34=0,0,($AB$34/$CG$34)*100000)</f>
        <v>0</v>
      </c>
      <c r="CI34" s="162">
        <f>'Health Regions'!AI18</f>
        <v>0</v>
      </c>
      <c r="CJ34" s="162">
        <f>IF(CI34=0,0,($AC$4/$CI$17)*100000)</f>
        <v>0</v>
      </c>
      <c r="CK34" s="162">
        <f>'Health Regions'!AK18</f>
        <v>0</v>
      </c>
      <c r="CL34" s="162">
        <f>IF(CK34=0,0,($AD$4/$CK$17)*100000)</f>
        <v>0</v>
      </c>
      <c r="CM34" s="162">
        <f>'Health Regions'!AM18</f>
        <v>0</v>
      </c>
      <c r="CN34" s="162">
        <f>IF(CM34=0,0,($AE$4/$CM$17)*100000)</f>
        <v>0</v>
      </c>
      <c r="CO34" s="162">
        <f>'Health Regions'!AO18</f>
        <v>0</v>
      </c>
      <c r="CP34" s="162">
        <f>IF(CO34=0,0,($AF$4/$CO$17)*100000)</f>
        <v>0</v>
      </c>
      <c r="CR34" s="162"/>
      <c r="CS34" s="164"/>
      <c r="CU34" s="152" t="str">
        <f>' Populations'!B22</f>
        <v>Total</v>
      </c>
      <c r="CV34" s="183">
        <f>SUM(CV21:CV33)</f>
        <v>0</v>
      </c>
      <c r="CW34" s="184">
        <f t="shared" ref="CW34:DY34" si="69">SUM(CW21:CW33)</f>
        <v>0</v>
      </c>
      <c r="CX34" s="185">
        <f t="shared" si="69"/>
        <v>0</v>
      </c>
      <c r="CY34" s="187">
        <f t="shared" si="69"/>
        <v>0</v>
      </c>
      <c r="CZ34" s="187">
        <f t="shared" si="69"/>
        <v>0</v>
      </c>
      <c r="DA34" s="187">
        <f t="shared" si="69"/>
        <v>0</v>
      </c>
      <c r="DB34" s="187">
        <f t="shared" si="69"/>
        <v>0</v>
      </c>
      <c r="DC34" s="187">
        <f t="shared" si="69"/>
        <v>0</v>
      </c>
      <c r="DD34" s="187">
        <f t="shared" si="69"/>
        <v>0</v>
      </c>
      <c r="DE34" s="187">
        <f t="shared" si="69"/>
        <v>0</v>
      </c>
      <c r="DF34" s="187">
        <f t="shared" si="69"/>
        <v>0</v>
      </c>
      <c r="DG34" s="187">
        <f t="shared" si="69"/>
        <v>0</v>
      </c>
      <c r="DH34" s="187">
        <f t="shared" si="69"/>
        <v>0</v>
      </c>
      <c r="DI34" s="187">
        <f t="shared" si="69"/>
        <v>0</v>
      </c>
      <c r="DJ34" s="187">
        <f t="shared" si="69"/>
        <v>0</v>
      </c>
      <c r="DK34" s="187">
        <f t="shared" si="69"/>
        <v>0</v>
      </c>
      <c r="DL34" s="187">
        <f t="shared" si="69"/>
        <v>0</v>
      </c>
      <c r="DM34" s="187">
        <f t="shared" si="69"/>
        <v>0</v>
      </c>
      <c r="DN34" s="187">
        <f t="shared" si="69"/>
        <v>0</v>
      </c>
      <c r="DO34" s="187">
        <f t="shared" si="69"/>
        <v>0</v>
      </c>
      <c r="DP34" s="187">
        <f t="shared" si="69"/>
        <v>0</v>
      </c>
      <c r="DQ34" s="187">
        <f t="shared" si="69"/>
        <v>0</v>
      </c>
      <c r="DR34" s="187">
        <f t="shared" si="69"/>
        <v>0</v>
      </c>
      <c r="DS34" s="187">
        <f t="shared" si="69"/>
        <v>0</v>
      </c>
      <c r="DT34" s="187">
        <f t="shared" si="69"/>
        <v>0</v>
      </c>
      <c r="DU34" s="187">
        <f t="shared" si="69"/>
        <v>0</v>
      </c>
      <c r="DV34" s="187">
        <f t="shared" si="69"/>
        <v>0</v>
      </c>
      <c r="DW34" s="187">
        <f t="shared" si="69"/>
        <v>0</v>
      </c>
      <c r="DX34" s="187">
        <f t="shared" si="69"/>
        <v>0</v>
      </c>
      <c r="DY34" s="187">
        <f t="shared" si="69"/>
        <v>0</v>
      </c>
    </row>
    <row r="36" spans="2:129">
      <c r="B36" s="195"/>
      <c r="C36" s="195"/>
      <c r="D36" s="196" t="s">
        <v>115</v>
      </c>
      <c r="E36" s="196"/>
      <c r="F36" s="197" t="s">
        <v>116</v>
      </c>
      <c r="G36" s="197"/>
      <c r="H36" s="197"/>
      <c r="I36" s="197"/>
      <c r="J36" s="197"/>
      <c r="K36" s="197"/>
      <c r="L36" s="197"/>
      <c r="M36" s="140" t="s">
        <v>140</v>
      </c>
      <c r="N36" s="140"/>
      <c r="O36" s="140"/>
      <c r="P36" s="140"/>
      <c r="Q36" s="140"/>
      <c r="R36" s="140"/>
      <c r="S36" s="140"/>
      <c r="T36" s="140"/>
      <c r="U36" s="140"/>
      <c r="V36" s="140"/>
      <c r="W36" s="140"/>
      <c r="X36" s="140"/>
      <c r="Y36" s="140"/>
      <c r="Z36" s="140"/>
      <c r="AA36" s="140"/>
      <c r="AB36" s="140"/>
      <c r="AC36" s="140"/>
      <c r="AD36" s="140"/>
      <c r="AE36" s="140"/>
      <c r="AF36" s="140"/>
      <c r="CV36" s="21" t="s">
        <v>117</v>
      </c>
    </row>
    <row r="37" spans="2:129" ht="39">
      <c r="B37" s="141" t="s">
        <v>60</v>
      </c>
      <c r="C37" s="142" t="s">
        <v>131</v>
      </c>
      <c r="D37" s="143" t="s">
        <v>132</v>
      </c>
      <c r="E37" s="143" t="s">
        <v>133</v>
      </c>
      <c r="F37" s="144" t="str">
        <f>' Populations'!I8</f>
        <v>White-Not Hispanic</v>
      </c>
      <c r="G37" s="144" t="str">
        <f>' Populations'!K8</f>
        <v>Hispanic</v>
      </c>
      <c r="H37" s="144" t="str">
        <f>' Populations'!M8</f>
        <v>Black-Not Hispanic</v>
      </c>
      <c r="I37" s="144" t="str">
        <f>' Populations'!O8</f>
        <v>Asian</v>
      </c>
      <c r="J37" s="144" t="str">
        <f>' Populations'!Q8</f>
        <v>American Indian/Alaska Native</v>
      </c>
      <c r="K37" s="144" t="str">
        <f>' Populations'!S8</f>
        <v>Other</v>
      </c>
      <c r="L37" s="144" t="str">
        <f>' Populations'!U8</f>
        <v>Other</v>
      </c>
      <c r="M37" s="145" t="str">
        <f>'Health Regions'!C4</f>
        <v>Region 1</v>
      </c>
      <c r="N37" s="145" t="str">
        <f>'Health Regions'!E4</f>
        <v>Region 2</v>
      </c>
      <c r="O37" s="145" t="str">
        <f>'Health Regions'!G4</f>
        <v>Region 3</v>
      </c>
      <c r="P37" s="145" t="str">
        <f>'Health Regions'!I4</f>
        <v>Region 4</v>
      </c>
      <c r="Q37" s="145" t="str">
        <f>'Health Regions'!K4</f>
        <v>Region 5</v>
      </c>
      <c r="R37" s="145" t="str">
        <f>'Health Regions'!M4</f>
        <v>Region 6</v>
      </c>
      <c r="S37" s="145" t="str">
        <f>'Health Regions'!O4</f>
        <v>Region 7</v>
      </c>
      <c r="T37" s="145" t="str">
        <f>'Health Regions'!Q4</f>
        <v>Region 8</v>
      </c>
      <c r="U37" s="145" t="str">
        <f>'Health Regions'!S4</f>
        <v>Region 9</v>
      </c>
      <c r="V37" s="145" t="str">
        <f>'Health Regions'!U4</f>
        <v>Region 10</v>
      </c>
      <c r="W37" s="145" t="str">
        <f>'Health Regions'!W4</f>
        <v>Region 11</v>
      </c>
      <c r="X37" s="145" t="str">
        <f>'Health Regions'!Y4</f>
        <v>Region 12</v>
      </c>
      <c r="Y37" s="145" t="str">
        <f>'Health Regions'!AA4</f>
        <v>Region 13</v>
      </c>
      <c r="Z37" s="145" t="str">
        <f>'Health Regions'!AC4</f>
        <v>Region 14</v>
      </c>
      <c r="AA37" s="145" t="str">
        <f>'Health Regions'!AE4</f>
        <v>Region 15</v>
      </c>
      <c r="AB37" s="145" t="str">
        <f>'Health Regions'!AG4</f>
        <v>Region 16</v>
      </c>
      <c r="AC37" s="145" t="str">
        <f>'Health Regions'!AI4</f>
        <v>Region 17</v>
      </c>
      <c r="AD37" s="145" t="str">
        <f>'Health Regions'!AK4</f>
        <v>Region 18</v>
      </c>
      <c r="AE37" s="145" t="str">
        <f>'Health Regions'!AM4</f>
        <v>Region 19</v>
      </c>
      <c r="AF37" s="145" t="str">
        <f>'Health Regions'!AO4</f>
        <v>Region 20</v>
      </c>
      <c r="AG37" s="146"/>
      <c r="AH37" s="147" t="s">
        <v>121</v>
      </c>
      <c r="AI37" s="147" t="s">
        <v>122</v>
      </c>
      <c r="AJ37" s="147" t="s">
        <v>123</v>
      </c>
      <c r="AK37" s="147" t="s">
        <v>122</v>
      </c>
      <c r="AL37" s="147" t="s">
        <v>124</v>
      </c>
      <c r="AM37" s="147" t="s">
        <v>122</v>
      </c>
      <c r="AN37" s="147" t="str">
        <f>' Populations'!I8</f>
        <v>White-Not Hispanic</v>
      </c>
      <c r="AO37" s="147" t="s">
        <v>122</v>
      </c>
      <c r="AP37" s="147" t="str">
        <f>' Populations'!K8</f>
        <v>Hispanic</v>
      </c>
      <c r="AQ37" s="147" t="s">
        <v>122</v>
      </c>
      <c r="AR37" s="147" t="str">
        <f>' Populations'!M8</f>
        <v>Black-Not Hispanic</v>
      </c>
      <c r="AS37" s="147" t="s">
        <v>122</v>
      </c>
      <c r="AT37" s="147" t="str">
        <f>' Populations'!O8</f>
        <v>Asian</v>
      </c>
      <c r="AU37" s="147" t="s">
        <v>122</v>
      </c>
      <c r="AV37" s="147" t="str">
        <f>' Populations'!Q8</f>
        <v>American Indian/Alaska Native</v>
      </c>
      <c r="AW37" s="147" t="s">
        <v>122</v>
      </c>
      <c r="AX37" s="147" t="str">
        <f>' Populations'!S8</f>
        <v>Other</v>
      </c>
      <c r="AY37" s="147" t="s">
        <v>122</v>
      </c>
      <c r="AZ37" s="147" t="str">
        <f>' Populations'!U8</f>
        <v>Other</v>
      </c>
      <c r="BA37" s="147" t="s">
        <v>122</v>
      </c>
      <c r="BB37" s="146"/>
      <c r="BC37" s="147" t="str">
        <f>'Health Regions'!C4</f>
        <v>Region 1</v>
      </c>
      <c r="BD37" s="147" t="s">
        <v>122</v>
      </c>
      <c r="BE37" s="147" t="str">
        <f>'Health Regions'!E4</f>
        <v>Region 2</v>
      </c>
      <c r="BF37" s="147" t="s">
        <v>122</v>
      </c>
      <c r="BG37" s="147" t="str">
        <f>'Health Regions'!G4</f>
        <v>Region 3</v>
      </c>
      <c r="BH37" s="147" t="s">
        <v>122</v>
      </c>
      <c r="BI37" s="147" t="str">
        <f>'Health Regions'!I4</f>
        <v>Region 4</v>
      </c>
      <c r="BJ37" s="147" t="s">
        <v>122</v>
      </c>
      <c r="BK37" s="147" t="str">
        <f>'Health Regions'!K4</f>
        <v>Region 5</v>
      </c>
      <c r="BL37" s="147" t="s">
        <v>122</v>
      </c>
      <c r="BM37" s="147" t="str">
        <f>'Health Regions'!M4</f>
        <v>Region 6</v>
      </c>
      <c r="BN37" s="147" t="s">
        <v>122</v>
      </c>
      <c r="BO37" s="147" t="str">
        <f>'Health Regions'!O4</f>
        <v>Region 7</v>
      </c>
      <c r="BP37" s="147" t="s">
        <v>122</v>
      </c>
      <c r="BQ37" s="147" t="str">
        <f>'Health Regions'!Q4</f>
        <v>Region 8</v>
      </c>
      <c r="BR37" s="147" t="s">
        <v>122</v>
      </c>
      <c r="BS37" s="147" t="str">
        <f>'Health Regions'!S4</f>
        <v>Region 9</v>
      </c>
      <c r="BT37" s="147" t="s">
        <v>122</v>
      </c>
      <c r="BU37" s="147" t="str">
        <f>'Health Regions'!U4</f>
        <v>Region 10</v>
      </c>
      <c r="BV37" s="147" t="s">
        <v>122</v>
      </c>
      <c r="BW37" s="147" t="str">
        <f>'Health Regions'!W4</f>
        <v>Region 11</v>
      </c>
      <c r="BX37" s="147" t="s">
        <v>122</v>
      </c>
      <c r="BY37" s="147" t="str">
        <f>'Health Regions'!Y4</f>
        <v>Region 12</v>
      </c>
      <c r="BZ37" s="147" t="s">
        <v>122</v>
      </c>
      <c r="CA37" s="147" t="str">
        <f>'Health Regions'!AA4</f>
        <v>Region 13</v>
      </c>
      <c r="CB37" s="147" t="s">
        <v>122</v>
      </c>
      <c r="CC37" s="147" t="str">
        <f>'Health Regions'!AC4</f>
        <v>Region 14</v>
      </c>
      <c r="CD37" s="147" t="s">
        <v>122</v>
      </c>
      <c r="CE37" s="147" t="str">
        <f>'Health Regions'!AE4</f>
        <v>Region 15</v>
      </c>
      <c r="CF37" s="147" t="s">
        <v>122</v>
      </c>
      <c r="CG37" s="147" t="str">
        <f>'Health Regions'!AG4</f>
        <v>Region 16</v>
      </c>
      <c r="CH37" s="147" t="s">
        <v>122</v>
      </c>
      <c r="CI37" s="147" t="str">
        <f>'Health Regions'!AI4</f>
        <v>Region 17</v>
      </c>
      <c r="CJ37" s="147" t="s">
        <v>122</v>
      </c>
      <c r="CK37" s="147" t="str">
        <f>'Health Regions'!AK4</f>
        <v>Region 18</v>
      </c>
      <c r="CL37" s="147" t="s">
        <v>122</v>
      </c>
      <c r="CM37" s="147" t="str">
        <f>'Health Regions'!AM4</f>
        <v>Region 19</v>
      </c>
      <c r="CN37" s="147" t="s">
        <v>122</v>
      </c>
      <c r="CO37" s="147" t="str">
        <f>'Health Regions'!AO4</f>
        <v>Region 20</v>
      </c>
      <c r="CP37" s="147" t="s">
        <v>122</v>
      </c>
      <c r="CQ37" s="146"/>
      <c r="CR37" s="147" t="s">
        <v>125</v>
      </c>
      <c r="CS37" s="147" t="s">
        <v>126</v>
      </c>
      <c r="CU37" s="147" t="s">
        <v>60</v>
      </c>
      <c r="CV37" s="149" t="s">
        <v>61</v>
      </c>
      <c r="CW37" s="150" t="s">
        <v>62</v>
      </c>
      <c r="CX37" s="150" t="s">
        <v>63</v>
      </c>
      <c r="CY37" s="144" t="str">
        <f>' Populations'!I8</f>
        <v>White-Not Hispanic</v>
      </c>
      <c r="CZ37" s="144" t="str">
        <f>' Populations'!K8</f>
        <v>Hispanic</v>
      </c>
      <c r="DA37" s="144" t="str">
        <f>' Populations'!M8</f>
        <v>Black-Not Hispanic</v>
      </c>
      <c r="DB37" s="144" t="str">
        <f>' Populations'!O8</f>
        <v>Asian</v>
      </c>
      <c r="DC37" s="144" t="str">
        <f>' Populations'!Q8</f>
        <v>American Indian/Alaska Native</v>
      </c>
      <c r="DD37" s="144" t="str">
        <f>' Populations'!S8</f>
        <v>Other</v>
      </c>
      <c r="DE37" s="144" t="str">
        <f>' Populations'!U8</f>
        <v>Other</v>
      </c>
      <c r="DF37" s="151" t="str">
        <f>'Health Regions'!C4</f>
        <v>Region 1</v>
      </c>
      <c r="DG37" s="151" t="str">
        <f>'Health Regions'!E4</f>
        <v>Region 2</v>
      </c>
      <c r="DH37" s="151" t="str">
        <f>'Health Regions'!G4</f>
        <v>Region 3</v>
      </c>
      <c r="DI37" s="151" t="str">
        <f>'Health Regions'!I4</f>
        <v>Region 4</v>
      </c>
      <c r="DJ37" s="151" t="str">
        <f>'Health Regions'!K4</f>
        <v>Region 5</v>
      </c>
      <c r="DK37" s="151" t="str">
        <f>'Health Regions'!M4</f>
        <v>Region 6</v>
      </c>
      <c r="DL37" s="151" t="str">
        <f>'Health Regions'!O4</f>
        <v>Region 7</v>
      </c>
      <c r="DM37" s="151" t="str">
        <f>'Health Regions'!Q4</f>
        <v>Region 8</v>
      </c>
      <c r="DN37" s="151" t="str">
        <f>'Health Regions'!S4</f>
        <v>Region 9</v>
      </c>
      <c r="DO37" s="151" t="str">
        <f>'Health Regions'!U4</f>
        <v>Region 10</v>
      </c>
      <c r="DP37" s="151" t="str">
        <f>'Health Regions'!W4</f>
        <v>Region 11</v>
      </c>
      <c r="DQ37" s="151" t="str">
        <f>'Health Regions'!Y4</f>
        <v>Region 12</v>
      </c>
      <c r="DR37" s="151" t="str">
        <f>'Health Regions'!AA4</f>
        <v>Region 13</v>
      </c>
      <c r="DS37" s="151" t="str">
        <f>'Health Regions'!AC4</f>
        <v>Region 14</v>
      </c>
      <c r="DT37" s="151" t="str">
        <f>'Health Regions'!AE4</f>
        <v>Region 15</v>
      </c>
      <c r="DU37" s="151" t="str">
        <f>'Health Regions'!AG4</f>
        <v>Region 16</v>
      </c>
      <c r="DV37" s="151" t="str">
        <f>'Health Regions'!AI4</f>
        <v>Region 17</v>
      </c>
      <c r="DW37" s="151" t="str">
        <f>'Health Regions'!AK4</f>
        <v>Region 18</v>
      </c>
      <c r="DX37" s="151" t="str">
        <f>'Health Regions'!AM4</f>
        <v>Region 19</v>
      </c>
      <c r="DY37" s="151" t="str">
        <f>'Health Regions'!AO4</f>
        <v>Region 20</v>
      </c>
    </row>
    <row r="38" spans="2:129" ht="13">
      <c r="B38" s="152" t="str">
        <f>' Populations'!B9</f>
        <v>&lt;1</v>
      </c>
      <c r="C38" s="153"/>
      <c r="D38" s="154"/>
      <c r="E38" s="155"/>
      <c r="F38" s="156"/>
      <c r="G38" s="156"/>
      <c r="H38" s="156"/>
      <c r="I38" s="156"/>
      <c r="J38" s="157"/>
      <c r="K38" s="157"/>
      <c r="L38" s="198"/>
      <c r="M38" s="159"/>
      <c r="N38" s="159"/>
      <c r="O38" s="159"/>
      <c r="P38" s="159"/>
      <c r="Q38" s="159"/>
      <c r="R38" s="159"/>
      <c r="S38" s="159"/>
      <c r="T38" s="159"/>
      <c r="U38" s="159"/>
      <c r="V38" s="159"/>
      <c r="W38" s="159"/>
      <c r="X38" s="159"/>
      <c r="Y38" s="159"/>
      <c r="Z38" s="160"/>
      <c r="AA38" s="160"/>
      <c r="AB38" s="160"/>
      <c r="AC38" s="160"/>
      <c r="AD38" s="160"/>
      <c r="AE38" s="160"/>
      <c r="AF38" s="160"/>
      <c r="AG38" s="161"/>
      <c r="AH38" s="162">
        <f>' Populations'!C9</f>
        <v>0</v>
      </c>
      <c r="AI38" s="162">
        <f>IF(AH38=0,0,($C$38/$AH$38)*100000)</f>
        <v>0</v>
      </c>
      <c r="AJ38" s="162">
        <f>' Populations'!E9</f>
        <v>0</v>
      </c>
      <c r="AK38" s="162">
        <f>IF(AJ38=0,0,($D$38/$AJ$38)*100000)</f>
        <v>0</v>
      </c>
      <c r="AL38" s="162">
        <f>' Populations'!G9</f>
        <v>0</v>
      </c>
      <c r="AM38" s="162">
        <f>IF(AL38=0,0,($E$38/$AL$38)*100000)</f>
        <v>0</v>
      </c>
      <c r="AN38" s="162">
        <f>' Populations'!I9</f>
        <v>0</v>
      </c>
      <c r="AO38" s="162">
        <f>IF(AN38=0,0,($F$38/$AN$38)*100000)</f>
        <v>0</v>
      </c>
      <c r="AP38" s="201">
        <f>' Populations'!K9</f>
        <v>0</v>
      </c>
      <c r="AQ38" s="162">
        <f>IF(AP38=0,0,($G$38/$AP$38)*100000)</f>
        <v>0</v>
      </c>
      <c r="AR38" s="201">
        <f>' Populations'!M9</f>
        <v>0</v>
      </c>
      <c r="AS38" s="162">
        <f>IF(AR38=0,0,($H$38/$AR$38)*100000)</f>
        <v>0</v>
      </c>
      <c r="AT38" s="162">
        <f>' Populations'!O9</f>
        <v>0</v>
      </c>
      <c r="AU38" s="162">
        <f>IF(AT38=0,0,($I$38/$AT$38)*100000)</f>
        <v>0</v>
      </c>
      <c r="AV38" s="162">
        <f>' Populations'!Q9</f>
        <v>0</v>
      </c>
      <c r="AW38" s="162">
        <f>IF(AV38=0,0,($J$38/$AV$38)*100000)</f>
        <v>0</v>
      </c>
      <c r="AX38" s="162">
        <f>' Populations'!S9</f>
        <v>0</v>
      </c>
      <c r="AY38" s="162">
        <f>IF(AX38=0,0,($K$38/$AX$38)*100000)</f>
        <v>0</v>
      </c>
      <c r="AZ38" s="201">
        <f>' Populations'!U9</f>
        <v>0</v>
      </c>
      <c r="BA38" s="162">
        <f>IF(AZ38=0,0,($L$38/$AZ$38)*100000)</f>
        <v>0</v>
      </c>
      <c r="BB38" s="163"/>
      <c r="BC38" s="147">
        <f>'Health Regions'!C5</f>
        <v>0</v>
      </c>
      <c r="BD38" s="162">
        <f>IF(BC38=0,0,($M$38/$BC$38)*100000)</f>
        <v>0</v>
      </c>
      <c r="BE38" s="147">
        <f>'Health Regions'!E5</f>
        <v>0</v>
      </c>
      <c r="BF38" s="162">
        <f>IF(BE38=0,0,($N$38/$BE$38)*100000)</f>
        <v>0</v>
      </c>
      <c r="BG38" s="147">
        <f>'Health Regions'!G5</f>
        <v>0</v>
      </c>
      <c r="BH38" s="162">
        <f>IF(BG38=0,0,($N$38/$BG$38)*100000)</f>
        <v>0</v>
      </c>
      <c r="BI38" s="147">
        <f>'Health Regions'!I5</f>
        <v>0</v>
      </c>
      <c r="BJ38" s="162">
        <f>IF(BI38=0,0,($N$38/$BI$38)*100000)</f>
        <v>0</v>
      </c>
      <c r="BK38" s="147">
        <f>'Health Regions'!K5</f>
        <v>0</v>
      </c>
      <c r="BL38" s="162">
        <f>IF(BK38=0,0,($N$38/$BK$38)*100000)</f>
        <v>0</v>
      </c>
      <c r="BM38" s="147">
        <f>'Health Regions'!M5</f>
        <v>0</v>
      </c>
      <c r="BN38" s="162">
        <f>IF(BM38=0,0,($N$38/$BM$38)*100000)</f>
        <v>0</v>
      </c>
      <c r="BO38" s="147">
        <f>'Health Regions'!O5</f>
        <v>0</v>
      </c>
      <c r="BP38" s="162">
        <f>IF(BO38=0,0,($N$38/$BO$38)*100000)</f>
        <v>0</v>
      </c>
      <c r="BQ38" s="147">
        <f>'Health Regions'!Q5</f>
        <v>0</v>
      </c>
      <c r="BR38" s="162">
        <f>IF(BQ38=0,0,($N$38/$BQ$38)*100000)</f>
        <v>0</v>
      </c>
      <c r="BS38" s="147">
        <f>'Health Regions'!S5</f>
        <v>0</v>
      </c>
      <c r="BT38" s="162">
        <f>IF(BS38=0,0,($N$38/$BS$38)*100000)</f>
        <v>0</v>
      </c>
      <c r="BU38" s="147">
        <f>'Health Regions'!U5</f>
        <v>0</v>
      </c>
      <c r="BV38" s="162">
        <f>IF(BU38=0,0,($N$38/$BU$38)*100000)</f>
        <v>0</v>
      </c>
      <c r="BW38" s="147">
        <f>'Health Regions'!W5</f>
        <v>0</v>
      </c>
      <c r="BX38" s="162">
        <f>IF(BW38=0,0,($N$38/$BW$38)*100000)</f>
        <v>0</v>
      </c>
      <c r="BY38" s="147">
        <f>'Health Regions'!Y5</f>
        <v>0</v>
      </c>
      <c r="BZ38" s="162">
        <f>IF(BY38=0,0,($N$38/$BY$38)*100000)</f>
        <v>0</v>
      </c>
      <c r="CA38" s="147">
        <f>'Health Regions'!AA5</f>
        <v>0</v>
      </c>
      <c r="CB38" s="162">
        <f>IF(CA38=0,0,($N$38/$CA$38)*100000)</f>
        <v>0</v>
      </c>
      <c r="CC38" s="147">
        <f>'Health Regions'!AC5</f>
        <v>0</v>
      </c>
      <c r="CD38" s="162">
        <f>IF(CC38=0,0,($N$38/$CC$38)*100000)</f>
        <v>0</v>
      </c>
      <c r="CE38" s="147">
        <f>'Health Regions'!AE5</f>
        <v>0</v>
      </c>
      <c r="CF38" s="162">
        <f>IF(CE38=0,0,($AA$4/$CE$4)*100000)</f>
        <v>0</v>
      </c>
      <c r="CG38" s="147">
        <f>'Health Regions'!AG5</f>
        <v>0</v>
      </c>
      <c r="CH38" s="162">
        <f>IF(CG38=0,0,($AB$4/$CG$4)*100000)</f>
        <v>0</v>
      </c>
      <c r="CI38" s="147">
        <f>'Health Regions'!AI5</f>
        <v>0</v>
      </c>
      <c r="CJ38" s="162">
        <f>IF(CI38=0,0,($AC$4/$CI$4)*100000)</f>
        <v>0</v>
      </c>
      <c r="CK38" s="147">
        <f>'Health Regions'!AK5</f>
        <v>0</v>
      </c>
      <c r="CL38" s="162">
        <f>IF(CK38=0,0,($AD$4/$CK$4)*100000)</f>
        <v>0</v>
      </c>
      <c r="CM38" s="147">
        <f>'Health Regions'!AM5</f>
        <v>0</v>
      </c>
      <c r="CN38" s="162">
        <f>IF(CM38=0,0,($AE$4/$CM$4)*100000)</f>
        <v>0</v>
      </c>
      <c r="CO38" s="147">
        <f>'Health Regions'!AO5</f>
        <v>0</v>
      </c>
      <c r="CP38" s="162">
        <f>IF(CO38=0,0,($AF$4/$CO$4)*100000)</f>
        <v>0</v>
      </c>
      <c r="CQ38" s="161"/>
      <c r="CR38" s="162"/>
      <c r="CS38" s="164">
        <v>1.3818E-2</v>
      </c>
      <c r="CU38" s="152" t="str">
        <f>' Populations'!B9</f>
        <v>&lt;1</v>
      </c>
      <c r="CV38" s="165">
        <f t="shared" ref="CV38:CV50" si="70">AI38*CS38</f>
        <v>0</v>
      </c>
      <c r="CW38" s="166">
        <f t="shared" ref="CW38:CW50" si="71">AK38*CS38</f>
        <v>0</v>
      </c>
      <c r="CX38" s="166">
        <f t="shared" ref="CX38:CX50" si="72">AM38*CS38</f>
        <v>0</v>
      </c>
      <c r="CY38" s="167">
        <f t="shared" ref="CY38:CY50" si="73">AO38*CS38</f>
        <v>0</v>
      </c>
      <c r="CZ38" s="167">
        <f t="shared" ref="CZ38:CZ50" si="74">AQ38*CS38</f>
        <v>0</v>
      </c>
      <c r="DA38" s="167">
        <f t="shared" ref="DA38:DA50" si="75">AS38*CS38</f>
        <v>0</v>
      </c>
      <c r="DB38" s="167">
        <f t="shared" ref="DB38:DB50" si="76">AU38*CS38</f>
        <v>0</v>
      </c>
      <c r="DC38" s="167">
        <f t="shared" ref="DC38:DC50" si="77">AW38*CS38</f>
        <v>0</v>
      </c>
      <c r="DD38" s="167">
        <f t="shared" ref="DD38:DD50" si="78">AY38*CS38</f>
        <v>0</v>
      </c>
      <c r="DE38" s="167">
        <f t="shared" ref="DE38:DE50" si="79">BA38*CS38</f>
        <v>0</v>
      </c>
      <c r="DF38" s="167">
        <f>BD38*CS38</f>
        <v>0</v>
      </c>
      <c r="DG38" s="167">
        <f>BF38*CS38</f>
        <v>0</v>
      </c>
      <c r="DH38" s="167">
        <f>BH38*CS38</f>
        <v>0</v>
      </c>
      <c r="DI38" s="167">
        <f>BJ38*CS38</f>
        <v>0</v>
      </c>
      <c r="DJ38" s="167">
        <f>BL38*CS38</f>
        <v>0</v>
      </c>
      <c r="DK38" s="167">
        <f>BN38*CS38</f>
        <v>0</v>
      </c>
      <c r="DL38" s="167">
        <f>BO38*CS38</f>
        <v>0</v>
      </c>
      <c r="DM38" s="167">
        <f>BR38*CS38</f>
        <v>0</v>
      </c>
      <c r="DN38" s="167">
        <f>BT38*CS38</f>
        <v>0</v>
      </c>
      <c r="DO38" s="167">
        <f>BV38*CS38</f>
        <v>0</v>
      </c>
      <c r="DP38" s="167">
        <f>BX38*CS38</f>
        <v>0</v>
      </c>
      <c r="DQ38" s="167">
        <f>BZ38*CS38</f>
        <v>0</v>
      </c>
      <c r="DR38" s="167">
        <f>CB38*CS38</f>
        <v>0</v>
      </c>
      <c r="DS38" s="167">
        <f>CD38*CS38</f>
        <v>0</v>
      </c>
      <c r="DT38" s="167">
        <f>CE38*CS38</f>
        <v>0</v>
      </c>
      <c r="DU38" s="167">
        <f>CF38*CS38</f>
        <v>0</v>
      </c>
      <c r="DV38" s="167">
        <f>CG38*CS38</f>
        <v>0</v>
      </c>
      <c r="DW38" s="167">
        <f>CH38*CS38</f>
        <v>0</v>
      </c>
      <c r="DX38" s="167">
        <f>CI38*CS38</f>
        <v>0</v>
      </c>
      <c r="DY38" s="167">
        <f>CJ38*CS38</f>
        <v>0</v>
      </c>
    </row>
    <row r="39" spans="2:129" ht="13">
      <c r="B39" s="152" t="str">
        <f>' Populations'!B10</f>
        <v>1-4</v>
      </c>
      <c r="C39" s="325"/>
      <c r="D39" s="326"/>
      <c r="E39" s="170"/>
      <c r="F39" s="171"/>
      <c r="G39" s="171"/>
      <c r="H39" s="171"/>
      <c r="I39" s="171"/>
      <c r="J39" s="172"/>
      <c r="K39" s="172"/>
      <c r="L39" s="199"/>
      <c r="M39" s="174"/>
      <c r="N39" s="174"/>
      <c r="O39" s="174"/>
      <c r="P39" s="174"/>
      <c r="Q39" s="174"/>
      <c r="R39" s="174"/>
      <c r="S39" s="174"/>
      <c r="T39" s="174"/>
      <c r="U39" s="174"/>
      <c r="V39" s="174"/>
      <c r="W39" s="174"/>
      <c r="X39" s="174"/>
      <c r="Y39" s="174"/>
      <c r="Z39" s="175"/>
      <c r="AA39" s="175"/>
      <c r="AB39" s="175"/>
      <c r="AC39" s="175"/>
      <c r="AD39" s="175"/>
      <c r="AE39" s="175"/>
      <c r="AF39" s="175"/>
      <c r="AG39" s="161"/>
      <c r="AH39" s="162">
        <f>' Populations'!C10</f>
        <v>0</v>
      </c>
      <c r="AI39" s="162">
        <f>IF(AH39=0,0,($C$39/$AH$39)*100000)</f>
        <v>0</v>
      </c>
      <c r="AJ39" s="162">
        <f>' Populations'!E10</f>
        <v>0</v>
      </c>
      <c r="AK39" s="162">
        <f>IF(AJ39=0,0,($D$39/$AJ$39)*100000)</f>
        <v>0</v>
      </c>
      <c r="AL39" s="162">
        <f>' Populations'!G10</f>
        <v>0</v>
      </c>
      <c r="AM39" s="162">
        <f>IF(AL39=0,0,($E$39/$AL$39)*100000)</f>
        <v>0</v>
      </c>
      <c r="AN39" s="162">
        <f>' Populations'!I10</f>
        <v>0</v>
      </c>
      <c r="AO39" s="162">
        <f>IF(AN39=0,0,($F$39/$AN$39)*100000)</f>
        <v>0</v>
      </c>
      <c r="AP39" s="201">
        <f>' Populations'!K10</f>
        <v>0</v>
      </c>
      <c r="AQ39" s="162">
        <f>IF(AP39=0,0,($G$39/$AP$39)*100000)</f>
        <v>0</v>
      </c>
      <c r="AR39" s="201">
        <f>' Populations'!M10</f>
        <v>0</v>
      </c>
      <c r="AS39" s="162">
        <f>IF(AR39=0,0,($H$39/$AR$39)*100000)</f>
        <v>0</v>
      </c>
      <c r="AT39" s="162">
        <f>' Populations'!O10</f>
        <v>0</v>
      </c>
      <c r="AU39" s="162">
        <f>IF(AT39=0,0,($I$39/$AT$39)*100000)</f>
        <v>0</v>
      </c>
      <c r="AV39" s="162">
        <f>' Populations'!Q10</f>
        <v>0</v>
      </c>
      <c r="AW39" s="162">
        <f>IF(AV39=0,0,($J$39/$AV$39)*100000)</f>
        <v>0</v>
      </c>
      <c r="AX39" s="162">
        <f>' Populations'!S10</f>
        <v>0</v>
      </c>
      <c r="AY39" s="162">
        <f>IF(AX39=0,0,($K$39/$AX$39)*100000)</f>
        <v>0</v>
      </c>
      <c r="AZ39" s="201">
        <f>' Populations'!U10</f>
        <v>0</v>
      </c>
      <c r="BA39" s="162">
        <f>IF(AZ39=0,0,($L$39/$AZ$39)*100000)</f>
        <v>0</v>
      </c>
      <c r="BB39" s="163"/>
      <c r="BC39" s="147">
        <f>'Health Regions'!C6</f>
        <v>0</v>
      </c>
      <c r="BD39" s="162">
        <f>IF(BC39=0,0,($M$39/$BC$39)*100000)</f>
        <v>0</v>
      </c>
      <c r="BE39" s="147">
        <f>'Health Regions'!E6</f>
        <v>0</v>
      </c>
      <c r="BF39" s="162">
        <f>IF(BE39=0,0,($N$39/$BE$39)*100000)</f>
        <v>0</v>
      </c>
      <c r="BG39" s="147">
        <f>'Health Regions'!G6</f>
        <v>0</v>
      </c>
      <c r="BH39" s="162">
        <f>IF(BG39=0,0,($N$39/$BG$39)*100000)</f>
        <v>0</v>
      </c>
      <c r="BI39" s="147">
        <f>'Health Regions'!I6</f>
        <v>0</v>
      </c>
      <c r="BJ39" s="162">
        <f>IF(BI39=0,0,($N$39/$BI$39)*100000)</f>
        <v>0</v>
      </c>
      <c r="BK39" s="147">
        <f>'Health Regions'!K6</f>
        <v>0</v>
      </c>
      <c r="BL39" s="162">
        <f>IF(BK39=0,0,($N$39/$BK$39)*100000)</f>
        <v>0</v>
      </c>
      <c r="BM39" s="147">
        <f>'Health Regions'!M6</f>
        <v>0</v>
      </c>
      <c r="BN39" s="162">
        <f>IF(BM39=0,0,($N$39/$BM$39)*100000)</f>
        <v>0</v>
      </c>
      <c r="BO39" s="147">
        <f>'Health Regions'!O6</f>
        <v>0</v>
      </c>
      <c r="BP39" s="162">
        <f>IF(BO39=0,0,($N$39/$BO$39)*100000)</f>
        <v>0</v>
      </c>
      <c r="BQ39" s="147">
        <f>'Health Regions'!Q6</f>
        <v>0</v>
      </c>
      <c r="BR39" s="162">
        <f>IF(BQ39=0,0,($N$39/$BQ$39)*100000)</f>
        <v>0</v>
      </c>
      <c r="BS39" s="147">
        <f>'Health Regions'!S6</f>
        <v>0</v>
      </c>
      <c r="BT39" s="162">
        <f>IF(BS39=0,0,($N$39/$BS$39)*100000)</f>
        <v>0</v>
      </c>
      <c r="BU39" s="147">
        <f>'Health Regions'!U6</f>
        <v>0</v>
      </c>
      <c r="BV39" s="162">
        <f>IF(BU39=0,0,($N$39/$BU$39)*100000)</f>
        <v>0</v>
      </c>
      <c r="BW39" s="147">
        <f>'Health Regions'!W6</f>
        <v>0</v>
      </c>
      <c r="BX39" s="162">
        <f>IF(BW39=0,0,($N$39/$BW$39)*100000)</f>
        <v>0</v>
      </c>
      <c r="BY39" s="147">
        <f>'Health Regions'!Y6</f>
        <v>0</v>
      </c>
      <c r="BZ39" s="162">
        <f>IF(BY39=0,0,($N$39/$BY$39)*100000)</f>
        <v>0</v>
      </c>
      <c r="CA39" s="147">
        <f>'Health Regions'!AA6</f>
        <v>0</v>
      </c>
      <c r="CB39" s="162">
        <f>IF(CA39=0,0,($N$39/$CA$39)*100000)</f>
        <v>0</v>
      </c>
      <c r="CC39" s="147">
        <f>'Health Regions'!AC6</f>
        <v>0</v>
      </c>
      <c r="CD39" s="162">
        <f>IF(CC39=0,0,($N$39/$CC$39)*100000)</f>
        <v>0</v>
      </c>
      <c r="CE39" s="147">
        <f>'Health Regions'!AE6</f>
        <v>0</v>
      </c>
      <c r="CF39" s="162">
        <f>IF(CE39=0,0,($AA$4/$CE$5)*100000)</f>
        <v>0</v>
      </c>
      <c r="CG39" s="147">
        <f>'Health Regions'!AG6</f>
        <v>0</v>
      </c>
      <c r="CH39" s="162">
        <f>IF(CG39=0,0,($AB$4/$CG$5)*100000)</f>
        <v>0</v>
      </c>
      <c r="CI39" s="147">
        <f>'Health Regions'!AI6</f>
        <v>0</v>
      </c>
      <c r="CJ39" s="162">
        <f>IF(CI39=0,0,($AC$4/$CI$5)*100000)</f>
        <v>0</v>
      </c>
      <c r="CK39" s="147">
        <f>'Health Regions'!AK6</f>
        <v>0</v>
      </c>
      <c r="CL39" s="162">
        <f>IF(CK39=0,0,($AD$4/$CK$5)*100000)</f>
        <v>0</v>
      </c>
      <c r="CM39" s="147">
        <f>'Health Regions'!AM6</f>
        <v>0</v>
      </c>
      <c r="CN39" s="162">
        <f>IF(CM39=0,0,($AE$4/$CM$5)*100000)</f>
        <v>0</v>
      </c>
      <c r="CO39" s="147">
        <f>'Health Regions'!AO6</f>
        <v>0</v>
      </c>
      <c r="CP39" s="162">
        <f>IF(CO39=0,0,($AF$4/$CO$5)*100000)</f>
        <v>0</v>
      </c>
      <c r="CQ39" s="161"/>
      <c r="CR39" s="162"/>
      <c r="CS39" s="164">
        <v>5.5316999999999998E-2</v>
      </c>
      <c r="CU39" s="152" t="str">
        <f>' Populations'!B10</f>
        <v>1-4</v>
      </c>
      <c r="CV39" s="165">
        <f t="shared" si="70"/>
        <v>0</v>
      </c>
      <c r="CW39" s="166">
        <f t="shared" si="71"/>
        <v>0</v>
      </c>
      <c r="CX39" s="166">
        <f t="shared" si="72"/>
        <v>0</v>
      </c>
      <c r="CY39" s="167">
        <f t="shared" si="73"/>
        <v>0</v>
      </c>
      <c r="CZ39" s="167">
        <f t="shared" si="74"/>
        <v>0</v>
      </c>
      <c r="DA39" s="167">
        <f t="shared" si="75"/>
        <v>0</v>
      </c>
      <c r="DB39" s="167">
        <f t="shared" si="76"/>
        <v>0</v>
      </c>
      <c r="DC39" s="167">
        <f t="shared" si="77"/>
        <v>0</v>
      </c>
      <c r="DD39" s="167">
        <f t="shared" si="78"/>
        <v>0</v>
      </c>
      <c r="DE39" s="167">
        <f t="shared" si="79"/>
        <v>0</v>
      </c>
      <c r="DF39" s="167">
        <f t="shared" ref="DF39:DF49" si="80">BD39*CS39</f>
        <v>0</v>
      </c>
      <c r="DG39" s="167">
        <f t="shared" ref="DG39:DG50" si="81">BF39*CS39</f>
        <v>0</v>
      </c>
      <c r="DH39" s="167">
        <f t="shared" ref="DH39:DH50" si="82">BH39*CS39</f>
        <v>0</v>
      </c>
      <c r="DI39" s="167">
        <f t="shared" ref="DI39:DI50" si="83">BJ39*CS39</f>
        <v>0</v>
      </c>
      <c r="DJ39" s="167">
        <f t="shared" ref="DJ39:DJ50" si="84">BL39*CS39</f>
        <v>0</v>
      </c>
      <c r="DK39" s="167">
        <f t="shared" ref="DK39:DK50" si="85">BN39*CS39</f>
        <v>0</v>
      </c>
      <c r="DL39" s="167">
        <f t="shared" ref="DL39:DL50" si="86">BO39*CS39</f>
        <v>0</v>
      </c>
      <c r="DM39" s="167">
        <f t="shared" ref="DM39:DM50" si="87">BR39*CS39</f>
        <v>0</v>
      </c>
      <c r="DN39" s="167">
        <f t="shared" ref="DN39:DN50" si="88">BT39*CS39</f>
        <v>0</v>
      </c>
      <c r="DO39" s="167">
        <f t="shared" ref="DO39:DO50" si="89">BV39*CS39</f>
        <v>0</v>
      </c>
      <c r="DP39" s="167">
        <f t="shared" ref="DP39:DP50" si="90">BX39*CS39</f>
        <v>0</v>
      </c>
      <c r="DQ39" s="167">
        <f t="shared" ref="DQ39:DQ50" si="91">BZ39*CS39</f>
        <v>0</v>
      </c>
      <c r="DR39" s="167">
        <f t="shared" ref="DR39:DR50" si="92">CB39*CS39</f>
        <v>0</v>
      </c>
      <c r="DS39" s="167">
        <f t="shared" ref="DS39:DS50" si="93">CD39*CS39</f>
        <v>0</v>
      </c>
      <c r="DT39" s="167">
        <f t="shared" ref="DT39:DT50" si="94">CE39*CS39</f>
        <v>0</v>
      </c>
      <c r="DU39" s="167">
        <f t="shared" ref="DU39:DU50" si="95">CF39*CS39</f>
        <v>0</v>
      </c>
      <c r="DV39" s="167">
        <f t="shared" ref="DV39:DV50" si="96">CG39*CS39</f>
        <v>0</v>
      </c>
      <c r="DW39" s="167">
        <f t="shared" ref="DW39:DW50" si="97">CH39*CS39</f>
        <v>0</v>
      </c>
      <c r="DX39" s="167">
        <f t="shared" ref="DX39:DX50" si="98">CI39*CS39</f>
        <v>0</v>
      </c>
      <c r="DY39" s="167">
        <f t="shared" ref="DY39:DY50" si="99">CJ39*CS39</f>
        <v>0</v>
      </c>
    </row>
    <row r="40" spans="2:129" ht="13">
      <c r="B40" s="152" t="str">
        <f>' Populations'!B11</f>
        <v>5-9</v>
      </c>
      <c r="C40" s="325"/>
      <c r="D40" s="326"/>
      <c r="E40" s="170"/>
      <c r="F40" s="171"/>
      <c r="G40" s="171"/>
      <c r="H40" s="171"/>
      <c r="I40" s="171"/>
      <c r="J40" s="172"/>
      <c r="K40" s="172"/>
      <c r="L40" s="199"/>
      <c r="M40" s="174"/>
      <c r="N40" s="174"/>
      <c r="O40" s="174"/>
      <c r="P40" s="174"/>
      <c r="Q40" s="174"/>
      <c r="R40" s="174"/>
      <c r="S40" s="174"/>
      <c r="T40" s="174"/>
      <c r="U40" s="174"/>
      <c r="V40" s="174"/>
      <c r="W40" s="174"/>
      <c r="X40" s="174"/>
      <c r="Y40" s="174"/>
      <c r="Z40" s="175"/>
      <c r="AA40" s="175"/>
      <c r="AB40" s="175"/>
      <c r="AC40" s="175"/>
      <c r="AD40" s="175"/>
      <c r="AE40" s="175"/>
      <c r="AF40" s="175"/>
      <c r="AG40" s="161"/>
      <c r="AH40" s="162">
        <f>' Populations'!C11</f>
        <v>0</v>
      </c>
      <c r="AI40" s="162">
        <f>IF(AH40=0,0,($C$40/$AH$40)*100000)</f>
        <v>0</v>
      </c>
      <c r="AJ40" s="162">
        <f>' Populations'!E11</f>
        <v>0</v>
      </c>
      <c r="AK40" s="162">
        <f>IF(AJ40=0,0,($D$40/$AJ$40)*100000)</f>
        <v>0</v>
      </c>
      <c r="AL40" s="162">
        <f>' Populations'!G11</f>
        <v>0</v>
      </c>
      <c r="AM40" s="162">
        <f>IF(AL40=0,0,($E$40/$AL$40)*100000)</f>
        <v>0</v>
      </c>
      <c r="AN40" s="162">
        <f>' Populations'!I11</f>
        <v>0</v>
      </c>
      <c r="AO40" s="162">
        <f>IF(AN40=0,0,($F$40/$AN$40)*100000)</f>
        <v>0</v>
      </c>
      <c r="AP40" s="201">
        <f>' Populations'!K11</f>
        <v>0</v>
      </c>
      <c r="AQ40" s="162">
        <f>IF(AP40=0,0,($G$40/$AP$40)*100000)</f>
        <v>0</v>
      </c>
      <c r="AR40" s="201">
        <f>' Populations'!M11</f>
        <v>0</v>
      </c>
      <c r="AS40" s="162">
        <f>IF(AR40=0,0,($H$40/$AR$40)*100000)</f>
        <v>0</v>
      </c>
      <c r="AT40" s="162">
        <f>' Populations'!O11</f>
        <v>0</v>
      </c>
      <c r="AU40" s="162">
        <f>IF(AT40=0,0,($I$40/$AT$40)*100000)</f>
        <v>0</v>
      </c>
      <c r="AV40" s="162">
        <f>' Populations'!Q11</f>
        <v>0</v>
      </c>
      <c r="AW40" s="162">
        <f>IF(AV40=0,0,($J$40/$AV$40)*100000)</f>
        <v>0</v>
      </c>
      <c r="AX40" s="162">
        <f>' Populations'!S11</f>
        <v>0</v>
      </c>
      <c r="AY40" s="162">
        <f>IF(AX40=0,0,($K$40/$AX$40)*100000)</f>
        <v>0</v>
      </c>
      <c r="AZ40" s="201">
        <f>' Populations'!U11</f>
        <v>0</v>
      </c>
      <c r="BA40" s="162">
        <f>IF(AZ40=0,0,($L$40/$AZ$40)*100000)</f>
        <v>0</v>
      </c>
      <c r="BB40" s="163"/>
      <c r="BC40" s="147">
        <f>'Health Regions'!C7</f>
        <v>0</v>
      </c>
      <c r="BD40" s="162">
        <f>IF(BC40=0,0,($M$40/$BC$40)*100000)</f>
        <v>0</v>
      </c>
      <c r="BE40" s="147">
        <f>'Health Regions'!E7</f>
        <v>0</v>
      </c>
      <c r="BF40" s="162">
        <f>IF(BE40=0,0,($N$40/$BE$40)*100000)</f>
        <v>0</v>
      </c>
      <c r="BG40" s="147">
        <f>'Health Regions'!G7</f>
        <v>0</v>
      </c>
      <c r="BH40" s="162">
        <f>IF(BG40=0,0,($N$40/$BG$40)*100000)</f>
        <v>0</v>
      </c>
      <c r="BI40" s="147">
        <f>'Health Regions'!I7</f>
        <v>0</v>
      </c>
      <c r="BJ40" s="162">
        <f>IF(BI40=0,0,($N$40/$BI$40)*100000)</f>
        <v>0</v>
      </c>
      <c r="BK40" s="147">
        <f>'Health Regions'!K7</f>
        <v>0</v>
      </c>
      <c r="BL40" s="162">
        <f>IF(BK40=0,0,($N$40/$BK$40)*100000)</f>
        <v>0</v>
      </c>
      <c r="BM40" s="147">
        <f>'Health Regions'!M7</f>
        <v>0</v>
      </c>
      <c r="BN40" s="162">
        <f>IF(BM40=0,0,($N$40/$BM$40)*100000)</f>
        <v>0</v>
      </c>
      <c r="BO40" s="147">
        <f>'Health Regions'!O7</f>
        <v>0</v>
      </c>
      <c r="BP40" s="162">
        <f>IF(BO40=0,0,($N$40/$BO$40)*100000)</f>
        <v>0</v>
      </c>
      <c r="BQ40" s="147">
        <f>'Health Regions'!Q7</f>
        <v>0</v>
      </c>
      <c r="BR40" s="162">
        <f>IF(BQ40=0,0,($N$40/$BQ$40)*100000)</f>
        <v>0</v>
      </c>
      <c r="BS40" s="147">
        <f>'Health Regions'!S7</f>
        <v>0</v>
      </c>
      <c r="BT40" s="162">
        <f>IF(BS40=0,0,($N$40/$BS$40)*100000)</f>
        <v>0</v>
      </c>
      <c r="BU40" s="147">
        <f>'Health Regions'!U7</f>
        <v>0</v>
      </c>
      <c r="BV40" s="162">
        <f>IF(BU40=0,0,($N$40/$BU$40)*100000)</f>
        <v>0</v>
      </c>
      <c r="BW40" s="147">
        <f>'Health Regions'!W7</f>
        <v>0</v>
      </c>
      <c r="BX40" s="162">
        <f>IF(BW40=0,0,($N$40/$BW$40)*100000)</f>
        <v>0</v>
      </c>
      <c r="BY40" s="147">
        <f>'Health Regions'!Y7</f>
        <v>0</v>
      </c>
      <c r="BZ40" s="162">
        <f>IF(BY40=0,0,($N$40/$BY$40)*100000)</f>
        <v>0</v>
      </c>
      <c r="CA40" s="147">
        <f>'Health Regions'!AA7</f>
        <v>0</v>
      </c>
      <c r="CB40" s="162">
        <f>IF(CA40=0,0,($N$40/$CA$40)*100000)</f>
        <v>0</v>
      </c>
      <c r="CC40" s="147">
        <f>'Health Regions'!AC7</f>
        <v>0</v>
      </c>
      <c r="CD40" s="162">
        <f>IF(CC40=0,0,($N$40/$CC$40)*100000)</f>
        <v>0</v>
      </c>
      <c r="CE40" s="147">
        <f>'Health Regions'!AE7</f>
        <v>0</v>
      </c>
      <c r="CF40" s="162">
        <f>IF(CE40=0,0,($AA$4/$CE$6)*100000)</f>
        <v>0</v>
      </c>
      <c r="CG40" s="147">
        <f>'Health Regions'!AG7</f>
        <v>0</v>
      </c>
      <c r="CH40" s="162">
        <f>IF(CG40=0,0,($AB$4/$CG$6)*100000)</f>
        <v>0</v>
      </c>
      <c r="CI40" s="147">
        <f>'Health Regions'!AI7</f>
        <v>0</v>
      </c>
      <c r="CJ40" s="162">
        <f>IF(CI40=0,0,($AC$4/$CI$6)*100000)</f>
        <v>0</v>
      </c>
      <c r="CK40" s="147">
        <f>'Health Regions'!AK7</f>
        <v>0</v>
      </c>
      <c r="CL40" s="162">
        <f>IF(CK40=0,0,($AD$4/$CK$6)*100000)</f>
        <v>0</v>
      </c>
      <c r="CM40" s="147">
        <f>'Health Regions'!AM7</f>
        <v>0</v>
      </c>
      <c r="CN40" s="162">
        <f>IF(CM40=0,0,($AE$4/$CM$6)*100000)</f>
        <v>0</v>
      </c>
      <c r="CO40" s="147">
        <f>'Health Regions'!AO7</f>
        <v>0</v>
      </c>
      <c r="CP40" s="162">
        <f>IF(CO40=0,0,($AF$4/$CO$6)*100000)</f>
        <v>0</v>
      </c>
      <c r="CQ40" s="161"/>
      <c r="CR40" s="162"/>
      <c r="CS40" s="164">
        <v>7.2533E-2</v>
      </c>
      <c r="CU40" s="152" t="str">
        <f>' Populations'!B11</f>
        <v>5-9</v>
      </c>
      <c r="CV40" s="165">
        <f t="shared" si="70"/>
        <v>0</v>
      </c>
      <c r="CW40" s="166">
        <f t="shared" si="71"/>
        <v>0</v>
      </c>
      <c r="CX40" s="166">
        <f t="shared" si="72"/>
        <v>0</v>
      </c>
      <c r="CY40" s="167">
        <f t="shared" si="73"/>
        <v>0</v>
      </c>
      <c r="CZ40" s="167">
        <f t="shared" si="74"/>
        <v>0</v>
      </c>
      <c r="DA40" s="167">
        <f t="shared" si="75"/>
        <v>0</v>
      </c>
      <c r="DB40" s="167">
        <f t="shared" si="76"/>
        <v>0</v>
      </c>
      <c r="DC40" s="167">
        <f t="shared" si="77"/>
        <v>0</v>
      </c>
      <c r="DD40" s="167">
        <f t="shared" si="78"/>
        <v>0</v>
      </c>
      <c r="DE40" s="167">
        <f t="shared" si="79"/>
        <v>0</v>
      </c>
      <c r="DF40" s="167">
        <f t="shared" si="80"/>
        <v>0</v>
      </c>
      <c r="DG40" s="167">
        <f t="shared" si="81"/>
        <v>0</v>
      </c>
      <c r="DH40" s="167">
        <f t="shared" si="82"/>
        <v>0</v>
      </c>
      <c r="DI40" s="167">
        <f t="shared" si="83"/>
        <v>0</v>
      </c>
      <c r="DJ40" s="167">
        <f t="shared" si="84"/>
        <v>0</v>
      </c>
      <c r="DK40" s="167">
        <f t="shared" si="85"/>
        <v>0</v>
      </c>
      <c r="DL40" s="167">
        <f t="shared" si="86"/>
        <v>0</v>
      </c>
      <c r="DM40" s="167">
        <f t="shared" si="87"/>
        <v>0</v>
      </c>
      <c r="DN40" s="167">
        <f t="shared" si="88"/>
        <v>0</v>
      </c>
      <c r="DO40" s="167">
        <f t="shared" si="89"/>
        <v>0</v>
      </c>
      <c r="DP40" s="167">
        <f t="shared" si="90"/>
        <v>0</v>
      </c>
      <c r="DQ40" s="167">
        <f t="shared" si="91"/>
        <v>0</v>
      </c>
      <c r="DR40" s="167">
        <f t="shared" si="92"/>
        <v>0</v>
      </c>
      <c r="DS40" s="167">
        <f t="shared" si="93"/>
        <v>0</v>
      </c>
      <c r="DT40" s="167">
        <f t="shared" si="94"/>
        <v>0</v>
      </c>
      <c r="DU40" s="167">
        <f t="shared" si="95"/>
        <v>0</v>
      </c>
      <c r="DV40" s="167">
        <f t="shared" si="96"/>
        <v>0</v>
      </c>
      <c r="DW40" s="167">
        <f t="shared" si="97"/>
        <v>0</v>
      </c>
      <c r="DX40" s="167">
        <f t="shared" si="98"/>
        <v>0</v>
      </c>
      <c r="DY40" s="167">
        <f t="shared" si="99"/>
        <v>0</v>
      </c>
    </row>
    <row r="41" spans="2:129" ht="13">
      <c r="B41" s="152" t="str">
        <f>' Populations'!B12</f>
        <v>10-14</v>
      </c>
      <c r="C41" s="325"/>
      <c r="D41" s="326"/>
      <c r="E41" s="170"/>
      <c r="F41" s="171"/>
      <c r="G41" s="171"/>
      <c r="H41" s="171"/>
      <c r="I41" s="171"/>
      <c r="J41" s="172"/>
      <c r="K41" s="172"/>
      <c r="L41" s="199"/>
      <c r="M41" s="174"/>
      <c r="N41" s="174"/>
      <c r="O41" s="174"/>
      <c r="P41" s="174"/>
      <c r="Q41" s="174"/>
      <c r="R41" s="174"/>
      <c r="S41" s="174"/>
      <c r="T41" s="174"/>
      <c r="U41" s="174"/>
      <c r="V41" s="174"/>
      <c r="W41" s="174"/>
      <c r="X41" s="174"/>
      <c r="Y41" s="174"/>
      <c r="Z41" s="175"/>
      <c r="AA41" s="175"/>
      <c r="AB41" s="175"/>
      <c r="AC41" s="175"/>
      <c r="AD41" s="175"/>
      <c r="AE41" s="175"/>
      <c r="AF41" s="175"/>
      <c r="AG41" s="161"/>
      <c r="AH41" s="162">
        <f>' Populations'!C12</f>
        <v>0</v>
      </c>
      <c r="AI41" s="162">
        <f>IF(AH41=0,0,($C$41/$AH$41)*100000)</f>
        <v>0</v>
      </c>
      <c r="AJ41" s="162">
        <f>' Populations'!E12</f>
        <v>0</v>
      </c>
      <c r="AK41" s="162">
        <f>IF(AJ41=0,0,($D$41/$AJ$41)*100000)</f>
        <v>0</v>
      </c>
      <c r="AL41" s="162">
        <f>' Populations'!G12</f>
        <v>0</v>
      </c>
      <c r="AM41" s="162">
        <f>IF(AL41=0,0,($E$41/$AL$41)*100000)</f>
        <v>0</v>
      </c>
      <c r="AN41" s="162">
        <f>' Populations'!I12</f>
        <v>0</v>
      </c>
      <c r="AO41" s="162">
        <f>IF(AN41=0,0,($F$41/$AN$41)*100000)</f>
        <v>0</v>
      </c>
      <c r="AP41" s="201">
        <f>' Populations'!K12</f>
        <v>0</v>
      </c>
      <c r="AQ41" s="162">
        <f>IF(AP41=0,0,($G$41/$AP$41)*100000)</f>
        <v>0</v>
      </c>
      <c r="AR41" s="201">
        <f>' Populations'!M12</f>
        <v>0</v>
      </c>
      <c r="AS41" s="162">
        <f>IF(AR41=0,0,($H$41/$AR$41)*100000)</f>
        <v>0</v>
      </c>
      <c r="AT41" s="162">
        <f>' Populations'!O12</f>
        <v>0</v>
      </c>
      <c r="AU41" s="162">
        <f>IF(AT41=0,0,($I$41/$AT$41)*100000)</f>
        <v>0</v>
      </c>
      <c r="AV41" s="162">
        <f>' Populations'!Q12</f>
        <v>0</v>
      </c>
      <c r="AW41" s="162">
        <f>IF(AV41=0,0,($J$41/$AV$41)*100000)</f>
        <v>0</v>
      </c>
      <c r="AX41" s="162">
        <f>' Populations'!S12</f>
        <v>0</v>
      </c>
      <c r="AY41" s="162">
        <f>IF(AX41=0,0,($K$41/$AX$41)*100000)</f>
        <v>0</v>
      </c>
      <c r="AZ41" s="201">
        <f>' Populations'!U12</f>
        <v>0</v>
      </c>
      <c r="BA41" s="162">
        <f>IF(AZ41=0,0,($L$41/$AZ$41)*100000)</f>
        <v>0</v>
      </c>
      <c r="BB41" s="163"/>
      <c r="BC41" s="147">
        <f>'Health Regions'!C8</f>
        <v>0</v>
      </c>
      <c r="BD41" s="162">
        <f>IF(BC41=0,0,($M$41/$BC$41)*100000)</f>
        <v>0</v>
      </c>
      <c r="BE41" s="147">
        <f>'Health Regions'!E8</f>
        <v>0</v>
      </c>
      <c r="BF41" s="162">
        <f>IF(BE41=0,0,($N$41/$BE$41)*100000)</f>
        <v>0</v>
      </c>
      <c r="BG41" s="147">
        <f>'Health Regions'!G8</f>
        <v>0</v>
      </c>
      <c r="BH41" s="162">
        <f>IF(BG41=0,0,($N$41/$BG$41)*100000)</f>
        <v>0</v>
      </c>
      <c r="BI41" s="147">
        <f>'Health Regions'!I8</f>
        <v>0</v>
      </c>
      <c r="BJ41" s="162">
        <f>IF(BI41=0,0,($N$41/$BI$41)*100000)</f>
        <v>0</v>
      </c>
      <c r="BK41" s="147">
        <f>'Health Regions'!K8</f>
        <v>0</v>
      </c>
      <c r="BL41" s="162">
        <f>IF(BK41=0,0,($N$41/$BK$41)*100000)</f>
        <v>0</v>
      </c>
      <c r="BM41" s="147">
        <f>'Health Regions'!M8</f>
        <v>0</v>
      </c>
      <c r="BN41" s="162">
        <f>IF(BM41=0,0,($N$41/$BM$41)*100000)</f>
        <v>0</v>
      </c>
      <c r="BO41" s="147">
        <f>'Health Regions'!O8</f>
        <v>0</v>
      </c>
      <c r="BP41" s="162">
        <f>IF(BO41=0,0,($N$41/$BO$41)*100000)</f>
        <v>0</v>
      </c>
      <c r="BQ41" s="147">
        <f>'Health Regions'!Q8</f>
        <v>0</v>
      </c>
      <c r="BR41" s="162">
        <f>IF(BQ41=0,0,($N$41/$BQ$41)*100000)</f>
        <v>0</v>
      </c>
      <c r="BS41" s="147">
        <f>'Health Regions'!S8</f>
        <v>0</v>
      </c>
      <c r="BT41" s="162">
        <f>IF(BS41=0,0,($N$41/$BS$41)*100000)</f>
        <v>0</v>
      </c>
      <c r="BU41" s="147">
        <f>'Health Regions'!U8</f>
        <v>0</v>
      </c>
      <c r="BV41" s="162">
        <f>IF(BU41=0,0,($N$41/$BU$41)*100000)</f>
        <v>0</v>
      </c>
      <c r="BW41" s="147">
        <f>'Health Regions'!W8</f>
        <v>0</v>
      </c>
      <c r="BX41" s="162">
        <f>IF(BW41=0,0,($N$41/$BW$41)*100000)</f>
        <v>0</v>
      </c>
      <c r="BY41" s="147">
        <f>'Health Regions'!Y8</f>
        <v>0</v>
      </c>
      <c r="BZ41" s="162">
        <f>IF(BY41=0,0,($N$41/$BY$41)*100000)</f>
        <v>0</v>
      </c>
      <c r="CA41" s="147">
        <f>'Health Regions'!AA8</f>
        <v>0</v>
      </c>
      <c r="CB41" s="162">
        <f>IF(CA41=0,0,($N$41/$CA$41)*100000)</f>
        <v>0</v>
      </c>
      <c r="CC41" s="147">
        <f>'Health Regions'!AC8</f>
        <v>0</v>
      </c>
      <c r="CD41" s="162">
        <f>IF(CC41=0,0,($N$41/$CC$41)*100000)</f>
        <v>0</v>
      </c>
      <c r="CE41" s="147">
        <f>'Health Regions'!AE8</f>
        <v>0</v>
      </c>
      <c r="CF41" s="162">
        <f>IF(CE41=0,0,($AA$4/$CE$7)*100000)</f>
        <v>0</v>
      </c>
      <c r="CG41" s="147">
        <f>'Health Regions'!AG8</f>
        <v>0</v>
      </c>
      <c r="CH41" s="162">
        <f>IF(CG41=0,0,($AB$4/$CG$7)*100000)</f>
        <v>0</v>
      </c>
      <c r="CI41" s="147">
        <f>'Health Regions'!AI8</f>
        <v>0</v>
      </c>
      <c r="CJ41" s="162">
        <f>IF(CI41=0,0,($AC$4/$CI$7)*100000)</f>
        <v>0</v>
      </c>
      <c r="CK41" s="147">
        <f>'Health Regions'!AK8</f>
        <v>0</v>
      </c>
      <c r="CL41" s="162">
        <f>IF(CK41=0,0,($AD$4/$CK$7)*100000)</f>
        <v>0</v>
      </c>
      <c r="CM41" s="147">
        <f>'Health Regions'!AM8</f>
        <v>0</v>
      </c>
      <c r="CN41" s="162">
        <f>IF(CM41=0,0,($AE$4/$CM$7)*100000)</f>
        <v>0</v>
      </c>
      <c r="CO41" s="147">
        <f>'Health Regions'!AO8</f>
        <v>0</v>
      </c>
      <c r="CP41" s="162">
        <f>IF(CO41=0,0,($AF$4/$CO$7)*100000)</f>
        <v>0</v>
      </c>
      <c r="CQ41" s="161"/>
      <c r="CR41" s="162"/>
      <c r="CS41" s="164">
        <v>7.3032E-2</v>
      </c>
      <c r="CU41" s="152" t="str">
        <f>' Populations'!B12</f>
        <v>10-14</v>
      </c>
      <c r="CV41" s="165">
        <f t="shared" si="70"/>
        <v>0</v>
      </c>
      <c r="CW41" s="166">
        <f t="shared" si="71"/>
        <v>0</v>
      </c>
      <c r="CX41" s="166">
        <f t="shared" si="72"/>
        <v>0</v>
      </c>
      <c r="CY41" s="167">
        <f t="shared" si="73"/>
        <v>0</v>
      </c>
      <c r="CZ41" s="167">
        <f t="shared" si="74"/>
        <v>0</v>
      </c>
      <c r="DA41" s="167">
        <f t="shared" si="75"/>
        <v>0</v>
      </c>
      <c r="DB41" s="167">
        <f t="shared" si="76"/>
        <v>0</v>
      </c>
      <c r="DC41" s="167">
        <f t="shared" si="77"/>
        <v>0</v>
      </c>
      <c r="DD41" s="167">
        <f t="shared" si="78"/>
        <v>0</v>
      </c>
      <c r="DE41" s="167">
        <f t="shared" si="79"/>
        <v>0</v>
      </c>
      <c r="DF41" s="167">
        <f t="shared" si="80"/>
        <v>0</v>
      </c>
      <c r="DG41" s="167">
        <f t="shared" si="81"/>
        <v>0</v>
      </c>
      <c r="DH41" s="167">
        <f t="shared" si="82"/>
        <v>0</v>
      </c>
      <c r="DI41" s="167">
        <f t="shared" si="83"/>
        <v>0</v>
      </c>
      <c r="DJ41" s="167">
        <f t="shared" si="84"/>
        <v>0</v>
      </c>
      <c r="DK41" s="167">
        <f t="shared" si="85"/>
        <v>0</v>
      </c>
      <c r="DL41" s="167">
        <f t="shared" si="86"/>
        <v>0</v>
      </c>
      <c r="DM41" s="167">
        <f t="shared" si="87"/>
        <v>0</v>
      </c>
      <c r="DN41" s="167">
        <f t="shared" si="88"/>
        <v>0</v>
      </c>
      <c r="DO41" s="167">
        <f t="shared" si="89"/>
        <v>0</v>
      </c>
      <c r="DP41" s="167">
        <f t="shared" si="90"/>
        <v>0</v>
      </c>
      <c r="DQ41" s="167">
        <f t="shared" si="91"/>
        <v>0</v>
      </c>
      <c r="DR41" s="167">
        <f t="shared" si="92"/>
        <v>0</v>
      </c>
      <c r="DS41" s="167">
        <f t="shared" si="93"/>
        <v>0</v>
      </c>
      <c r="DT41" s="167">
        <f t="shared" si="94"/>
        <v>0</v>
      </c>
      <c r="DU41" s="167">
        <f t="shared" si="95"/>
        <v>0</v>
      </c>
      <c r="DV41" s="167">
        <f t="shared" si="96"/>
        <v>0</v>
      </c>
      <c r="DW41" s="167">
        <f t="shared" si="97"/>
        <v>0</v>
      </c>
      <c r="DX41" s="167">
        <f t="shared" si="98"/>
        <v>0</v>
      </c>
      <c r="DY41" s="167">
        <f t="shared" si="99"/>
        <v>0</v>
      </c>
    </row>
    <row r="42" spans="2:129" ht="13">
      <c r="B42" s="152" t="str">
        <f>' Populations'!B13</f>
        <v>15-19</v>
      </c>
      <c r="C42" s="325"/>
      <c r="D42" s="326"/>
      <c r="E42" s="170"/>
      <c r="F42" s="171"/>
      <c r="G42" s="171"/>
      <c r="H42" s="171"/>
      <c r="I42" s="171"/>
      <c r="J42" s="172"/>
      <c r="K42" s="172"/>
      <c r="L42" s="199"/>
      <c r="M42" s="174"/>
      <c r="N42" s="174"/>
      <c r="O42" s="174"/>
      <c r="P42" s="174"/>
      <c r="Q42" s="174"/>
      <c r="R42" s="174"/>
      <c r="S42" s="174"/>
      <c r="T42" s="174"/>
      <c r="U42" s="174"/>
      <c r="V42" s="174"/>
      <c r="W42" s="174"/>
      <c r="X42" s="174"/>
      <c r="Y42" s="174"/>
      <c r="Z42" s="175"/>
      <c r="AA42" s="175"/>
      <c r="AB42" s="175"/>
      <c r="AC42" s="175"/>
      <c r="AD42" s="175"/>
      <c r="AE42" s="175"/>
      <c r="AF42" s="175"/>
      <c r="AG42" s="161"/>
      <c r="AH42" s="162">
        <f>' Populations'!C13</f>
        <v>0</v>
      </c>
      <c r="AI42" s="162">
        <f>IF(AH42=0,0,($C$42/$AH$42)*100000)</f>
        <v>0</v>
      </c>
      <c r="AJ42" s="162">
        <f>' Populations'!E13</f>
        <v>0</v>
      </c>
      <c r="AK42" s="162">
        <f>IF(AJ42=0,0,($D$42/$AJ$42)*100000)</f>
        <v>0</v>
      </c>
      <c r="AL42" s="162">
        <f>' Populations'!G13</f>
        <v>0</v>
      </c>
      <c r="AM42" s="162">
        <f>IF(AL42=0,0,($E$42/$AL$42)*100000)</f>
        <v>0</v>
      </c>
      <c r="AN42" s="162">
        <f>' Populations'!I13</f>
        <v>0</v>
      </c>
      <c r="AO42" s="162">
        <f>IF(AN42=0,0,($F$42/$AN$42)*100000)</f>
        <v>0</v>
      </c>
      <c r="AP42" s="201">
        <f>' Populations'!K13</f>
        <v>0</v>
      </c>
      <c r="AQ42" s="162">
        <f>IF(AP42=0,0,($G$42/$AP$42)*100000)</f>
        <v>0</v>
      </c>
      <c r="AR42" s="201">
        <f>' Populations'!M13</f>
        <v>0</v>
      </c>
      <c r="AS42" s="162">
        <f>IF(AR42=0,0,($H$42/$AR$42)*100000)</f>
        <v>0</v>
      </c>
      <c r="AT42" s="162">
        <f>' Populations'!O13</f>
        <v>0</v>
      </c>
      <c r="AU42" s="162">
        <f>IF(AT42=0,0,($I$42/$AT$42)*100000)</f>
        <v>0</v>
      </c>
      <c r="AV42" s="162">
        <f>' Populations'!Q13</f>
        <v>0</v>
      </c>
      <c r="AW42" s="162">
        <f>IF(AV42=0,0,($J$42/$AV$42)*100000)</f>
        <v>0</v>
      </c>
      <c r="AX42" s="162">
        <f>' Populations'!S13</f>
        <v>0</v>
      </c>
      <c r="AY42" s="162">
        <f>IF(AX42=0,0,($K$42/$AX$42)*100000)</f>
        <v>0</v>
      </c>
      <c r="AZ42" s="201">
        <f>' Populations'!U13</f>
        <v>0</v>
      </c>
      <c r="BA42" s="162">
        <f>IF(AZ42=0,0,($L$42/$AZ$42)*100000)</f>
        <v>0</v>
      </c>
      <c r="BB42" s="163"/>
      <c r="BC42" s="147">
        <f>'Health Regions'!C9</f>
        <v>0</v>
      </c>
      <c r="BD42" s="162">
        <f>IF(BC42=0,0,($M$42/$BC$42)*100000)</f>
        <v>0</v>
      </c>
      <c r="BE42" s="147">
        <f>'Health Regions'!E9</f>
        <v>0</v>
      </c>
      <c r="BF42" s="162">
        <f>IF(BE42=0,0,($N$42/$BE$42)*100000)</f>
        <v>0</v>
      </c>
      <c r="BG42" s="147">
        <f>'Health Regions'!G9</f>
        <v>0</v>
      </c>
      <c r="BH42" s="162">
        <f>IF(BG42=0,0,($N$42/$BG$42)*100000)</f>
        <v>0</v>
      </c>
      <c r="BI42" s="147">
        <f>'Health Regions'!I9</f>
        <v>0</v>
      </c>
      <c r="BJ42" s="162">
        <f>IF(BI42=0,0,($N$42/$BI$42)*100000)</f>
        <v>0</v>
      </c>
      <c r="BK42" s="147">
        <f>'Health Regions'!K9</f>
        <v>0</v>
      </c>
      <c r="BL42" s="162">
        <f>IF(BK42=0,0,($N$42/$BK$42)*100000)</f>
        <v>0</v>
      </c>
      <c r="BM42" s="147">
        <f>'Health Regions'!M9</f>
        <v>0</v>
      </c>
      <c r="BN42" s="162">
        <f>IF(BM42=0,0,($N$42/$BM$42)*100000)</f>
        <v>0</v>
      </c>
      <c r="BO42" s="147">
        <f>'Health Regions'!O9</f>
        <v>0</v>
      </c>
      <c r="BP42" s="162">
        <f>IF(BO42=0,0,($N$42/$BO$42)*100000)</f>
        <v>0</v>
      </c>
      <c r="BQ42" s="147">
        <f>'Health Regions'!Q9</f>
        <v>0</v>
      </c>
      <c r="BR42" s="162">
        <f>IF(BQ42=0,0,($N$42/$BQ$42)*100000)</f>
        <v>0</v>
      </c>
      <c r="BS42" s="147">
        <f>'Health Regions'!S9</f>
        <v>0</v>
      </c>
      <c r="BT42" s="162">
        <f>IF(BS42=0,0,($N$42/$BS$42)*100000)</f>
        <v>0</v>
      </c>
      <c r="BU42" s="147">
        <f>'Health Regions'!U9</f>
        <v>0</v>
      </c>
      <c r="BV42" s="162">
        <f>IF(BU42=0,0,($N$42/$BU$42)*100000)</f>
        <v>0</v>
      </c>
      <c r="BW42" s="147">
        <f>'Health Regions'!W9</f>
        <v>0</v>
      </c>
      <c r="BX42" s="162">
        <f>IF(BW42=0,0,($N$42/$BW$42)*100000)</f>
        <v>0</v>
      </c>
      <c r="BY42" s="147">
        <f>'Health Regions'!Y9</f>
        <v>0</v>
      </c>
      <c r="BZ42" s="162">
        <f>IF(BY42=0,0,($N$42/$BY$42)*100000)</f>
        <v>0</v>
      </c>
      <c r="CA42" s="147">
        <f>'Health Regions'!AA9</f>
        <v>0</v>
      </c>
      <c r="CB42" s="162">
        <f>IF(CA42=0,0,($N$42/$CA$42)*100000)</f>
        <v>0</v>
      </c>
      <c r="CC42" s="147">
        <f>'Health Regions'!AC9</f>
        <v>0</v>
      </c>
      <c r="CD42" s="162">
        <f>IF(CC42=0,0,($N$42/$CC$42)*100000)</f>
        <v>0</v>
      </c>
      <c r="CE42" s="147">
        <f>'Health Regions'!AE9</f>
        <v>0</v>
      </c>
      <c r="CF42" s="162">
        <f>IF(CE42=0,0,($AA$4/$CE$8)*100000)</f>
        <v>0</v>
      </c>
      <c r="CG42" s="147">
        <f>'Health Regions'!AG9</f>
        <v>0</v>
      </c>
      <c r="CH42" s="162">
        <f>IF(CG42=0,0,($AB$4/$CG$8)*100000)</f>
        <v>0</v>
      </c>
      <c r="CI42" s="147">
        <f>'Health Regions'!AI9</f>
        <v>0</v>
      </c>
      <c r="CJ42" s="162">
        <f>IF(CI42=0,0,($AC$4/$CI$8)*100000)</f>
        <v>0</v>
      </c>
      <c r="CK42" s="147">
        <f>'Health Regions'!AK9</f>
        <v>0</v>
      </c>
      <c r="CL42" s="162">
        <f>IF(CK42=0,0,($AD$4/$CK$8)*100000)</f>
        <v>0</v>
      </c>
      <c r="CM42" s="147">
        <f>'Health Regions'!AM9</f>
        <v>0</v>
      </c>
      <c r="CN42" s="162">
        <f>IF(CM42=0,0,($AE$4/$CM$8)*100000)</f>
        <v>0</v>
      </c>
      <c r="CO42" s="147">
        <f>'Health Regions'!AO9</f>
        <v>0</v>
      </c>
      <c r="CP42" s="162">
        <f>IF(CO42=0,0,($AF$4/$CO$8)*100000)</f>
        <v>0</v>
      </c>
      <c r="CQ42" s="161"/>
      <c r="CR42" s="162"/>
      <c r="CS42" s="164">
        <v>7.2168999999999997E-2</v>
      </c>
      <c r="CU42" s="152" t="str">
        <f>' Populations'!B13</f>
        <v>15-19</v>
      </c>
      <c r="CV42" s="165">
        <f t="shared" si="70"/>
        <v>0</v>
      </c>
      <c r="CW42" s="166">
        <f t="shared" si="71"/>
        <v>0</v>
      </c>
      <c r="CX42" s="166">
        <f t="shared" si="72"/>
        <v>0</v>
      </c>
      <c r="CY42" s="167">
        <f t="shared" si="73"/>
        <v>0</v>
      </c>
      <c r="CZ42" s="167">
        <f t="shared" si="74"/>
        <v>0</v>
      </c>
      <c r="DA42" s="167">
        <f t="shared" si="75"/>
        <v>0</v>
      </c>
      <c r="DB42" s="167">
        <f t="shared" si="76"/>
        <v>0</v>
      </c>
      <c r="DC42" s="167">
        <f t="shared" si="77"/>
        <v>0</v>
      </c>
      <c r="DD42" s="167">
        <f t="shared" si="78"/>
        <v>0</v>
      </c>
      <c r="DE42" s="167">
        <f t="shared" si="79"/>
        <v>0</v>
      </c>
      <c r="DF42" s="167">
        <f t="shared" si="80"/>
        <v>0</v>
      </c>
      <c r="DG42" s="167">
        <f t="shared" si="81"/>
        <v>0</v>
      </c>
      <c r="DH42" s="167">
        <f t="shared" si="82"/>
        <v>0</v>
      </c>
      <c r="DI42" s="167">
        <f t="shared" si="83"/>
        <v>0</v>
      </c>
      <c r="DJ42" s="167">
        <f t="shared" si="84"/>
        <v>0</v>
      </c>
      <c r="DK42" s="167">
        <f t="shared" si="85"/>
        <v>0</v>
      </c>
      <c r="DL42" s="167">
        <f t="shared" si="86"/>
        <v>0</v>
      </c>
      <c r="DM42" s="167">
        <f t="shared" si="87"/>
        <v>0</v>
      </c>
      <c r="DN42" s="167">
        <f t="shared" si="88"/>
        <v>0</v>
      </c>
      <c r="DO42" s="167">
        <f t="shared" si="89"/>
        <v>0</v>
      </c>
      <c r="DP42" s="167">
        <f t="shared" si="90"/>
        <v>0</v>
      </c>
      <c r="DQ42" s="167">
        <f t="shared" si="91"/>
        <v>0</v>
      </c>
      <c r="DR42" s="167">
        <f t="shared" si="92"/>
        <v>0</v>
      </c>
      <c r="DS42" s="167">
        <f t="shared" si="93"/>
        <v>0</v>
      </c>
      <c r="DT42" s="167">
        <f t="shared" si="94"/>
        <v>0</v>
      </c>
      <c r="DU42" s="167">
        <f t="shared" si="95"/>
        <v>0</v>
      </c>
      <c r="DV42" s="167">
        <f t="shared" si="96"/>
        <v>0</v>
      </c>
      <c r="DW42" s="167">
        <f t="shared" si="97"/>
        <v>0</v>
      </c>
      <c r="DX42" s="167">
        <f t="shared" si="98"/>
        <v>0</v>
      </c>
      <c r="DY42" s="167">
        <f t="shared" si="99"/>
        <v>0</v>
      </c>
    </row>
    <row r="43" spans="2:129" ht="13">
      <c r="B43" s="152" t="str">
        <f>' Populations'!B14</f>
        <v>20-24</v>
      </c>
      <c r="C43" s="325"/>
      <c r="D43" s="326"/>
      <c r="E43" s="170"/>
      <c r="F43" s="171"/>
      <c r="G43" s="171"/>
      <c r="H43" s="171"/>
      <c r="I43" s="171"/>
      <c r="J43" s="172"/>
      <c r="K43" s="172"/>
      <c r="L43" s="199"/>
      <c r="M43" s="174"/>
      <c r="N43" s="174"/>
      <c r="O43" s="174"/>
      <c r="P43" s="174"/>
      <c r="Q43" s="174"/>
      <c r="R43" s="174"/>
      <c r="S43" s="174"/>
      <c r="T43" s="174"/>
      <c r="U43" s="174"/>
      <c r="V43" s="174"/>
      <c r="W43" s="174"/>
      <c r="X43" s="174"/>
      <c r="Y43" s="174"/>
      <c r="Z43" s="175"/>
      <c r="AA43" s="175"/>
      <c r="AB43" s="175"/>
      <c r="AC43" s="175"/>
      <c r="AD43" s="175"/>
      <c r="AE43" s="175"/>
      <c r="AF43" s="175"/>
      <c r="AG43" s="161"/>
      <c r="AH43" s="162">
        <f>' Populations'!C14</f>
        <v>0</v>
      </c>
      <c r="AI43" s="162">
        <f>IF(AH43=0,0,($C$43/$AH$43)*100000)</f>
        <v>0</v>
      </c>
      <c r="AJ43" s="162">
        <f>' Populations'!E14</f>
        <v>0</v>
      </c>
      <c r="AK43" s="162">
        <f>IF(AJ43=0,0,($D$43/$AJ$43)*100000)</f>
        <v>0</v>
      </c>
      <c r="AL43" s="162">
        <f>' Populations'!G14</f>
        <v>0</v>
      </c>
      <c r="AM43" s="162">
        <f>IF(AL43=0,0,($E$43/$AL$43)*100000)</f>
        <v>0</v>
      </c>
      <c r="AN43" s="162">
        <f>' Populations'!I14</f>
        <v>0</v>
      </c>
      <c r="AO43" s="162">
        <f>IF(AN43=0,0,($F$43/$AN$43)*100000)</f>
        <v>0</v>
      </c>
      <c r="AP43" s="201">
        <f>' Populations'!K14</f>
        <v>0</v>
      </c>
      <c r="AQ43" s="162">
        <f>IF(AP43=0,0,($G$43/$AP$43)*100000)</f>
        <v>0</v>
      </c>
      <c r="AR43" s="201">
        <f>' Populations'!M14</f>
        <v>0</v>
      </c>
      <c r="AS43" s="162">
        <f>IF(AR43=0,0,($H$43/$AR$43)*100000)</f>
        <v>0</v>
      </c>
      <c r="AT43" s="162">
        <f>' Populations'!O14</f>
        <v>0</v>
      </c>
      <c r="AU43" s="162">
        <f>IF(AT43=0,0,($I$43/$AT$43)*100000)</f>
        <v>0</v>
      </c>
      <c r="AV43" s="162">
        <f>' Populations'!Q14</f>
        <v>0</v>
      </c>
      <c r="AW43" s="162">
        <f>IF(AV43=0,0,($J$43/$AV$43)*100000)</f>
        <v>0</v>
      </c>
      <c r="AX43" s="162">
        <f>' Populations'!S14</f>
        <v>0</v>
      </c>
      <c r="AY43" s="162">
        <f>IF(AX43=0,0,($K$43/$AX$43)*100000)</f>
        <v>0</v>
      </c>
      <c r="AZ43" s="201">
        <f>' Populations'!U14</f>
        <v>0</v>
      </c>
      <c r="BA43" s="162">
        <f>IF(AZ43=0,0,($L$43/$AZ$43)*100000)</f>
        <v>0</v>
      </c>
      <c r="BB43" s="163"/>
      <c r="BC43" s="147">
        <f>'Health Regions'!C10</f>
        <v>0</v>
      </c>
      <c r="BD43" s="162">
        <f>IF(BC43=0,0,($M$43/$BC$43)*100000)</f>
        <v>0</v>
      </c>
      <c r="BE43" s="147">
        <f>'Health Regions'!E10</f>
        <v>0</v>
      </c>
      <c r="BF43" s="162">
        <f>IF(BE43=0,0,($N$43/$BE$43)*100000)</f>
        <v>0</v>
      </c>
      <c r="BG43" s="147">
        <f>'Health Regions'!G10</f>
        <v>0</v>
      </c>
      <c r="BH43" s="162">
        <f>IF(BG43=0,0,($N$43/$BG$43)*100000)</f>
        <v>0</v>
      </c>
      <c r="BI43" s="147">
        <f>'Health Regions'!I10</f>
        <v>0</v>
      </c>
      <c r="BJ43" s="162">
        <f>IF(BI43=0,0,($N$43/$BI$43)*100000)</f>
        <v>0</v>
      </c>
      <c r="BK43" s="147">
        <f>'Health Regions'!K10</f>
        <v>0</v>
      </c>
      <c r="BL43" s="162">
        <f>IF(BK43=0,0,($N$43/$BK$43)*100000)</f>
        <v>0</v>
      </c>
      <c r="BM43" s="147">
        <f>'Health Regions'!M10</f>
        <v>0</v>
      </c>
      <c r="BN43" s="162">
        <f>IF(BM43=0,0,($N$43/$BM$43)*100000)</f>
        <v>0</v>
      </c>
      <c r="BO43" s="147">
        <f>'Health Regions'!O10</f>
        <v>0</v>
      </c>
      <c r="BP43" s="162">
        <f>IF(BO43=0,0,($N$43/$BO$43)*100000)</f>
        <v>0</v>
      </c>
      <c r="BQ43" s="147">
        <f>'Health Regions'!Q10</f>
        <v>0</v>
      </c>
      <c r="BR43" s="162">
        <f>IF(BQ43=0,0,($N$43/$BQ$43)*100000)</f>
        <v>0</v>
      </c>
      <c r="BS43" s="147">
        <f>'Health Regions'!S10</f>
        <v>0</v>
      </c>
      <c r="BT43" s="162">
        <f>IF(BS43=0,0,($N$43/$BS$43)*100000)</f>
        <v>0</v>
      </c>
      <c r="BU43" s="147">
        <f>'Health Regions'!U10</f>
        <v>0</v>
      </c>
      <c r="BV43" s="162">
        <f>IF(BU43=0,0,($N$43/$BU$43)*100000)</f>
        <v>0</v>
      </c>
      <c r="BW43" s="147">
        <f>'Health Regions'!W10</f>
        <v>0</v>
      </c>
      <c r="BX43" s="162">
        <f>IF(BW43=0,0,($N$43/$BW$43)*100000)</f>
        <v>0</v>
      </c>
      <c r="BY43" s="147">
        <f>'Health Regions'!Y10</f>
        <v>0</v>
      </c>
      <c r="BZ43" s="162">
        <f>IF(BY43=0,0,($N$43/$BY$43)*100000)</f>
        <v>0</v>
      </c>
      <c r="CA43" s="147">
        <f>'Health Regions'!AA10</f>
        <v>0</v>
      </c>
      <c r="CB43" s="162">
        <f>IF(CA43=0,0,($N$43/$CA$43)*100000)</f>
        <v>0</v>
      </c>
      <c r="CC43" s="147">
        <f>'Health Regions'!AC10</f>
        <v>0</v>
      </c>
      <c r="CD43" s="162">
        <f>IF(CC43=0,0,($N$43/$CC$43)*100000)</f>
        <v>0</v>
      </c>
      <c r="CE43" s="147">
        <f>'Health Regions'!AE10</f>
        <v>0</v>
      </c>
      <c r="CF43" s="162">
        <f>IF(CE43=0,0,($AA$4/$CE$9)*100000)</f>
        <v>0</v>
      </c>
      <c r="CG43" s="147">
        <f>'Health Regions'!AG10</f>
        <v>0</v>
      </c>
      <c r="CH43" s="162">
        <f>IF(CG43=0,0,($AB$4/$CG$9)*100000)</f>
        <v>0</v>
      </c>
      <c r="CI43" s="147">
        <f>'Health Regions'!AI10</f>
        <v>0</v>
      </c>
      <c r="CJ43" s="162">
        <f>IF(CI43=0,0,($AC$4/$CI$9)*100000)</f>
        <v>0</v>
      </c>
      <c r="CK43" s="147">
        <f>'Health Regions'!AK10</f>
        <v>0</v>
      </c>
      <c r="CL43" s="162">
        <f>IF(CK43=0,0,($AD$4/$CK$9)*100000)</f>
        <v>0</v>
      </c>
      <c r="CM43" s="147">
        <f>'Health Regions'!AM10</f>
        <v>0</v>
      </c>
      <c r="CN43" s="162">
        <f>IF(CM43=0,0,($AE$4/$CM$9)*100000)</f>
        <v>0</v>
      </c>
      <c r="CO43" s="147">
        <f>'Health Regions'!AO10</f>
        <v>0</v>
      </c>
      <c r="CP43" s="162">
        <f>IF(CO43=0,0,($AF$4/$CO$9)*100000)</f>
        <v>0</v>
      </c>
      <c r="CQ43" s="161"/>
      <c r="CR43" s="162"/>
      <c r="CS43" s="164">
        <v>6.6477999999999995E-2</v>
      </c>
      <c r="CU43" s="152" t="str">
        <f>' Populations'!B14</f>
        <v>20-24</v>
      </c>
      <c r="CV43" s="165">
        <f t="shared" si="70"/>
        <v>0</v>
      </c>
      <c r="CW43" s="166">
        <f t="shared" si="71"/>
        <v>0</v>
      </c>
      <c r="CX43" s="166">
        <f t="shared" si="72"/>
        <v>0</v>
      </c>
      <c r="CY43" s="167">
        <f t="shared" si="73"/>
        <v>0</v>
      </c>
      <c r="CZ43" s="167">
        <f t="shared" si="74"/>
        <v>0</v>
      </c>
      <c r="DA43" s="167">
        <f t="shared" si="75"/>
        <v>0</v>
      </c>
      <c r="DB43" s="167">
        <f t="shared" si="76"/>
        <v>0</v>
      </c>
      <c r="DC43" s="167">
        <f t="shared" si="77"/>
        <v>0</v>
      </c>
      <c r="DD43" s="167">
        <f t="shared" si="78"/>
        <v>0</v>
      </c>
      <c r="DE43" s="167">
        <f t="shared" si="79"/>
        <v>0</v>
      </c>
      <c r="DF43" s="167">
        <f t="shared" si="80"/>
        <v>0</v>
      </c>
      <c r="DG43" s="167">
        <f t="shared" si="81"/>
        <v>0</v>
      </c>
      <c r="DH43" s="167">
        <f t="shared" si="82"/>
        <v>0</v>
      </c>
      <c r="DI43" s="167">
        <f t="shared" si="83"/>
        <v>0</v>
      </c>
      <c r="DJ43" s="167">
        <f t="shared" si="84"/>
        <v>0</v>
      </c>
      <c r="DK43" s="167">
        <f t="shared" si="85"/>
        <v>0</v>
      </c>
      <c r="DL43" s="167">
        <f t="shared" si="86"/>
        <v>0</v>
      </c>
      <c r="DM43" s="167">
        <f t="shared" si="87"/>
        <v>0</v>
      </c>
      <c r="DN43" s="167">
        <f t="shared" si="88"/>
        <v>0</v>
      </c>
      <c r="DO43" s="167">
        <f t="shared" si="89"/>
        <v>0</v>
      </c>
      <c r="DP43" s="167">
        <f t="shared" si="90"/>
        <v>0</v>
      </c>
      <c r="DQ43" s="167">
        <f t="shared" si="91"/>
        <v>0</v>
      </c>
      <c r="DR43" s="167">
        <f t="shared" si="92"/>
        <v>0</v>
      </c>
      <c r="DS43" s="167">
        <f t="shared" si="93"/>
        <v>0</v>
      </c>
      <c r="DT43" s="167">
        <f t="shared" si="94"/>
        <v>0</v>
      </c>
      <c r="DU43" s="167">
        <f t="shared" si="95"/>
        <v>0</v>
      </c>
      <c r="DV43" s="167">
        <f t="shared" si="96"/>
        <v>0</v>
      </c>
      <c r="DW43" s="167">
        <f t="shared" si="97"/>
        <v>0</v>
      </c>
      <c r="DX43" s="167">
        <f t="shared" si="98"/>
        <v>0</v>
      </c>
      <c r="DY43" s="167">
        <f t="shared" si="99"/>
        <v>0</v>
      </c>
    </row>
    <row r="44" spans="2:129" ht="13">
      <c r="B44" s="152" t="str">
        <f>' Populations'!B15</f>
        <v>25-34</v>
      </c>
      <c r="C44" s="325"/>
      <c r="D44" s="326"/>
      <c r="E44" s="170"/>
      <c r="F44" s="171"/>
      <c r="G44" s="171"/>
      <c r="H44" s="171"/>
      <c r="I44" s="171"/>
      <c r="J44" s="172"/>
      <c r="K44" s="172"/>
      <c r="L44" s="199"/>
      <c r="M44" s="174"/>
      <c r="N44" s="174"/>
      <c r="O44" s="174"/>
      <c r="P44" s="174"/>
      <c r="Q44" s="174"/>
      <c r="R44" s="174"/>
      <c r="S44" s="174"/>
      <c r="T44" s="174"/>
      <c r="U44" s="174"/>
      <c r="V44" s="174"/>
      <c r="W44" s="174"/>
      <c r="X44" s="174"/>
      <c r="Y44" s="174"/>
      <c r="Z44" s="175"/>
      <c r="AA44" s="175"/>
      <c r="AB44" s="175"/>
      <c r="AC44" s="175"/>
      <c r="AD44" s="175"/>
      <c r="AE44" s="175"/>
      <c r="AF44" s="175"/>
      <c r="AG44" s="161"/>
      <c r="AH44" s="162">
        <f>' Populations'!C15</f>
        <v>0</v>
      </c>
      <c r="AI44" s="162">
        <f>IF(AH44=0,0,($C$44/$AH$44)*100000)</f>
        <v>0</v>
      </c>
      <c r="AJ44" s="162">
        <f>' Populations'!E15</f>
        <v>0</v>
      </c>
      <c r="AK44" s="162">
        <f>IF(AJ44=0,0,($D$44/$AJ$44)*100000)</f>
        <v>0</v>
      </c>
      <c r="AL44" s="162">
        <f>' Populations'!G15</f>
        <v>0</v>
      </c>
      <c r="AM44" s="162">
        <f>IF(AL44=0,0,($E$44/$AL$44)*100000)</f>
        <v>0</v>
      </c>
      <c r="AN44" s="162">
        <f>' Populations'!I15</f>
        <v>0</v>
      </c>
      <c r="AO44" s="162">
        <f>IF(AN44=0,0,($F$44/$AN$44)*100000)</f>
        <v>0</v>
      </c>
      <c r="AP44" s="201">
        <f>' Populations'!K15</f>
        <v>0</v>
      </c>
      <c r="AQ44" s="162">
        <f>IF(AP44=0,0,($G$44/$AP$44)*100000)</f>
        <v>0</v>
      </c>
      <c r="AR44" s="201">
        <f>' Populations'!M15</f>
        <v>0</v>
      </c>
      <c r="AS44" s="162">
        <f>IF(AR44=0,0,($H$44/$AR$44)*100000)</f>
        <v>0</v>
      </c>
      <c r="AT44" s="162">
        <f>' Populations'!O15</f>
        <v>0</v>
      </c>
      <c r="AU44" s="162">
        <f>IF(AT44=0,0,($I$44/$AT$44)*100000)</f>
        <v>0</v>
      </c>
      <c r="AV44" s="162">
        <f>' Populations'!Q15</f>
        <v>0</v>
      </c>
      <c r="AW44" s="162">
        <f>IF(AV44=0,0,($J$44/$AV$44)*100000)</f>
        <v>0</v>
      </c>
      <c r="AX44" s="162">
        <f>' Populations'!S15</f>
        <v>0</v>
      </c>
      <c r="AY44" s="162">
        <f>IF(AX44=0,0,($K$44/$AX$44)*100000)</f>
        <v>0</v>
      </c>
      <c r="AZ44" s="201">
        <f>' Populations'!U15</f>
        <v>0</v>
      </c>
      <c r="BA44" s="162">
        <f>IF(AZ44=0,0,($L$44/$AZ$44)*100000)</f>
        <v>0</v>
      </c>
      <c r="BB44" s="163"/>
      <c r="BC44" s="147">
        <f>'Health Regions'!C11</f>
        <v>0</v>
      </c>
      <c r="BD44" s="162">
        <f>IF(BC44=0,0,($M$44/$BC$44)*100000)</f>
        <v>0</v>
      </c>
      <c r="BE44" s="147">
        <f>'Health Regions'!E11</f>
        <v>0</v>
      </c>
      <c r="BF44" s="162">
        <f>IF(BE44=0,0,($N$44/$BE$44)*100000)</f>
        <v>0</v>
      </c>
      <c r="BG44" s="147">
        <f>'Health Regions'!G11</f>
        <v>0</v>
      </c>
      <c r="BH44" s="162">
        <f>IF(BG44=0,0,($N$44/$BG$44)*100000)</f>
        <v>0</v>
      </c>
      <c r="BI44" s="147">
        <f>'Health Regions'!I11</f>
        <v>0</v>
      </c>
      <c r="BJ44" s="162">
        <f>IF(BI44=0,0,($N$44/$BI$44)*100000)</f>
        <v>0</v>
      </c>
      <c r="BK44" s="147">
        <f>'Health Regions'!K11</f>
        <v>0</v>
      </c>
      <c r="BL44" s="162">
        <f>IF(BK44=0,0,($N$44/$BK$44)*100000)</f>
        <v>0</v>
      </c>
      <c r="BM44" s="147">
        <f>'Health Regions'!M11</f>
        <v>0</v>
      </c>
      <c r="BN44" s="162">
        <f>IF(BM44=0,0,($N$44/$BM$44)*100000)</f>
        <v>0</v>
      </c>
      <c r="BO44" s="147">
        <f>'Health Regions'!O11</f>
        <v>0</v>
      </c>
      <c r="BP44" s="162">
        <f>IF(BO44=0,0,($N$44/$BO$44)*100000)</f>
        <v>0</v>
      </c>
      <c r="BQ44" s="147">
        <f>'Health Regions'!Q11</f>
        <v>0</v>
      </c>
      <c r="BR44" s="162">
        <f>IF(BQ44=0,0,($N$44/$BQ$44)*100000)</f>
        <v>0</v>
      </c>
      <c r="BS44" s="147">
        <f>'Health Regions'!S11</f>
        <v>0</v>
      </c>
      <c r="BT44" s="162">
        <f>IF(BS44=0,0,($N$44/$BS$44)*100000)</f>
        <v>0</v>
      </c>
      <c r="BU44" s="147">
        <f>'Health Regions'!U11</f>
        <v>0</v>
      </c>
      <c r="BV44" s="162">
        <f>IF(BU44=0,0,($N$44/$BU$44)*100000)</f>
        <v>0</v>
      </c>
      <c r="BW44" s="147">
        <f>'Health Regions'!W11</f>
        <v>0</v>
      </c>
      <c r="BX44" s="162">
        <f>IF(BW44=0,0,($N$44/$BW$44)*100000)</f>
        <v>0</v>
      </c>
      <c r="BY44" s="147">
        <f>'Health Regions'!Y11</f>
        <v>0</v>
      </c>
      <c r="BZ44" s="162">
        <f>IF(BY44=0,0,($N$44/$BY$44)*100000)</f>
        <v>0</v>
      </c>
      <c r="CA44" s="147">
        <f>'Health Regions'!AA11</f>
        <v>0</v>
      </c>
      <c r="CB44" s="162">
        <f>IF(CA44=0,0,($N$44/$CA$44)*100000)</f>
        <v>0</v>
      </c>
      <c r="CC44" s="147">
        <f>'Health Regions'!AC11</f>
        <v>0</v>
      </c>
      <c r="CD44" s="162">
        <f>IF(CC44=0,0,($N$44/$CC$44)*100000)</f>
        <v>0</v>
      </c>
      <c r="CE44" s="147">
        <f>'Health Regions'!AE11</f>
        <v>0</v>
      </c>
      <c r="CF44" s="162">
        <f>IF(CE44=0,0,($AA$4/$CE$10)*100000)</f>
        <v>0</v>
      </c>
      <c r="CG44" s="147">
        <f>'Health Regions'!AG11</f>
        <v>0</v>
      </c>
      <c r="CH44" s="162">
        <f>IF(CG44=0,0,($AB$4/$CG$10)*100000)</f>
        <v>0</v>
      </c>
      <c r="CI44" s="147">
        <f>'Health Regions'!AI11</f>
        <v>0</v>
      </c>
      <c r="CJ44" s="162">
        <f>IF(CI44=0,0,($AC$4/$CI$10)*100000)</f>
        <v>0</v>
      </c>
      <c r="CK44" s="147">
        <f>'Health Regions'!AK11</f>
        <v>0</v>
      </c>
      <c r="CL44" s="162">
        <f>IF(CK44=0,0,($AD$4/$CK$10)*100000)</f>
        <v>0</v>
      </c>
      <c r="CM44" s="147">
        <f>'Health Regions'!AM11</f>
        <v>0</v>
      </c>
      <c r="CN44" s="162">
        <f>IF(CM44=0,0,($AE$4/$CM$10)*100000)</f>
        <v>0</v>
      </c>
      <c r="CO44" s="147">
        <f>'Health Regions'!AO11</f>
        <v>0</v>
      </c>
      <c r="CP44" s="162">
        <f>IF(CO44=0,0,($AF$4/$CO$10)*100000)</f>
        <v>0</v>
      </c>
      <c r="CQ44" s="161"/>
      <c r="CR44" s="162"/>
      <c r="CS44" s="164">
        <v>0.135573</v>
      </c>
      <c r="CU44" s="152" t="str">
        <f>' Populations'!B15</f>
        <v>25-34</v>
      </c>
      <c r="CV44" s="165">
        <f t="shared" si="70"/>
        <v>0</v>
      </c>
      <c r="CW44" s="166">
        <f t="shared" si="71"/>
        <v>0</v>
      </c>
      <c r="CX44" s="166">
        <f t="shared" si="72"/>
        <v>0</v>
      </c>
      <c r="CY44" s="167">
        <f t="shared" si="73"/>
        <v>0</v>
      </c>
      <c r="CZ44" s="167">
        <f t="shared" si="74"/>
        <v>0</v>
      </c>
      <c r="DA44" s="167">
        <f t="shared" si="75"/>
        <v>0</v>
      </c>
      <c r="DB44" s="167">
        <f t="shared" si="76"/>
        <v>0</v>
      </c>
      <c r="DC44" s="167">
        <f t="shared" si="77"/>
        <v>0</v>
      </c>
      <c r="DD44" s="167">
        <f t="shared" si="78"/>
        <v>0</v>
      </c>
      <c r="DE44" s="167">
        <f t="shared" si="79"/>
        <v>0</v>
      </c>
      <c r="DF44" s="167">
        <f t="shared" si="80"/>
        <v>0</v>
      </c>
      <c r="DG44" s="167">
        <f t="shared" si="81"/>
        <v>0</v>
      </c>
      <c r="DH44" s="167">
        <f t="shared" si="82"/>
        <v>0</v>
      </c>
      <c r="DI44" s="167">
        <f t="shared" si="83"/>
        <v>0</v>
      </c>
      <c r="DJ44" s="167">
        <f t="shared" si="84"/>
        <v>0</v>
      </c>
      <c r="DK44" s="167">
        <f t="shared" si="85"/>
        <v>0</v>
      </c>
      <c r="DL44" s="167">
        <f t="shared" si="86"/>
        <v>0</v>
      </c>
      <c r="DM44" s="167">
        <f t="shared" si="87"/>
        <v>0</v>
      </c>
      <c r="DN44" s="167">
        <f t="shared" si="88"/>
        <v>0</v>
      </c>
      <c r="DO44" s="167">
        <f t="shared" si="89"/>
        <v>0</v>
      </c>
      <c r="DP44" s="167">
        <f t="shared" si="90"/>
        <v>0</v>
      </c>
      <c r="DQ44" s="167">
        <f t="shared" si="91"/>
        <v>0</v>
      </c>
      <c r="DR44" s="167">
        <f t="shared" si="92"/>
        <v>0</v>
      </c>
      <c r="DS44" s="167">
        <f t="shared" si="93"/>
        <v>0</v>
      </c>
      <c r="DT44" s="167">
        <f t="shared" si="94"/>
        <v>0</v>
      </c>
      <c r="DU44" s="167">
        <f t="shared" si="95"/>
        <v>0</v>
      </c>
      <c r="DV44" s="167">
        <f t="shared" si="96"/>
        <v>0</v>
      </c>
      <c r="DW44" s="167">
        <f t="shared" si="97"/>
        <v>0</v>
      </c>
      <c r="DX44" s="167">
        <f t="shared" si="98"/>
        <v>0</v>
      </c>
      <c r="DY44" s="167">
        <f t="shared" si="99"/>
        <v>0</v>
      </c>
    </row>
    <row r="45" spans="2:129" ht="13">
      <c r="B45" s="152" t="str">
        <f>' Populations'!B16</f>
        <v>35-44</v>
      </c>
      <c r="C45" s="325"/>
      <c r="D45" s="326"/>
      <c r="E45" s="170"/>
      <c r="F45" s="171"/>
      <c r="G45" s="171"/>
      <c r="H45" s="171"/>
      <c r="I45" s="171"/>
      <c r="J45" s="172"/>
      <c r="K45" s="172"/>
      <c r="L45" s="199"/>
      <c r="M45" s="174"/>
      <c r="N45" s="174"/>
      <c r="O45" s="174"/>
      <c r="P45" s="174"/>
      <c r="Q45" s="174"/>
      <c r="R45" s="174"/>
      <c r="S45" s="174"/>
      <c r="T45" s="174"/>
      <c r="U45" s="174"/>
      <c r="V45" s="174"/>
      <c r="W45" s="174"/>
      <c r="X45" s="174"/>
      <c r="Y45" s="174"/>
      <c r="Z45" s="175"/>
      <c r="AA45" s="175"/>
      <c r="AB45" s="175"/>
      <c r="AC45" s="175"/>
      <c r="AD45" s="175"/>
      <c r="AE45" s="175"/>
      <c r="AF45" s="175"/>
      <c r="AG45" s="161"/>
      <c r="AH45" s="162">
        <f>' Populations'!C16</f>
        <v>0</v>
      </c>
      <c r="AI45" s="162">
        <f>IF(AH45=0,0,($C$45/$AH$45)*100000)</f>
        <v>0</v>
      </c>
      <c r="AJ45" s="162">
        <f>' Populations'!E16</f>
        <v>0</v>
      </c>
      <c r="AK45" s="162">
        <f>IF(AJ45=0,0,($D$45/$AJ$45)*100000)</f>
        <v>0</v>
      </c>
      <c r="AL45" s="162">
        <f>' Populations'!G16</f>
        <v>0</v>
      </c>
      <c r="AM45" s="162">
        <f>IF(AL45=0,0,($E$45/$AL$45)*100000)</f>
        <v>0</v>
      </c>
      <c r="AN45" s="162">
        <f>' Populations'!I16</f>
        <v>0</v>
      </c>
      <c r="AO45" s="162">
        <f>IF(AN45=0,0,($F$45/$AN$45)*100000)</f>
        <v>0</v>
      </c>
      <c r="AP45" s="201">
        <f>' Populations'!K16</f>
        <v>0</v>
      </c>
      <c r="AQ45" s="162">
        <f>IF(AP45=0,0,($G$45/$AP$45)*100000)</f>
        <v>0</v>
      </c>
      <c r="AR45" s="201">
        <f>' Populations'!M16</f>
        <v>0</v>
      </c>
      <c r="AS45" s="162">
        <f>IF(AR45=0,0,($H$45/$AR$45)*100000)</f>
        <v>0</v>
      </c>
      <c r="AT45" s="162">
        <f>' Populations'!O16</f>
        <v>0</v>
      </c>
      <c r="AU45" s="162">
        <f>IF(AT45=0,0,($I$45/$AT$45)*100000)</f>
        <v>0</v>
      </c>
      <c r="AV45" s="162">
        <f>' Populations'!Q16</f>
        <v>0</v>
      </c>
      <c r="AW45" s="162">
        <f>IF(AV45=0,0,($J$45/$AV$45)*100000)</f>
        <v>0</v>
      </c>
      <c r="AX45" s="162">
        <f>' Populations'!S16</f>
        <v>0</v>
      </c>
      <c r="AY45" s="162">
        <f>IF(AX45=0,0,($K$45/$AX$45)*100000)</f>
        <v>0</v>
      </c>
      <c r="AZ45" s="201">
        <f>' Populations'!U16</f>
        <v>0</v>
      </c>
      <c r="BA45" s="162">
        <f>IF(AZ45=0,0,($L$45/$AZ$45)*100000)</f>
        <v>0</v>
      </c>
      <c r="BB45" s="163"/>
      <c r="BC45" s="147">
        <f>'Health Regions'!C12</f>
        <v>0</v>
      </c>
      <c r="BD45" s="162">
        <f>IF(BC45=0,0,($M$45/$BC$45)*100000)</f>
        <v>0</v>
      </c>
      <c r="BE45" s="147">
        <f>'Health Regions'!E12</f>
        <v>0</v>
      </c>
      <c r="BF45" s="162">
        <f>IF(BE45=0,0,($N$45/$BC$45)*100000)</f>
        <v>0</v>
      </c>
      <c r="BG45" s="147">
        <f>'Health Regions'!G12</f>
        <v>0</v>
      </c>
      <c r="BH45" s="162">
        <f>IF(BG45=0,0,($N$45/$BG$45)*100000)</f>
        <v>0</v>
      </c>
      <c r="BI45" s="147">
        <f>'Health Regions'!I12</f>
        <v>0</v>
      </c>
      <c r="BJ45" s="162">
        <f>IF(BI45=0,0,($N$45/$BI$45)*100000)</f>
        <v>0</v>
      </c>
      <c r="BK45" s="147">
        <f>'Health Regions'!K12</f>
        <v>0</v>
      </c>
      <c r="BL45" s="162">
        <f>IF(BK45=0,0,($N$45/$BK$45)*100000)</f>
        <v>0</v>
      </c>
      <c r="BM45" s="147">
        <f>'Health Regions'!M12</f>
        <v>0</v>
      </c>
      <c r="BN45" s="162">
        <f>IF(BM45=0,0,($N$45/$BM$45)*100000)</f>
        <v>0</v>
      </c>
      <c r="BO45" s="147">
        <f>'Health Regions'!O12</f>
        <v>0</v>
      </c>
      <c r="BP45" s="162">
        <f>IF(BO45=0,0,($N$45/$BO$45)*100000)</f>
        <v>0</v>
      </c>
      <c r="BQ45" s="147">
        <f>'Health Regions'!Q12</f>
        <v>0</v>
      </c>
      <c r="BR45" s="162">
        <f>IF(BQ45=0,0,($N$45/$BQ$45)*100000)</f>
        <v>0</v>
      </c>
      <c r="BS45" s="147">
        <f>'Health Regions'!S12</f>
        <v>0</v>
      </c>
      <c r="BT45" s="162">
        <f>IF(BS45=0,0,($N$45/$BS$45)*100000)</f>
        <v>0</v>
      </c>
      <c r="BU45" s="147">
        <f>'Health Regions'!U12</f>
        <v>0</v>
      </c>
      <c r="BV45" s="162">
        <f>IF(BU45=0,0,($N$45/$BU$45)*100000)</f>
        <v>0</v>
      </c>
      <c r="BW45" s="147">
        <f>'Health Regions'!W12</f>
        <v>0</v>
      </c>
      <c r="BX45" s="162">
        <f>IF(BW45=0,0,($N$45/$BW$45)*100000)</f>
        <v>0</v>
      </c>
      <c r="BY45" s="147">
        <f>'Health Regions'!Y12</f>
        <v>0</v>
      </c>
      <c r="BZ45" s="162">
        <f>IF(BY45=0,0,($N$45/$BY$45)*100000)</f>
        <v>0</v>
      </c>
      <c r="CA45" s="147">
        <f>'Health Regions'!AA12</f>
        <v>0</v>
      </c>
      <c r="CB45" s="162">
        <f>IF(CA45=0,0,($N$45/$CA$45)*100000)</f>
        <v>0</v>
      </c>
      <c r="CC45" s="147">
        <f>'Health Regions'!AC12</f>
        <v>0</v>
      </c>
      <c r="CD45" s="162">
        <f>IF(CC45=0,0,($N$45/$CC$45)*100000)</f>
        <v>0</v>
      </c>
      <c r="CE45" s="147">
        <f>'Health Regions'!AE12</f>
        <v>0</v>
      </c>
      <c r="CF45" s="162">
        <f>IF(CE45=0,0,($AA$4/$CE$11)*100000)</f>
        <v>0</v>
      </c>
      <c r="CG45" s="147">
        <f>'Health Regions'!AG12</f>
        <v>0</v>
      </c>
      <c r="CH45" s="162">
        <f>IF(CG45=0,0,($AB$4/$CG$11)*100000)</f>
        <v>0</v>
      </c>
      <c r="CI45" s="147">
        <f>'Health Regions'!AI12</f>
        <v>0</v>
      </c>
      <c r="CJ45" s="162">
        <f>IF(CI45=0,0,($AC$4/$CI$11)*100000)</f>
        <v>0</v>
      </c>
      <c r="CK45" s="147">
        <f>'Health Regions'!AK12</f>
        <v>0</v>
      </c>
      <c r="CL45" s="162">
        <f>IF(CK45=0,0,($AD$4/$CK$11)*100000)</f>
        <v>0</v>
      </c>
      <c r="CM45" s="147">
        <f>'Health Regions'!AM12</f>
        <v>0</v>
      </c>
      <c r="CN45" s="162">
        <f>IF(CM45=0,0,($AE$4/$CM$11)*100000)</f>
        <v>0</v>
      </c>
      <c r="CO45" s="147">
        <f>'Health Regions'!AO12</f>
        <v>0</v>
      </c>
      <c r="CP45" s="162">
        <f>IF(CO45=0,0,($AF$4/$CO$11)*100000)</f>
        <v>0</v>
      </c>
      <c r="CQ45" s="161"/>
      <c r="CR45" s="162"/>
      <c r="CS45" s="164">
        <v>0.16261300000000001</v>
      </c>
      <c r="CU45" s="152" t="str">
        <f>' Populations'!B16</f>
        <v>35-44</v>
      </c>
      <c r="CV45" s="165">
        <f t="shared" si="70"/>
        <v>0</v>
      </c>
      <c r="CW45" s="166">
        <f t="shared" si="71"/>
        <v>0</v>
      </c>
      <c r="CX45" s="166">
        <f t="shared" si="72"/>
        <v>0</v>
      </c>
      <c r="CY45" s="167">
        <f t="shared" si="73"/>
        <v>0</v>
      </c>
      <c r="CZ45" s="167">
        <f t="shared" si="74"/>
        <v>0</v>
      </c>
      <c r="DA45" s="167">
        <f t="shared" si="75"/>
        <v>0</v>
      </c>
      <c r="DB45" s="167">
        <f t="shared" si="76"/>
        <v>0</v>
      </c>
      <c r="DC45" s="167">
        <f t="shared" si="77"/>
        <v>0</v>
      </c>
      <c r="DD45" s="167">
        <f t="shared" si="78"/>
        <v>0</v>
      </c>
      <c r="DE45" s="167">
        <f t="shared" si="79"/>
        <v>0</v>
      </c>
      <c r="DF45" s="167">
        <f t="shared" si="80"/>
        <v>0</v>
      </c>
      <c r="DG45" s="167">
        <f t="shared" si="81"/>
        <v>0</v>
      </c>
      <c r="DH45" s="167">
        <f t="shared" si="82"/>
        <v>0</v>
      </c>
      <c r="DI45" s="167">
        <f t="shared" si="83"/>
        <v>0</v>
      </c>
      <c r="DJ45" s="167">
        <f t="shared" si="84"/>
        <v>0</v>
      </c>
      <c r="DK45" s="167">
        <f t="shared" si="85"/>
        <v>0</v>
      </c>
      <c r="DL45" s="167">
        <f t="shared" si="86"/>
        <v>0</v>
      </c>
      <c r="DM45" s="167">
        <f t="shared" si="87"/>
        <v>0</v>
      </c>
      <c r="DN45" s="167">
        <f t="shared" si="88"/>
        <v>0</v>
      </c>
      <c r="DO45" s="167">
        <f t="shared" si="89"/>
        <v>0</v>
      </c>
      <c r="DP45" s="167">
        <f t="shared" si="90"/>
        <v>0</v>
      </c>
      <c r="DQ45" s="167">
        <f t="shared" si="91"/>
        <v>0</v>
      </c>
      <c r="DR45" s="167">
        <f t="shared" si="92"/>
        <v>0</v>
      </c>
      <c r="DS45" s="167">
        <f t="shared" si="93"/>
        <v>0</v>
      </c>
      <c r="DT45" s="167">
        <f t="shared" si="94"/>
        <v>0</v>
      </c>
      <c r="DU45" s="167">
        <f t="shared" si="95"/>
        <v>0</v>
      </c>
      <c r="DV45" s="167">
        <f t="shared" si="96"/>
        <v>0</v>
      </c>
      <c r="DW45" s="167">
        <f t="shared" si="97"/>
        <v>0</v>
      </c>
      <c r="DX45" s="167">
        <f t="shared" si="98"/>
        <v>0</v>
      </c>
      <c r="DY45" s="167">
        <f t="shared" si="99"/>
        <v>0</v>
      </c>
    </row>
    <row r="46" spans="2:129" ht="13">
      <c r="B46" s="152" t="str">
        <f>' Populations'!B17</f>
        <v>45-54</v>
      </c>
      <c r="C46" s="325"/>
      <c r="D46" s="326"/>
      <c r="E46" s="170"/>
      <c r="F46" s="171"/>
      <c r="G46" s="171"/>
      <c r="H46" s="171"/>
      <c r="I46" s="171"/>
      <c r="J46" s="172"/>
      <c r="K46" s="172"/>
      <c r="L46" s="199"/>
      <c r="M46" s="174"/>
      <c r="N46" s="174"/>
      <c r="O46" s="174"/>
      <c r="P46" s="174"/>
      <c r="Q46" s="174"/>
      <c r="R46" s="174"/>
      <c r="S46" s="174"/>
      <c r="T46" s="174"/>
      <c r="U46" s="174"/>
      <c r="V46" s="174"/>
      <c r="W46" s="174"/>
      <c r="X46" s="174"/>
      <c r="Y46" s="174"/>
      <c r="Z46" s="175"/>
      <c r="AA46" s="175"/>
      <c r="AB46" s="175"/>
      <c r="AC46" s="175"/>
      <c r="AD46" s="175"/>
      <c r="AE46" s="175"/>
      <c r="AF46" s="175"/>
      <c r="AG46" s="161"/>
      <c r="AH46" s="162">
        <f>' Populations'!C17</f>
        <v>0</v>
      </c>
      <c r="AI46" s="162">
        <f>IF(AH46=0,0,($C$46/$AH$46)*100000)</f>
        <v>0</v>
      </c>
      <c r="AJ46" s="162">
        <f>' Populations'!E17</f>
        <v>0</v>
      </c>
      <c r="AK46" s="162">
        <f>IF(AJ46=0,0,($D$46/$AJ$46)*100000)</f>
        <v>0</v>
      </c>
      <c r="AL46" s="162">
        <f>' Populations'!G17</f>
        <v>0</v>
      </c>
      <c r="AM46" s="162">
        <f>IF(AL46=0,0,($E$46/$AL$46)*100000)</f>
        <v>0</v>
      </c>
      <c r="AN46" s="162">
        <f>' Populations'!I17</f>
        <v>0</v>
      </c>
      <c r="AO46" s="162">
        <f>IF(AN46=0,0,($F$46/$AN$46)*100000)</f>
        <v>0</v>
      </c>
      <c r="AP46" s="201">
        <f>' Populations'!K17</f>
        <v>0</v>
      </c>
      <c r="AQ46" s="162">
        <f>IF(AP46=0,0,($G$46/$AP$46)*100000)</f>
        <v>0</v>
      </c>
      <c r="AR46" s="201">
        <f>' Populations'!M17</f>
        <v>0</v>
      </c>
      <c r="AS46" s="162">
        <f>IF(AR46=0,0,($H$46/$AR$46)*100000)</f>
        <v>0</v>
      </c>
      <c r="AT46" s="162">
        <f>' Populations'!O17</f>
        <v>0</v>
      </c>
      <c r="AU46" s="162">
        <f>IF(AT46=0,0,($I$46/$AT$46)*100000)</f>
        <v>0</v>
      </c>
      <c r="AV46" s="162">
        <f>' Populations'!Q17</f>
        <v>0</v>
      </c>
      <c r="AW46" s="162">
        <f>IF(AV46=0,0,($J$46/$AV$46)*100000)</f>
        <v>0</v>
      </c>
      <c r="AX46" s="162">
        <f>' Populations'!S17</f>
        <v>0</v>
      </c>
      <c r="AY46" s="162">
        <f>IF(AX46=0,0,($K$46/$AX$46)*100000)</f>
        <v>0</v>
      </c>
      <c r="AZ46" s="201">
        <f>' Populations'!U17</f>
        <v>0</v>
      </c>
      <c r="BA46" s="162">
        <f>IF(AZ46=0,0,($L$46/$AZ$46)*100000)</f>
        <v>0</v>
      </c>
      <c r="BB46" s="163"/>
      <c r="BC46" s="147">
        <f>'Health Regions'!C13</f>
        <v>0</v>
      </c>
      <c r="BD46" s="162">
        <f>IF(BC46=0,0,($M$46/$BC$46)*100000)</f>
        <v>0</v>
      </c>
      <c r="BE46" s="147">
        <f>'Health Regions'!E13</f>
        <v>0</v>
      </c>
      <c r="BF46" s="162">
        <f>IF(BE46=0,0,($N$46/$BE$46)*100000)</f>
        <v>0</v>
      </c>
      <c r="BG46" s="147">
        <f>'Health Regions'!G13</f>
        <v>0</v>
      </c>
      <c r="BH46" s="162">
        <f>IF(BG46=0,0,($N$46/$BG$46)*100000)</f>
        <v>0</v>
      </c>
      <c r="BI46" s="147">
        <f>'Health Regions'!I13</f>
        <v>0</v>
      </c>
      <c r="BJ46" s="162">
        <f>IF(BI46=0,0,($N$46/$BI$46)*100000)</f>
        <v>0</v>
      </c>
      <c r="BK46" s="147">
        <f>'Health Regions'!K13</f>
        <v>0</v>
      </c>
      <c r="BL46" s="162">
        <f>IF(BK46=0,0,($N$46/$BK$46)*100000)</f>
        <v>0</v>
      </c>
      <c r="BM46" s="147">
        <f>'Health Regions'!M13</f>
        <v>0</v>
      </c>
      <c r="BN46" s="162">
        <f>IF(BM46=0,0,($N$46/$BM$46)*100000)</f>
        <v>0</v>
      </c>
      <c r="BO46" s="147">
        <f>'Health Regions'!O13</f>
        <v>0</v>
      </c>
      <c r="BP46" s="162">
        <f>IF(BO46=0,0,($N$46/$BO$46)*100000)</f>
        <v>0</v>
      </c>
      <c r="BQ46" s="147">
        <f>'Health Regions'!Q13</f>
        <v>0</v>
      </c>
      <c r="BR46" s="162">
        <f>IF(BQ46=0,0,($N$46/$BQ$46)*100000)</f>
        <v>0</v>
      </c>
      <c r="BS46" s="147">
        <f>'Health Regions'!S13</f>
        <v>0</v>
      </c>
      <c r="BT46" s="162">
        <f>IF(BS46=0,0,($N$46/$BS$46)*100000)</f>
        <v>0</v>
      </c>
      <c r="BU46" s="147">
        <f>'Health Regions'!U13</f>
        <v>0</v>
      </c>
      <c r="BV46" s="162">
        <f>IF(BU46=0,0,($N$46/$BU$46)*100000)</f>
        <v>0</v>
      </c>
      <c r="BW46" s="147">
        <f>'Health Regions'!W13</f>
        <v>0</v>
      </c>
      <c r="BX46" s="162">
        <f>IF(BW46=0,0,($N$46/$BW$46)*100000)</f>
        <v>0</v>
      </c>
      <c r="BY46" s="147">
        <f>'Health Regions'!Y13</f>
        <v>0</v>
      </c>
      <c r="BZ46" s="162">
        <f>IF(BY46=0,0,($N$46/$BY$46)*100000)</f>
        <v>0</v>
      </c>
      <c r="CA46" s="147">
        <f>'Health Regions'!AA13</f>
        <v>0</v>
      </c>
      <c r="CB46" s="162">
        <f>IF(CA46=0,0,($N$46/$CA$46)*100000)</f>
        <v>0</v>
      </c>
      <c r="CC46" s="147">
        <f>'Health Regions'!AC13</f>
        <v>0</v>
      </c>
      <c r="CD46" s="162">
        <f>IF(CC46=0,0,($N$46/$CC$46)*100000)</f>
        <v>0</v>
      </c>
      <c r="CE46" s="147">
        <f>'Health Regions'!AE13</f>
        <v>0</v>
      </c>
      <c r="CF46" s="162">
        <f>IF(CE46=0,0,($AA$4/$CE$12)*100000)</f>
        <v>0</v>
      </c>
      <c r="CG46" s="147">
        <f>'Health Regions'!AG13</f>
        <v>0</v>
      </c>
      <c r="CH46" s="162">
        <f>IF(CG46=0,0,($AB$4/$CG$12)*100000)</f>
        <v>0</v>
      </c>
      <c r="CI46" s="147">
        <f>'Health Regions'!AI13</f>
        <v>0</v>
      </c>
      <c r="CJ46" s="162">
        <f>IF(CI46=0,0,($AC$4/$CI$12)*100000)</f>
        <v>0</v>
      </c>
      <c r="CK46" s="147">
        <f>'Health Regions'!AK13</f>
        <v>0</v>
      </c>
      <c r="CL46" s="162">
        <f>IF(CK46=0,0,($AD$4/$CK$12)*100000)</f>
        <v>0</v>
      </c>
      <c r="CM46" s="147">
        <f>'Health Regions'!AM13</f>
        <v>0</v>
      </c>
      <c r="CN46" s="162">
        <f>IF(CM46=0,0,($AE$4/$CM$12)*100000)</f>
        <v>0</v>
      </c>
      <c r="CO46" s="147">
        <f>'Health Regions'!AO13</f>
        <v>0</v>
      </c>
      <c r="CP46" s="162">
        <f>IF(CO46=0,0,($AF$4/$CO$12)*100000)</f>
        <v>0</v>
      </c>
      <c r="CQ46" s="161"/>
      <c r="CR46" s="162"/>
      <c r="CS46" s="164">
        <v>0.13483400000000001</v>
      </c>
      <c r="CU46" s="152" t="str">
        <f>' Populations'!B17</f>
        <v>45-54</v>
      </c>
      <c r="CV46" s="165">
        <f t="shared" si="70"/>
        <v>0</v>
      </c>
      <c r="CW46" s="166">
        <f t="shared" si="71"/>
        <v>0</v>
      </c>
      <c r="CX46" s="166">
        <f t="shared" si="72"/>
        <v>0</v>
      </c>
      <c r="CY46" s="167">
        <f t="shared" si="73"/>
        <v>0</v>
      </c>
      <c r="CZ46" s="167">
        <f t="shared" si="74"/>
        <v>0</v>
      </c>
      <c r="DA46" s="167">
        <f t="shared" si="75"/>
        <v>0</v>
      </c>
      <c r="DB46" s="167">
        <f t="shared" si="76"/>
        <v>0</v>
      </c>
      <c r="DC46" s="167">
        <f t="shared" si="77"/>
        <v>0</v>
      </c>
      <c r="DD46" s="167">
        <f t="shared" si="78"/>
        <v>0</v>
      </c>
      <c r="DE46" s="167">
        <f t="shared" si="79"/>
        <v>0</v>
      </c>
      <c r="DF46" s="167">
        <f t="shared" si="80"/>
        <v>0</v>
      </c>
      <c r="DG46" s="167">
        <f t="shared" si="81"/>
        <v>0</v>
      </c>
      <c r="DH46" s="167">
        <f t="shared" si="82"/>
        <v>0</v>
      </c>
      <c r="DI46" s="167">
        <f t="shared" si="83"/>
        <v>0</v>
      </c>
      <c r="DJ46" s="167">
        <f t="shared" si="84"/>
        <v>0</v>
      </c>
      <c r="DK46" s="167">
        <f t="shared" si="85"/>
        <v>0</v>
      </c>
      <c r="DL46" s="167">
        <f t="shared" si="86"/>
        <v>0</v>
      </c>
      <c r="DM46" s="167">
        <f t="shared" si="87"/>
        <v>0</v>
      </c>
      <c r="DN46" s="167">
        <f t="shared" si="88"/>
        <v>0</v>
      </c>
      <c r="DO46" s="167">
        <f t="shared" si="89"/>
        <v>0</v>
      </c>
      <c r="DP46" s="167">
        <f t="shared" si="90"/>
        <v>0</v>
      </c>
      <c r="DQ46" s="167">
        <f t="shared" si="91"/>
        <v>0</v>
      </c>
      <c r="DR46" s="167">
        <f t="shared" si="92"/>
        <v>0</v>
      </c>
      <c r="DS46" s="167">
        <f t="shared" si="93"/>
        <v>0</v>
      </c>
      <c r="DT46" s="167">
        <f t="shared" si="94"/>
        <v>0</v>
      </c>
      <c r="DU46" s="167">
        <f t="shared" si="95"/>
        <v>0</v>
      </c>
      <c r="DV46" s="167">
        <f t="shared" si="96"/>
        <v>0</v>
      </c>
      <c r="DW46" s="167">
        <f t="shared" si="97"/>
        <v>0</v>
      </c>
      <c r="DX46" s="167">
        <f t="shared" si="98"/>
        <v>0</v>
      </c>
      <c r="DY46" s="167">
        <f t="shared" si="99"/>
        <v>0</v>
      </c>
    </row>
    <row r="47" spans="2:129" ht="13">
      <c r="B47" s="152" t="str">
        <f>' Populations'!B18</f>
        <v>55-64</v>
      </c>
      <c r="C47" s="325"/>
      <c r="D47" s="326"/>
      <c r="E47" s="170"/>
      <c r="F47" s="171"/>
      <c r="G47" s="171"/>
      <c r="H47" s="171"/>
      <c r="I47" s="171"/>
      <c r="J47" s="172"/>
      <c r="K47" s="172"/>
      <c r="L47" s="199"/>
      <c r="M47" s="174"/>
      <c r="N47" s="174"/>
      <c r="O47" s="174"/>
      <c r="P47" s="174"/>
      <c r="Q47" s="174"/>
      <c r="R47" s="174"/>
      <c r="S47" s="174"/>
      <c r="T47" s="174"/>
      <c r="U47" s="174"/>
      <c r="V47" s="174"/>
      <c r="W47" s="174"/>
      <c r="X47" s="174"/>
      <c r="Y47" s="174"/>
      <c r="Z47" s="175"/>
      <c r="AA47" s="175"/>
      <c r="AB47" s="175"/>
      <c r="AC47" s="175"/>
      <c r="AD47" s="175"/>
      <c r="AE47" s="175"/>
      <c r="AF47" s="175"/>
      <c r="AG47" s="161"/>
      <c r="AH47" s="162">
        <f>' Populations'!C18</f>
        <v>0</v>
      </c>
      <c r="AI47" s="162">
        <f>IF(AH47=0,0,($C$47/$AH$47)*100000)</f>
        <v>0</v>
      </c>
      <c r="AJ47" s="162">
        <f>' Populations'!E18</f>
        <v>0</v>
      </c>
      <c r="AK47" s="162">
        <f>IF(AJ47=0,0,($D$47/$AJ$47)*100000)</f>
        <v>0</v>
      </c>
      <c r="AL47" s="162">
        <f>' Populations'!G18</f>
        <v>0</v>
      </c>
      <c r="AM47" s="162">
        <f>IF(AL47=0,0,($E$47/$AL$47)*100000)</f>
        <v>0</v>
      </c>
      <c r="AN47" s="162">
        <f>' Populations'!I18</f>
        <v>0</v>
      </c>
      <c r="AO47" s="162">
        <f>IF(AN47=0,0,($F$47/$AN$47)*100000)</f>
        <v>0</v>
      </c>
      <c r="AP47" s="201">
        <f>' Populations'!K18</f>
        <v>0</v>
      </c>
      <c r="AQ47" s="162">
        <f>IF(AP47=0,0,($G$47/$AP$47)*100000)</f>
        <v>0</v>
      </c>
      <c r="AR47" s="201">
        <f>' Populations'!M18</f>
        <v>0</v>
      </c>
      <c r="AS47" s="162">
        <f>IF(AR47=0,0,($H$47/$AR$47)*100000)</f>
        <v>0</v>
      </c>
      <c r="AT47" s="162">
        <f>' Populations'!O18</f>
        <v>0</v>
      </c>
      <c r="AU47" s="162">
        <f>IF(AT47=0,0,($I$47/$AT$47)*100000)</f>
        <v>0</v>
      </c>
      <c r="AV47" s="162">
        <f>' Populations'!Q18</f>
        <v>0</v>
      </c>
      <c r="AW47" s="162">
        <f>IF(AV47=0,0,($J$47/$AV$47)*100000)</f>
        <v>0</v>
      </c>
      <c r="AX47" s="162">
        <f>' Populations'!S18</f>
        <v>0</v>
      </c>
      <c r="AY47" s="162">
        <f>IF(AX47=0,0,($K$47/$AX$47)*100000)</f>
        <v>0</v>
      </c>
      <c r="AZ47" s="201">
        <f>' Populations'!U18</f>
        <v>0</v>
      </c>
      <c r="BA47" s="162">
        <f>IF(AZ47=0,0,($L$47/$AZ$47)*100000)</f>
        <v>0</v>
      </c>
      <c r="BB47" s="163"/>
      <c r="BC47" s="147">
        <f>'Health Regions'!C14</f>
        <v>0</v>
      </c>
      <c r="BD47" s="162">
        <f>IF(BC47=0,0,($M$47/$BC$47)*100000)</f>
        <v>0</v>
      </c>
      <c r="BE47" s="147">
        <f>'Health Regions'!E14</f>
        <v>0</v>
      </c>
      <c r="BF47" s="162">
        <f>IF(BE47=0,0,($N$47/$BE$47)*100000)</f>
        <v>0</v>
      </c>
      <c r="BG47" s="147">
        <f>'Health Regions'!G14</f>
        <v>0</v>
      </c>
      <c r="BH47" s="162">
        <f>IF(BG47=0,0,($N$47/$BG$47)*100000)</f>
        <v>0</v>
      </c>
      <c r="BI47" s="147">
        <f>'Health Regions'!I14</f>
        <v>0</v>
      </c>
      <c r="BJ47" s="162">
        <f>IF(BI47=0,0,($N$47/$BI$47)*100000)</f>
        <v>0</v>
      </c>
      <c r="BK47" s="147">
        <f>'Health Regions'!K14</f>
        <v>0</v>
      </c>
      <c r="BL47" s="162">
        <f>IF(BK47=0,0,($N$47/$BK$47)*100000)</f>
        <v>0</v>
      </c>
      <c r="BM47" s="147">
        <f>'Health Regions'!M14</f>
        <v>0</v>
      </c>
      <c r="BN47" s="162">
        <f>IF(BM47=0,0,($N$47/$BM$47)*100000)</f>
        <v>0</v>
      </c>
      <c r="BO47" s="147">
        <f>'Health Regions'!O14</f>
        <v>0</v>
      </c>
      <c r="BP47" s="162">
        <f>IF(BO47=0,0,($N$47/$BO$47)*100000)</f>
        <v>0</v>
      </c>
      <c r="BQ47" s="147">
        <f>'Health Regions'!Q14</f>
        <v>0</v>
      </c>
      <c r="BR47" s="162">
        <f>IF(BQ47=0,0,($N$47/$BQ$47)*100000)</f>
        <v>0</v>
      </c>
      <c r="BS47" s="147">
        <f>'Health Regions'!S14</f>
        <v>0</v>
      </c>
      <c r="BT47" s="162">
        <f>IF(BS47=0,0,($N$47/$BS$47)*100000)</f>
        <v>0</v>
      </c>
      <c r="BU47" s="147">
        <f>'Health Regions'!U14</f>
        <v>0</v>
      </c>
      <c r="BV47" s="162">
        <f>IF(BU47=0,0,($N$47/$BU$47)*100000)</f>
        <v>0</v>
      </c>
      <c r="BW47" s="147">
        <f>'Health Regions'!W14</f>
        <v>0</v>
      </c>
      <c r="BX47" s="162">
        <f>IF(BW47=0,0,($N$47/$BW$47)*100000)</f>
        <v>0</v>
      </c>
      <c r="BY47" s="147">
        <f>'Health Regions'!Y14</f>
        <v>0</v>
      </c>
      <c r="BZ47" s="162">
        <f>IF(BY47=0,0,($N$47/$BY$47)*100000)</f>
        <v>0</v>
      </c>
      <c r="CA47" s="147">
        <f>'Health Regions'!AA14</f>
        <v>0</v>
      </c>
      <c r="CB47" s="162">
        <f>IF(CA47=0,0,($N$47/$CA$47)*100000)</f>
        <v>0</v>
      </c>
      <c r="CC47" s="147">
        <f>'Health Regions'!AC14</f>
        <v>0</v>
      </c>
      <c r="CD47" s="162">
        <f>IF(CC47=0,0,($N$47/$CC$47)*100000)</f>
        <v>0</v>
      </c>
      <c r="CE47" s="147">
        <f>'Health Regions'!AE14</f>
        <v>0</v>
      </c>
      <c r="CF47" s="162">
        <f>IF(CE47=0,0,($AA$4/$CE$13)*100000)</f>
        <v>0</v>
      </c>
      <c r="CG47" s="147">
        <f>'Health Regions'!AG14</f>
        <v>0</v>
      </c>
      <c r="CH47" s="162">
        <f>IF(CG47=0,0,($AB$4/$CG$13)*100000)</f>
        <v>0</v>
      </c>
      <c r="CI47" s="147">
        <f>'Health Regions'!AI14</f>
        <v>0</v>
      </c>
      <c r="CJ47" s="162">
        <f>IF(CI47=0,0,($AC$4/$CI$13)*100000)</f>
        <v>0</v>
      </c>
      <c r="CK47" s="147">
        <f>'Health Regions'!AK14</f>
        <v>0</v>
      </c>
      <c r="CL47" s="162">
        <f>IF(CK47=0,0,($AD$4/$CK$13)*100000)</f>
        <v>0</v>
      </c>
      <c r="CM47" s="147">
        <f>'Health Regions'!AM14</f>
        <v>0</v>
      </c>
      <c r="CN47" s="162">
        <f>IF(CM47=0,0,($AE$4/$CM$13)*100000)</f>
        <v>0</v>
      </c>
      <c r="CO47" s="147">
        <f>'Health Regions'!AO14</f>
        <v>0</v>
      </c>
      <c r="CP47" s="162">
        <f>IF(CO47=0,0,($AF$4/$CO$13)*100000)</f>
        <v>0</v>
      </c>
      <c r="CQ47" s="161"/>
      <c r="CR47" s="162"/>
      <c r="CS47" s="164">
        <v>8.7247000000000005E-2</v>
      </c>
      <c r="CU47" s="152" t="str">
        <f>' Populations'!B18</f>
        <v>55-64</v>
      </c>
      <c r="CV47" s="165">
        <f t="shared" si="70"/>
        <v>0</v>
      </c>
      <c r="CW47" s="166">
        <f t="shared" si="71"/>
        <v>0</v>
      </c>
      <c r="CX47" s="166">
        <f t="shared" si="72"/>
        <v>0</v>
      </c>
      <c r="CY47" s="167">
        <f t="shared" si="73"/>
        <v>0</v>
      </c>
      <c r="CZ47" s="167">
        <f t="shared" si="74"/>
        <v>0</v>
      </c>
      <c r="DA47" s="167">
        <f t="shared" si="75"/>
        <v>0</v>
      </c>
      <c r="DB47" s="167">
        <f t="shared" si="76"/>
        <v>0</v>
      </c>
      <c r="DC47" s="167">
        <f t="shared" si="77"/>
        <v>0</v>
      </c>
      <c r="DD47" s="167">
        <f t="shared" si="78"/>
        <v>0</v>
      </c>
      <c r="DE47" s="167">
        <f t="shared" si="79"/>
        <v>0</v>
      </c>
      <c r="DF47" s="167">
        <f t="shared" si="80"/>
        <v>0</v>
      </c>
      <c r="DG47" s="167">
        <f t="shared" si="81"/>
        <v>0</v>
      </c>
      <c r="DH47" s="167">
        <f t="shared" si="82"/>
        <v>0</v>
      </c>
      <c r="DI47" s="167">
        <f t="shared" si="83"/>
        <v>0</v>
      </c>
      <c r="DJ47" s="167">
        <f t="shared" si="84"/>
        <v>0</v>
      </c>
      <c r="DK47" s="167">
        <f t="shared" si="85"/>
        <v>0</v>
      </c>
      <c r="DL47" s="167">
        <f t="shared" si="86"/>
        <v>0</v>
      </c>
      <c r="DM47" s="167">
        <f t="shared" si="87"/>
        <v>0</v>
      </c>
      <c r="DN47" s="167">
        <f t="shared" si="88"/>
        <v>0</v>
      </c>
      <c r="DO47" s="167">
        <f t="shared" si="89"/>
        <v>0</v>
      </c>
      <c r="DP47" s="167">
        <f t="shared" si="90"/>
        <v>0</v>
      </c>
      <c r="DQ47" s="167">
        <f t="shared" si="91"/>
        <v>0</v>
      </c>
      <c r="DR47" s="167">
        <f t="shared" si="92"/>
        <v>0</v>
      </c>
      <c r="DS47" s="167">
        <f t="shared" si="93"/>
        <v>0</v>
      </c>
      <c r="DT47" s="167">
        <f t="shared" si="94"/>
        <v>0</v>
      </c>
      <c r="DU47" s="167">
        <f t="shared" si="95"/>
        <v>0</v>
      </c>
      <c r="DV47" s="167">
        <f t="shared" si="96"/>
        <v>0</v>
      </c>
      <c r="DW47" s="167">
        <f t="shared" si="97"/>
        <v>0</v>
      </c>
      <c r="DX47" s="167">
        <f t="shared" si="98"/>
        <v>0</v>
      </c>
      <c r="DY47" s="167">
        <f t="shared" si="99"/>
        <v>0</v>
      </c>
    </row>
    <row r="48" spans="2:129" ht="13">
      <c r="B48" s="152" t="str">
        <f>' Populations'!B19</f>
        <v>65-74</v>
      </c>
      <c r="C48" s="325"/>
      <c r="D48" s="326"/>
      <c r="E48" s="170"/>
      <c r="F48" s="171"/>
      <c r="G48" s="171"/>
      <c r="H48" s="171"/>
      <c r="I48" s="171"/>
      <c r="J48" s="172"/>
      <c r="K48" s="172"/>
      <c r="L48" s="199"/>
      <c r="M48" s="174"/>
      <c r="N48" s="174"/>
      <c r="O48" s="174"/>
      <c r="P48" s="174"/>
      <c r="Q48" s="174"/>
      <c r="R48" s="174"/>
      <c r="S48" s="174"/>
      <c r="T48" s="174"/>
      <c r="U48" s="174"/>
      <c r="V48" s="174"/>
      <c r="W48" s="174"/>
      <c r="X48" s="174"/>
      <c r="Y48" s="174"/>
      <c r="Z48" s="175"/>
      <c r="AA48" s="175"/>
      <c r="AB48" s="175"/>
      <c r="AC48" s="175"/>
      <c r="AD48" s="175"/>
      <c r="AE48" s="175"/>
      <c r="AF48" s="175"/>
      <c r="AG48" s="161"/>
      <c r="AH48" s="162">
        <f>' Populations'!C19</f>
        <v>0</v>
      </c>
      <c r="AI48" s="162">
        <f>IF(AH48=0,0,($C$48/$AH$48)*100000)</f>
        <v>0</v>
      </c>
      <c r="AJ48" s="162">
        <f>' Populations'!E19</f>
        <v>0</v>
      </c>
      <c r="AK48" s="162">
        <f>IF(AJ48=0,0,($D$48/$AJ$48)*100000)</f>
        <v>0</v>
      </c>
      <c r="AL48" s="162">
        <f>' Populations'!G19</f>
        <v>0</v>
      </c>
      <c r="AM48" s="162">
        <f>IF(AL48=0,0,($E$48/$AL$48)*100000)</f>
        <v>0</v>
      </c>
      <c r="AN48" s="162">
        <f>' Populations'!I19</f>
        <v>0</v>
      </c>
      <c r="AO48" s="162">
        <f>IF(AN48=0,0,($F$48/$AN$48)*100000)</f>
        <v>0</v>
      </c>
      <c r="AP48" s="201">
        <f>' Populations'!K19</f>
        <v>0</v>
      </c>
      <c r="AQ48" s="162">
        <f>IF(AP48=0,0,($G$48/$AP$48)*100000)</f>
        <v>0</v>
      </c>
      <c r="AR48" s="201">
        <f>' Populations'!M19</f>
        <v>0</v>
      </c>
      <c r="AS48" s="162">
        <f>IF(AR48=0,0,($H$48/$AR$48)*100000)</f>
        <v>0</v>
      </c>
      <c r="AT48" s="162">
        <f>' Populations'!O19</f>
        <v>0</v>
      </c>
      <c r="AU48" s="162">
        <f>IF(AT48=0,0,($I$48/$AT$48)*100000)</f>
        <v>0</v>
      </c>
      <c r="AV48" s="162">
        <f>' Populations'!Q19</f>
        <v>0</v>
      </c>
      <c r="AW48" s="162">
        <f>IF(AV48=0,0,($J$48/$AV$48)*100000)</f>
        <v>0</v>
      </c>
      <c r="AX48" s="162">
        <f>' Populations'!S19</f>
        <v>0</v>
      </c>
      <c r="AY48" s="162">
        <f>IF(AX48=0,0,($K$48/$AX$48)*100000)</f>
        <v>0</v>
      </c>
      <c r="AZ48" s="201">
        <f>' Populations'!U19</f>
        <v>0</v>
      </c>
      <c r="BA48" s="162">
        <f>IF(AZ48=0,0,($L$48/$AZ$48)*100000)</f>
        <v>0</v>
      </c>
      <c r="BB48" s="163"/>
      <c r="BC48" s="147">
        <f>'Health Regions'!C15</f>
        <v>0</v>
      </c>
      <c r="BD48" s="162">
        <f>IF(BC48=0,0,($M$48/$BC$48)*100000)</f>
        <v>0</v>
      </c>
      <c r="BE48" s="147">
        <f>'Health Regions'!E15</f>
        <v>0</v>
      </c>
      <c r="BF48" s="162">
        <f>IF(BE48=0,0,($N$48/$BE$48)*100000)</f>
        <v>0</v>
      </c>
      <c r="BG48" s="147">
        <f>'Health Regions'!G15</f>
        <v>0</v>
      </c>
      <c r="BH48" s="162">
        <f>IF(BG48=0,0,($N$48/$BG$48)*100000)</f>
        <v>0</v>
      </c>
      <c r="BI48" s="147">
        <f>'Health Regions'!I15</f>
        <v>0</v>
      </c>
      <c r="BJ48" s="162">
        <f>IF(BI48=0,0,($N$48/$BI$48)*100000)</f>
        <v>0</v>
      </c>
      <c r="BK48" s="147">
        <f>'Health Regions'!K15</f>
        <v>0</v>
      </c>
      <c r="BL48" s="162">
        <f>IF(BK48=0,0,($N$48/$BK$48)*100000)</f>
        <v>0</v>
      </c>
      <c r="BM48" s="147">
        <f>'Health Regions'!M15</f>
        <v>0</v>
      </c>
      <c r="BN48" s="162">
        <f>IF(BM48=0,0,($N$48/$BM$48)*100000)</f>
        <v>0</v>
      </c>
      <c r="BO48" s="147">
        <f>'Health Regions'!O15</f>
        <v>0</v>
      </c>
      <c r="BP48" s="162">
        <f>IF(BO48=0,0,($N$48/$BO$48)*100000)</f>
        <v>0</v>
      </c>
      <c r="BQ48" s="147">
        <f>'Health Regions'!Q15</f>
        <v>0</v>
      </c>
      <c r="BR48" s="162">
        <f>IF(BQ48=0,0,($N$48/$BQ$48)*100000)</f>
        <v>0</v>
      </c>
      <c r="BS48" s="147">
        <f>'Health Regions'!S15</f>
        <v>0</v>
      </c>
      <c r="BT48" s="162">
        <f>IF(BS48=0,0,($N$48/$BS$48)*100000)</f>
        <v>0</v>
      </c>
      <c r="BU48" s="147">
        <f>'Health Regions'!U15</f>
        <v>0</v>
      </c>
      <c r="BV48" s="162">
        <f>IF(BU48=0,0,($N$48/$BU$48)*100000)</f>
        <v>0</v>
      </c>
      <c r="BW48" s="147">
        <f>'Health Regions'!W15</f>
        <v>0</v>
      </c>
      <c r="BX48" s="162">
        <f>IF(BW48=0,0,($N$48/$BW$48)*100000)</f>
        <v>0</v>
      </c>
      <c r="BY48" s="147">
        <f>'Health Regions'!Y15</f>
        <v>0</v>
      </c>
      <c r="BZ48" s="162">
        <f>IF(BY48=0,0,($N$48/$BY$48)*100000)</f>
        <v>0</v>
      </c>
      <c r="CA48" s="147">
        <f>'Health Regions'!AA15</f>
        <v>0</v>
      </c>
      <c r="CB48" s="162">
        <f>IF(CA48=0,0,($N$48/$CA$48)*100000)</f>
        <v>0</v>
      </c>
      <c r="CC48" s="147">
        <f>'Health Regions'!AC15</f>
        <v>0</v>
      </c>
      <c r="CD48" s="162">
        <f>IF(CC48=0,0,($N$48/$CC$48)*100000)</f>
        <v>0</v>
      </c>
      <c r="CE48" s="147">
        <f>'Health Regions'!AE15</f>
        <v>0</v>
      </c>
      <c r="CF48" s="162">
        <f>IF(CE48=0,0,($AA$4/$CE$14)*100000)</f>
        <v>0</v>
      </c>
      <c r="CG48" s="147">
        <f>'Health Regions'!AG15</f>
        <v>0</v>
      </c>
      <c r="CH48" s="162">
        <f>IF(CG48=0,0,($AB$4/$CG$14)*100000)</f>
        <v>0</v>
      </c>
      <c r="CI48" s="147">
        <f>'Health Regions'!AI15</f>
        <v>0</v>
      </c>
      <c r="CJ48" s="162">
        <f>IF(CI48=0,0,($AC$4/$CI$14)*100000)</f>
        <v>0</v>
      </c>
      <c r="CK48" s="147">
        <f>'Health Regions'!AK15</f>
        <v>0</v>
      </c>
      <c r="CL48" s="162">
        <f>IF(CK48=0,0,($AD$4/$CK$14)*100000)</f>
        <v>0</v>
      </c>
      <c r="CM48" s="147">
        <f>'Health Regions'!AM15</f>
        <v>0</v>
      </c>
      <c r="CN48" s="162">
        <f>IF(CM48=0,0,($AE$4/$CM$14)*100000)</f>
        <v>0</v>
      </c>
      <c r="CO48" s="147">
        <f>'Health Regions'!AO15</f>
        <v>0</v>
      </c>
      <c r="CP48" s="162">
        <f>IF(CO48=0,0,($AF$4/$CO$14)*100000)</f>
        <v>0</v>
      </c>
      <c r="CQ48" s="161"/>
      <c r="CR48" s="162"/>
      <c r="CS48" s="164">
        <v>6.6036999999999998E-2</v>
      </c>
      <c r="CU48" s="152" t="str">
        <f>' Populations'!B19</f>
        <v>65-74</v>
      </c>
      <c r="CV48" s="165">
        <f t="shared" si="70"/>
        <v>0</v>
      </c>
      <c r="CW48" s="166">
        <f t="shared" si="71"/>
        <v>0</v>
      </c>
      <c r="CX48" s="166">
        <f t="shared" si="72"/>
        <v>0</v>
      </c>
      <c r="CY48" s="167">
        <f t="shared" si="73"/>
        <v>0</v>
      </c>
      <c r="CZ48" s="167">
        <f t="shared" si="74"/>
        <v>0</v>
      </c>
      <c r="DA48" s="167">
        <f t="shared" si="75"/>
        <v>0</v>
      </c>
      <c r="DB48" s="167">
        <f t="shared" si="76"/>
        <v>0</v>
      </c>
      <c r="DC48" s="167">
        <f t="shared" si="77"/>
        <v>0</v>
      </c>
      <c r="DD48" s="167">
        <f t="shared" si="78"/>
        <v>0</v>
      </c>
      <c r="DE48" s="167">
        <f t="shared" si="79"/>
        <v>0</v>
      </c>
      <c r="DF48" s="167">
        <f t="shared" si="80"/>
        <v>0</v>
      </c>
      <c r="DG48" s="167">
        <f t="shared" si="81"/>
        <v>0</v>
      </c>
      <c r="DH48" s="167">
        <f t="shared" si="82"/>
        <v>0</v>
      </c>
      <c r="DI48" s="167">
        <f t="shared" si="83"/>
        <v>0</v>
      </c>
      <c r="DJ48" s="167">
        <f t="shared" si="84"/>
        <v>0</v>
      </c>
      <c r="DK48" s="167">
        <f t="shared" si="85"/>
        <v>0</v>
      </c>
      <c r="DL48" s="167">
        <f t="shared" si="86"/>
        <v>0</v>
      </c>
      <c r="DM48" s="167">
        <f t="shared" si="87"/>
        <v>0</v>
      </c>
      <c r="DN48" s="167">
        <f t="shared" si="88"/>
        <v>0</v>
      </c>
      <c r="DO48" s="167">
        <f t="shared" si="89"/>
        <v>0</v>
      </c>
      <c r="DP48" s="167">
        <f t="shared" si="90"/>
        <v>0</v>
      </c>
      <c r="DQ48" s="167">
        <f t="shared" si="91"/>
        <v>0</v>
      </c>
      <c r="DR48" s="167">
        <f t="shared" si="92"/>
        <v>0</v>
      </c>
      <c r="DS48" s="167">
        <f t="shared" si="93"/>
        <v>0</v>
      </c>
      <c r="DT48" s="167">
        <f t="shared" si="94"/>
        <v>0</v>
      </c>
      <c r="DU48" s="167">
        <f t="shared" si="95"/>
        <v>0</v>
      </c>
      <c r="DV48" s="167">
        <f t="shared" si="96"/>
        <v>0</v>
      </c>
      <c r="DW48" s="167">
        <f t="shared" si="97"/>
        <v>0</v>
      </c>
      <c r="DX48" s="167">
        <f t="shared" si="98"/>
        <v>0</v>
      </c>
      <c r="DY48" s="167">
        <f t="shared" si="99"/>
        <v>0</v>
      </c>
    </row>
    <row r="49" spans="2:129" ht="13">
      <c r="B49" s="152" t="str">
        <f>' Populations'!B20</f>
        <v>75-84</v>
      </c>
      <c r="C49" s="325"/>
      <c r="D49" s="326"/>
      <c r="E49" s="170"/>
      <c r="F49" s="171"/>
      <c r="G49" s="171"/>
      <c r="H49" s="171"/>
      <c r="I49" s="171"/>
      <c r="J49" s="172"/>
      <c r="K49" s="172"/>
      <c r="L49" s="199"/>
      <c r="M49" s="174"/>
      <c r="N49" s="174"/>
      <c r="O49" s="174"/>
      <c r="P49" s="174"/>
      <c r="Q49" s="174"/>
      <c r="R49" s="174"/>
      <c r="S49" s="174"/>
      <c r="T49" s="174"/>
      <c r="U49" s="174"/>
      <c r="V49" s="174"/>
      <c r="W49" s="174"/>
      <c r="X49" s="174"/>
      <c r="Y49" s="174"/>
      <c r="Z49" s="175"/>
      <c r="AA49" s="175"/>
      <c r="AB49" s="175"/>
      <c r="AC49" s="175"/>
      <c r="AD49" s="175"/>
      <c r="AE49" s="175"/>
      <c r="AF49" s="175"/>
      <c r="AG49" s="161"/>
      <c r="AH49" s="162">
        <f>' Populations'!C20</f>
        <v>0</v>
      </c>
      <c r="AI49" s="162">
        <f>IF(AH49=0,0,($C$49/$AH$49)*100000)</f>
        <v>0</v>
      </c>
      <c r="AJ49" s="162">
        <f>' Populations'!E20</f>
        <v>0</v>
      </c>
      <c r="AK49" s="162">
        <f>IF(AJ49=0,0,($D$49/$AJ$49)*100000)</f>
        <v>0</v>
      </c>
      <c r="AL49" s="162">
        <f>' Populations'!G20</f>
        <v>0</v>
      </c>
      <c r="AM49" s="162">
        <f>IF(AL49=0,0,($E$49/$AL$49)*100000)</f>
        <v>0</v>
      </c>
      <c r="AN49" s="162">
        <f>' Populations'!I20</f>
        <v>0</v>
      </c>
      <c r="AO49" s="162">
        <f>IF(AN49=0,0,($F$49/$AN$49)*100000)</f>
        <v>0</v>
      </c>
      <c r="AP49" s="201">
        <f>' Populations'!K20</f>
        <v>0</v>
      </c>
      <c r="AQ49" s="162">
        <f>IF(AP49=0,0,($G$49/$AP$49)*100000)</f>
        <v>0</v>
      </c>
      <c r="AR49" s="201">
        <f>' Populations'!M20</f>
        <v>0</v>
      </c>
      <c r="AS49" s="162">
        <f>IF(AR49=0,0,($H$49/$AR$49)*100000)</f>
        <v>0</v>
      </c>
      <c r="AT49" s="162">
        <f>' Populations'!O20</f>
        <v>0</v>
      </c>
      <c r="AU49" s="162">
        <f>IF(AT49=0,0,($I$49/$AT$49)*100000)</f>
        <v>0</v>
      </c>
      <c r="AV49" s="162">
        <f>' Populations'!Q20</f>
        <v>0</v>
      </c>
      <c r="AW49" s="162">
        <f>IF(AV49=0,0,($J$49/$AV$49)*100000)</f>
        <v>0</v>
      </c>
      <c r="AX49" s="162">
        <f>' Populations'!S20</f>
        <v>0</v>
      </c>
      <c r="AY49" s="162">
        <f>IF(AX49=0,0,($K$49/$AX$49)*100000)</f>
        <v>0</v>
      </c>
      <c r="AZ49" s="201">
        <f>' Populations'!U20</f>
        <v>0</v>
      </c>
      <c r="BA49" s="162">
        <f>IF(AZ49=0,0,($L$49/$AZ$49)*100000)</f>
        <v>0</v>
      </c>
      <c r="BB49" s="163"/>
      <c r="BC49" s="147">
        <f>'Health Regions'!C16</f>
        <v>0</v>
      </c>
      <c r="BD49" s="162">
        <f>IF(BC49=0,0,($M$49/$BC$49)*100000)</f>
        <v>0</v>
      </c>
      <c r="BE49" s="147">
        <f>'Health Regions'!E16</f>
        <v>0</v>
      </c>
      <c r="BF49" s="162">
        <f>IF(BE49=0,0,($N$49/$BE$49)*100000)</f>
        <v>0</v>
      </c>
      <c r="BG49" s="147">
        <f>'Health Regions'!G16</f>
        <v>0</v>
      </c>
      <c r="BH49" s="162">
        <f>IF(BG49=0,0,($N$49/$BG$49)*100000)</f>
        <v>0</v>
      </c>
      <c r="BI49" s="147">
        <f>'Health Regions'!I16</f>
        <v>0</v>
      </c>
      <c r="BJ49" s="162">
        <f>IF(BI49=0,0,($N$49/$BI$49)*100000)</f>
        <v>0</v>
      </c>
      <c r="BK49" s="147">
        <f>'Health Regions'!K16</f>
        <v>0</v>
      </c>
      <c r="BL49" s="162">
        <f>IF(BK49=0,0,($N$49/$BK$49)*100000)</f>
        <v>0</v>
      </c>
      <c r="BM49" s="147">
        <f>'Health Regions'!M16</f>
        <v>0</v>
      </c>
      <c r="BN49" s="162">
        <f>IF(BM49=0,0,($N$49/$BM$49)*100000)</f>
        <v>0</v>
      </c>
      <c r="BO49" s="147">
        <f>'Health Regions'!O16</f>
        <v>0</v>
      </c>
      <c r="BP49" s="162">
        <f>IF(BO49=0,0,($N$49/$BO$49)*100000)</f>
        <v>0</v>
      </c>
      <c r="BQ49" s="147">
        <f>'Health Regions'!Q16</f>
        <v>0</v>
      </c>
      <c r="BR49" s="162">
        <f>IF(BQ49=0,0,($N$49/$BQ$49)*100000)</f>
        <v>0</v>
      </c>
      <c r="BS49" s="147">
        <f>'Health Regions'!S16</f>
        <v>0</v>
      </c>
      <c r="BT49" s="162">
        <f>IF(BS49=0,0,($N$49/$BS$49)*100000)</f>
        <v>0</v>
      </c>
      <c r="BU49" s="147">
        <f>'Health Regions'!U16</f>
        <v>0</v>
      </c>
      <c r="BV49" s="162">
        <f>IF(BU49=0,0,($N$49/$BU$49)*100000)</f>
        <v>0</v>
      </c>
      <c r="BW49" s="147">
        <f>'Health Regions'!W16</f>
        <v>0</v>
      </c>
      <c r="BX49" s="162">
        <f>IF(BW49=0,0,($N$49/$BW$49)*100000)</f>
        <v>0</v>
      </c>
      <c r="BY49" s="147">
        <f>'Health Regions'!Y16</f>
        <v>0</v>
      </c>
      <c r="BZ49" s="162">
        <f>IF(BY49=0,0,($N$49/$BY$49)*100000)</f>
        <v>0</v>
      </c>
      <c r="CA49" s="147">
        <f>'Health Regions'!AA16</f>
        <v>0</v>
      </c>
      <c r="CB49" s="162">
        <f>IF(CA49=0,0,($N$49/$CA$49)*100000)</f>
        <v>0</v>
      </c>
      <c r="CC49" s="147">
        <f>'Health Regions'!AC16</f>
        <v>0</v>
      </c>
      <c r="CD49" s="162">
        <f>IF(CC49=0,0,($N$49/$CC$49)*100000)</f>
        <v>0</v>
      </c>
      <c r="CE49" s="147">
        <f>'Health Regions'!AE16</f>
        <v>0</v>
      </c>
      <c r="CF49" s="162">
        <f>IF(CE49=0,0,($AA$4/$CE$15)*100000)</f>
        <v>0</v>
      </c>
      <c r="CG49" s="147">
        <f>'Health Regions'!AG16</f>
        <v>0</v>
      </c>
      <c r="CH49" s="162">
        <f>IF(CG49=0,0,($AB$4/$CG$15)*100000)</f>
        <v>0</v>
      </c>
      <c r="CI49" s="147">
        <f>'Health Regions'!AI16</f>
        <v>0</v>
      </c>
      <c r="CJ49" s="162">
        <f>IF(CI49=0,0,($AC$4/$CI$15)*100000)</f>
        <v>0</v>
      </c>
      <c r="CK49" s="147">
        <f>'Health Regions'!AK16</f>
        <v>0</v>
      </c>
      <c r="CL49" s="162">
        <f>IF(CK49=0,0,($AD$4/$CK$15)*100000)</f>
        <v>0</v>
      </c>
      <c r="CM49" s="147">
        <f>'Health Regions'!AM16</f>
        <v>0</v>
      </c>
      <c r="CN49" s="162">
        <f>IF(CM49=0,0,($AE$4/$CM$15)*100000)</f>
        <v>0</v>
      </c>
      <c r="CO49" s="147">
        <f>'Health Regions'!AO16</f>
        <v>0</v>
      </c>
      <c r="CP49" s="162">
        <f>IF(CO49=0,0,($AF$4/$CO$15)*100000)</f>
        <v>0</v>
      </c>
      <c r="CQ49" s="161"/>
      <c r="CR49" s="162"/>
      <c r="CS49" s="164">
        <v>4.4840999999999999E-2</v>
      </c>
      <c r="CU49" s="152" t="str">
        <f>' Populations'!B20</f>
        <v>75-84</v>
      </c>
      <c r="CV49" s="165">
        <f t="shared" si="70"/>
        <v>0</v>
      </c>
      <c r="CW49" s="166">
        <f t="shared" si="71"/>
        <v>0</v>
      </c>
      <c r="CX49" s="166">
        <f t="shared" si="72"/>
        <v>0</v>
      </c>
      <c r="CY49" s="167">
        <f t="shared" si="73"/>
        <v>0</v>
      </c>
      <c r="CZ49" s="167">
        <f t="shared" si="74"/>
        <v>0</v>
      </c>
      <c r="DA49" s="167">
        <f t="shared" si="75"/>
        <v>0</v>
      </c>
      <c r="DB49" s="167">
        <f t="shared" si="76"/>
        <v>0</v>
      </c>
      <c r="DC49" s="167">
        <f t="shared" si="77"/>
        <v>0</v>
      </c>
      <c r="DD49" s="167">
        <f t="shared" si="78"/>
        <v>0</v>
      </c>
      <c r="DE49" s="167">
        <f t="shared" si="79"/>
        <v>0</v>
      </c>
      <c r="DF49" s="167">
        <f t="shared" si="80"/>
        <v>0</v>
      </c>
      <c r="DG49" s="167">
        <f t="shared" si="81"/>
        <v>0</v>
      </c>
      <c r="DH49" s="167">
        <f t="shared" si="82"/>
        <v>0</v>
      </c>
      <c r="DI49" s="167">
        <f t="shared" si="83"/>
        <v>0</v>
      </c>
      <c r="DJ49" s="167">
        <f t="shared" si="84"/>
        <v>0</v>
      </c>
      <c r="DK49" s="167">
        <f t="shared" si="85"/>
        <v>0</v>
      </c>
      <c r="DL49" s="167">
        <f t="shared" si="86"/>
        <v>0</v>
      </c>
      <c r="DM49" s="167">
        <f t="shared" si="87"/>
        <v>0</v>
      </c>
      <c r="DN49" s="167">
        <f t="shared" si="88"/>
        <v>0</v>
      </c>
      <c r="DO49" s="167">
        <f t="shared" si="89"/>
        <v>0</v>
      </c>
      <c r="DP49" s="167">
        <f t="shared" si="90"/>
        <v>0</v>
      </c>
      <c r="DQ49" s="167">
        <f t="shared" si="91"/>
        <v>0</v>
      </c>
      <c r="DR49" s="167">
        <f t="shared" si="92"/>
        <v>0</v>
      </c>
      <c r="DS49" s="167">
        <f t="shared" si="93"/>
        <v>0</v>
      </c>
      <c r="DT49" s="167">
        <f t="shared" si="94"/>
        <v>0</v>
      </c>
      <c r="DU49" s="167">
        <f t="shared" si="95"/>
        <v>0</v>
      </c>
      <c r="DV49" s="167">
        <f t="shared" si="96"/>
        <v>0</v>
      </c>
      <c r="DW49" s="167">
        <f t="shared" si="97"/>
        <v>0</v>
      </c>
      <c r="DX49" s="167">
        <f t="shared" si="98"/>
        <v>0</v>
      </c>
      <c r="DY49" s="167">
        <f t="shared" si="99"/>
        <v>0</v>
      </c>
    </row>
    <row r="50" spans="2:129" ht="13">
      <c r="B50" s="152" t="str">
        <f>' Populations'!B21</f>
        <v>85+</v>
      </c>
      <c r="C50" s="325"/>
      <c r="D50" s="326"/>
      <c r="E50" s="155"/>
      <c r="F50" s="156"/>
      <c r="G50" s="156"/>
      <c r="H50" s="156"/>
      <c r="I50" s="156"/>
      <c r="J50" s="157"/>
      <c r="K50" s="157"/>
      <c r="L50" s="199"/>
      <c r="M50" s="159"/>
      <c r="N50" s="159"/>
      <c r="O50" s="159"/>
      <c r="P50" s="159"/>
      <c r="Q50" s="159"/>
      <c r="R50" s="159"/>
      <c r="S50" s="159"/>
      <c r="T50" s="159"/>
      <c r="U50" s="159"/>
      <c r="V50" s="159"/>
      <c r="W50" s="159"/>
      <c r="X50" s="159"/>
      <c r="Y50" s="159"/>
      <c r="Z50" s="175"/>
      <c r="AA50" s="176"/>
      <c r="AB50" s="176"/>
      <c r="AC50" s="176"/>
      <c r="AD50" s="176"/>
      <c r="AE50" s="176"/>
      <c r="AF50" s="176"/>
      <c r="AG50" s="161"/>
      <c r="AH50" s="162">
        <f>' Populations'!C21</f>
        <v>0</v>
      </c>
      <c r="AI50" s="162">
        <f>IF(AH50=0,0,($C$50/$AH$50)*100000)</f>
        <v>0</v>
      </c>
      <c r="AJ50" s="162">
        <f>' Populations'!E21</f>
        <v>0</v>
      </c>
      <c r="AK50" s="162">
        <f>IF(AJ50=0,0,($D$50/$AJ$50)*100000)</f>
        <v>0</v>
      </c>
      <c r="AL50" s="162">
        <f>' Populations'!G21</f>
        <v>0</v>
      </c>
      <c r="AM50" s="162">
        <f>IF(AL50=0,0,($E$50/$AL$50)*100000)</f>
        <v>0</v>
      </c>
      <c r="AN50" s="162">
        <f>' Populations'!I21</f>
        <v>0</v>
      </c>
      <c r="AO50" s="162">
        <f>IF(AN50=0,0,($F$50/$AN$50)*100000)</f>
        <v>0</v>
      </c>
      <c r="AP50" s="201">
        <f>' Populations'!K21</f>
        <v>0</v>
      </c>
      <c r="AQ50" s="162">
        <f>IF(AP50=0,0,($G$50/$AP$50)*100000)</f>
        <v>0</v>
      </c>
      <c r="AR50" s="201">
        <f>' Populations'!M21</f>
        <v>0</v>
      </c>
      <c r="AS50" s="162">
        <f>IF(AR50=0,0,($H$50/$AR$50)*100000)</f>
        <v>0</v>
      </c>
      <c r="AT50" s="162">
        <f>' Populations'!O21</f>
        <v>0</v>
      </c>
      <c r="AU50" s="162">
        <f>IF(AT50=0,0,($I$50/$AT$50)*100000)</f>
        <v>0</v>
      </c>
      <c r="AV50" s="162">
        <f>' Populations'!Q21</f>
        <v>0</v>
      </c>
      <c r="AW50" s="162">
        <f>IF(AV50=0,0,($J$50/$AV$50)*100000)</f>
        <v>0</v>
      </c>
      <c r="AX50" s="162">
        <f>' Populations'!S21</f>
        <v>0</v>
      </c>
      <c r="AY50" s="162">
        <f>IF(AX50=0,0,($K$50/$AX$50)*100000)</f>
        <v>0</v>
      </c>
      <c r="AZ50" s="201">
        <f>' Populations'!U21</f>
        <v>0</v>
      </c>
      <c r="BA50" s="162">
        <f>IF(AZ50=0,0,($L$50/$AZ$50)*100000)</f>
        <v>0</v>
      </c>
      <c r="BB50" s="163"/>
      <c r="BC50" s="147">
        <f>'Health Regions'!C17</f>
        <v>0</v>
      </c>
      <c r="BD50" s="162">
        <f>IF(BC50=0,0,($M$50/$BC$50)*100000)</f>
        <v>0</v>
      </c>
      <c r="BE50" s="147">
        <f>'Health Regions'!E17</f>
        <v>0</v>
      </c>
      <c r="BF50" s="162">
        <f>IF(BE50=0,0,($N$50/$BE$50)*100000)</f>
        <v>0</v>
      </c>
      <c r="BG50" s="147">
        <f>'Health Regions'!G17</f>
        <v>0</v>
      </c>
      <c r="BH50" s="162">
        <f>IF(BG50=0,0,($N$50/$BG$50)*100000)</f>
        <v>0</v>
      </c>
      <c r="BI50" s="147">
        <f>'Health Regions'!I17</f>
        <v>0</v>
      </c>
      <c r="BJ50" s="162">
        <f>IF(BI50=0,0,($N$50/$BI$50)*100000)</f>
        <v>0</v>
      </c>
      <c r="BK50" s="147">
        <f>'Health Regions'!K17</f>
        <v>0</v>
      </c>
      <c r="BL50" s="162">
        <f>IF(BK50=0,0,($N$50/$BK$50)*100000)</f>
        <v>0</v>
      </c>
      <c r="BM50" s="147">
        <f>'Health Regions'!M17</f>
        <v>0</v>
      </c>
      <c r="BN50" s="162">
        <f>IF(BM50=0,0,($N$50/$BM$50)*100000)</f>
        <v>0</v>
      </c>
      <c r="BO50" s="147">
        <f>'Health Regions'!O17</f>
        <v>0</v>
      </c>
      <c r="BP50" s="162">
        <f>IF(BO50=0,0,($N$50/$BO$50)*100000)</f>
        <v>0</v>
      </c>
      <c r="BQ50" s="147">
        <f>'Health Regions'!Q17</f>
        <v>0</v>
      </c>
      <c r="BR50" s="162">
        <f>IF(BQ50=0,0,($N$50/$BQ$50)*100000)</f>
        <v>0</v>
      </c>
      <c r="BS50" s="147">
        <f>'Health Regions'!S17</f>
        <v>0</v>
      </c>
      <c r="BT50" s="162">
        <f>IF(BS50=0,0,($N$50/$BS$50)*100000)</f>
        <v>0</v>
      </c>
      <c r="BU50" s="147">
        <f>'Health Regions'!U17</f>
        <v>0</v>
      </c>
      <c r="BV50" s="162">
        <f>IF(BU50=0,0,($N$50/$BU$50)*100000)</f>
        <v>0</v>
      </c>
      <c r="BW50" s="147">
        <f>'Health Regions'!W17</f>
        <v>0</v>
      </c>
      <c r="BX50" s="162">
        <f>IF(BW50=0,0,($N$50/$BW$50)*100000)</f>
        <v>0</v>
      </c>
      <c r="BY50" s="147">
        <f>'Health Regions'!Y17</f>
        <v>0</v>
      </c>
      <c r="BZ50" s="162">
        <f>IF(BY50=0,0,($N$50/$BY$50)*100000)</f>
        <v>0</v>
      </c>
      <c r="CA50" s="147">
        <f>'Health Regions'!AA17</f>
        <v>0</v>
      </c>
      <c r="CB50" s="162">
        <f>IF(CA50=0,0,($N$50/$CA$50)*100000)</f>
        <v>0</v>
      </c>
      <c r="CC50" s="147">
        <f>'Health Regions'!AC17</f>
        <v>0</v>
      </c>
      <c r="CD50" s="162">
        <f>IF(CC50=0,0,($N$50/$CC$50)*100000)</f>
        <v>0</v>
      </c>
      <c r="CE50" s="147">
        <f>'Health Regions'!AE17</f>
        <v>0</v>
      </c>
      <c r="CF50" s="162">
        <f>IF(CE50=0,0,($AA$4/$CE$16)*100000)</f>
        <v>0</v>
      </c>
      <c r="CG50" s="147">
        <f>'Health Regions'!AG17</f>
        <v>0</v>
      </c>
      <c r="CH50" s="162">
        <f>IF(CG50=0,0,($AB$4/$CG$16)*100000)</f>
        <v>0</v>
      </c>
      <c r="CI50" s="147">
        <f>'Health Regions'!AI17</f>
        <v>0</v>
      </c>
      <c r="CJ50" s="162">
        <f>IF(CI50=0,0,($AC$4/$CI$16)*100000)</f>
        <v>0</v>
      </c>
      <c r="CK50" s="147">
        <f>'Health Regions'!AK17</f>
        <v>0</v>
      </c>
      <c r="CL50" s="162">
        <f>IF(CK50=0,0,($AD$4/$CK$16)*100000)</f>
        <v>0</v>
      </c>
      <c r="CM50" s="147">
        <f>'Health Regions'!AM17</f>
        <v>0</v>
      </c>
      <c r="CN50" s="162">
        <f>IF(CM50=0,0,($AE$4/$CM$16)*100000)</f>
        <v>0</v>
      </c>
      <c r="CO50" s="147">
        <f>'Health Regions'!AO17</f>
        <v>0</v>
      </c>
      <c r="CP50" s="162">
        <f>IF(CO50=0,0,($AF$4/$CO$16)*100000)</f>
        <v>0</v>
      </c>
      <c r="CQ50" s="161"/>
      <c r="CR50" s="162"/>
      <c r="CS50" s="164">
        <v>1.5507999999999999E-2</v>
      </c>
      <c r="CU50" s="152" t="str">
        <f>' Populations'!B21</f>
        <v>85+</v>
      </c>
      <c r="CV50" s="165">
        <f t="shared" si="70"/>
        <v>0</v>
      </c>
      <c r="CW50" s="166">
        <f t="shared" si="71"/>
        <v>0</v>
      </c>
      <c r="CX50" s="166">
        <f t="shared" si="72"/>
        <v>0</v>
      </c>
      <c r="CY50" s="167">
        <f t="shared" si="73"/>
        <v>0</v>
      </c>
      <c r="CZ50" s="167">
        <f t="shared" si="74"/>
        <v>0</v>
      </c>
      <c r="DA50" s="167">
        <f t="shared" si="75"/>
        <v>0</v>
      </c>
      <c r="DB50" s="167">
        <f t="shared" si="76"/>
        <v>0</v>
      </c>
      <c r="DC50" s="167">
        <f t="shared" si="77"/>
        <v>0</v>
      </c>
      <c r="DD50" s="167">
        <f t="shared" si="78"/>
        <v>0</v>
      </c>
      <c r="DE50" s="167">
        <f t="shared" si="79"/>
        <v>0</v>
      </c>
      <c r="DF50" s="167">
        <f>BD50*CS50</f>
        <v>0</v>
      </c>
      <c r="DG50" s="167">
        <f t="shared" si="81"/>
        <v>0</v>
      </c>
      <c r="DH50" s="167">
        <f t="shared" si="82"/>
        <v>0</v>
      </c>
      <c r="DI50" s="167">
        <f t="shared" si="83"/>
        <v>0</v>
      </c>
      <c r="DJ50" s="167">
        <f t="shared" si="84"/>
        <v>0</v>
      </c>
      <c r="DK50" s="167">
        <f t="shared" si="85"/>
        <v>0</v>
      </c>
      <c r="DL50" s="167">
        <f t="shared" si="86"/>
        <v>0</v>
      </c>
      <c r="DM50" s="167">
        <f t="shared" si="87"/>
        <v>0</v>
      </c>
      <c r="DN50" s="167">
        <f t="shared" si="88"/>
        <v>0</v>
      </c>
      <c r="DO50" s="167">
        <f t="shared" si="89"/>
        <v>0</v>
      </c>
      <c r="DP50" s="167">
        <f t="shared" si="90"/>
        <v>0</v>
      </c>
      <c r="DQ50" s="167">
        <f t="shared" si="91"/>
        <v>0</v>
      </c>
      <c r="DR50" s="167">
        <f t="shared" si="92"/>
        <v>0</v>
      </c>
      <c r="DS50" s="167">
        <f t="shared" si="93"/>
        <v>0</v>
      </c>
      <c r="DT50" s="167">
        <f t="shared" si="94"/>
        <v>0</v>
      </c>
      <c r="DU50" s="167">
        <f t="shared" si="95"/>
        <v>0</v>
      </c>
      <c r="DV50" s="167">
        <f t="shared" si="96"/>
        <v>0</v>
      </c>
      <c r="DW50" s="167">
        <f t="shared" si="97"/>
        <v>0</v>
      </c>
      <c r="DX50" s="167">
        <f t="shared" si="98"/>
        <v>0</v>
      </c>
      <c r="DY50" s="167">
        <f t="shared" si="99"/>
        <v>0</v>
      </c>
    </row>
    <row r="51" spans="2:129" ht="13">
      <c r="B51" s="200" t="s">
        <v>127</v>
      </c>
      <c r="C51" s="322">
        <f>SUM(C38:C50)</f>
        <v>0</v>
      </c>
      <c r="D51" s="323">
        <f t="shared" ref="D51:L51" si="100">SUM(D38:D50)</f>
        <v>0</v>
      </c>
      <c r="E51" s="323">
        <f t="shared" si="100"/>
        <v>0</v>
      </c>
      <c r="F51" s="324">
        <f t="shared" si="100"/>
        <v>0</v>
      </c>
      <c r="G51" s="324">
        <f t="shared" si="100"/>
        <v>0</v>
      </c>
      <c r="H51" s="324">
        <f t="shared" si="100"/>
        <v>0</v>
      </c>
      <c r="I51" s="324">
        <f t="shared" si="100"/>
        <v>0</v>
      </c>
      <c r="J51" s="324">
        <f t="shared" si="100"/>
        <v>0</v>
      </c>
      <c r="K51" s="324">
        <f t="shared" si="100"/>
        <v>0</v>
      </c>
      <c r="L51" s="324">
        <f t="shared" si="100"/>
        <v>0</v>
      </c>
      <c r="M51" s="194">
        <f>SUM(M38:M50)</f>
        <v>0</v>
      </c>
      <c r="N51" s="194">
        <f t="shared" ref="N51:AF51" si="101">SUM(N38:N50)</f>
        <v>0</v>
      </c>
      <c r="O51" s="194">
        <f t="shared" si="101"/>
        <v>0</v>
      </c>
      <c r="P51" s="194">
        <f t="shared" si="101"/>
        <v>0</v>
      </c>
      <c r="Q51" s="194">
        <f t="shared" si="101"/>
        <v>0</v>
      </c>
      <c r="R51" s="194">
        <f t="shared" si="101"/>
        <v>0</v>
      </c>
      <c r="S51" s="194">
        <f t="shared" si="101"/>
        <v>0</v>
      </c>
      <c r="T51" s="194">
        <f t="shared" si="101"/>
        <v>0</v>
      </c>
      <c r="U51" s="194">
        <f t="shared" si="101"/>
        <v>0</v>
      </c>
      <c r="V51" s="194">
        <f t="shared" si="101"/>
        <v>0</v>
      </c>
      <c r="W51" s="194">
        <f t="shared" si="101"/>
        <v>0</v>
      </c>
      <c r="X51" s="194">
        <f t="shared" si="101"/>
        <v>0</v>
      </c>
      <c r="Y51" s="194">
        <f t="shared" si="101"/>
        <v>0</v>
      </c>
      <c r="Z51" s="194">
        <f t="shared" si="101"/>
        <v>0</v>
      </c>
      <c r="AA51" s="178">
        <f t="shared" si="101"/>
        <v>0</v>
      </c>
      <c r="AB51" s="178">
        <f t="shared" si="101"/>
        <v>0</v>
      </c>
      <c r="AC51" s="178">
        <f t="shared" si="101"/>
        <v>0</v>
      </c>
      <c r="AD51" s="178">
        <f t="shared" si="101"/>
        <v>0</v>
      </c>
      <c r="AE51" s="178">
        <f t="shared" si="101"/>
        <v>0</v>
      </c>
      <c r="AF51" s="178">
        <f t="shared" si="101"/>
        <v>0</v>
      </c>
      <c r="AH51" s="162">
        <f>' Populations'!C22</f>
        <v>0</v>
      </c>
      <c r="AI51" s="179">
        <f t="shared" ref="AI51:BA51" si="102">SUM(AI38:AI50)</f>
        <v>0</v>
      </c>
      <c r="AJ51" s="162">
        <f>' Populations'!E22</f>
        <v>0</v>
      </c>
      <c r="AK51" s="179">
        <f t="shared" si="102"/>
        <v>0</v>
      </c>
      <c r="AL51" s="162">
        <f>' Populations'!G22</f>
        <v>0</v>
      </c>
      <c r="AM51" s="179">
        <f t="shared" si="102"/>
        <v>0</v>
      </c>
      <c r="AN51" s="162">
        <f>' Populations'!I22</f>
        <v>0</v>
      </c>
      <c r="AO51" s="179">
        <f t="shared" si="102"/>
        <v>0</v>
      </c>
      <c r="AP51" s="201">
        <f>' Populations'!K22</f>
        <v>0</v>
      </c>
      <c r="AQ51" s="179">
        <f t="shared" si="102"/>
        <v>0</v>
      </c>
      <c r="AR51" s="201">
        <f>' Populations'!M22</f>
        <v>0</v>
      </c>
      <c r="AS51" s="179">
        <f t="shared" si="102"/>
        <v>0</v>
      </c>
      <c r="AT51" s="162">
        <f>' Populations'!O22</f>
        <v>0</v>
      </c>
      <c r="AU51" s="179">
        <f t="shared" si="102"/>
        <v>0</v>
      </c>
      <c r="AV51" s="162">
        <f>' Populations'!Q22</f>
        <v>0</v>
      </c>
      <c r="AW51" s="179">
        <f t="shared" si="102"/>
        <v>0</v>
      </c>
      <c r="AX51" s="162">
        <f>' Populations'!S22</f>
        <v>0</v>
      </c>
      <c r="AY51" s="179">
        <f t="shared" si="102"/>
        <v>0</v>
      </c>
      <c r="AZ51" s="201">
        <f>' Populations'!U22</f>
        <v>0</v>
      </c>
      <c r="BA51" s="179">
        <f t="shared" si="102"/>
        <v>0</v>
      </c>
      <c r="BB51" s="180"/>
      <c r="BC51" s="147">
        <f>'Health Regions'!C18</f>
        <v>0</v>
      </c>
      <c r="BD51" s="179">
        <f t="shared" ref="BD51:CD51" si="103">SUM(BD38:BD50)</f>
        <v>0</v>
      </c>
      <c r="BE51" s="147">
        <f>'Health Regions'!E18</f>
        <v>0</v>
      </c>
      <c r="BF51" s="179">
        <f t="shared" si="103"/>
        <v>0</v>
      </c>
      <c r="BG51" s="147">
        <f>'Health Regions'!G18</f>
        <v>0</v>
      </c>
      <c r="BH51" s="179">
        <f t="shared" si="103"/>
        <v>0</v>
      </c>
      <c r="BI51" s="147">
        <f>'Health Regions'!I18</f>
        <v>0</v>
      </c>
      <c r="BJ51" s="179">
        <f t="shared" si="103"/>
        <v>0</v>
      </c>
      <c r="BK51" s="147">
        <f>'Health Regions'!K18</f>
        <v>0</v>
      </c>
      <c r="BL51" s="179">
        <f t="shared" si="103"/>
        <v>0</v>
      </c>
      <c r="BM51" s="147">
        <f>'Health Regions'!M18</f>
        <v>0</v>
      </c>
      <c r="BN51" s="179">
        <f t="shared" si="103"/>
        <v>0</v>
      </c>
      <c r="BO51" s="147">
        <f>'Health Regions'!O18</f>
        <v>0</v>
      </c>
      <c r="BP51" s="179">
        <f t="shared" si="103"/>
        <v>0</v>
      </c>
      <c r="BQ51" s="147">
        <f>'Health Regions'!Q18</f>
        <v>0</v>
      </c>
      <c r="BR51" s="179">
        <f t="shared" si="103"/>
        <v>0</v>
      </c>
      <c r="BS51" s="147">
        <f>'Health Regions'!S18</f>
        <v>0</v>
      </c>
      <c r="BT51" s="179">
        <f t="shared" si="103"/>
        <v>0</v>
      </c>
      <c r="BU51" s="147">
        <f>'Health Regions'!U18</f>
        <v>0</v>
      </c>
      <c r="BV51" s="179">
        <f t="shared" si="103"/>
        <v>0</v>
      </c>
      <c r="BW51" s="147">
        <f>'Health Regions'!W18</f>
        <v>0</v>
      </c>
      <c r="BX51" s="179">
        <f t="shared" si="103"/>
        <v>0</v>
      </c>
      <c r="BY51" s="147">
        <f>'Health Regions'!Y18</f>
        <v>0</v>
      </c>
      <c r="BZ51" s="179">
        <f t="shared" si="103"/>
        <v>0</v>
      </c>
      <c r="CA51" s="147">
        <f>'Health Regions'!AA18</f>
        <v>0</v>
      </c>
      <c r="CB51" s="179">
        <f t="shared" si="103"/>
        <v>0</v>
      </c>
      <c r="CC51" s="147">
        <f>'Health Regions'!AC18</f>
        <v>0</v>
      </c>
      <c r="CD51" s="179">
        <f t="shared" si="103"/>
        <v>0</v>
      </c>
      <c r="CE51" s="147">
        <f>'Health Regions'!AE18</f>
        <v>0</v>
      </c>
      <c r="CF51" s="162">
        <f>IF(CE51=0,0,($AA$4/$CE$17)*100000)</f>
        <v>0</v>
      </c>
      <c r="CG51" s="147">
        <f>'Health Regions'!AG18</f>
        <v>0</v>
      </c>
      <c r="CH51" s="162">
        <f>IF(CG51=0,0,($AB$4/$CG$17)*100000)</f>
        <v>0</v>
      </c>
      <c r="CI51" s="147">
        <f>'Health Regions'!AI18</f>
        <v>0</v>
      </c>
      <c r="CJ51" s="162">
        <f>IF(CI51=0,0,($AC$4/$CI$17)*100000)</f>
        <v>0</v>
      </c>
      <c r="CK51" s="147">
        <f>'Health Regions'!AK18</f>
        <v>0</v>
      </c>
      <c r="CL51" s="162">
        <f>IF(CK51=0,0,($AD$4/$CK$17)*100000)</f>
        <v>0</v>
      </c>
      <c r="CM51" s="147">
        <f>'Health Regions'!AM18</f>
        <v>0</v>
      </c>
      <c r="CN51" s="162">
        <f>IF(CM51=0,0,($AE$4/$CM$17)*100000)</f>
        <v>0</v>
      </c>
      <c r="CO51" s="147">
        <f>'Health Regions'!AO18</f>
        <v>0</v>
      </c>
      <c r="CP51" s="162">
        <f>IF(CO51=0,0,($AF$4/$CO$17)*100000)</f>
        <v>0</v>
      </c>
      <c r="CR51" s="162"/>
      <c r="CS51" s="164"/>
      <c r="CU51" s="152" t="str">
        <f>' Populations'!B22</f>
        <v>Total</v>
      </c>
      <c r="CV51" s="183">
        <f>SUM(CV38:CV50)</f>
        <v>0</v>
      </c>
      <c r="CW51" s="184">
        <f t="shared" ref="CW51:DY51" si="104">SUM(CW38:CW50)</f>
        <v>0</v>
      </c>
      <c r="CX51" s="185">
        <f t="shared" si="104"/>
        <v>0</v>
      </c>
      <c r="CY51" s="187">
        <f t="shared" si="104"/>
        <v>0</v>
      </c>
      <c r="CZ51" s="187">
        <f t="shared" si="104"/>
        <v>0</v>
      </c>
      <c r="DA51" s="187">
        <f t="shared" si="104"/>
        <v>0</v>
      </c>
      <c r="DB51" s="187">
        <f t="shared" si="104"/>
        <v>0</v>
      </c>
      <c r="DC51" s="187">
        <f t="shared" si="104"/>
        <v>0</v>
      </c>
      <c r="DD51" s="187">
        <f t="shared" si="104"/>
        <v>0</v>
      </c>
      <c r="DE51" s="187">
        <f t="shared" si="104"/>
        <v>0</v>
      </c>
      <c r="DF51" s="187">
        <f t="shared" si="104"/>
        <v>0</v>
      </c>
      <c r="DG51" s="187">
        <f t="shared" si="104"/>
        <v>0</v>
      </c>
      <c r="DH51" s="187">
        <f t="shared" si="104"/>
        <v>0</v>
      </c>
      <c r="DI51" s="187">
        <f t="shared" si="104"/>
        <v>0</v>
      </c>
      <c r="DJ51" s="187">
        <f t="shared" si="104"/>
        <v>0</v>
      </c>
      <c r="DK51" s="187">
        <f t="shared" si="104"/>
        <v>0</v>
      </c>
      <c r="DL51" s="187">
        <f t="shared" si="104"/>
        <v>0</v>
      </c>
      <c r="DM51" s="187">
        <f t="shared" si="104"/>
        <v>0</v>
      </c>
      <c r="DN51" s="187">
        <f t="shared" si="104"/>
        <v>0</v>
      </c>
      <c r="DO51" s="187">
        <f t="shared" si="104"/>
        <v>0</v>
      </c>
      <c r="DP51" s="187">
        <f t="shared" si="104"/>
        <v>0</v>
      </c>
      <c r="DQ51" s="187">
        <f t="shared" si="104"/>
        <v>0</v>
      </c>
      <c r="DR51" s="187">
        <f t="shared" si="104"/>
        <v>0</v>
      </c>
      <c r="DS51" s="187">
        <f t="shared" si="104"/>
        <v>0</v>
      </c>
      <c r="DT51" s="187">
        <f t="shared" si="104"/>
        <v>0</v>
      </c>
      <c r="DU51" s="187">
        <f t="shared" si="104"/>
        <v>0</v>
      </c>
      <c r="DV51" s="187">
        <f t="shared" si="104"/>
        <v>0</v>
      </c>
      <c r="DW51" s="187">
        <f t="shared" si="104"/>
        <v>0</v>
      </c>
      <c r="DX51" s="187">
        <f t="shared" si="104"/>
        <v>0</v>
      </c>
      <c r="DY51" s="187">
        <f t="shared" si="104"/>
        <v>0</v>
      </c>
    </row>
  </sheetData>
  <mergeCells count="3">
    <mergeCell ref="B1:E1"/>
    <mergeCell ref="CU1:CW1"/>
    <mergeCell ref="CR1:CS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E77B-C0F0-4BF1-BCF7-8A3B318176FC}">
  <dimension ref="A2:P99"/>
  <sheetViews>
    <sheetView topLeftCell="A6" zoomScale="70" zoomScaleNormal="70" workbookViewId="0">
      <selection activeCell="G7" sqref="G7"/>
    </sheetView>
  </sheetViews>
  <sheetFormatPr defaultRowHeight="12.5"/>
  <cols>
    <col min="1" max="1" width="17.453125" style="38" customWidth="1"/>
    <col min="2" max="2" width="20.1796875" customWidth="1"/>
    <col min="3" max="3" width="14.7265625" customWidth="1"/>
    <col min="4" max="4" width="13.7265625" customWidth="1"/>
    <col min="5" max="5" width="11.453125" customWidth="1"/>
    <col min="6" max="6" width="11.54296875" customWidth="1"/>
    <col min="7" max="7" width="25.1796875" customWidth="1"/>
    <col min="8" max="8" width="15.26953125" customWidth="1"/>
    <col min="9" max="9" width="20.453125" customWidth="1"/>
  </cols>
  <sheetData>
    <row r="2" spans="1:8" s="229" customFormat="1" ht="13"/>
    <row r="3" spans="1:8" s="220" customFormat="1"/>
    <row r="4" spans="1:8" s="220" customFormat="1"/>
    <row r="5" spans="1:8" s="220" customFormat="1"/>
    <row r="6" spans="1:8" s="220" customFormat="1" ht="104.5" customHeight="1" thickBot="1"/>
    <row r="7" spans="1:8" ht="51" customHeight="1">
      <c r="A7" s="282" t="s">
        <v>268</v>
      </c>
      <c r="B7" s="356" t="s">
        <v>141</v>
      </c>
      <c r="C7" s="357"/>
      <c r="D7" s="358"/>
      <c r="E7" s="280"/>
      <c r="F7" s="281"/>
      <c r="G7" s="281"/>
    </row>
    <row r="8" spans="1:8">
      <c r="A8" s="39"/>
      <c r="B8" s="72" t="s">
        <v>142</v>
      </c>
      <c r="C8" s="72" t="s">
        <v>143</v>
      </c>
      <c r="D8" s="73" t="s">
        <v>144</v>
      </c>
    </row>
    <row r="9" spans="1:8" ht="13">
      <c r="A9" s="74">
        <f>' Populations'!A81</f>
        <v>2016</v>
      </c>
      <c r="B9" s="75">
        <f>'2016'!C17</f>
        <v>0</v>
      </c>
      <c r="C9" s="75">
        <f>'Figure 4'!C35</f>
        <v>0</v>
      </c>
      <c r="D9" s="76">
        <f>'Figure 4'!C53</f>
        <v>0</v>
      </c>
    </row>
    <row r="10" spans="1:8" ht="13">
      <c r="A10" s="74">
        <f>' Populations'!A63</f>
        <v>2017</v>
      </c>
      <c r="B10" s="75">
        <f>'2017'!C17</f>
        <v>0</v>
      </c>
      <c r="C10" s="75">
        <f>'Figure 4'!H35</f>
        <v>0</v>
      </c>
      <c r="D10" s="76">
        <f>'Figure 4'!H53</f>
        <v>0</v>
      </c>
    </row>
    <row r="11" spans="1:8" ht="13">
      <c r="A11" s="74">
        <f>' Populations'!A45</f>
        <v>2018</v>
      </c>
      <c r="B11" s="75">
        <f>'2018'!C17</f>
        <v>0</v>
      </c>
      <c r="C11" s="75">
        <f>'Figure 4'!M35</f>
        <v>0</v>
      </c>
      <c r="D11" s="76">
        <f>'Figure 4'!M53</f>
        <v>0</v>
      </c>
    </row>
    <row r="12" spans="1:8" ht="13">
      <c r="A12" s="74">
        <f>' Populations'!A27</f>
        <v>2019</v>
      </c>
      <c r="B12" s="75">
        <f>'2019'!C17</f>
        <v>0</v>
      </c>
      <c r="C12" s="75">
        <f>'Figure 4'!R35</f>
        <v>0</v>
      </c>
      <c r="D12" s="76">
        <f>'Figure 4'!R53</f>
        <v>0</v>
      </c>
    </row>
    <row r="13" spans="1:8" ht="13.5" thickBot="1">
      <c r="A13" s="77">
        <f>' Populations'!E4</f>
        <v>2020</v>
      </c>
      <c r="B13" s="78">
        <f>'2020'!C17</f>
        <v>0</v>
      </c>
      <c r="C13" s="78">
        <f>'2020'!C34</f>
        <v>0</v>
      </c>
      <c r="D13" s="79">
        <f>'2020'!C51</f>
        <v>0</v>
      </c>
    </row>
    <row r="14" spans="1:8" ht="13" thickBot="1"/>
    <row r="15" spans="1:8" ht="13.5" thickBot="1">
      <c r="A15" s="221"/>
      <c r="B15" s="359" t="s">
        <v>145</v>
      </c>
      <c r="C15" s="359"/>
      <c r="D15" s="359"/>
      <c r="E15" s="359"/>
      <c r="F15" s="359"/>
      <c r="G15" s="359"/>
      <c r="H15" s="222"/>
    </row>
    <row r="16" spans="1:8" ht="50">
      <c r="A16" s="223" t="s">
        <v>146</v>
      </c>
      <c r="B16" s="224">
        <f>A9</f>
        <v>2016</v>
      </c>
      <c r="C16" s="224">
        <f>A10</f>
        <v>2017</v>
      </c>
      <c r="D16" s="224">
        <f>A11</f>
        <v>2018</v>
      </c>
      <c r="E16" s="224">
        <f>A12</f>
        <v>2019</v>
      </c>
      <c r="F16" s="224">
        <f>' Populations'!E4</f>
        <v>2020</v>
      </c>
      <c r="G16" s="225" t="s">
        <v>147</v>
      </c>
      <c r="H16" s="33"/>
    </row>
    <row r="17" spans="1:16">
      <c r="A17" s="82" t="str">
        <f>' Populations'!$B$9</f>
        <v>&lt;1</v>
      </c>
      <c r="B17" s="83">
        <f>'2016'!AN4</f>
        <v>0</v>
      </c>
      <c r="C17" s="83">
        <f>'2017'!AM4</f>
        <v>0</v>
      </c>
      <c r="D17" s="83">
        <f>'2018'!AM4</f>
        <v>0</v>
      </c>
      <c r="E17" s="83">
        <f>'2019'!AM4</f>
        <v>0</v>
      </c>
      <c r="F17" s="83">
        <f>'2020'!CV4</f>
        <v>0</v>
      </c>
      <c r="G17" s="83" cm="1">
        <f t="array" ref="G17:H17">LINEST(B17:F17,B16:F16)</f>
        <v>0</v>
      </c>
      <c r="H17" s="81">
        <v>0</v>
      </c>
    </row>
    <row r="18" spans="1:16">
      <c r="A18" s="84" t="str">
        <f>' Populations'!$B$10</f>
        <v>1-4</v>
      </c>
      <c r="B18" s="83">
        <f>'2016'!AN5</f>
        <v>0</v>
      </c>
      <c r="C18" s="83">
        <f>'2017'!AM5</f>
        <v>0</v>
      </c>
      <c r="D18" s="83">
        <f>'2018'!AM5</f>
        <v>0</v>
      </c>
      <c r="E18" s="83">
        <f>'2019'!AM5</f>
        <v>0</v>
      </c>
      <c r="F18" s="83">
        <f>'2020'!CV5</f>
        <v>0</v>
      </c>
      <c r="G18" s="83" cm="1">
        <f t="array" ref="G18:H18">LINEST(B18:F18,B16:F16)</f>
        <v>0</v>
      </c>
      <c r="H18" s="81">
        <v>0</v>
      </c>
    </row>
    <row r="19" spans="1:16">
      <c r="A19" s="82" t="str">
        <f>' Populations'!$B$11</f>
        <v>5-9</v>
      </c>
      <c r="B19" s="83">
        <f>'2016'!AN6</f>
        <v>0</v>
      </c>
      <c r="C19" s="83">
        <f>'2017'!AM6</f>
        <v>0</v>
      </c>
      <c r="D19" s="83">
        <f>'2018'!AM6</f>
        <v>0</v>
      </c>
      <c r="E19" s="83">
        <f>'2019'!AM6</f>
        <v>0</v>
      </c>
      <c r="F19" s="83">
        <f>'2020'!CV6</f>
        <v>0</v>
      </c>
      <c r="G19" s="83" cm="1">
        <f t="array" ref="G19:H19">LINEST(B19:F19,B16:F16)</f>
        <v>0</v>
      </c>
      <c r="H19" s="81">
        <v>0</v>
      </c>
    </row>
    <row r="20" spans="1:16">
      <c r="A20" s="82" t="str">
        <f>' Populations'!$B$12</f>
        <v>10-14</v>
      </c>
      <c r="B20" s="83">
        <f>'2016'!AN7</f>
        <v>0</v>
      </c>
      <c r="C20" s="83">
        <f>'2017'!AM7</f>
        <v>0</v>
      </c>
      <c r="D20" s="83">
        <f>'2018'!AM7</f>
        <v>0</v>
      </c>
      <c r="E20" s="83">
        <f>'2019'!AM7</f>
        <v>0</v>
      </c>
      <c r="F20" s="83">
        <f>'2020'!CV7</f>
        <v>0</v>
      </c>
      <c r="G20" s="83" cm="1">
        <f t="array" ref="G20:H20">LINEST(B20:F20,B16:F16)</f>
        <v>0</v>
      </c>
      <c r="H20" s="81">
        <v>0</v>
      </c>
    </row>
    <row r="21" spans="1:16">
      <c r="A21" s="82" t="str">
        <f>' Populations'!$B$13</f>
        <v>15-19</v>
      </c>
      <c r="B21" s="83">
        <f>'2016'!AN8</f>
        <v>0</v>
      </c>
      <c r="C21" s="83">
        <f>'2017'!AM8</f>
        <v>0</v>
      </c>
      <c r="D21" s="83">
        <f>'2018'!AM8</f>
        <v>0</v>
      </c>
      <c r="E21" s="83">
        <f>'2019'!AM8</f>
        <v>0</v>
      </c>
      <c r="F21" s="83">
        <f>'2020'!CV8</f>
        <v>0</v>
      </c>
      <c r="G21" s="83" cm="1">
        <f t="array" ref="G21:H21">LINEST(B21:F21,B16:F16)</f>
        <v>0</v>
      </c>
      <c r="H21" s="81">
        <v>0</v>
      </c>
    </row>
    <row r="22" spans="1:16">
      <c r="A22" s="82" t="str">
        <f>' Populations'!$B$14</f>
        <v>20-24</v>
      </c>
      <c r="B22" s="83">
        <f>'2016'!AN9</f>
        <v>0</v>
      </c>
      <c r="C22" s="83">
        <f>'2017'!AM9</f>
        <v>0</v>
      </c>
      <c r="D22" s="83">
        <f>'2018'!AM9</f>
        <v>0</v>
      </c>
      <c r="E22" s="83">
        <f>'2019'!AM9</f>
        <v>0</v>
      </c>
      <c r="F22" s="83">
        <f>'2020'!CV9</f>
        <v>0</v>
      </c>
      <c r="G22" s="83" cm="1">
        <f t="array" ref="G22:H22">LINEST(B22:F22,B16:F16)</f>
        <v>0</v>
      </c>
      <c r="H22" s="81">
        <v>0</v>
      </c>
    </row>
    <row r="23" spans="1:16">
      <c r="A23" s="82" t="str">
        <f>' Populations'!$B$15</f>
        <v>25-34</v>
      </c>
      <c r="B23" s="83">
        <f>'2016'!AN10</f>
        <v>0</v>
      </c>
      <c r="C23" s="83">
        <f>'2017'!AM10</f>
        <v>0</v>
      </c>
      <c r="D23" s="83">
        <f>'2018'!AM10</f>
        <v>0</v>
      </c>
      <c r="E23" s="83">
        <f>'2019'!AM10</f>
        <v>0</v>
      </c>
      <c r="F23" s="83">
        <f>'2020'!CV10</f>
        <v>0</v>
      </c>
      <c r="G23" s="83" cm="1">
        <f t="array" ref="G23:H23">LINEST(B23:F23,B16:F16)</f>
        <v>0</v>
      </c>
      <c r="H23" s="81">
        <v>0</v>
      </c>
    </row>
    <row r="24" spans="1:16">
      <c r="A24" s="82" t="str">
        <f>' Populations'!$B$16</f>
        <v>35-44</v>
      </c>
      <c r="B24" s="83">
        <f>'2016'!AN11</f>
        <v>0</v>
      </c>
      <c r="C24" s="83">
        <f>'2017'!AM11</f>
        <v>0</v>
      </c>
      <c r="D24" s="83">
        <f>'2018'!AM11</f>
        <v>0</v>
      </c>
      <c r="E24" s="83">
        <f>'2019'!AM11</f>
        <v>0</v>
      </c>
      <c r="F24" s="83">
        <f>'2020'!CV11</f>
        <v>0</v>
      </c>
      <c r="G24" s="83" cm="1">
        <f t="array" ref="G24:H24">LINEST(B24:F24,B16:F16)</f>
        <v>0</v>
      </c>
      <c r="H24" s="81">
        <v>0</v>
      </c>
    </row>
    <row r="25" spans="1:16">
      <c r="A25" s="82" t="str">
        <f>' Populations'!$B$17</f>
        <v>45-54</v>
      </c>
      <c r="B25" s="83">
        <f>'2016'!AN12</f>
        <v>0</v>
      </c>
      <c r="C25" s="83">
        <f>'2017'!AM12</f>
        <v>0</v>
      </c>
      <c r="D25" s="83">
        <f>'2018'!AM12</f>
        <v>0</v>
      </c>
      <c r="E25" s="83">
        <f>'2019'!AM12</f>
        <v>0</v>
      </c>
      <c r="F25" s="83">
        <f>'2020'!CV12</f>
        <v>0</v>
      </c>
      <c r="G25" s="83" cm="1">
        <f t="array" ref="G25:H25">LINEST(B25:F25,B16:F16)</f>
        <v>0</v>
      </c>
      <c r="H25" s="81">
        <v>0</v>
      </c>
    </row>
    <row r="26" spans="1:16">
      <c r="A26" s="82" t="str">
        <f>' Populations'!$B$18</f>
        <v>55-64</v>
      </c>
      <c r="B26" s="83">
        <f>'2016'!AN13</f>
        <v>0</v>
      </c>
      <c r="C26" s="83">
        <f>'2017'!AM13</f>
        <v>0</v>
      </c>
      <c r="D26" s="83">
        <f>'2018'!AM13</f>
        <v>0</v>
      </c>
      <c r="E26" s="83">
        <f>'2019'!AM13</f>
        <v>0</v>
      </c>
      <c r="F26" s="83">
        <f>'2020'!CV13</f>
        <v>0</v>
      </c>
      <c r="G26" s="83" cm="1">
        <f t="array" ref="G26:H26">LINEST(B26:F26,B16:F16)</f>
        <v>0</v>
      </c>
      <c r="H26" s="81">
        <v>0</v>
      </c>
    </row>
    <row r="27" spans="1:16">
      <c r="A27" s="82" t="str">
        <f>' Populations'!$B$19</f>
        <v>65-74</v>
      </c>
      <c r="B27" s="83">
        <f>'2016'!AN14</f>
        <v>0</v>
      </c>
      <c r="C27" s="83">
        <f>'2017'!AM14</f>
        <v>0</v>
      </c>
      <c r="D27" s="83">
        <f>'2018'!AM14</f>
        <v>0</v>
      </c>
      <c r="E27" s="83">
        <f>'2019'!AM14</f>
        <v>0</v>
      </c>
      <c r="F27" s="83">
        <f>'2020'!CV14</f>
        <v>0</v>
      </c>
      <c r="G27" s="83" cm="1">
        <f t="array" ref="G27:H27">LINEST(B27:F27,B16:F16)</f>
        <v>0</v>
      </c>
      <c r="H27" s="81">
        <v>0</v>
      </c>
    </row>
    <row r="28" spans="1:16">
      <c r="A28" s="82" t="str">
        <f>' Populations'!$B$20</f>
        <v>75-84</v>
      </c>
      <c r="B28" s="83">
        <f>'2016'!AN15</f>
        <v>0</v>
      </c>
      <c r="C28" s="83">
        <f>'2017'!AM15</f>
        <v>0</v>
      </c>
      <c r="D28" s="83">
        <f>'2018'!AM15</f>
        <v>0</v>
      </c>
      <c r="E28" s="83">
        <f>'2019'!AM15</f>
        <v>0</v>
      </c>
      <c r="F28" s="83">
        <f>'2020'!CV15</f>
        <v>0</v>
      </c>
      <c r="G28" s="83" cm="1">
        <f t="array" ref="G28:H28">LINEST(B28:F28,B16:F16)</f>
        <v>0</v>
      </c>
      <c r="H28" s="81">
        <v>0</v>
      </c>
    </row>
    <row r="29" spans="1:16" ht="13" thickBot="1">
      <c r="A29" s="85" t="str">
        <f>' Populations'!$B$21</f>
        <v>85+</v>
      </c>
      <c r="B29" s="86">
        <f>'2016'!AN16</f>
        <v>0</v>
      </c>
      <c r="C29" s="86">
        <f>'2017'!AM16</f>
        <v>0</v>
      </c>
      <c r="D29" s="86">
        <f>'2018'!AM16</f>
        <v>0</v>
      </c>
      <c r="E29" s="86">
        <f>'2019'!AM16</f>
        <v>0</v>
      </c>
      <c r="F29" s="86">
        <f>'2020'!CV16</f>
        <v>0</v>
      </c>
      <c r="G29" s="86" cm="1">
        <f t="array" ref="G29:H29">LINEST(B29:F29,B16:F16)</f>
        <v>0</v>
      </c>
      <c r="H29" s="87">
        <v>0</v>
      </c>
    </row>
    <row r="30" spans="1:16">
      <c r="A30" s="42"/>
      <c r="B30" s="11"/>
      <c r="C30" s="11"/>
      <c r="D30" s="11"/>
      <c r="E30" s="11"/>
      <c r="F30" s="11"/>
    </row>
    <row r="31" spans="1:16" ht="13" thickBot="1">
      <c r="H31" s="7"/>
      <c r="K31" s="7"/>
    </row>
    <row r="32" spans="1:16" ht="13.5" thickBot="1">
      <c r="A32" s="226"/>
      <c r="B32" s="360" t="s">
        <v>148</v>
      </c>
      <c r="C32" s="361"/>
      <c r="D32" s="361"/>
      <c r="E32" s="361"/>
      <c r="F32" s="361"/>
      <c r="G32" s="362"/>
      <c r="H32" s="222"/>
      <c r="I32" s="11"/>
      <c r="J32" s="11"/>
      <c r="K32" s="11"/>
      <c r="L32" s="11"/>
      <c r="M32" s="11"/>
      <c r="N32" s="11"/>
      <c r="O32" s="11"/>
      <c r="P32" s="11"/>
    </row>
    <row r="33" spans="1:16" ht="50.5">
      <c r="A33" s="227" t="s">
        <v>146</v>
      </c>
      <c r="B33" s="224">
        <f>A9</f>
        <v>2016</v>
      </c>
      <c r="C33" s="224">
        <f>A10</f>
        <v>2017</v>
      </c>
      <c r="D33" s="224">
        <f>A11</f>
        <v>2018</v>
      </c>
      <c r="E33" s="224">
        <f>A12</f>
        <v>2019</v>
      </c>
      <c r="F33" s="224">
        <f>' Populations'!E4</f>
        <v>2020</v>
      </c>
      <c r="G33" s="225" t="s">
        <v>147</v>
      </c>
      <c r="H33" s="33"/>
      <c r="I33" s="41"/>
      <c r="J33" s="11"/>
      <c r="K33" s="11"/>
      <c r="L33" s="41"/>
      <c r="M33" s="41"/>
      <c r="N33" s="11"/>
      <c r="O33" s="11"/>
      <c r="P33" s="11"/>
    </row>
    <row r="34" spans="1:16">
      <c r="A34" s="82" t="str">
        <f>' Populations'!$B$9</f>
        <v>&lt;1</v>
      </c>
      <c r="B34" s="83">
        <f>'2016'!AN21</f>
        <v>0</v>
      </c>
      <c r="C34" s="83">
        <f>'2017'!AM21</f>
        <v>0</v>
      </c>
      <c r="D34" s="83">
        <f>'2018'!AM21</f>
        <v>0</v>
      </c>
      <c r="E34" s="83">
        <f>'2019'!AM21</f>
        <v>0</v>
      </c>
      <c r="F34" s="83">
        <f>'2020'!CV21</f>
        <v>0</v>
      </c>
      <c r="G34" s="83" cm="1">
        <f t="array" ref="G34:H34">LINEST(B34:F34,B33:F33)</f>
        <v>0</v>
      </c>
      <c r="H34" s="89">
        <v>0</v>
      </c>
      <c r="I34" s="11"/>
      <c r="J34" s="11"/>
      <c r="K34" s="11"/>
      <c r="L34" s="11"/>
      <c r="M34" s="11"/>
      <c r="N34" s="11"/>
      <c r="O34" s="11"/>
      <c r="P34" s="11"/>
    </row>
    <row r="35" spans="1:16">
      <c r="A35" s="84" t="str">
        <f>' Populations'!$B$10</f>
        <v>1-4</v>
      </c>
      <c r="B35" s="83">
        <f>'2016'!AN22</f>
        <v>0</v>
      </c>
      <c r="C35" s="83">
        <f>'2017'!AM22</f>
        <v>0</v>
      </c>
      <c r="D35" s="83">
        <f>'2018'!AM22</f>
        <v>0</v>
      </c>
      <c r="E35" s="83">
        <f>'2019'!AM22</f>
        <v>0</v>
      </c>
      <c r="F35" s="83">
        <f>'2020'!CV22</f>
        <v>0</v>
      </c>
      <c r="G35" s="83" cm="1">
        <f t="array" ref="G35:H35">LINEST(B35:F35,B33:F33)</f>
        <v>0</v>
      </c>
      <c r="H35" s="89">
        <v>0</v>
      </c>
      <c r="I35" s="11"/>
      <c r="J35" s="11"/>
      <c r="K35" s="11"/>
      <c r="L35" s="11"/>
      <c r="M35" s="11"/>
      <c r="N35" s="11"/>
      <c r="O35" s="11"/>
      <c r="P35" s="11"/>
    </row>
    <row r="36" spans="1:16" ht="13">
      <c r="A36" s="82" t="str">
        <f>' Populations'!$B$11</f>
        <v>5-9</v>
      </c>
      <c r="B36" s="83">
        <f>'2016'!AN23</f>
        <v>0</v>
      </c>
      <c r="C36" s="83">
        <f>'2017'!AM23</f>
        <v>0</v>
      </c>
      <c r="D36" s="83">
        <f>'2018'!AM23</f>
        <v>0</v>
      </c>
      <c r="E36" s="83">
        <f>'2019'!AM23</f>
        <v>0</v>
      </c>
      <c r="F36" s="83">
        <f>'2020'!CV23</f>
        <v>0</v>
      </c>
      <c r="G36" s="83" cm="1">
        <f t="array" ref="G36:H36">LINEST(B36:F36,B33:F33)</f>
        <v>0</v>
      </c>
      <c r="H36" s="89">
        <v>0</v>
      </c>
      <c r="I36" s="35"/>
      <c r="J36" s="11"/>
      <c r="K36" s="11"/>
      <c r="L36" s="35"/>
      <c r="M36" s="35"/>
      <c r="N36" s="11"/>
      <c r="O36" s="11"/>
      <c r="P36" s="11"/>
    </row>
    <row r="37" spans="1:16">
      <c r="A37" s="82" t="str">
        <f>' Populations'!$B$12</f>
        <v>10-14</v>
      </c>
      <c r="B37" s="83">
        <f>'2016'!AN24</f>
        <v>0</v>
      </c>
      <c r="C37" s="83">
        <f>'2017'!AM24</f>
        <v>0</v>
      </c>
      <c r="D37" s="83">
        <f>'2018'!AM24</f>
        <v>0</v>
      </c>
      <c r="E37" s="83">
        <f>'2019'!AM24</f>
        <v>0</v>
      </c>
      <c r="F37" s="83">
        <f>'2020'!CV24</f>
        <v>0</v>
      </c>
      <c r="G37" s="83" cm="1">
        <f t="array" ref="G37:H37">LINEST(B37:F37,B33:F33)</f>
        <v>0</v>
      </c>
      <c r="H37" s="81">
        <v>0</v>
      </c>
      <c r="I37" s="11"/>
      <c r="J37" s="11"/>
      <c r="K37" s="11"/>
      <c r="L37" s="11"/>
      <c r="M37" s="11"/>
      <c r="N37" s="11"/>
      <c r="O37" s="11"/>
      <c r="P37" s="11"/>
    </row>
    <row r="38" spans="1:16">
      <c r="A38" s="82" t="str">
        <f>' Populations'!$B$13</f>
        <v>15-19</v>
      </c>
      <c r="B38" s="83">
        <f>'2016'!AN25</f>
        <v>0</v>
      </c>
      <c r="C38" s="83">
        <f>'2017'!AM25</f>
        <v>0</v>
      </c>
      <c r="D38" s="83">
        <f>'2018'!AM25</f>
        <v>0</v>
      </c>
      <c r="E38" s="83">
        <f>'2019'!AM25</f>
        <v>0</v>
      </c>
      <c r="F38" s="83">
        <f>'2020'!CV25</f>
        <v>0</v>
      </c>
      <c r="G38" s="83" cm="1">
        <f t="array" ref="G38:H38">LINEST(B38:F38,B33:F33)</f>
        <v>0</v>
      </c>
      <c r="H38" s="81">
        <v>0</v>
      </c>
      <c r="I38" s="11"/>
      <c r="J38" s="11"/>
      <c r="K38" s="11"/>
      <c r="L38" s="11"/>
      <c r="M38" s="11"/>
      <c r="N38" s="11"/>
      <c r="O38" s="11"/>
      <c r="P38" s="11"/>
    </row>
    <row r="39" spans="1:16">
      <c r="A39" s="82" t="str">
        <f>' Populations'!$B$14</f>
        <v>20-24</v>
      </c>
      <c r="B39" s="83">
        <f>'2016'!AN26</f>
        <v>0</v>
      </c>
      <c r="C39" s="83">
        <f>'2017'!AM26</f>
        <v>0</v>
      </c>
      <c r="D39" s="83">
        <f>'2018'!AM26</f>
        <v>0</v>
      </c>
      <c r="E39" s="83">
        <f>'2019'!AM26</f>
        <v>0</v>
      </c>
      <c r="F39" s="83">
        <f>'2020'!CV26</f>
        <v>0</v>
      </c>
      <c r="G39" s="83" cm="1">
        <f t="array" ref="G39:H39">LINEST(B39:F39,B33:F33)</f>
        <v>0</v>
      </c>
      <c r="H39" s="81">
        <v>0</v>
      </c>
      <c r="I39" s="11"/>
      <c r="J39" s="11"/>
      <c r="K39" s="11"/>
      <c r="L39" s="11"/>
      <c r="M39" s="11"/>
      <c r="N39" s="11"/>
      <c r="O39" s="11"/>
      <c r="P39" s="11"/>
    </row>
    <row r="40" spans="1:16">
      <c r="A40" s="82" t="str">
        <f>' Populations'!$B$15</f>
        <v>25-34</v>
      </c>
      <c r="B40" s="83">
        <f>'2016'!AN27</f>
        <v>0</v>
      </c>
      <c r="C40" s="83">
        <f>'2017'!AM27</f>
        <v>0</v>
      </c>
      <c r="D40" s="83">
        <f>'2018'!AM27</f>
        <v>0</v>
      </c>
      <c r="E40" s="83">
        <f>'2019'!AM27</f>
        <v>0</v>
      </c>
      <c r="F40" s="83">
        <f>'2020'!CV27</f>
        <v>0</v>
      </c>
      <c r="G40" s="83" cm="1">
        <f t="array" ref="G40:H40">LINEST(B40:F40,B33:F33)</f>
        <v>0</v>
      </c>
      <c r="H40" s="81">
        <v>0</v>
      </c>
      <c r="I40" s="11"/>
      <c r="J40" s="11"/>
      <c r="K40" s="11"/>
      <c r="L40" s="11"/>
      <c r="M40" s="11"/>
      <c r="N40" s="11"/>
      <c r="O40" s="11"/>
      <c r="P40" s="11"/>
    </row>
    <row r="41" spans="1:16">
      <c r="A41" s="82" t="str">
        <f>' Populations'!$B$16</f>
        <v>35-44</v>
      </c>
      <c r="B41" s="83">
        <f>'2016'!AN28</f>
        <v>0</v>
      </c>
      <c r="C41" s="83">
        <f>'2017'!AM28</f>
        <v>0</v>
      </c>
      <c r="D41" s="83">
        <f>'2018'!AM28</f>
        <v>0</v>
      </c>
      <c r="E41" s="83">
        <f>'2019'!AM28</f>
        <v>0</v>
      </c>
      <c r="F41" s="83">
        <f>'2020'!CV28</f>
        <v>0</v>
      </c>
      <c r="G41" s="83" cm="1">
        <f t="array" ref="G41:H41">LINEST(B41:F41,B33:F33)</f>
        <v>0</v>
      </c>
      <c r="H41" s="81">
        <v>0</v>
      </c>
      <c r="I41" s="11"/>
      <c r="J41" s="11"/>
      <c r="K41" s="11"/>
      <c r="L41" s="11"/>
      <c r="M41" s="11"/>
      <c r="N41" s="11"/>
      <c r="O41" s="11"/>
      <c r="P41" s="11"/>
    </row>
    <row r="42" spans="1:16">
      <c r="A42" s="82" t="str">
        <f>' Populations'!$B$17</f>
        <v>45-54</v>
      </c>
      <c r="B42" s="83">
        <f>'2016'!AN29</f>
        <v>0</v>
      </c>
      <c r="C42" s="83">
        <f>'2017'!AM29</f>
        <v>0</v>
      </c>
      <c r="D42" s="83">
        <f>'2018'!AM29</f>
        <v>0</v>
      </c>
      <c r="E42" s="83">
        <f>'2019'!AM29</f>
        <v>0</v>
      </c>
      <c r="F42" s="83">
        <f>'2020'!CV29</f>
        <v>0</v>
      </c>
      <c r="G42" s="83" cm="1">
        <f t="array" ref="G42:H42">LINEST(B42:F42,B33:F33)</f>
        <v>0</v>
      </c>
      <c r="H42" s="81">
        <v>0</v>
      </c>
      <c r="I42" s="11"/>
      <c r="J42" s="11"/>
      <c r="K42" s="11"/>
      <c r="L42" s="11"/>
      <c r="M42" s="11"/>
      <c r="N42" s="11"/>
      <c r="O42" s="11"/>
      <c r="P42" s="11"/>
    </row>
    <row r="43" spans="1:16">
      <c r="A43" s="82" t="str">
        <f>' Populations'!$B$18</f>
        <v>55-64</v>
      </c>
      <c r="B43" s="83">
        <f>'2016'!AN30</f>
        <v>0</v>
      </c>
      <c r="C43" s="83">
        <f>'2017'!AM30</f>
        <v>0</v>
      </c>
      <c r="D43" s="83">
        <f>'2018'!AM30</f>
        <v>0</v>
      </c>
      <c r="E43" s="83">
        <f>'2019'!AM30</f>
        <v>0</v>
      </c>
      <c r="F43" s="83">
        <f>'2020'!CV30</f>
        <v>0</v>
      </c>
      <c r="G43" s="83" cm="1">
        <f t="array" ref="G43:H43">LINEST(B43:F43,B33:F33)</f>
        <v>0</v>
      </c>
      <c r="H43" s="81">
        <v>0</v>
      </c>
      <c r="I43" s="11"/>
      <c r="J43" s="11"/>
      <c r="K43" s="11"/>
      <c r="L43" s="11"/>
      <c r="M43" s="11"/>
      <c r="N43" s="11"/>
      <c r="O43" s="11"/>
      <c r="P43" s="11"/>
    </row>
    <row r="44" spans="1:16">
      <c r="A44" s="82" t="str">
        <f>' Populations'!$B$19</f>
        <v>65-74</v>
      </c>
      <c r="B44" s="83">
        <f>'2016'!AN31</f>
        <v>0</v>
      </c>
      <c r="C44" s="83">
        <f>'2017'!AM31</f>
        <v>0</v>
      </c>
      <c r="D44" s="83">
        <f>'2018'!AM31</f>
        <v>0</v>
      </c>
      <c r="E44" s="83">
        <f>'2019'!AM31</f>
        <v>0</v>
      </c>
      <c r="F44" s="83">
        <f>'2020'!CV31</f>
        <v>0</v>
      </c>
      <c r="G44" s="83" cm="1">
        <f t="array" ref="G44:H44">LINEST(B44:F44,B33:F33)</f>
        <v>0</v>
      </c>
      <c r="H44" s="81">
        <v>0</v>
      </c>
      <c r="I44" s="11"/>
      <c r="J44" s="11"/>
      <c r="K44" s="11"/>
      <c r="L44" s="11"/>
      <c r="M44" s="11"/>
      <c r="N44" s="11"/>
      <c r="O44" s="11"/>
      <c r="P44" s="11"/>
    </row>
    <row r="45" spans="1:16">
      <c r="A45" s="82" t="str">
        <f>' Populations'!$B$20</f>
        <v>75-84</v>
      </c>
      <c r="B45" s="83">
        <f>'2016'!AN32</f>
        <v>0</v>
      </c>
      <c r="C45" s="83">
        <f>'2017'!AM32</f>
        <v>0</v>
      </c>
      <c r="D45" s="83">
        <f>'2018'!AM32</f>
        <v>0</v>
      </c>
      <c r="E45" s="83">
        <f>'2019'!AM32</f>
        <v>0</v>
      </c>
      <c r="F45" s="83">
        <f>'2020'!CV32</f>
        <v>0</v>
      </c>
      <c r="G45" s="83" cm="1">
        <f t="array" ref="G45:H45">LINEST(B45:F45,B33:F33)</f>
        <v>0</v>
      </c>
      <c r="H45" s="81">
        <v>0</v>
      </c>
      <c r="I45" s="11"/>
      <c r="J45" s="11"/>
      <c r="K45" s="11"/>
      <c r="L45" s="11"/>
      <c r="M45" s="11"/>
      <c r="N45" s="11"/>
      <c r="O45" s="11"/>
      <c r="P45" s="11"/>
    </row>
    <row r="46" spans="1:16" ht="13" thickBot="1">
      <c r="A46" s="85" t="str">
        <f>' Populations'!$B$21</f>
        <v>85+</v>
      </c>
      <c r="B46" s="86">
        <f>'2016'!AN33</f>
        <v>0</v>
      </c>
      <c r="C46" s="86">
        <f>'2017'!AM33</f>
        <v>0</v>
      </c>
      <c r="D46" s="86">
        <f>'2018'!AM33</f>
        <v>0</v>
      </c>
      <c r="E46" s="86">
        <f>'2019'!AM33</f>
        <v>0</v>
      </c>
      <c r="F46" s="86">
        <f>'2020'!CV33</f>
        <v>0</v>
      </c>
      <c r="G46" s="86" cm="1">
        <f t="array" ref="G46:H46">LINEST(B46:F46,B33:F33)</f>
        <v>0</v>
      </c>
      <c r="H46" s="87">
        <v>0</v>
      </c>
      <c r="I46" s="11"/>
      <c r="J46" s="11"/>
      <c r="K46" s="11"/>
      <c r="L46" s="11"/>
      <c r="M46" s="11"/>
      <c r="N46" s="11"/>
      <c r="O46" s="11"/>
      <c r="P46" s="11"/>
    </row>
    <row r="47" spans="1:16">
      <c r="H47" s="11"/>
      <c r="I47" s="11"/>
      <c r="L47" s="11"/>
      <c r="M47" s="11"/>
      <c r="N47" s="11"/>
      <c r="O47" s="11"/>
      <c r="P47" s="11"/>
    </row>
    <row r="48" spans="1:16" ht="13" thickBot="1">
      <c r="H48" s="11"/>
      <c r="I48" s="11"/>
      <c r="J48" s="11"/>
      <c r="K48" s="11"/>
      <c r="L48" s="11"/>
      <c r="M48" s="11"/>
      <c r="N48" s="11"/>
      <c r="O48" s="11"/>
      <c r="P48" s="11"/>
    </row>
    <row r="49" spans="1:16" ht="13.5" thickBot="1">
      <c r="A49" s="226"/>
      <c r="B49" s="363" t="s">
        <v>149</v>
      </c>
      <c r="C49" s="364"/>
      <c r="D49" s="364"/>
      <c r="E49" s="364"/>
      <c r="F49" s="364"/>
      <c r="G49" s="365"/>
      <c r="H49" s="222"/>
      <c r="I49" s="11"/>
      <c r="J49" s="11"/>
      <c r="K49" s="11"/>
      <c r="L49" s="11"/>
      <c r="M49" s="11"/>
      <c r="N49" s="11"/>
      <c r="O49" s="11"/>
      <c r="P49" s="11"/>
    </row>
    <row r="50" spans="1:16" ht="50.5">
      <c r="A50" s="227" t="s">
        <v>146</v>
      </c>
      <c r="B50" s="228">
        <f>A9</f>
        <v>2016</v>
      </c>
      <c r="C50" s="228">
        <f>A10</f>
        <v>2017</v>
      </c>
      <c r="D50" s="228">
        <f>A11</f>
        <v>2018</v>
      </c>
      <c r="E50" s="228">
        <f>A12</f>
        <v>2019</v>
      </c>
      <c r="F50" s="228">
        <f>' Populations'!E4</f>
        <v>2020</v>
      </c>
      <c r="G50" s="225" t="s">
        <v>147</v>
      </c>
      <c r="H50" s="33"/>
    </row>
    <row r="51" spans="1:16">
      <c r="A51" s="82" t="str">
        <f>' Populations'!$B$9</f>
        <v>&lt;1</v>
      </c>
      <c r="B51" s="83">
        <f>'2016'!AN38</f>
        <v>0</v>
      </c>
      <c r="C51" s="83">
        <f>'2017'!AM38</f>
        <v>0</v>
      </c>
      <c r="D51" s="83">
        <f>'2018'!AM38</f>
        <v>0</v>
      </c>
      <c r="E51" s="83">
        <f>'2019'!AM38</f>
        <v>0</v>
      </c>
      <c r="F51" s="83">
        <f>'2020'!CV38</f>
        <v>0</v>
      </c>
      <c r="G51" s="83" cm="1">
        <f t="array" ref="G51:H51">LINEST(B51:F51,B50:F50)</f>
        <v>0</v>
      </c>
      <c r="H51" s="81">
        <v>0</v>
      </c>
    </row>
    <row r="52" spans="1:16">
      <c r="A52" s="84" t="str">
        <f>' Populations'!$B$10</f>
        <v>1-4</v>
      </c>
      <c r="B52" s="83">
        <f>'2016'!AN39</f>
        <v>0</v>
      </c>
      <c r="C52" s="83">
        <f>'2017'!AM39</f>
        <v>0</v>
      </c>
      <c r="D52" s="83">
        <f>'2018'!AM39</f>
        <v>0</v>
      </c>
      <c r="E52" s="83">
        <f>'2019'!AM39</f>
        <v>0</v>
      </c>
      <c r="F52" s="83">
        <f>'2020'!CV39</f>
        <v>0</v>
      </c>
      <c r="G52" s="83" cm="1">
        <f t="array" ref="G52:H52">LINEST(B52:F52,B50:F50)</f>
        <v>0</v>
      </c>
      <c r="H52" s="81">
        <v>0</v>
      </c>
    </row>
    <row r="53" spans="1:16">
      <c r="A53" s="82" t="str">
        <f>' Populations'!$B$11</f>
        <v>5-9</v>
      </c>
      <c r="B53" s="83">
        <f>'2016'!AN40</f>
        <v>0</v>
      </c>
      <c r="C53" s="83">
        <f>'2017'!AM40</f>
        <v>0</v>
      </c>
      <c r="D53" s="83">
        <f>'2018'!AM40</f>
        <v>0</v>
      </c>
      <c r="E53" s="83">
        <f>'2019'!AM40</f>
        <v>0</v>
      </c>
      <c r="F53" s="83">
        <f>'2020'!CV40</f>
        <v>0</v>
      </c>
      <c r="G53" s="83" cm="1">
        <f t="array" ref="G53:H53">LINEST(B53:F53,B50:F50)</f>
        <v>0</v>
      </c>
      <c r="H53" s="81">
        <v>0</v>
      </c>
    </row>
    <row r="54" spans="1:16">
      <c r="A54" s="82" t="str">
        <f>' Populations'!$B$12</f>
        <v>10-14</v>
      </c>
      <c r="B54" s="83">
        <f>'2016'!AN41</f>
        <v>0</v>
      </c>
      <c r="C54" s="83">
        <f>'2017'!AM41</f>
        <v>0</v>
      </c>
      <c r="D54" s="83">
        <f>'2018'!AM41</f>
        <v>0</v>
      </c>
      <c r="E54" s="83">
        <f>'2019'!AM41</f>
        <v>0</v>
      </c>
      <c r="F54" s="83">
        <f>'2020'!CV41</f>
        <v>0</v>
      </c>
      <c r="G54" s="83" cm="1">
        <f t="array" ref="G54:H54">LINEST(B54:F54,B50:F50)</f>
        <v>0</v>
      </c>
      <c r="H54" s="81">
        <v>0</v>
      </c>
    </row>
    <row r="55" spans="1:16">
      <c r="A55" s="82" t="str">
        <f>' Populations'!$B$13</f>
        <v>15-19</v>
      </c>
      <c r="B55" s="83">
        <f>'2016'!AN42</f>
        <v>0</v>
      </c>
      <c r="C55" s="83">
        <f>'2017'!AM42</f>
        <v>0</v>
      </c>
      <c r="D55" s="83">
        <f>'2018'!AM42</f>
        <v>0</v>
      </c>
      <c r="E55" s="83">
        <f>'2019'!AM42</f>
        <v>0</v>
      </c>
      <c r="F55" s="83">
        <f>'2020'!CV42</f>
        <v>0</v>
      </c>
      <c r="G55" s="83" cm="1">
        <f t="array" ref="G55:H55">LINEST(B55:F55,B50:F50)</f>
        <v>0</v>
      </c>
      <c r="H55" s="81">
        <v>0</v>
      </c>
    </row>
    <row r="56" spans="1:16">
      <c r="A56" s="82" t="str">
        <f>' Populations'!$B$14</f>
        <v>20-24</v>
      </c>
      <c r="B56" s="83">
        <f>'2016'!AN43</f>
        <v>0</v>
      </c>
      <c r="C56" s="83">
        <f>'2017'!AM43</f>
        <v>0</v>
      </c>
      <c r="D56" s="83">
        <f>'2018'!AM43</f>
        <v>0</v>
      </c>
      <c r="E56" s="83">
        <f>'2019'!AM43</f>
        <v>0</v>
      </c>
      <c r="F56" s="83">
        <f>'2020'!CV43</f>
        <v>0</v>
      </c>
      <c r="G56" s="83" cm="1">
        <f t="array" ref="G56:H56">LINEST(B56:F56,B50:F50)</f>
        <v>0</v>
      </c>
      <c r="H56" s="81">
        <v>0</v>
      </c>
    </row>
    <row r="57" spans="1:16">
      <c r="A57" s="82" t="str">
        <f>' Populations'!$B$15</f>
        <v>25-34</v>
      </c>
      <c r="B57" s="83">
        <f>'2016'!AN44</f>
        <v>0</v>
      </c>
      <c r="C57" s="83">
        <f>'2017'!AM44</f>
        <v>0</v>
      </c>
      <c r="D57" s="83">
        <f>'2018'!AM44</f>
        <v>0</v>
      </c>
      <c r="E57" s="83">
        <f>'2019'!AM44</f>
        <v>0</v>
      </c>
      <c r="F57" s="83">
        <f>'2020'!CV44</f>
        <v>0</v>
      </c>
      <c r="G57" s="83" cm="1">
        <f t="array" ref="G57:H57">LINEST(B57:F57,B50:F50)</f>
        <v>0</v>
      </c>
      <c r="H57" s="81">
        <v>0</v>
      </c>
    </row>
    <row r="58" spans="1:16">
      <c r="A58" s="82" t="str">
        <f>' Populations'!$B$16</f>
        <v>35-44</v>
      </c>
      <c r="B58" s="83">
        <f>'2016'!AN45</f>
        <v>0</v>
      </c>
      <c r="C58" s="83">
        <f>'2017'!AM45</f>
        <v>0</v>
      </c>
      <c r="D58" s="83">
        <f>'2018'!AM45</f>
        <v>0</v>
      </c>
      <c r="E58" s="83">
        <f>'2019'!AM45</f>
        <v>0</v>
      </c>
      <c r="F58" s="83">
        <f>'2020'!CV45</f>
        <v>0</v>
      </c>
      <c r="G58" s="83" cm="1">
        <f t="array" ref="G58:H58">LINEST(B58:F58,B50:F50)</f>
        <v>0</v>
      </c>
      <c r="H58" s="81">
        <v>0</v>
      </c>
    </row>
    <row r="59" spans="1:16">
      <c r="A59" s="82" t="str">
        <f>' Populations'!$B$17</f>
        <v>45-54</v>
      </c>
      <c r="B59" s="83">
        <f>'2016'!AN46</f>
        <v>0</v>
      </c>
      <c r="C59" s="83">
        <f>'2017'!AM46</f>
        <v>0</v>
      </c>
      <c r="D59" s="83">
        <f>'2018'!AM46</f>
        <v>0</v>
      </c>
      <c r="E59" s="83">
        <f>'2019'!AM46</f>
        <v>0</v>
      </c>
      <c r="F59" s="83">
        <f>'2020'!CV46</f>
        <v>0</v>
      </c>
      <c r="G59" s="83" cm="1">
        <f t="array" ref="G59:H59">LINEST(B59:F59,B50:F50)</f>
        <v>0</v>
      </c>
      <c r="H59" s="81">
        <v>0</v>
      </c>
    </row>
    <row r="60" spans="1:16">
      <c r="A60" s="82" t="str">
        <f>' Populations'!$B$18</f>
        <v>55-64</v>
      </c>
      <c r="B60" s="83">
        <f>'2016'!AN47</f>
        <v>0</v>
      </c>
      <c r="C60" s="83">
        <f>'2017'!AM47</f>
        <v>0</v>
      </c>
      <c r="D60" s="83">
        <f>'2018'!AM47</f>
        <v>0</v>
      </c>
      <c r="E60" s="83">
        <f>'2019'!AM47</f>
        <v>0</v>
      </c>
      <c r="F60" s="83">
        <f>'2020'!CV47</f>
        <v>0</v>
      </c>
      <c r="G60" s="83" cm="1">
        <f t="array" ref="G60:H60">LINEST(B60:F60,B50:F50)</f>
        <v>0</v>
      </c>
      <c r="H60" s="81">
        <v>0</v>
      </c>
    </row>
    <row r="61" spans="1:16">
      <c r="A61" s="82" t="str">
        <f>' Populations'!$B$19</f>
        <v>65-74</v>
      </c>
      <c r="B61" s="83">
        <f>'2016'!AN48</f>
        <v>0</v>
      </c>
      <c r="C61" s="83">
        <f>'2017'!AM48</f>
        <v>0</v>
      </c>
      <c r="D61" s="83">
        <f>'2018'!AM48</f>
        <v>0</v>
      </c>
      <c r="E61" s="83">
        <f>'2019'!AM48</f>
        <v>0</v>
      </c>
      <c r="F61" s="83">
        <f>'2020'!CV48</f>
        <v>0</v>
      </c>
      <c r="G61" s="83" cm="1">
        <f t="array" ref="G61:H61">LINEST(B61:F61,B50:F50)</f>
        <v>0</v>
      </c>
      <c r="H61" s="81">
        <v>0</v>
      </c>
    </row>
    <row r="62" spans="1:16">
      <c r="A62" s="82" t="str">
        <f>' Populations'!$B$20</f>
        <v>75-84</v>
      </c>
      <c r="B62" s="83">
        <f>'2016'!AN49</f>
        <v>0</v>
      </c>
      <c r="C62" s="83">
        <f>'2017'!AM49</f>
        <v>0</v>
      </c>
      <c r="D62" s="83">
        <f>'2018'!AM49</f>
        <v>0</v>
      </c>
      <c r="E62" s="83">
        <f>'2019'!AM49</f>
        <v>0</v>
      </c>
      <c r="F62" s="83">
        <f>'2020'!CV49</f>
        <v>0</v>
      </c>
      <c r="G62" s="83" cm="1">
        <f t="array" ref="G62:H62">LINEST(B62:F62,B50:F50)</f>
        <v>0</v>
      </c>
      <c r="H62" s="81">
        <v>0</v>
      </c>
    </row>
    <row r="63" spans="1:16" ht="13" thickBot="1">
      <c r="A63" s="328" t="str">
        <f>' Populations'!$B$21</f>
        <v>85+</v>
      </c>
      <c r="B63" s="329">
        <f>'2016'!AN50</f>
        <v>0</v>
      </c>
      <c r="C63" s="83">
        <f>'2017'!AM50</f>
        <v>0</v>
      </c>
      <c r="D63" s="83">
        <f>'2018'!AM50</f>
        <v>0</v>
      </c>
      <c r="E63" s="83">
        <f>'2019'!AM50</f>
        <v>0</v>
      </c>
      <c r="F63" s="329">
        <f>'2020'!CV50</f>
        <v>0</v>
      </c>
      <c r="G63" s="329" cm="1">
        <f t="array" ref="G63:H63">LINEST(B63:F63,B50:F50)</f>
        <v>0</v>
      </c>
      <c r="H63" s="330">
        <v>0</v>
      </c>
    </row>
    <row r="64" spans="1:16">
      <c r="A64" s="273"/>
      <c r="B64" s="274"/>
      <c r="C64" s="274"/>
      <c r="D64" s="274"/>
      <c r="E64" s="274"/>
      <c r="F64" s="274"/>
      <c r="G64" s="274"/>
      <c r="H64" s="275"/>
    </row>
    <row r="65" spans="1:8" ht="13" thickBot="1">
      <c r="A65" s="276"/>
      <c r="B65" s="277"/>
      <c r="C65" s="277"/>
      <c r="D65" s="277"/>
      <c r="E65" s="277"/>
      <c r="F65" s="277"/>
      <c r="G65" s="277"/>
      <c r="H65" s="278"/>
    </row>
    <row r="66" spans="1:8" ht="13">
      <c r="A66" s="40"/>
      <c r="B66" s="349" t="s">
        <v>150</v>
      </c>
      <c r="C66" s="349"/>
      <c r="D66" s="349"/>
      <c r="E66" s="349"/>
      <c r="F66" s="349"/>
      <c r="G66" s="349"/>
      <c r="H66" s="33"/>
    </row>
    <row r="67" spans="1:8" ht="50.5">
      <c r="A67" s="90"/>
      <c r="B67" s="88">
        <f>A9</f>
        <v>2016</v>
      </c>
      <c r="C67" s="88">
        <f>A10</f>
        <v>2017</v>
      </c>
      <c r="D67" s="88">
        <f>A11</f>
        <v>2018</v>
      </c>
      <c r="E67" s="88">
        <f>A12</f>
        <v>2019</v>
      </c>
      <c r="F67" s="88">
        <f>' Populations'!E4</f>
        <v>2020</v>
      </c>
      <c r="G67" s="80" t="s">
        <v>147</v>
      </c>
      <c r="H67" s="81"/>
    </row>
    <row r="68" spans="1:8">
      <c r="A68" s="91" t="str">
        <f>' Populations'!I8</f>
        <v>White-Not Hispanic</v>
      </c>
      <c r="B68" s="92">
        <f>'2016'!AQ17</f>
        <v>0</v>
      </c>
      <c r="C68" s="92">
        <f>'2017'!AP17</f>
        <v>0</v>
      </c>
      <c r="D68" s="92">
        <f>'2018'!AP17</f>
        <v>0</v>
      </c>
      <c r="E68" s="92">
        <f>'2019'!AP17</f>
        <v>0</v>
      </c>
      <c r="F68" s="92">
        <f>'2020'!CY17</f>
        <v>0</v>
      </c>
      <c r="G68" s="83" cm="1">
        <f t="array" ref="G68:H68">LINEST(B68:F68,B67:F67)</f>
        <v>0</v>
      </c>
      <c r="H68" s="81">
        <v>0</v>
      </c>
    </row>
    <row r="69" spans="1:8">
      <c r="A69" s="91" t="str">
        <f>' Populations'!K8</f>
        <v>Hispanic</v>
      </c>
      <c r="B69" s="92">
        <f>'2016'!AR17</f>
        <v>0</v>
      </c>
      <c r="C69" s="83">
        <f>'2017'!AQ17</f>
        <v>0</v>
      </c>
      <c r="D69" s="83">
        <f>'2018'!AQ17</f>
        <v>0</v>
      </c>
      <c r="E69" s="83">
        <f>'2019'!AQ17</f>
        <v>0</v>
      </c>
      <c r="F69" s="83">
        <f>'2020'!CZ17</f>
        <v>0</v>
      </c>
      <c r="G69" s="83" cm="1">
        <f t="array" ref="G69:H69">LINEST(B69:F69,B67:F67)</f>
        <v>0</v>
      </c>
      <c r="H69" s="81">
        <v>0</v>
      </c>
    </row>
    <row r="70" spans="1:8">
      <c r="A70" s="91" t="str">
        <f>' Populations'!M8</f>
        <v>Black-Not Hispanic</v>
      </c>
      <c r="B70" s="83">
        <f>'2016'!AS17</f>
        <v>0</v>
      </c>
      <c r="C70" s="83">
        <f>'2017'!AR17</f>
        <v>0</v>
      </c>
      <c r="D70" s="83">
        <f>'2018'!AR17</f>
        <v>0</v>
      </c>
      <c r="E70" s="83">
        <f>'2019'!AR17</f>
        <v>0</v>
      </c>
      <c r="F70" s="83">
        <f>'2020'!DA17</f>
        <v>0</v>
      </c>
      <c r="G70" s="83" cm="1">
        <f t="array" ref="G70:H70">LINEST(B70:F70,B67:F67)</f>
        <v>0</v>
      </c>
      <c r="H70" s="81">
        <v>0</v>
      </c>
    </row>
    <row r="71" spans="1:8">
      <c r="A71" s="91" t="str">
        <f>' Populations'!O8</f>
        <v>Asian</v>
      </c>
      <c r="B71" s="83">
        <f>'2016'!AT17</f>
        <v>0</v>
      </c>
      <c r="C71" s="83">
        <f>'2017'!AS17</f>
        <v>0</v>
      </c>
      <c r="D71" s="83">
        <f>'2018'!AS17</f>
        <v>0</v>
      </c>
      <c r="E71" s="83">
        <f>'2019'!AS17</f>
        <v>0</v>
      </c>
      <c r="F71" s="83">
        <f>'2020'!DB17</f>
        <v>0</v>
      </c>
      <c r="G71" s="83" cm="1">
        <f t="array" ref="G71:H71">LINEST(B71:F71,B67:F67)</f>
        <v>0</v>
      </c>
      <c r="H71" s="81">
        <v>0</v>
      </c>
    </row>
    <row r="72" spans="1:8" ht="25">
      <c r="A72" s="91" t="str">
        <f>' Populations'!Q8</f>
        <v>American Indian/Alaska Native</v>
      </c>
      <c r="B72" s="83">
        <f>'2016'!AU17</f>
        <v>0</v>
      </c>
      <c r="C72" s="83">
        <f>'2017'!AT17</f>
        <v>0</v>
      </c>
      <c r="D72" s="83">
        <f>'2018'!AT17</f>
        <v>0</v>
      </c>
      <c r="E72" s="83">
        <f>'2019'!AT17</f>
        <v>0</v>
      </c>
      <c r="F72" s="83">
        <f>'2020'!DC17</f>
        <v>0</v>
      </c>
      <c r="G72" s="83" cm="1">
        <f t="array" ref="G72:H72">LINEST(B72:F72,B67:F67)</f>
        <v>0</v>
      </c>
      <c r="H72" s="81">
        <v>0</v>
      </c>
    </row>
    <row r="73" spans="1:8" ht="13" thickBot="1">
      <c r="A73" s="331" t="str">
        <f>' Populations'!S8</f>
        <v>Other</v>
      </c>
      <c r="B73" s="329">
        <f>'2016'!AV17</f>
        <v>0</v>
      </c>
      <c r="C73" s="329">
        <f>'2017'!AU17</f>
        <v>0</v>
      </c>
      <c r="D73" s="329">
        <f>'2018'!AU17</f>
        <v>0</v>
      </c>
      <c r="E73" s="329">
        <f>'2019'!AU17</f>
        <v>0</v>
      </c>
      <c r="F73" s="329">
        <f>'2020'!DD17</f>
        <v>0</v>
      </c>
      <c r="G73" s="329" cm="1">
        <f t="array" ref="G73:H73">LINEST(B73:F73,B67:F67)</f>
        <v>0</v>
      </c>
      <c r="H73" s="330">
        <v>0</v>
      </c>
    </row>
    <row r="74" spans="1:8">
      <c r="A74" s="43" t="s">
        <v>62</v>
      </c>
      <c r="B74" s="44">
        <f>'2016'!AO17</f>
        <v>0</v>
      </c>
      <c r="C74" s="44">
        <f>'2017'!AN17</f>
        <v>0</v>
      </c>
      <c r="D74" s="44">
        <f>'2018'!AN17</f>
        <v>0</v>
      </c>
      <c r="E74" s="44">
        <f>'2019'!AN17</f>
        <v>0</v>
      </c>
      <c r="F74" s="44">
        <f>'2020'!CW17</f>
        <v>0</v>
      </c>
      <c r="G74" s="32" cm="1">
        <f t="array" ref="G74:H74">LINEST(B74:F74,B67:F67)</f>
        <v>0</v>
      </c>
      <c r="H74" s="33">
        <v>0</v>
      </c>
    </row>
    <row r="75" spans="1:8" ht="13" thickBot="1">
      <c r="A75" s="93" t="s">
        <v>63</v>
      </c>
      <c r="B75" s="86">
        <f>'2016'!AP17</f>
        <v>0</v>
      </c>
      <c r="C75" s="279">
        <f>'2017'!AO17</f>
        <v>0</v>
      </c>
      <c r="D75" s="86">
        <f>'2018'!AO17</f>
        <v>0</v>
      </c>
      <c r="E75" s="86">
        <f>'2019'!AO17</f>
        <v>0</v>
      </c>
      <c r="F75" s="86">
        <f>'2020'!CX17</f>
        <v>0</v>
      </c>
      <c r="G75" s="86" cm="1">
        <f t="array" ref="G75:H75">LINEST(B75:F75,B67:F67)</f>
        <v>0</v>
      </c>
      <c r="H75" s="87">
        <v>0</v>
      </c>
    </row>
    <row r="77" spans="1:8" ht="13" thickBot="1"/>
    <row r="78" spans="1:8" ht="13">
      <c r="A78" s="40"/>
      <c r="B78" s="350" t="s">
        <v>151</v>
      </c>
      <c r="C78" s="351"/>
      <c r="D78" s="351"/>
      <c r="E78" s="351"/>
      <c r="F78" s="351"/>
      <c r="G78" s="352"/>
      <c r="H78" s="33"/>
    </row>
    <row r="79" spans="1:8" ht="50.5">
      <c r="A79" s="90"/>
      <c r="B79" s="88">
        <f>A9</f>
        <v>2016</v>
      </c>
      <c r="C79" s="88">
        <f>A10</f>
        <v>2017</v>
      </c>
      <c r="D79" s="88">
        <f>A11</f>
        <v>2018</v>
      </c>
      <c r="E79" s="88">
        <f>A12</f>
        <v>2019</v>
      </c>
      <c r="F79" s="88">
        <f>' Populations'!E4</f>
        <v>2020</v>
      </c>
      <c r="G79" s="80" t="s">
        <v>147</v>
      </c>
      <c r="H79" s="81"/>
    </row>
    <row r="80" spans="1:8">
      <c r="A80" s="91" t="str">
        <f>' Populations'!I8</f>
        <v>White-Not Hispanic</v>
      </c>
      <c r="B80" s="92">
        <f>'2016'!AQ34</f>
        <v>0</v>
      </c>
      <c r="C80" s="92">
        <f>'2017'!AP34</f>
        <v>0</v>
      </c>
      <c r="D80" s="92">
        <f>'2018'!AP34</f>
        <v>0</v>
      </c>
      <c r="E80" s="92">
        <f>'2019'!AP34</f>
        <v>0</v>
      </c>
      <c r="F80" s="92">
        <f>'2020'!CY34</f>
        <v>0</v>
      </c>
      <c r="G80" s="83" cm="1">
        <f t="array" ref="G80:H80">LINEST(B80:F80,B79:F79)</f>
        <v>0</v>
      </c>
      <c r="H80" s="81">
        <v>0</v>
      </c>
    </row>
    <row r="81" spans="1:8">
      <c r="A81" s="91" t="str">
        <f>' Populations'!K8</f>
        <v>Hispanic</v>
      </c>
      <c r="B81" s="83">
        <f>'2016'!AR34</f>
        <v>0</v>
      </c>
      <c r="C81" s="83">
        <f>'2017'!AQ34</f>
        <v>0</v>
      </c>
      <c r="D81" s="83">
        <f>'2018'!AQ34</f>
        <v>0</v>
      </c>
      <c r="E81" s="83">
        <f>'2019'!AQ34</f>
        <v>0</v>
      </c>
      <c r="F81" s="83">
        <f>'2020'!CZ34</f>
        <v>0</v>
      </c>
      <c r="G81" s="83" cm="1">
        <f t="array" ref="G81:H81">LINEST(B81:F81,B79:F79)</f>
        <v>0</v>
      </c>
      <c r="H81" s="81">
        <v>0</v>
      </c>
    </row>
    <row r="82" spans="1:8">
      <c r="A82" s="91" t="str">
        <f>' Populations'!M8</f>
        <v>Black-Not Hispanic</v>
      </c>
      <c r="B82" s="83">
        <f>'2016'!AS34</f>
        <v>0</v>
      </c>
      <c r="C82" s="83">
        <f>'2017'!AR34</f>
        <v>0</v>
      </c>
      <c r="D82" s="83">
        <f>'2018'!AR34</f>
        <v>0</v>
      </c>
      <c r="E82" s="83">
        <f>'2019'!AR34</f>
        <v>0</v>
      </c>
      <c r="F82" s="83">
        <f>'2020'!DA34</f>
        <v>0</v>
      </c>
      <c r="G82" s="83" cm="1">
        <f t="array" ref="G82:H82">LINEST(B82:F82,B79:F79)</f>
        <v>0</v>
      </c>
      <c r="H82" s="81">
        <v>0</v>
      </c>
    </row>
    <row r="83" spans="1:8">
      <c r="A83" s="91" t="str">
        <f>' Populations'!O8</f>
        <v>Asian</v>
      </c>
      <c r="B83" s="83">
        <f>'2016'!AT34</f>
        <v>0</v>
      </c>
      <c r="C83" s="83">
        <f>'2017'!AS34</f>
        <v>0</v>
      </c>
      <c r="D83" s="83">
        <f>'2018'!AS34</f>
        <v>0</v>
      </c>
      <c r="E83" s="83">
        <f>'2019'!AS34</f>
        <v>0</v>
      </c>
      <c r="F83" s="83">
        <f>'2020'!DB34</f>
        <v>0</v>
      </c>
      <c r="G83" s="83" cm="1">
        <f t="array" ref="G83:H83">LINEST(B83:F83,B79:F79)</f>
        <v>0</v>
      </c>
      <c r="H83" s="81">
        <v>0</v>
      </c>
    </row>
    <row r="84" spans="1:8" ht="25">
      <c r="A84" s="91" t="str">
        <f>' Populations'!Q8</f>
        <v>American Indian/Alaska Native</v>
      </c>
      <c r="B84" s="83">
        <f>'2016'!AU34</f>
        <v>0</v>
      </c>
      <c r="C84" s="83">
        <f>'2017'!AT34</f>
        <v>0</v>
      </c>
      <c r="D84" s="83">
        <f>'2018'!AT34</f>
        <v>0</v>
      </c>
      <c r="E84" s="83">
        <f>'2019'!AT34</f>
        <v>0</v>
      </c>
      <c r="F84" s="83">
        <f>'2020'!DC34</f>
        <v>0</v>
      </c>
      <c r="G84" s="83" cm="1">
        <f t="array" ref="G84:H84">LINEST(B84:F84,B79:F79)</f>
        <v>0</v>
      </c>
      <c r="H84" s="81">
        <v>0</v>
      </c>
    </row>
    <row r="85" spans="1:8" ht="13" thickBot="1">
      <c r="A85" s="331" t="str">
        <f>' Populations'!S8</f>
        <v>Other</v>
      </c>
      <c r="B85" s="329">
        <f>'2016'!AV34</f>
        <v>0</v>
      </c>
      <c r="C85" s="329">
        <f>'2017'!AU34</f>
        <v>0</v>
      </c>
      <c r="D85" s="329">
        <f>'2018'!AU34</f>
        <v>0</v>
      </c>
      <c r="E85" s="329">
        <f>'2019'!AU34</f>
        <v>0</v>
      </c>
      <c r="F85" s="329">
        <f>'2020'!DD34</f>
        <v>0</v>
      </c>
      <c r="G85" s="329" cm="1">
        <f t="array" ref="G85:H85">LINEST(B85:F85,B79:F79)</f>
        <v>0</v>
      </c>
      <c r="H85" s="330">
        <v>0</v>
      </c>
    </row>
    <row r="86" spans="1:8">
      <c r="A86" s="43" t="s">
        <v>62</v>
      </c>
      <c r="B86" s="44">
        <f>'2016'!AO34</f>
        <v>0</v>
      </c>
      <c r="C86" s="44">
        <f>'2017'!AN34</f>
        <v>0</v>
      </c>
      <c r="D86" s="44">
        <f>'2018'!AN34</f>
        <v>0</v>
      </c>
      <c r="E86" s="44">
        <f>'2019'!AN34</f>
        <v>0</v>
      </c>
      <c r="F86" s="44">
        <f>'2020'!CW34</f>
        <v>0</v>
      </c>
      <c r="G86" s="32" cm="1">
        <f t="array" ref="G86:H86">LINEST(B86:F86,B79:F79)</f>
        <v>0</v>
      </c>
      <c r="H86" s="33">
        <v>0</v>
      </c>
    </row>
    <row r="87" spans="1:8" ht="13" thickBot="1">
      <c r="A87" s="93" t="s">
        <v>63</v>
      </c>
      <c r="B87" s="86">
        <f>'2016'!AP34</f>
        <v>0</v>
      </c>
      <c r="C87" s="86">
        <f>'2017'!AO34</f>
        <v>0</v>
      </c>
      <c r="D87" s="86">
        <f>'2018'!AO34</f>
        <v>0</v>
      </c>
      <c r="E87" s="86">
        <f>'2019'!AO34</f>
        <v>0</v>
      </c>
      <c r="F87" s="86">
        <f>'2020'!CX34</f>
        <v>0</v>
      </c>
      <c r="G87" s="86" cm="1">
        <f t="array" ref="G87:H87">LINEST(B87:F87,B79:F79)</f>
        <v>0</v>
      </c>
      <c r="H87" s="87">
        <v>0</v>
      </c>
    </row>
    <row r="89" spans="1:8" ht="13" thickBot="1"/>
    <row r="90" spans="1:8" ht="13">
      <c r="A90" s="40"/>
      <c r="B90" s="353" t="s">
        <v>152</v>
      </c>
      <c r="C90" s="354"/>
      <c r="D90" s="354"/>
      <c r="E90" s="354"/>
      <c r="F90" s="354"/>
      <c r="G90" s="355"/>
      <c r="H90" s="33"/>
    </row>
    <row r="91" spans="1:8" ht="50.5">
      <c r="A91" s="90"/>
      <c r="B91" s="88">
        <f>A9</f>
        <v>2016</v>
      </c>
      <c r="C91" s="88">
        <f>A10</f>
        <v>2017</v>
      </c>
      <c r="D91" s="88">
        <f>A11</f>
        <v>2018</v>
      </c>
      <c r="E91" s="88">
        <f>A12</f>
        <v>2019</v>
      </c>
      <c r="F91" s="88">
        <f>' Populations'!E4</f>
        <v>2020</v>
      </c>
      <c r="G91" s="80" t="s">
        <v>147</v>
      </c>
      <c r="H91" s="81"/>
    </row>
    <row r="92" spans="1:8">
      <c r="A92" s="91" t="str">
        <f>' Populations'!I8</f>
        <v>White-Not Hispanic</v>
      </c>
      <c r="B92" s="92">
        <f>'2016'!AQ51</f>
        <v>0</v>
      </c>
      <c r="C92" s="92">
        <f>'2017'!AP51</f>
        <v>0</v>
      </c>
      <c r="D92" s="92">
        <f>'2018'!AP51</f>
        <v>0</v>
      </c>
      <c r="E92" s="92">
        <f>'2019'!AP51</f>
        <v>0</v>
      </c>
      <c r="F92" s="92">
        <f>'2020'!CY51</f>
        <v>0</v>
      </c>
      <c r="G92" s="83" cm="1">
        <f t="array" ref="G92:H92">LINEST(B92:F92,B91:F91)</f>
        <v>0</v>
      </c>
      <c r="H92" s="81">
        <v>0</v>
      </c>
    </row>
    <row r="93" spans="1:8">
      <c r="A93" s="91" t="str">
        <f>' Populations'!K8</f>
        <v>Hispanic</v>
      </c>
      <c r="B93" s="83">
        <f>'2016'!AR51</f>
        <v>0</v>
      </c>
      <c r="C93" s="83">
        <f>'2017'!AQ51</f>
        <v>0</v>
      </c>
      <c r="D93" s="83">
        <f>'2018'!AQ51</f>
        <v>0</v>
      </c>
      <c r="E93" s="83">
        <f>'2019'!AQ51</f>
        <v>0</v>
      </c>
      <c r="F93" s="83">
        <f>'2020'!CZ51</f>
        <v>0</v>
      </c>
      <c r="G93" s="83" cm="1">
        <f t="array" ref="G93:H93">LINEST(B93:F93,B91:F91)</f>
        <v>0</v>
      </c>
      <c r="H93" s="81">
        <v>0</v>
      </c>
    </row>
    <row r="94" spans="1:8">
      <c r="A94" s="91" t="str">
        <f>' Populations'!M8</f>
        <v>Black-Not Hispanic</v>
      </c>
      <c r="B94" s="83">
        <f>'2016'!AS51</f>
        <v>0</v>
      </c>
      <c r="C94" s="83">
        <f>'2017'!AR51</f>
        <v>0</v>
      </c>
      <c r="D94" s="83">
        <f>'2018'!AR51</f>
        <v>0</v>
      </c>
      <c r="E94" s="83">
        <f>'2019'!AR51</f>
        <v>0</v>
      </c>
      <c r="F94" s="83">
        <f>'2020'!DA51</f>
        <v>0</v>
      </c>
      <c r="G94" s="83" cm="1">
        <f t="array" ref="G94:H94">LINEST(B94:F94,B91:F91)</f>
        <v>0</v>
      </c>
      <c r="H94" s="81">
        <v>0</v>
      </c>
    </row>
    <row r="95" spans="1:8">
      <c r="A95" s="91" t="str">
        <f>' Populations'!O8</f>
        <v>Asian</v>
      </c>
      <c r="B95" s="83">
        <f>'2016'!AT51</f>
        <v>0</v>
      </c>
      <c r="C95" s="83">
        <f>'2017'!AS51</f>
        <v>0</v>
      </c>
      <c r="D95" s="83">
        <f>'2018'!AS51</f>
        <v>0</v>
      </c>
      <c r="E95" s="83">
        <f>'2019'!AS51</f>
        <v>0</v>
      </c>
      <c r="F95" s="83">
        <f>'2020'!DB51</f>
        <v>0</v>
      </c>
      <c r="G95" s="83" cm="1">
        <f t="array" ref="G95:H95">LINEST(B95:F95,B91:F91)</f>
        <v>0</v>
      </c>
      <c r="H95" s="81">
        <v>0</v>
      </c>
    </row>
    <row r="96" spans="1:8" ht="25">
      <c r="A96" s="91" t="str">
        <f>' Populations'!Q8</f>
        <v>American Indian/Alaska Native</v>
      </c>
      <c r="B96" s="83">
        <f>'2016'!AU51</f>
        <v>0</v>
      </c>
      <c r="C96" s="83">
        <f>'2017'!AT51</f>
        <v>0</v>
      </c>
      <c r="D96" s="83">
        <f>'2018'!AT51</f>
        <v>0</v>
      </c>
      <c r="E96" s="83">
        <f>'2019'!AT51</f>
        <v>0</v>
      </c>
      <c r="F96" s="83">
        <f>'2020'!DC51</f>
        <v>0</v>
      </c>
      <c r="G96" s="83" cm="1">
        <f t="array" ref="G96:H96">LINEST(B96:F96,B91:F91)</f>
        <v>0</v>
      </c>
      <c r="H96" s="81">
        <v>0</v>
      </c>
    </row>
    <row r="97" spans="1:8" ht="13" thickBot="1">
      <c r="A97" s="331" t="str">
        <f>' Populations'!S8</f>
        <v>Other</v>
      </c>
      <c r="B97" s="329">
        <f>'2016'!AV51</f>
        <v>0</v>
      </c>
      <c r="C97" s="329">
        <f>'2017'!AU51</f>
        <v>0</v>
      </c>
      <c r="D97" s="329">
        <f>'2018'!AU51</f>
        <v>0</v>
      </c>
      <c r="E97" s="329">
        <f>'2019'!AU51</f>
        <v>0</v>
      </c>
      <c r="F97" s="329">
        <f>'2020'!DD51</f>
        <v>0</v>
      </c>
      <c r="G97" s="329" cm="1">
        <f t="array" ref="G97:H97">LINEST(B97:F97,B91:F91)</f>
        <v>0</v>
      </c>
      <c r="H97" s="330">
        <v>0</v>
      </c>
    </row>
    <row r="98" spans="1:8">
      <c r="A98" s="43" t="s">
        <v>62</v>
      </c>
      <c r="B98" s="44">
        <f>'2016'!AO51</f>
        <v>0</v>
      </c>
      <c r="C98" s="44">
        <f>'2017'!AN51</f>
        <v>0</v>
      </c>
      <c r="D98" s="44">
        <f>'2018'!AN51</f>
        <v>0</v>
      </c>
      <c r="E98" s="44">
        <f>'2019'!AN51</f>
        <v>0</v>
      </c>
      <c r="F98" s="44">
        <f>'2020'!CW51</f>
        <v>0</v>
      </c>
      <c r="G98" s="32" cm="1">
        <f t="array" ref="G98:H98">LINEST(B98:F98,B91:F91)</f>
        <v>0</v>
      </c>
      <c r="H98" s="33">
        <v>0</v>
      </c>
    </row>
    <row r="99" spans="1:8" ht="13" thickBot="1">
      <c r="A99" s="93" t="s">
        <v>63</v>
      </c>
      <c r="B99" s="86">
        <f>'2016'!AP51</f>
        <v>0</v>
      </c>
      <c r="C99" s="86">
        <f>'2017'!AO51</f>
        <v>0</v>
      </c>
      <c r="D99" s="86">
        <f>'2018'!AO51</f>
        <v>0</v>
      </c>
      <c r="E99" s="86">
        <f>'2019'!AO51</f>
        <v>0</v>
      </c>
      <c r="F99" s="86">
        <f>'2020'!CX51</f>
        <v>0</v>
      </c>
      <c r="G99" s="86" cm="1">
        <f t="array" ref="G99:H99">LINEST(B99:F99,B91:F91)</f>
        <v>0</v>
      </c>
      <c r="H99" s="87">
        <v>0</v>
      </c>
    </row>
  </sheetData>
  <mergeCells count="7">
    <mergeCell ref="B66:G66"/>
    <mergeCell ref="B78:G78"/>
    <mergeCell ref="B90:G90"/>
    <mergeCell ref="B7:D7"/>
    <mergeCell ref="B15:G15"/>
    <mergeCell ref="B32:G32"/>
    <mergeCell ref="B49:G49"/>
  </mergeCells>
  <conditionalFormatting sqref="G17:G29">
    <cfRule type="cellIs" dxfId="11" priority="9" operator="greaterThan">
      <formula>0</formula>
    </cfRule>
    <cfRule type="cellIs" dxfId="10" priority="12" operator="lessThan">
      <formula>0</formula>
    </cfRule>
  </conditionalFormatting>
  <conditionalFormatting sqref="G34:G46">
    <cfRule type="cellIs" dxfId="9" priority="8" operator="greaterThan">
      <formula>0</formula>
    </cfRule>
    <cfRule type="cellIs" dxfId="8" priority="11" operator="lessThan">
      <formula>0</formula>
    </cfRule>
  </conditionalFormatting>
  <conditionalFormatting sqref="G51:G63">
    <cfRule type="cellIs" dxfId="7" priority="7" operator="greaterThan">
      <formula>0</formula>
    </cfRule>
    <cfRule type="cellIs" dxfId="6" priority="10" operator="lessThan">
      <formula>0</formula>
    </cfRule>
  </conditionalFormatting>
  <conditionalFormatting sqref="G68:G75">
    <cfRule type="cellIs" dxfId="5" priority="5" operator="lessThan">
      <formula>0</formula>
    </cfRule>
    <cfRule type="cellIs" dxfId="4" priority="6" operator="greaterThan">
      <formula>0</formula>
    </cfRule>
  </conditionalFormatting>
  <conditionalFormatting sqref="G80:G87">
    <cfRule type="cellIs" dxfId="3" priority="3" operator="lessThan">
      <formula>0</formula>
    </cfRule>
    <cfRule type="cellIs" dxfId="2" priority="4" operator="greaterThan">
      <formula>0</formula>
    </cfRule>
  </conditionalFormatting>
  <conditionalFormatting sqref="G92:G99">
    <cfRule type="cellIs" dxfId="1" priority="1" operator="lessThan">
      <formula>0</formula>
    </cfRule>
    <cfRule type="cellIs" dxfId="0" priority="2" operator="greaterThan">
      <formula>0</formula>
    </cfRule>
  </conditionalFormatting>
  <pageMargins left="0.7" right="0.7" top="0.75" bottom="0.75" header="0.3" footer="0.3"/>
  <drawing r:id="rId1"/>
  <extLst>
    <ext xmlns:x15="http://schemas.microsoft.com/office/spreadsheetml/2010/11/main" uri="{F7C9EE02-42E1-4005-9D12-6889AFFD525C}">
      <x15:webExtensions xmlns:xm="http://schemas.microsoft.com/office/excel/2006/main">
        <x15:webExtension appRef="{A52F3B8B-934F-49C3-A5FF-B39229F13BF5}">
          <xm:f>'2016-2020 rates'!1:1048576</xm:f>
        </x15:webExtension>
        <x15:webExtension appRef="{68F9B829-D5D5-489C-9164-A00D8780744C}">
          <xm:f>'2016-2020 rates'!$B$16:$F$29</xm:f>
        </x15:webExtension>
        <x15:webExtension appRef="{ED12F5ED-1FDC-40EB-AD15-4572AFECB31E}">
          <xm:f>'2016-2020 rates'!$I$33:$P$50</xm:f>
        </x15:webExtension>
      </x15:webExtens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05911-7D99-4B7D-9F1C-F08F6AEA07C7}">
  <dimension ref="A1:G22"/>
  <sheetViews>
    <sheetView zoomScale="90" zoomScaleNormal="90" workbookViewId="0">
      <selection activeCell="I1" sqref="I1"/>
    </sheetView>
  </sheetViews>
  <sheetFormatPr defaultRowHeight="12.5"/>
  <cols>
    <col min="1" max="1" width="7.453125" customWidth="1"/>
    <col min="2" max="2" width="23.7265625" customWidth="1"/>
    <col min="3" max="3" width="18.81640625" style="38" customWidth="1"/>
    <col min="4" max="4" width="3.1796875" customWidth="1"/>
  </cols>
  <sheetData>
    <row r="1" spans="1:7" ht="63" customHeight="1">
      <c r="A1" s="366" t="s">
        <v>153</v>
      </c>
      <c r="B1" s="366"/>
      <c r="D1" s="100"/>
      <c r="F1" s="367" t="s">
        <v>154</v>
      </c>
      <c r="G1" s="367"/>
    </row>
    <row r="2" spans="1:7" ht="54" customHeight="1">
      <c r="A2" s="99" t="s">
        <v>155</v>
      </c>
      <c r="B2" s="99" t="s">
        <v>156</v>
      </c>
      <c r="C2" s="332" t="s">
        <v>157</v>
      </c>
      <c r="D2" s="101" t="s">
        <v>158</v>
      </c>
    </row>
    <row r="3" spans="1:7" ht="13.5" customHeight="1">
      <c r="A3" s="72">
        <v>1</v>
      </c>
      <c r="B3" s="72">
        <v>2009</v>
      </c>
      <c r="C3" s="333">
        <v>199</v>
      </c>
      <c r="D3" s="102">
        <v>0</v>
      </c>
    </row>
    <row r="4" spans="1:7">
      <c r="A4" s="94">
        <v>2</v>
      </c>
      <c r="B4" s="94">
        <v>2010</v>
      </c>
      <c r="C4" s="333">
        <v>200</v>
      </c>
      <c r="D4" s="102">
        <v>0</v>
      </c>
    </row>
    <row r="5" spans="1:7">
      <c r="A5" s="94">
        <v>3</v>
      </c>
      <c r="B5" s="94">
        <v>2011</v>
      </c>
      <c r="C5" s="333">
        <v>120</v>
      </c>
      <c r="D5" s="102">
        <v>0</v>
      </c>
    </row>
    <row r="6" spans="1:7">
      <c r="A6" s="94">
        <v>4</v>
      </c>
      <c r="B6" s="94">
        <v>2012</v>
      </c>
      <c r="C6" s="333">
        <v>250</v>
      </c>
      <c r="D6" s="102">
        <v>0</v>
      </c>
    </row>
    <row r="7" spans="1:7">
      <c r="A7" s="94">
        <v>5</v>
      </c>
      <c r="B7" s="94">
        <v>2013</v>
      </c>
      <c r="C7" s="333">
        <v>400</v>
      </c>
      <c r="D7" s="102">
        <v>0</v>
      </c>
    </row>
    <row r="8" spans="1:7">
      <c r="A8" s="94">
        <v>6</v>
      </c>
      <c r="B8" s="94">
        <v>2014</v>
      </c>
      <c r="C8" s="333">
        <v>200</v>
      </c>
      <c r="D8" s="102">
        <v>0</v>
      </c>
    </row>
    <row r="9" spans="1:7">
      <c r="A9" s="94">
        <v>7</v>
      </c>
      <c r="B9" s="94">
        <v>2015</v>
      </c>
      <c r="C9" s="333">
        <v>300</v>
      </c>
      <c r="D9" s="102">
        <v>0</v>
      </c>
    </row>
    <row r="10" spans="1:7">
      <c r="A10" s="94">
        <v>8</v>
      </c>
      <c r="B10" s="94">
        <v>2016</v>
      </c>
      <c r="C10" s="333">
        <v>250</v>
      </c>
      <c r="D10" s="102">
        <v>0</v>
      </c>
    </row>
    <row r="11" spans="1:7">
      <c r="A11" s="94">
        <v>9</v>
      </c>
      <c r="B11" s="94">
        <v>2017</v>
      </c>
      <c r="C11" s="333">
        <v>140</v>
      </c>
      <c r="D11" s="102">
        <v>0</v>
      </c>
    </row>
    <row r="12" spans="1:7">
      <c r="A12" s="94">
        <v>10</v>
      </c>
      <c r="B12" s="94">
        <v>2018</v>
      </c>
      <c r="C12" s="333">
        <v>200</v>
      </c>
      <c r="D12" s="102">
        <v>0</v>
      </c>
    </row>
    <row r="13" spans="1:7">
      <c r="A13" s="45"/>
      <c r="B13" s="45"/>
      <c r="D13" s="45"/>
    </row>
    <row r="14" spans="1:7">
      <c r="A14" s="45"/>
      <c r="B14" s="45"/>
      <c r="D14" s="45"/>
    </row>
    <row r="15" spans="1:7">
      <c r="A15" s="45"/>
      <c r="B15" s="45"/>
      <c r="D15" s="45"/>
    </row>
    <row r="16" spans="1:7">
      <c r="A16" s="45"/>
      <c r="B16" s="45"/>
      <c r="D16" s="45"/>
    </row>
    <row r="17" spans="1:4">
      <c r="A17" s="45"/>
      <c r="B17" s="45"/>
      <c r="D17" s="45"/>
    </row>
    <row r="18" spans="1:4">
      <c r="A18" s="45"/>
      <c r="B18" s="45"/>
      <c r="D18" s="45"/>
    </row>
    <row r="19" spans="1:4">
      <c r="A19" s="45"/>
      <c r="B19" s="45"/>
      <c r="D19" s="45"/>
    </row>
    <row r="20" spans="1:4">
      <c r="A20" s="45"/>
      <c r="B20" s="45"/>
      <c r="D20" s="45"/>
    </row>
    <row r="21" spans="1:4">
      <c r="A21" s="45"/>
      <c r="B21" s="45"/>
      <c r="D21" s="45"/>
    </row>
    <row r="22" spans="1:4">
      <c r="A22" s="45"/>
      <c r="B22" s="45"/>
      <c r="D22" s="45"/>
    </row>
  </sheetData>
  <mergeCells count="2">
    <mergeCell ref="A1:B1"/>
    <mergeCell ref="F1:G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6564F-76B8-4046-8B74-741862629CE5}">
  <dimension ref="A1:H29"/>
  <sheetViews>
    <sheetView topLeftCell="A3" zoomScale="95" zoomScaleNormal="95" workbookViewId="0">
      <selection activeCell="N18" sqref="N18"/>
    </sheetView>
  </sheetViews>
  <sheetFormatPr defaultColWidth="11.7265625" defaultRowHeight="12.5"/>
  <cols>
    <col min="1" max="1" width="17.7265625" style="21" customWidth="1"/>
    <col min="2" max="2" width="8.54296875" style="21" customWidth="1"/>
    <col min="3" max="3" width="14.81640625" style="21" customWidth="1"/>
    <col min="4" max="4" width="11.26953125" style="21" customWidth="1"/>
    <col min="5" max="16384" width="11.7265625" style="21"/>
  </cols>
  <sheetData>
    <row r="1" spans="1:8" ht="13">
      <c r="A1" s="23" t="s">
        <v>159</v>
      </c>
    </row>
    <row r="2" spans="1:8" ht="60" customHeight="1">
      <c r="A2" s="304" t="s">
        <v>160</v>
      </c>
      <c r="C2" s="304" t="s">
        <v>161</v>
      </c>
      <c r="G2" s="367" t="s">
        <v>154</v>
      </c>
      <c r="H2" s="367"/>
    </row>
    <row r="3" spans="1:8" s="26" customFormat="1" ht="15.75" customHeight="1">
      <c r="A3" s="24" t="s">
        <v>162</v>
      </c>
      <c r="B3" s="25"/>
      <c r="C3" s="25"/>
      <c r="D3" s="25"/>
    </row>
    <row r="5" spans="1:8">
      <c r="A5" s="27"/>
      <c r="B5" s="28" t="s">
        <v>163</v>
      </c>
      <c r="C5" s="28" t="s">
        <v>164</v>
      </c>
      <c r="D5" s="28" t="s">
        <v>165</v>
      </c>
    </row>
    <row r="6" spans="1:8" ht="14.5" customHeight="1">
      <c r="A6" s="297" t="s">
        <v>166</v>
      </c>
      <c r="B6" s="21">
        <v>2</v>
      </c>
      <c r="C6" s="21">
        <v>6</v>
      </c>
      <c r="D6" s="21">
        <v>5</v>
      </c>
    </row>
    <row r="7" spans="1:8">
      <c r="A7" s="298" t="s">
        <v>167</v>
      </c>
      <c r="B7" s="21">
        <v>3</v>
      </c>
      <c r="C7" s="21">
        <v>9</v>
      </c>
      <c r="D7" s="21">
        <v>15</v>
      </c>
    </row>
    <row r="8" spans="1:8">
      <c r="A8" s="299" t="s">
        <v>168</v>
      </c>
      <c r="B8" s="21">
        <v>12</v>
      </c>
      <c r="C8" s="21">
        <v>14</v>
      </c>
      <c r="D8" s="21">
        <v>13</v>
      </c>
    </row>
    <row r="9" spans="1:8">
      <c r="A9" s="300" t="s">
        <v>169</v>
      </c>
      <c r="B9" s="21">
        <v>5</v>
      </c>
      <c r="C9" s="21">
        <v>6</v>
      </c>
      <c r="D9" s="21">
        <v>7</v>
      </c>
    </row>
    <row r="10" spans="1:8">
      <c r="A10" s="301" t="s">
        <v>270</v>
      </c>
      <c r="B10" s="27">
        <v>11</v>
      </c>
      <c r="C10" s="27">
        <v>13</v>
      </c>
      <c r="D10" s="27">
        <v>9</v>
      </c>
    </row>
    <row r="11" spans="1:8">
      <c r="A11" s="21" t="s">
        <v>109</v>
      </c>
      <c r="B11" s="47">
        <f>SUM(B6:B10)</f>
        <v>33</v>
      </c>
      <c r="C11" s="47">
        <f>SUM(C6:C10)</f>
        <v>48</v>
      </c>
      <c r="D11" s="47">
        <f>SUM(D6:D10)</f>
        <v>49</v>
      </c>
    </row>
    <row r="12" spans="1:8">
      <c r="B12" s="29"/>
      <c r="C12" s="29"/>
      <c r="D12" s="29"/>
    </row>
    <row r="14" spans="1:8" s="26" customFormat="1" ht="16.5" customHeight="1">
      <c r="A14" s="24" t="s">
        <v>170</v>
      </c>
      <c r="B14" s="25"/>
      <c r="C14" s="25"/>
      <c r="D14" s="25"/>
    </row>
    <row r="16" spans="1:8">
      <c r="A16" s="27"/>
      <c r="B16" s="28" t="s">
        <v>163</v>
      </c>
      <c r="C16" s="28" t="s">
        <v>164</v>
      </c>
      <c r="D16" s="28" t="s">
        <v>165</v>
      </c>
    </row>
    <row r="17" spans="1:6">
      <c r="A17" s="21" t="str">
        <f>A6</f>
        <v>Occupant</v>
      </c>
      <c r="B17" s="48">
        <f>B6/B11*100</f>
        <v>6.0606060606060606</v>
      </c>
      <c r="C17" s="48">
        <f>C6/C11*100</f>
        <v>12.5</v>
      </c>
      <c r="D17" s="46">
        <f>D6/D11*100</f>
        <v>10.204081632653061</v>
      </c>
    </row>
    <row r="18" spans="1:6">
      <c r="A18" s="21" t="str">
        <f>A7</f>
        <v>Driver</v>
      </c>
      <c r="B18" s="48">
        <f>B7/B11*100</f>
        <v>9.0909090909090917</v>
      </c>
      <c r="C18" s="48">
        <f>C7/C11*100</f>
        <v>18.75</v>
      </c>
      <c r="D18" s="46">
        <f>D7/D11*100</f>
        <v>30.612244897959183</v>
      </c>
    </row>
    <row r="19" spans="1:6">
      <c r="A19" s="21" t="str">
        <f>A8</f>
        <v>Cyclist</v>
      </c>
      <c r="B19" s="48">
        <f>B8/B11*100</f>
        <v>36.363636363636367</v>
      </c>
      <c r="C19" s="48">
        <f>C8/C11*100</f>
        <v>29.166666666666668</v>
      </c>
      <c r="D19" s="46">
        <f>D8/D11*100</f>
        <v>26.530612244897959</v>
      </c>
    </row>
    <row r="20" spans="1:6">
      <c r="A20" s="21" t="str">
        <f>A9</f>
        <v>Pedestrian</v>
      </c>
      <c r="B20" s="48">
        <f>B9/B11*100</f>
        <v>15.151515151515152</v>
      </c>
      <c r="C20" s="49">
        <f>C9/C11*100</f>
        <v>12.5</v>
      </c>
      <c r="D20" s="46">
        <f>D9/D11*100</f>
        <v>14.285714285714285</v>
      </c>
    </row>
    <row r="21" spans="1:6">
      <c r="A21" s="27" t="str">
        <f>A10</f>
        <v>Other/Unspecified</v>
      </c>
      <c r="B21" s="49">
        <f>B10/B11*100</f>
        <v>33.333333333333329</v>
      </c>
      <c r="C21" s="49">
        <f>C10/C11*100</f>
        <v>27.083333333333332</v>
      </c>
      <c r="D21" s="50">
        <f>D10/D11*100</f>
        <v>18.367346938775512</v>
      </c>
    </row>
    <row r="22" spans="1:6">
      <c r="A22" s="21" t="s">
        <v>109</v>
      </c>
      <c r="B22" s="30">
        <v>1</v>
      </c>
      <c r="C22" s="30">
        <v>1</v>
      </c>
      <c r="D22" s="30">
        <v>1</v>
      </c>
    </row>
    <row r="25" spans="1:6" ht="60.65" customHeight="1">
      <c r="A25" s="307" t="s">
        <v>269</v>
      </c>
      <c r="B25" s="217"/>
      <c r="C25" s="217"/>
      <c r="D25" s="217"/>
      <c r="E25" s="217"/>
    </row>
    <row r="26" spans="1:6">
      <c r="A26" s="431"/>
      <c r="B26" s="432" t="str">
        <f>A6</f>
        <v>Occupant</v>
      </c>
      <c r="C26" s="432" t="str">
        <f>A7</f>
        <v>Driver</v>
      </c>
      <c r="D26" s="432" t="str">
        <f>A8</f>
        <v>Cyclist</v>
      </c>
      <c r="E26" s="432" t="str">
        <f>A9</f>
        <v>Pedestrian</v>
      </c>
      <c r="F26" s="432" t="str">
        <f>A10</f>
        <v>Other/Unspecified</v>
      </c>
    </row>
    <row r="27" spans="1:6">
      <c r="A27" s="431" t="s">
        <v>165</v>
      </c>
      <c r="B27" s="432">
        <f>D6</f>
        <v>5</v>
      </c>
      <c r="C27" s="432">
        <f>D7</f>
        <v>15</v>
      </c>
      <c r="D27" s="432">
        <f>D8</f>
        <v>13</v>
      </c>
      <c r="E27" s="432">
        <f>D9</f>
        <v>7</v>
      </c>
      <c r="F27" s="432">
        <f>D10</f>
        <v>9</v>
      </c>
    </row>
    <row r="28" spans="1:6">
      <c r="A28" s="431" t="s">
        <v>164</v>
      </c>
      <c r="B28" s="432">
        <f>C6</f>
        <v>6</v>
      </c>
      <c r="C28" s="432">
        <f>C7</f>
        <v>9</v>
      </c>
      <c r="D28" s="432">
        <f>C8</f>
        <v>14</v>
      </c>
      <c r="E28" s="432">
        <f>C9</f>
        <v>6</v>
      </c>
      <c r="F28" s="432">
        <f>C10</f>
        <v>13</v>
      </c>
    </row>
    <row r="29" spans="1:6">
      <c r="A29" s="431" t="s">
        <v>171</v>
      </c>
      <c r="B29" s="432">
        <f>B6</f>
        <v>2</v>
      </c>
      <c r="C29" s="432">
        <f>B7</f>
        <v>3</v>
      </c>
      <c r="D29" s="432">
        <f>B8</f>
        <v>12</v>
      </c>
      <c r="E29" s="432">
        <f>B9</f>
        <v>5</v>
      </c>
      <c r="F29" s="432">
        <f>B10</f>
        <v>11</v>
      </c>
    </row>
  </sheetData>
  <mergeCells count="1">
    <mergeCell ref="G2:H2"/>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DE899-A0ED-4E80-AAA6-3ECC14478A27}">
  <dimension ref="A1:BH55"/>
  <sheetViews>
    <sheetView zoomScale="50" zoomScaleNormal="50" workbookViewId="0">
      <selection activeCell="G2" sqref="G2"/>
    </sheetView>
  </sheetViews>
  <sheetFormatPr defaultColWidth="9.1796875" defaultRowHeight="12.5"/>
  <cols>
    <col min="1" max="1" width="14.81640625" style="217" customWidth="1"/>
    <col min="2" max="2" width="11" style="21" customWidth="1"/>
    <col min="3" max="3" width="18.453125" style="21" customWidth="1"/>
    <col min="4" max="4" width="18.81640625" style="21" customWidth="1"/>
    <col min="5" max="5" width="16.81640625" style="21" customWidth="1"/>
    <col min="6" max="7" width="8.7265625" style="21" customWidth="1"/>
    <col min="8" max="8" width="16.1796875" style="21" customWidth="1"/>
    <col min="9" max="9" width="18" style="21" customWidth="1"/>
    <col min="10" max="10" width="16.1796875" style="21" customWidth="1"/>
    <col min="11" max="12" width="9.1796875" style="21"/>
    <col min="13" max="13" width="18.453125" style="21" customWidth="1"/>
    <col min="14" max="14" width="17.54296875" style="21" customWidth="1"/>
    <col min="15" max="15" width="15.1796875" style="21" customWidth="1"/>
    <col min="16" max="16" width="9.54296875" style="21" customWidth="1"/>
    <col min="17" max="20" width="15.1796875" style="21" customWidth="1"/>
    <col min="21" max="21" width="9.1796875" style="21" customWidth="1"/>
    <col min="22" max="22" width="9.1796875" style="21"/>
    <col min="23" max="23" width="16.54296875" style="21" customWidth="1"/>
    <col min="24" max="24" width="15.26953125" style="21" customWidth="1"/>
    <col min="25" max="25" width="19.1796875" style="21" customWidth="1"/>
    <col min="26" max="26" width="9.1796875" style="21"/>
    <col min="27" max="27" width="8.54296875" style="21" customWidth="1"/>
    <col min="28" max="30" width="19.7265625" style="21" customWidth="1"/>
    <col min="31" max="32" width="8.453125" style="21" customWidth="1"/>
    <col min="33" max="35" width="19.7265625" style="21" customWidth="1"/>
    <col min="36" max="37" width="8.81640625" style="21" customWidth="1"/>
    <col min="38" max="40" width="19.7265625" style="21" customWidth="1"/>
    <col min="41" max="42" width="8.1796875" style="21" customWidth="1"/>
    <col min="43" max="45" width="19.7265625" style="21" customWidth="1"/>
    <col min="46" max="47" width="8.26953125" style="21" customWidth="1"/>
    <col min="48" max="50" width="19.7265625" style="21" customWidth="1"/>
    <col min="51" max="51" width="8.453125" style="21" customWidth="1"/>
    <col min="52" max="52" width="9.1796875" style="21" customWidth="1"/>
    <col min="53" max="55" width="19.7265625" style="21" customWidth="1"/>
    <col min="56" max="56" width="8.1796875" style="21" customWidth="1"/>
    <col min="57" max="57" width="7.81640625" style="21" customWidth="1"/>
    <col min="58" max="60" width="19.7265625" style="21" customWidth="1"/>
    <col min="61" max="16384" width="9.1796875" style="21"/>
  </cols>
  <sheetData>
    <row r="1" spans="1:25" ht="18" customHeight="1" thickBot="1">
      <c r="A1" s="216" t="s">
        <v>172</v>
      </c>
    </row>
    <row r="2" spans="1:25">
      <c r="A2" s="21"/>
      <c r="B2" s="248">
        <f>' Populations'!A81</f>
        <v>2016</v>
      </c>
      <c r="C2" s="249"/>
      <c r="D2" s="249"/>
      <c r="E2" s="250"/>
      <c r="G2" s="248">
        <f>' Populations'!A63</f>
        <v>2017</v>
      </c>
      <c r="H2" s="249"/>
      <c r="I2" s="249"/>
      <c r="J2" s="250"/>
      <c r="L2" s="248">
        <f>' Populations'!A45</f>
        <v>2018</v>
      </c>
      <c r="M2" s="249"/>
      <c r="N2" s="249"/>
      <c r="O2" s="250"/>
      <c r="Q2" s="248">
        <f>' Populations'!A27</f>
        <v>2019</v>
      </c>
      <c r="R2" s="249"/>
      <c r="S2" s="249"/>
      <c r="T2" s="250"/>
      <c r="V2" s="248">
        <f>' Populations'!A9</f>
        <v>2020</v>
      </c>
      <c r="W2" s="249"/>
      <c r="X2" s="249"/>
      <c r="Y2" s="250"/>
    </row>
    <row r="3" spans="1:25" ht="39">
      <c r="A3" s="243"/>
      <c r="B3" s="231" t="s">
        <v>60</v>
      </c>
      <c r="C3" s="242" t="s">
        <v>118</v>
      </c>
      <c r="D3" s="239" t="s">
        <v>119</v>
      </c>
      <c r="E3" s="232" t="s">
        <v>120</v>
      </c>
      <c r="G3" s="231" t="s">
        <v>60</v>
      </c>
      <c r="H3" s="142" t="s">
        <v>118</v>
      </c>
      <c r="I3" s="143" t="s">
        <v>119</v>
      </c>
      <c r="J3" s="232" t="s">
        <v>120</v>
      </c>
      <c r="L3" s="231" t="s">
        <v>60</v>
      </c>
      <c r="M3" s="142" t="s">
        <v>118</v>
      </c>
      <c r="N3" s="143" t="s">
        <v>119</v>
      </c>
      <c r="O3" s="232" t="s">
        <v>120</v>
      </c>
      <c r="Q3" s="231" t="s">
        <v>60</v>
      </c>
      <c r="R3" s="142" t="s">
        <v>118</v>
      </c>
      <c r="S3" s="143" t="s">
        <v>119</v>
      </c>
      <c r="T3" s="232" t="s">
        <v>120</v>
      </c>
      <c r="V3" s="231" t="s">
        <v>60</v>
      </c>
      <c r="W3" s="142" t="s">
        <v>118</v>
      </c>
      <c r="X3" s="143" t="s">
        <v>119</v>
      </c>
      <c r="Y3" s="232" t="s">
        <v>120</v>
      </c>
    </row>
    <row r="4" spans="1:25">
      <c r="B4" s="233" t="str" cm="1">
        <f t="array" ref="B4:B16">' Populations'!B81:B93</f>
        <v>&lt;1</v>
      </c>
      <c r="C4" s="241">
        <f>'2016'!C4</f>
        <v>0</v>
      </c>
      <c r="D4" s="240">
        <f>'2016'!D4</f>
        <v>0</v>
      </c>
      <c r="E4" s="234">
        <f>'2016'!E4</f>
        <v>0</v>
      </c>
      <c r="G4" s="233" t="str" cm="1">
        <f t="array" ref="G4:G16">' Populations'!B63:B75</f>
        <v>&lt;1</v>
      </c>
      <c r="H4" s="153">
        <f>'2017'!C4</f>
        <v>0</v>
      </c>
      <c r="I4" s="154">
        <f>'2017'!D4</f>
        <v>0</v>
      </c>
      <c r="J4" s="234">
        <f>'2017'!E4</f>
        <v>0</v>
      </c>
      <c r="L4" s="233" t="str" cm="1">
        <f t="array" ref="L4:L16">' Populations'!B45:B57</f>
        <v>&lt;1</v>
      </c>
      <c r="M4" s="153">
        <f>'2018'!C4</f>
        <v>0</v>
      </c>
      <c r="N4" s="154">
        <f>'2018'!D4</f>
        <v>0</v>
      </c>
      <c r="O4" s="234">
        <f>'2018'!E4</f>
        <v>0</v>
      </c>
      <c r="Q4" s="233" t="str" cm="1">
        <f t="array" ref="Q4:Q16">' Populations'!B27:B39</f>
        <v>&lt;1</v>
      </c>
      <c r="R4" s="153">
        <f>'2019'!C4</f>
        <v>0</v>
      </c>
      <c r="S4" s="154">
        <f>'2019'!D4</f>
        <v>0</v>
      </c>
      <c r="T4" s="234">
        <f>'2019'!E4</f>
        <v>0</v>
      </c>
      <c r="V4" s="233" t="str" cm="1">
        <f t="array" ref="V4:V16">' Populations'!B9:B21</f>
        <v>&lt;1</v>
      </c>
      <c r="W4" s="153">
        <f>'2020'!C4</f>
        <v>0</v>
      </c>
      <c r="X4" s="154">
        <f>'2020'!D4</f>
        <v>0</v>
      </c>
      <c r="Y4" s="234">
        <f>'2020'!E4</f>
        <v>0</v>
      </c>
    </row>
    <row r="5" spans="1:25">
      <c r="B5" s="235" t="str">
        <v>1-4</v>
      </c>
      <c r="C5" s="241">
        <f>'2016'!C5</f>
        <v>0</v>
      </c>
      <c r="D5" s="240">
        <f>'2016'!D5</f>
        <v>0</v>
      </c>
      <c r="E5" s="234">
        <f>'2016'!E5</f>
        <v>0</v>
      </c>
      <c r="G5" s="235" t="str">
        <v>1-4</v>
      </c>
      <c r="H5" s="153">
        <f>'2017'!C5</f>
        <v>0</v>
      </c>
      <c r="I5" s="154">
        <f>'2017'!D5</f>
        <v>0</v>
      </c>
      <c r="J5" s="234">
        <f>'2017'!E5</f>
        <v>0</v>
      </c>
      <c r="L5" s="235" t="str">
        <v>1-4</v>
      </c>
      <c r="M5" s="153">
        <f>'2018'!C5</f>
        <v>0</v>
      </c>
      <c r="N5" s="154">
        <f>'2018'!D5</f>
        <v>0</v>
      </c>
      <c r="O5" s="234">
        <f>'2018'!E5</f>
        <v>0</v>
      </c>
      <c r="Q5" s="235" t="str">
        <v>1-4</v>
      </c>
      <c r="R5" s="153">
        <f>'2019'!C5</f>
        <v>0</v>
      </c>
      <c r="S5" s="154">
        <f>'2019'!D5</f>
        <v>0</v>
      </c>
      <c r="T5" s="234">
        <f>'2019'!E5</f>
        <v>0</v>
      </c>
      <c r="V5" s="235" t="str">
        <v>1-4</v>
      </c>
      <c r="W5" s="153">
        <f>'2020'!C5</f>
        <v>0</v>
      </c>
      <c r="X5" s="154">
        <f>'2020'!D5</f>
        <v>0</v>
      </c>
      <c r="Y5" s="234">
        <f>'2020'!E5</f>
        <v>0</v>
      </c>
    </row>
    <row r="6" spans="1:25">
      <c r="B6" s="233" t="str">
        <v>5-9</v>
      </c>
      <c r="C6" s="241">
        <f>'2016'!C6</f>
        <v>0</v>
      </c>
      <c r="D6" s="240">
        <f>'2016'!D6</f>
        <v>0</v>
      </c>
      <c r="E6" s="234">
        <f>'2016'!E6</f>
        <v>0</v>
      </c>
      <c r="G6" s="233" t="str">
        <v>5-9</v>
      </c>
      <c r="H6" s="153">
        <f>'2017'!C6</f>
        <v>0</v>
      </c>
      <c r="I6" s="154">
        <f>'2017'!D6</f>
        <v>0</v>
      </c>
      <c r="J6" s="234">
        <f>'2017'!E6</f>
        <v>0</v>
      </c>
      <c r="L6" s="233" t="str">
        <v>5-9</v>
      </c>
      <c r="M6" s="153">
        <f>'2018'!C6</f>
        <v>0</v>
      </c>
      <c r="N6" s="154">
        <f>'2018'!D6</f>
        <v>0</v>
      </c>
      <c r="O6" s="234">
        <f>'2018'!E6</f>
        <v>0</v>
      </c>
      <c r="Q6" s="233" t="str">
        <v>5-9</v>
      </c>
      <c r="R6" s="153">
        <f>'2019'!C6</f>
        <v>0</v>
      </c>
      <c r="S6" s="154">
        <f>'2019'!D6</f>
        <v>0</v>
      </c>
      <c r="T6" s="234">
        <f>'2019'!E6</f>
        <v>0</v>
      </c>
      <c r="V6" s="233" t="str">
        <v>5-9</v>
      </c>
      <c r="W6" s="153">
        <f>'2020'!C6</f>
        <v>0</v>
      </c>
      <c r="X6" s="154">
        <f>'2020'!D6</f>
        <v>0</v>
      </c>
      <c r="Y6" s="234">
        <f>'2020'!E6</f>
        <v>0</v>
      </c>
    </row>
    <row r="7" spans="1:25">
      <c r="B7" s="233" t="str">
        <v>10-14</v>
      </c>
      <c r="C7" s="241">
        <f>'2016'!C7</f>
        <v>0</v>
      </c>
      <c r="D7" s="240">
        <f>'2016'!D7</f>
        <v>0</v>
      </c>
      <c r="E7" s="234">
        <f>'2016'!E7</f>
        <v>0</v>
      </c>
      <c r="G7" s="233" t="str">
        <v>10-14</v>
      </c>
      <c r="H7" s="153">
        <f>'2017'!C7</f>
        <v>0</v>
      </c>
      <c r="I7" s="154">
        <f>'2017'!D7</f>
        <v>0</v>
      </c>
      <c r="J7" s="234">
        <f>'2017'!E7</f>
        <v>0</v>
      </c>
      <c r="L7" s="233" t="str">
        <v>10-14</v>
      </c>
      <c r="M7" s="153">
        <f>'2018'!C7</f>
        <v>0</v>
      </c>
      <c r="N7" s="154">
        <f>'2018'!D7</f>
        <v>0</v>
      </c>
      <c r="O7" s="234">
        <f>'2018'!E7</f>
        <v>0</v>
      </c>
      <c r="Q7" s="233" t="str">
        <v>10-14</v>
      </c>
      <c r="R7" s="153">
        <f>'2019'!C7</f>
        <v>0</v>
      </c>
      <c r="S7" s="154">
        <f>'2019'!D7</f>
        <v>0</v>
      </c>
      <c r="T7" s="234">
        <f>'2019'!E7</f>
        <v>0</v>
      </c>
      <c r="V7" s="233" t="str">
        <v>10-14</v>
      </c>
      <c r="W7" s="153">
        <f>'2020'!C7</f>
        <v>0</v>
      </c>
      <c r="X7" s="154">
        <f>'2020'!D7</f>
        <v>0</v>
      </c>
      <c r="Y7" s="234">
        <f>'2020'!E7</f>
        <v>0</v>
      </c>
    </row>
    <row r="8" spans="1:25">
      <c r="B8" s="233" t="str">
        <v>15-19</v>
      </c>
      <c r="C8" s="241">
        <f>'2016'!C8</f>
        <v>0</v>
      </c>
      <c r="D8" s="240">
        <f>'2016'!D8</f>
        <v>0</v>
      </c>
      <c r="E8" s="234">
        <f>'2016'!E8</f>
        <v>0</v>
      </c>
      <c r="G8" s="233" t="str">
        <v>15-19</v>
      </c>
      <c r="H8" s="153">
        <f>'2017'!C8</f>
        <v>0</v>
      </c>
      <c r="I8" s="154">
        <f>'2017'!D8</f>
        <v>0</v>
      </c>
      <c r="J8" s="234">
        <f>'2017'!E8</f>
        <v>0</v>
      </c>
      <c r="L8" s="233" t="str">
        <v>15-19</v>
      </c>
      <c r="M8" s="153">
        <f>'2018'!C8</f>
        <v>0</v>
      </c>
      <c r="N8" s="154">
        <f>'2018'!D8</f>
        <v>0</v>
      </c>
      <c r="O8" s="234">
        <f>'2018'!E8</f>
        <v>0</v>
      </c>
      <c r="Q8" s="233" t="str">
        <v>15-19</v>
      </c>
      <c r="R8" s="153">
        <f>'2019'!C8</f>
        <v>0</v>
      </c>
      <c r="S8" s="154">
        <f>'2019'!D8</f>
        <v>0</v>
      </c>
      <c r="T8" s="234">
        <f>'2019'!E8</f>
        <v>0</v>
      </c>
      <c r="V8" s="233" t="str">
        <v>15-19</v>
      </c>
      <c r="W8" s="153">
        <f>'2020'!C8</f>
        <v>0</v>
      </c>
      <c r="X8" s="154">
        <f>'2020'!D8</f>
        <v>0</v>
      </c>
      <c r="Y8" s="234">
        <f>'2020'!E8</f>
        <v>0</v>
      </c>
    </row>
    <row r="9" spans="1:25">
      <c r="B9" s="233" t="str">
        <v>20-24</v>
      </c>
      <c r="C9" s="241">
        <f>'2016'!C9</f>
        <v>0</v>
      </c>
      <c r="D9" s="240">
        <f>'2016'!D9</f>
        <v>0</v>
      </c>
      <c r="E9" s="234">
        <f>'2016'!E9</f>
        <v>0</v>
      </c>
      <c r="G9" s="233" t="str">
        <v>20-24</v>
      </c>
      <c r="H9" s="153">
        <f>'2017'!C9</f>
        <v>0</v>
      </c>
      <c r="I9" s="154">
        <f>'2017'!D9</f>
        <v>0</v>
      </c>
      <c r="J9" s="234">
        <f>'2017'!E9</f>
        <v>0</v>
      </c>
      <c r="L9" s="233" t="str">
        <v>20-24</v>
      </c>
      <c r="M9" s="153">
        <f>'2018'!C9</f>
        <v>0</v>
      </c>
      <c r="N9" s="154">
        <f>'2018'!D9</f>
        <v>0</v>
      </c>
      <c r="O9" s="234">
        <f>'2018'!E9</f>
        <v>0</v>
      </c>
      <c r="Q9" s="233" t="str">
        <v>20-24</v>
      </c>
      <c r="R9" s="153">
        <f>'2019'!C9</f>
        <v>0</v>
      </c>
      <c r="S9" s="154">
        <f>'2019'!D9</f>
        <v>0</v>
      </c>
      <c r="T9" s="234">
        <f>'2019'!E9</f>
        <v>0</v>
      </c>
      <c r="V9" s="233" t="str">
        <v>20-24</v>
      </c>
      <c r="W9" s="153">
        <f>'2020'!C9</f>
        <v>0</v>
      </c>
      <c r="X9" s="154">
        <f>'2020'!D9</f>
        <v>0</v>
      </c>
      <c r="Y9" s="234">
        <f>'2020'!E9</f>
        <v>0</v>
      </c>
    </row>
    <row r="10" spans="1:25">
      <c r="B10" s="233" t="str">
        <v>25-34</v>
      </c>
      <c r="C10" s="241">
        <f>'2016'!C10</f>
        <v>0</v>
      </c>
      <c r="D10" s="240">
        <f>'2016'!D10</f>
        <v>0</v>
      </c>
      <c r="E10" s="234">
        <f>'2016'!E10</f>
        <v>0</v>
      </c>
      <c r="G10" s="233" t="str">
        <v>25-34</v>
      </c>
      <c r="H10" s="153">
        <f>'2017'!C10</f>
        <v>0</v>
      </c>
      <c r="I10" s="154">
        <f>'2017'!D10</f>
        <v>0</v>
      </c>
      <c r="J10" s="234">
        <f>'2017'!E10</f>
        <v>0</v>
      </c>
      <c r="L10" s="233" t="str">
        <v>25-34</v>
      </c>
      <c r="M10" s="153">
        <f>'2018'!C10</f>
        <v>0</v>
      </c>
      <c r="N10" s="154">
        <f>'2018'!D10</f>
        <v>0</v>
      </c>
      <c r="O10" s="234">
        <f>'2018'!E10</f>
        <v>0</v>
      </c>
      <c r="Q10" s="233" t="str">
        <v>25-34</v>
      </c>
      <c r="R10" s="153">
        <f>'2019'!C10</f>
        <v>0</v>
      </c>
      <c r="S10" s="154">
        <f>'2019'!D10</f>
        <v>0</v>
      </c>
      <c r="T10" s="234">
        <f>'2019'!E10</f>
        <v>0</v>
      </c>
      <c r="V10" s="233" t="str">
        <v>25-34</v>
      </c>
      <c r="W10" s="153">
        <f>'2020'!C10</f>
        <v>0</v>
      </c>
      <c r="X10" s="154">
        <f>'2020'!D10</f>
        <v>0</v>
      </c>
      <c r="Y10" s="234">
        <f>'2020'!E10</f>
        <v>0</v>
      </c>
    </row>
    <row r="11" spans="1:25">
      <c r="B11" s="233" t="str">
        <v>35-44</v>
      </c>
      <c r="C11" s="241">
        <f>'2016'!C11</f>
        <v>0</v>
      </c>
      <c r="D11" s="240">
        <f>'2016'!D11</f>
        <v>0</v>
      </c>
      <c r="E11" s="234">
        <f>'2016'!E11</f>
        <v>0</v>
      </c>
      <c r="G11" s="233" t="str">
        <v>35-44</v>
      </c>
      <c r="H11" s="153">
        <f>'2017'!C11</f>
        <v>0</v>
      </c>
      <c r="I11" s="154">
        <f>'2017'!D11</f>
        <v>0</v>
      </c>
      <c r="J11" s="234">
        <f>'2017'!E11</f>
        <v>0</v>
      </c>
      <c r="L11" s="233" t="str">
        <v>35-44</v>
      </c>
      <c r="M11" s="153">
        <f>'2018'!C11</f>
        <v>0</v>
      </c>
      <c r="N11" s="154">
        <f>'2018'!D11</f>
        <v>0</v>
      </c>
      <c r="O11" s="234">
        <f>'2018'!E11</f>
        <v>0</v>
      </c>
      <c r="Q11" s="233" t="str">
        <v>35-44</v>
      </c>
      <c r="R11" s="153">
        <f>'2019'!C11</f>
        <v>0</v>
      </c>
      <c r="S11" s="154">
        <f>'2019'!D11</f>
        <v>0</v>
      </c>
      <c r="T11" s="234">
        <f>'2019'!E11</f>
        <v>0</v>
      </c>
      <c r="V11" s="233" t="str">
        <v>35-44</v>
      </c>
      <c r="W11" s="153">
        <f>'2020'!C11</f>
        <v>0</v>
      </c>
      <c r="X11" s="154">
        <f>'2020'!D11</f>
        <v>0</v>
      </c>
      <c r="Y11" s="234">
        <f>'2020'!E11</f>
        <v>0</v>
      </c>
    </row>
    <row r="12" spans="1:25">
      <c r="B12" s="233" t="str">
        <v>45-54</v>
      </c>
      <c r="C12" s="241">
        <f>'2016'!C12</f>
        <v>0</v>
      </c>
      <c r="D12" s="240">
        <f>'2016'!D12</f>
        <v>0</v>
      </c>
      <c r="E12" s="234">
        <f>'2016'!E12</f>
        <v>0</v>
      </c>
      <c r="G12" s="233" t="str">
        <v>45-54</v>
      </c>
      <c r="H12" s="153">
        <f>'2017'!C12</f>
        <v>0</v>
      </c>
      <c r="I12" s="154">
        <f>'2017'!D12</f>
        <v>0</v>
      </c>
      <c r="J12" s="234">
        <f>'2017'!E12</f>
        <v>0</v>
      </c>
      <c r="L12" s="233" t="str">
        <v>45-54</v>
      </c>
      <c r="M12" s="153">
        <f>'2018'!C12</f>
        <v>0</v>
      </c>
      <c r="N12" s="154">
        <f>'2018'!D12</f>
        <v>0</v>
      </c>
      <c r="O12" s="234">
        <f>'2018'!E12</f>
        <v>0</v>
      </c>
      <c r="Q12" s="233" t="str">
        <v>45-54</v>
      </c>
      <c r="R12" s="153">
        <f>'2019'!C12</f>
        <v>0</v>
      </c>
      <c r="S12" s="154">
        <f>'2019'!D12</f>
        <v>0</v>
      </c>
      <c r="T12" s="234">
        <f>'2019'!E12</f>
        <v>0</v>
      </c>
      <c r="V12" s="233" t="str">
        <v>45-54</v>
      </c>
      <c r="W12" s="153">
        <f>'2020'!C12</f>
        <v>0</v>
      </c>
      <c r="X12" s="154">
        <f>'2020'!D12</f>
        <v>0</v>
      </c>
      <c r="Y12" s="234">
        <f>'2020'!E12</f>
        <v>0</v>
      </c>
    </row>
    <row r="13" spans="1:25">
      <c r="B13" s="233" t="str">
        <v>55-64</v>
      </c>
      <c r="C13" s="241">
        <f>'2016'!C13</f>
        <v>0</v>
      </c>
      <c r="D13" s="240">
        <f>'2016'!D13</f>
        <v>0</v>
      </c>
      <c r="E13" s="234">
        <f>'2016'!E13</f>
        <v>0</v>
      </c>
      <c r="G13" s="233" t="str">
        <v>55-64</v>
      </c>
      <c r="H13" s="153">
        <f>'2017'!C13</f>
        <v>0</v>
      </c>
      <c r="I13" s="154">
        <f>'2017'!D13</f>
        <v>0</v>
      </c>
      <c r="J13" s="234">
        <f>'2017'!E13</f>
        <v>0</v>
      </c>
      <c r="L13" s="233" t="str">
        <v>55-64</v>
      </c>
      <c r="M13" s="153">
        <f>'2018'!C13</f>
        <v>0</v>
      </c>
      <c r="N13" s="154">
        <f>'2018'!D13</f>
        <v>0</v>
      </c>
      <c r="O13" s="234">
        <f>'2018'!E13</f>
        <v>0</v>
      </c>
      <c r="Q13" s="233" t="str">
        <v>55-64</v>
      </c>
      <c r="R13" s="153">
        <f>'2019'!C13</f>
        <v>0</v>
      </c>
      <c r="S13" s="154">
        <f>'2019'!D13</f>
        <v>0</v>
      </c>
      <c r="T13" s="234">
        <f>'2019'!E13</f>
        <v>0</v>
      </c>
      <c r="V13" s="233" t="str">
        <v>55-64</v>
      </c>
      <c r="W13" s="153">
        <f>'2020'!C13</f>
        <v>0</v>
      </c>
      <c r="X13" s="154">
        <f>'2020'!D13</f>
        <v>0</v>
      </c>
      <c r="Y13" s="234">
        <f>'2020'!E13</f>
        <v>0</v>
      </c>
    </row>
    <row r="14" spans="1:25">
      <c r="B14" s="233" t="str">
        <v>65-74</v>
      </c>
      <c r="C14" s="241">
        <f>'2016'!C14</f>
        <v>0</v>
      </c>
      <c r="D14" s="240">
        <f>'2016'!D14</f>
        <v>0</v>
      </c>
      <c r="E14" s="234">
        <f>'2016'!E14</f>
        <v>0</v>
      </c>
      <c r="G14" s="233" t="str">
        <v>65-74</v>
      </c>
      <c r="H14" s="153">
        <f>'2017'!C14</f>
        <v>0</v>
      </c>
      <c r="I14" s="154">
        <f>'2017'!D14</f>
        <v>0</v>
      </c>
      <c r="J14" s="234">
        <f>'2017'!E14</f>
        <v>0</v>
      </c>
      <c r="L14" s="233" t="str">
        <v>65-74</v>
      </c>
      <c r="M14" s="153">
        <f>'2018'!C14</f>
        <v>0</v>
      </c>
      <c r="N14" s="154">
        <f>'2018'!D14</f>
        <v>0</v>
      </c>
      <c r="O14" s="234">
        <f>'2018'!E14</f>
        <v>0</v>
      </c>
      <c r="Q14" s="233" t="str">
        <v>65-74</v>
      </c>
      <c r="R14" s="153">
        <f>'2019'!C14</f>
        <v>0</v>
      </c>
      <c r="S14" s="154">
        <f>'2019'!D14</f>
        <v>0</v>
      </c>
      <c r="T14" s="234">
        <f>'2019'!E14</f>
        <v>0</v>
      </c>
      <c r="V14" s="233" t="str">
        <v>65-74</v>
      </c>
      <c r="W14" s="153">
        <f>'2020'!C14</f>
        <v>0</v>
      </c>
      <c r="X14" s="154">
        <f>'2020'!D14</f>
        <v>0</v>
      </c>
      <c r="Y14" s="234">
        <f>'2020'!E14</f>
        <v>0</v>
      </c>
    </row>
    <row r="15" spans="1:25">
      <c r="B15" s="233" t="str">
        <v>75-84</v>
      </c>
      <c r="C15" s="241">
        <f>'2016'!C15</f>
        <v>0</v>
      </c>
      <c r="D15" s="240">
        <f>'2016'!D15</f>
        <v>0</v>
      </c>
      <c r="E15" s="234">
        <f>'2016'!E15</f>
        <v>0</v>
      </c>
      <c r="G15" s="233" t="str">
        <v>75-84</v>
      </c>
      <c r="H15" s="153">
        <f>'2017'!C15</f>
        <v>0</v>
      </c>
      <c r="I15" s="154">
        <f>'2017'!D15</f>
        <v>0</v>
      </c>
      <c r="J15" s="234">
        <f>'2017'!E15</f>
        <v>0</v>
      </c>
      <c r="L15" s="233" t="str">
        <v>75-84</v>
      </c>
      <c r="M15" s="153">
        <f>'2018'!C15</f>
        <v>0</v>
      </c>
      <c r="N15" s="154">
        <f>'2018'!D15</f>
        <v>0</v>
      </c>
      <c r="O15" s="234">
        <f>'2018'!E15</f>
        <v>0</v>
      </c>
      <c r="Q15" s="233" t="str">
        <v>75-84</v>
      </c>
      <c r="R15" s="153">
        <f>'2019'!C15</f>
        <v>0</v>
      </c>
      <c r="S15" s="154">
        <f>'2019'!D15</f>
        <v>0</v>
      </c>
      <c r="T15" s="234">
        <f>'2019'!E15</f>
        <v>0</v>
      </c>
      <c r="V15" s="233" t="str">
        <v>75-84</v>
      </c>
      <c r="W15" s="153">
        <f>'2020'!C15</f>
        <v>0</v>
      </c>
      <c r="X15" s="154">
        <f>'2020'!D15</f>
        <v>0</v>
      </c>
      <c r="Y15" s="234">
        <f>'2020'!E15</f>
        <v>0</v>
      </c>
    </row>
    <row r="16" spans="1:25">
      <c r="B16" s="233" t="str">
        <v>85+</v>
      </c>
      <c r="C16" s="241">
        <f>'2016'!C16</f>
        <v>0</v>
      </c>
      <c r="D16" s="240">
        <f>'2016'!D16</f>
        <v>0</v>
      </c>
      <c r="E16" s="234">
        <f>'2016'!E16</f>
        <v>0</v>
      </c>
      <c r="G16" s="233" t="str">
        <v>85+</v>
      </c>
      <c r="H16" s="153">
        <f>'2017'!C16</f>
        <v>0</v>
      </c>
      <c r="I16" s="154">
        <f>'2017'!D16</f>
        <v>0</v>
      </c>
      <c r="J16" s="234">
        <f>'2017'!E16</f>
        <v>0</v>
      </c>
      <c r="L16" s="233" t="str">
        <v>85+</v>
      </c>
      <c r="M16" s="153">
        <f>'2018'!C16</f>
        <v>0</v>
      </c>
      <c r="N16" s="154">
        <f>'2018'!D16</f>
        <v>0</v>
      </c>
      <c r="O16" s="234">
        <f>'2018'!E16</f>
        <v>0</v>
      </c>
      <c r="Q16" s="233" t="str">
        <v>85+</v>
      </c>
      <c r="R16" s="153">
        <f>'2019'!C16</f>
        <v>0</v>
      </c>
      <c r="S16" s="154">
        <f>'2019'!D16</f>
        <v>0</v>
      </c>
      <c r="T16" s="234">
        <f>'2019'!E16</f>
        <v>0</v>
      </c>
      <c r="V16" s="233" t="str">
        <v>85+</v>
      </c>
      <c r="W16" s="153">
        <f>'2020'!C16</f>
        <v>0</v>
      </c>
      <c r="X16" s="154">
        <f>'2020'!D16</f>
        <v>0</v>
      </c>
      <c r="Y16" s="234">
        <f>'2020'!E16</f>
        <v>0</v>
      </c>
    </row>
    <row r="17" spans="1:36" ht="13" thickBot="1">
      <c r="B17" s="237" t="s">
        <v>127</v>
      </c>
      <c r="C17" s="244">
        <f>SUM(C4:C16)</f>
        <v>0</v>
      </c>
      <c r="D17" s="334">
        <f>SUM(D4:D16)</f>
        <v>0</v>
      </c>
      <c r="E17" s="335">
        <f t="shared" ref="E17" si="0">SUM(E4:E16)</f>
        <v>0</v>
      </c>
      <c r="G17" s="237" t="s">
        <v>127</v>
      </c>
      <c r="H17" s="336">
        <f>SUM(H4:H16)</f>
        <v>0</v>
      </c>
      <c r="I17" s="334">
        <f>SUM(I4:I16)</f>
        <v>0</v>
      </c>
      <c r="J17" s="335">
        <f t="shared" ref="J17" si="1">SUM(J4:J16)</f>
        <v>0</v>
      </c>
      <c r="L17" s="237" t="s">
        <v>127</v>
      </c>
      <c r="M17" s="336">
        <f>SUM(M4:M16)</f>
        <v>0</v>
      </c>
      <c r="N17" s="334">
        <f>SUM(N4:N16)</f>
        <v>0</v>
      </c>
      <c r="O17" s="335">
        <f t="shared" ref="O17" si="2">SUM(O4:O16)</f>
        <v>0</v>
      </c>
      <c r="Q17" s="237" t="s">
        <v>127</v>
      </c>
      <c r="R17" s="336">
        <f>SUM(R4:R16)</f>
        <v>0</v>
      </c>
      <c r="S17" s="334">
        <f>SUM(S4:S16)</f>
        <v>0</v>
      </c>
      <c r="T17" s="335">
        <f t="shared" ref="T17" si="3">SUM(T4:T16)</f>
        <v>0</v>
      </c>
      <c r="V17" s="237" t="s">
        <v>127</v>
      </c>
      <c r="W17" s="245">
        <f>'2020'!C17</f>
        <v>0</v>
      </c>
      <c r="X17" s="246">
        <f>'2020'!D17</f>
        <v>0</v>
      </c>
      <c r="Y17" s="247">
        <f>'2020'!E17</f>
        <v>0</v>
      </c>
    </row>
    <row r="18" spans="1:36">
      <c r="B18" s="217"/>
      <c r="C18" s="217"/>
      <c r="D18" s="217"/>
      <c r="E18" s="217"/>
      <c r="F18" s="217"/>
      <c r="G18" s="217"/>
      <c r="H18" s="217"/>
      <c r="I18" s="217"/>
      <c r="J18" s="217"/>
      <c r="K18" s="217"/>
      <c r="L18" s="217"/>
      <c r="M18" s="217"/>
      <c r="N18" s="217"/>
      <c r="O18" s="217"/>
      <c r="P18" s="217"/>
      <c r="Q18" s="217"/>
      <c r="R18" s="217"/>
      <c r="S18" s="217"/>
      <c r="T18" s="217"/>
      <c r="U18" s="217"/>
      <c r="V18" s="217"/>
      <c r="W18" s="217"/>
      <c r="X18" s="217"/>
      <c r="Y18" s="217"/>
      <c r="Z18" s="217"/>
      <c r="AA18" s="217"/>
      <c r="AB18" s="217"/>
      <c r="AC18" s="217"/>
      <c r="AD18" s="217"/>
      <c r="AE18" s="217"/>
      <c r="AF18" s="217"/>
      <c r="AG18" s="217"/>
      <c r="AH18" s="217"/>
      <c r="AI18" s="217"/>
      <c r="AJ18" s="217"/>
    </row>
    <row r="19" spans="1:36" ht="13" thickBot="1">
      <c r="B19" s="217"/>
      <c r="C19" s="217"/>
      <c r="D19" s="217"/>
      <c r="E19" s="217"/>
      <c r="F19" s="217"/>
      <c r="G19" s="217"/>
      <c r="H19" s="217"/>
      <c r="I19" s="217"/>
      <c r="J19" s="217"/>
      <c r="K19" s="217"/>
      <c r="L19" s="217"/>
      <c r="M19" s="217"/>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row>
    <row r="20" spans="1:36">
      <c r="A20" s="21"/>
      <c r="B20" s="248">
        <f>B2</f>
        <v>2016</v>
      </c>
      <c r="C20" s="249"/>
      <c r="D20" s="249"/>
      <c r="E20" s="250"/>
      <c r="G20" s="248">
        <f>' Populations'!A63</f>
        <v>2017</v>
      </c>
      <c r="H20" s="249"/>
      <c r="I20" s="249"/>
      <c r="J20" s="250"/>
      <c r="L20" s="248">
        <f>' Populations'!A45</f>
        <v>2018</v>
      </c>
      <c r="M20" s="249"/>
      <c r="N20" s="249"/>
      <c r="O20" s="250"/>
      <c r="P20" s="217"/>
      <c r="Q20" s="248">
        <f>' Populations'!A27</f>
        <v>2019</v>
      </c>
      <c r="R20" s="249"/>
      <c r="S20" s="249"/>
      <c r="T20" s="250"/>
      <c r="V20" s="248">
        <f>' Populations'!A9</f>
        <v>2020</v>
      </c>
      <c r="W20" s="249"/>
      <c r="X20" s="249"/>
      <c r="Y20" s="250"/>
    </row>
    <row r="21" spans="1:36" ht="26">
      <c r="B21" s="231" t="s">
        <v>60</v>
      </c>
      <c r="C21" s="242" t="s">
        <v>128</v>
      </c>
      <c r="D21" s="239" t="s">
        <v>129</v>
      </c>
      <c r="E21" s="232" t="s">
        <v>130</v>
      </c>
      <c r="G21" s="231" t="s">
        <v>60</v>
      </c>
      <c r="H21" s="142" t="s">
        <v>128</v>
      </c>
      <c r="I21" s="143" t="s">
        <v>129</v>
      </c>
      <c r="J21" s="232" t="s">
        <v>130</v>
      </c>
      <c r="L21" s="231" t="s">
        <v>60</v>
      </c>
      <c r="M21" s="142" t="s">
        <v>128</v>
      </c>
      <c r="N21" s="143" t="s">
        <v>129</v>
      </c>
      <c r="O21" s="232" t="s">
        <v>130</v>
      </c>
      <c r="P21" s="217"/>
      <c r="Q21" s="231" t="s">
        <v>60</v>
      </c>
      <c r="R21" s="142" t="s">
        <v>128</v>
      </c>
      <c r="S21" s="143" t="s">
        <v>129</v>
      </c>
      <c r="T21" s="232" t="s">
        <v>130</v>
      </c>
      <c r="V21" s="231" t="s">
        <v>60</v>
      </c>
      <c r="W21" s="142" t="s">
        <v>128</v>
      </c>
      <c r="X21" s="143" t="s">
        <v>129</v>
      </c>
      <c r="Y21" s="232" t="s">
        <v>130</v>
      </c>
    </row>
    <row r="22" spans="1:36">
      <c r="B22" s="233" t="str" cm="1">
        <f t="array" ref="B22:B34">' Populations'!B81:B93</f>
        <v>&lt;1</v>
      </c>
      <c r="C22" s="241">
        <f>'2016'!C21</f>
        <v>0</v>
      </c>
      <c r="D22" s="240">
        <f>'2016'!D21</f>
        <v>0</v>
      </c>
      <c r="E22" s="234">
        <f>'2016'!E21</f>
        <v>0</v>
      </c>
      <c r="G22" s="233" t="str" cm="1">
        <f t="array" ref="G22:G34">' Populations'!B63:B75</f>
        <v>&lt;1</v>
      </c>
      <c r="H22" s="153">
        <f>'2017'!C21</f>
        <v>0</v>
      </c>
      <c r="I22" s="154">
        <f>'2017'!D21</f>
        <v>0</v>
      </c>
      <c r="J22" s="234">
        <f>'2017'!E21</f>
        <v>0</v>
      </c>
      <c r="L22" s="233" t="str" cm="1">
        <f t="array" ref="L22:L34">' Populations'!B45:B57</f>
        <v>&lt;1</v>
      </c>
      <c r="M22" s="153">
        <f>'2018'!C21</f>
        <v>0</v>
      </c>
      <c r="N22" s="154">
        <f>'2018'!D21</f>
        <v>0</v>
      </c>
      <c r="O22" s="234">
        <f>'2018'!E21</f>
        <v>0</v>
      </c>
      <c r="P22" s="217"/>
      <c r="Q22" s="233" t="str" cm="1">
        <f t="array" ref="Q22:Q34">' Populations'!B27:B39</f>
        <v>&lt;1</v>
      </c>
      <c r="R22" s="153">
        <f>'2019'!C21</f>
        <v>0</v>
      </c>
      <c r="S22" s="154">
        <f>'2019'!D21</f>
        <v>0</v>
      </c>
      <c r="T22" s="234">
        <f>'2019'!E21</f>
        <v>0</v>
      </c>
      <c r="V22" s="233" t="str" cm="1">
        <f t="array" ref="V22:V34">' Populations'!B9:B21</f>
        <v>&lt;1</v>
      </c>
      <c r="W22" s="153">
        <f>'2020'!C21</f>
        <v>0</v>
      </c>
      <c r="X22" s="154">
        <f>'2020'!D21</f>
        <v>0</v>
      </c>
      <c r="Y22" s="234">
        <f>'2020'!E21</f>
        <v>0</v>
      </c>
    </row>
    <row r="23" spans="1:36">
      <c r="B23" s="235" t="str">
        <v>1-4</v>
      </c>
      <c r="C23" s="241">
        <f>'2016'!C22</f>
        <v>0</v>
      </c>
      <c r="D23" s="240">
        <f>'2016'!D22</f>
        <v>0</v>
      </c>
      <c r="E23" s="234">
        <f>'2016'!E22</f>
        <v>0</v>
      </c>
      <c r="G23" s="235" t="str">
        <v>1-4</v>
      </c>
      <c r="H23" s="153">
        <f>'2017'!C22</f>
        <v>0</v>
      </c>
      <c r="I23" s="154">
        <f>'2017'!D22</f>
        <v>0</v>
      </c>
      <c r="J23" s="234">
        <f>'2017'!E22</f>
        <v>0</v>
      </c>
      <c r="L23" s="235" t="str">
        <v>1-4</v>
      </c>
      <c r="M23" s="153">
        <f>'2018'!C22</f>
        <v>0</v>
      </c>
      <c r="N23" s="154">
        <f>'2018'!D22</f>
        <v>0</v>
      </c>
      <c r="O23" s="234">
        <f>'2018'!E22</f>
        <v>0</v>
      </c>
      <c r="P23" s="217"/>
      <c r="Q23" s="235" t="str">
        <v>1-4</v>
      </c>
      <c r="R23" s="153">
        <f>'2019'!C22</f>
        <v>0</v>
      </c>
      <c r="S23" s="154">
        <f>'2019'!D22</f>
        <v>0</v>
      </c>
      <c r="T23" s="234">
        <f>'2019'!E22</f>
        <v>0</v>
      </c>
      <c r="V23" s="235" t="str">
        <v>1-4</v>
      </c>
      <c r="W23" s="153">
        <f>'2020'!C22</f>
        <v>0</v>
      </c>
      <c r="X23" s="154">
        <f>'2020'!D22</f>
        <v>0</v>
      </c>
      <c r="Y23" s="234">
        <f>'2020'!E22</f>
        <v>0</v>
      </c>
    </row>
    <row r="24" spans="1:36">
      <c r="B24" s="233" t="str">
        <v>5-9</v>
      </c>
      <c r="C24" s="241">
        <f>'2016'!C23</f>
        <v>0</v>
      </c>
      <c r="D24" s="240">
        <f>'2016'!D23</f>
        <v>0</v>
      </c>
      <c r="E24" s="234">
        <f>'2016'!E23</f>
        <v>0</v>
      </c>
      <c r="G24" s="233" t="str">
        <v>5-9</v>
      </c>
      <c r="H24" s="153">
        <f>'2017'!C23</f>
        <v>0</v>
      </c>
      <c r="I24" s="154">
        <f>'2017'!D23</f>
        <v>0</v>
      </c>
      <c r="J24" s="234">
        <f>'2017'!E23</f>
        <v>0</v>
      </c>
      <c r="L24" s="233" t="str">
        <v>5-9</v>
      </c>
      <c r="M24" s="153">
        <f>'2018'!C23</f>
        <v>0</v>
      </c>
      <c r="N24" s="154">
        <f>'2018'!D23</f>
        <v>0</v>
      </c>
      <c r="O24" s="234">
        <f>'2018'!E23</f>
        <v>0</v>
      </c>
      <c r="P24" s="217"/>
      <c r="Q24" s="233" t="str">
        <v>5-9</v>
      </c>
      <c r="R24" s="153">
        <f>'2019'!C23</f>
        <v>0</v>
      </c>
      <c r="S24" s="154">
        <f>'2019'!D23</f>
        <v>0</v>
      </c>
      <c r="T24" s="234">
        <f>'2019'!E23</f>
        <v>0</v>
      </c>
      <c r="V24" s="233" t="str">
        <v>5-9</v>
      </c>
      <c r="W24" s="153">
        <f>'2020'!C23</f>
        <v>0</v>
      </c>
      <c r="X24" s="154">
        <f>'2020'!D23</f>
        <v>0</v>
      </c>
      <c r="Y24" s="234">
        <f>'2020'!E23</f>
        <v>0</v>
      </c>
    </row>
    <row r="25" spans="1:36">
      <c r="B25" s="233" t="str">
        <v>10-14</v>
      </c>
      <c r="C25" s="241">
        <f>'2016'!C24</f>
        <v>0</v>
      </c>
      <c r="D25" s="240">
        <f>'2016'!D24</f>
        <v>0</v>
      </c>
      <c r="E25" s="234">
        <f>'2016'!E24</f>
        <v>0</v>
      </c>
      <c r="G25" s="233" t="str">
        <v>10-14</v>
      </c>
      <c r="H25" s="153">
        <f>'2017'!C24</f>
        <v>0</v>
      </c>
      <c r="I25" s="154">
        <f>'2017'!D24</f>
        <v>0</v>
      </c>
      <c r="J25" s="234">
        <f>'2017'!E24</f>
        <v>0</v>
      </c>
      <c r="L25" s="233" t="str">
        <v>10-14</v>
      </c>
      <c r="M25" s="153">
        <f>'2018'!C24</f>
        <v>0</v>
      </c>
      <c r="N25" s="154">
        <f>'2018'!D24</f>
        <v>0</v>
      </c>
      <c r="O25" s="234">
        <f>'2018'!E24</f>
        <v>0</v>
      </c>
      <c r="P25" s="217"/>
      <c r="Q25" s="233" t="str">
        <v>10-14</v>
      </c>
      <c r="R25" s="153">
        <f>'2019'!C24</f>
        <v>0</v>
      </c>
      <c r="S25" s="154">
        <f>'2019'!D24</f>
        <v>0</v>
      </c>
      <c r="T25" s="234">
        <f>'2019'!E24</f>
        <v>0</v>
      </c>
      <c r="V25" s="233" t="str">
        <v>10-14</v>
      </c>
      <c r="W25" s="153">
        <f>'2020'!C24</f>
        <v>0</v>
      </c>
      <c r="X25" s="154">
        <f>'2020'!D24</f>
        <v>0</v>
      </c>
      <c r="Y25" s="234">
        <f>'2020'!E24</f>
        <v>0</v>
      </c>
    </row>
    <row r="26" spans="1:36">
      <c r="B26" s="233" t="str">
        <v>15-19</v>
      </c>
      <c r="C26" s="241">
        <f>'2016'!C25</f>
        <v>0</v>
      </c>
      <c r="D26" s="240">
        <f>'2016'!D25</f>
        <v>0</v>
      </c>
      <c r="E26" s="234">
        <f>'2016'!E25</f>
        <v>0</v>
      </c>
      <c r="G26" s="233" t="str">
        <v>15-19</v>
      </c>
      <c r="H26" s="153">
        <f>'2017'!C25</f>
        <v>0</v>
      </c>
      <c r="I26" s="154">
        <f>'2017'!D25</f>
        <v>0</v>
      </c>
      <c r="J26" s="234">
        <f>'2017'!E25</f>
        <v>0</v>
      </c>
      <c r="L26" s="233" t="str">
        <v>15-19</v>
      </c>
      <c r="M26" s="153">
        <f>'2018'!C25</f>
        <v>0</v>
      </c>
      <c r="N26" s="154">
        <f>'2018'!D25</f>
        <v>0</v>
      </c>
      <c r="O26" s="234">
        <f>'2018'!E25</f>
        <v>0</v>
      </c>
      <c r="P26" s="217"/>
      <c r="Q26" s="233" t="str">
        <v>15-19</v>
      </c>
      <c r="R26" s="153">
        <f>'2019'!C25</f>
        <v>0</v>
      </c>
      <c r="S26" s="154">
        <f>'2019'!D25</f>
        <v>0</v>
      </c>
      <c r="T26" s="234">
        <f>'2019'!E25</f>
        <v>0</v>
      </c>
      <c r="V26" s="233" t="str">
        <v>15-19</v>
      </c>
      <c r="W26" s="153">
        <f>'2020'!C25</f>
        <v>0</v>
      </c>
      <c r="X26" s="154">
        <f>'2020'!D25</f>
        <v>0</v>
      </c>
      <c r="Y26" s="234">
        <f>'2020'!E25</f>
        <v>0</v>
      </c>
    </row>
    <row r="27" spans="1:36">
      <c r="B27" s="233" t="str">
        <v>20-24</v>
      </c>
      <c r="C27" s="241">
        <f>'2016'!C26</f>
        <v>0</v>
      </c>
      <c r="D27" s="240">
        <f>'2016'!D26</f>
        <v>0</v>
      </c>
      <c r="E27" s="234">
        <f>'2016'!E26</f>
        <v>0</v>
      </c>
      <c r="G27" s="233" t="str">
        <v>20-24</v>
      </c>
      <c r="H27" s="153">
        <f>'2017'!C26</f>
        <v>0</v>
      </c>
      <c r="I27" s="154">
        <f>'2017'!D26</f>
        <v>0</v>
      </c>
      <c r="J27" s="234">
        <f>'2017'!E26</f>
        <v>0</v>
      </c>
      <c r="L27" s="233" t="str">
        <v>20-24</v>
      </c>
      <c r="M27" s="153">
        <f>'2018'!C26</f>
        <v>0</v>
      </c>
      <c r="N27" s="154">
        <f>'2018'!D26</f>
        <v>0</v>
      </c>
      <c r="O27" s="234">
        <f>'2018'!E26</f>
        <v>0</v>
      </c>
      <c r="P27" s="217"/>
      <c r="Q27" s="233" t="str">
        <v>20-24</v>
      </c>
      <c r="R27" s="153">
        <f>'2019'!C26</f>
        <v>0</v>
      </c>
      <c r="S27" s="154">
        <f>'2019'!D26</f>
        <v>0</v>
      </c>
      <c r="T27" s="234">
        <f>'2019'!E26</f>
        <v>0</v>
      </c>
      <c r="V27" s="233" t="str">
        <v>20-24</v>
      </c>
      <c r="W27" s="153">
        <f>'2020'!C26</f>
        <v>0</v>
      </c>
      <c r="X27" s="154">
        <f>'2020'!D26</f>
        <v>0</v>
      </c>
      <c r="Y27" s="234">
        <f>'2020'!E26</f>
        <v>0</v>
      </c>
    </row>
    <row r="28" spans="1:36">
      <c r="B28" s="233" t="str">
        <v>25-34</v>
      </c>
      <c r="C28" s="241">
        <f>'2016'!C27</f>
        <v>0</v>
      </c>
      <c r="D28" s="240">
        <f>'2016'!D27</f>
        <v>0</v>
      </c>
      <c r="E28" s="234">
        <f>'2016'!E27</f>
        <v>0</v>
      </c>
      <c r="G28" s="233" t="str">
        <v>25-34</v>
      </c>
      <c r="H28" s="153">
        <f>'2017'!C27</f>
        <v>0</v>
      </c>
      <c r="I28" s="154">
        <f>'2017'!D27</f>
        <v>0</v>
      </c>
      <c r="J28" s="234">
        <f>'2017'!E27</f>
        <v>0</v>
      </c>
      <c r="L28" s="233" t="str">
        <v>25-34</v>
      </c>
      <c r="M28" s="153">
        <f>'2018'!C27</f>
        <v>0</v>
      </c>
      <c r="N28" s="154">
        <f>'2018'!D27</f>
        <v>0</v>
      </c>
      <c r="O28" s="234">
        <f>'2018'!E27</f>
        <v>0</v>
      </c>
      <c r="P28" s="217"/>
      <c r="Q28" s="233" t="str">
        <v>25-34</v>
      </c>
      <c r="R28" s="153">
        <f>'2019'!C27</f>
        <v>0</v>
      </c>
      <c r="S28" s="154">
        <f>'2019'!D27</f>
        <v>0</v>
      </c>
      <c r="T28" s="234">
        <f>'2019'!E27</f>
        <v>0</v>
      </c>
      <c r="V28" s="233" t="str">
        <v>25-34</v>
      </c>
      <c r="W28" s="153">
        <f>'2020'!C27</f>
        <v>0</v>
      </c>
      <c r="X28" s="154">
        <f>'2020'!D27</f>
        <v>0</v>
      </c>
      <c r="Y28" s="234">
        <f>'2020'!E27</f>
        <v>0</v>
      </c>
    </row>
    <row r="29" spans="1:36">
      <c r="B29" s="233" t="str">
        <v>35-44</v>
      </c>
      <c r="C29" s="241">
        <f>'2016'!C28</f>
        <v>0</v>
      </c>
      <c r="D29" s="240">
        <f>'2016'!D28</f>
        <v>0</v>
      </c>
      <c r="E29" s="234">
        <f>'2016'!E28</f>
        <v>0</v>
      </c>
      <c r="G29" s="233" t="str">
        <v>35-44</v>
      </c>
      <c r="H29" s="153">
        <f>'2017'!C28</f>
        <v>0</v>
      </c>
      <c r="I29" s="154">
        <f>'2017'!D28</f>
        <v>0</v>
      </c>
      <c r="J29" s="234">
        <f>'2017'!E28</f>
        <v>0</v>
      </c>
      <c r="L29" s="233" t="str">
        <v>35-44</v>
      </c>
      <c r="M29" s="153">
        <f>'2018'!C28</f>
        <v>0</v>
      </c>
      <c r="N29" s="154">
        <f>'2018'!D28</f>
        <v>0</v>
      </c>
      <c r="O29" s="234">
        <f>'2018'!E28</f>
        <v>0</v>
      </c>
      <c r="P29" s="217"/>
      <c r="Q29" s="233" t="str">
        <v>35-44</v>
      </c>
      <c r="R29" s="153">
        <f>'2019'!C28</f>
        <v>0</v>
      </c>
      <c r="S29" s="154">
        <f>'2019'!D28</f>
        <v>0</v>
      </c>
      <c r="T29" s="234">
        <f>'2019'!E28</f>
        <v>0</v>
      </c>
      <c r="V29" s="233" t="str">
        <v>35-44</v>
      </c>
      <c r="W29" s="153">
        <f>'2020'!C28</f>
        <v>0</v>
      </c>
      <c r="X29" s="154">
        <f>'2020'!D28</f>
        <v>0</v>
      </c>
      <c r="Y29" s="234">
        <f>'2020'!E28</f>
        <v>0</v>
      </c>
    </row>
    <row r="30" spans="1:36">
      <c r="B30" s="233" t="str">
        <v>45-54</v>
      </c>
      <c r="C30" s="241">
        <f>'2016'!C29</f>
        <v>0</v>
      </c>
      <c r="D30" s="240">
        <f>'2016'!D29</f>
        <v>0</v>
      </c>
      <c r="E30" s="234">
        <f>'2016'!E29</f>
        <v>0</v>
      </c>
      <c r="G30" s="233" t="str">
        <v>45-54</v>
      </c>
      <c r="H30" s="153">
        <f>'2017'!C29</f>
        <v>0</v>
      </c>
      <c r="I30" s="154">
        <f>'2017'!D29</f>
        <v>0</v>
      </c>
      <c r="J30" s="234">
        <f>'2017'!E29</f>
        <v>0</v>
      </c>
      <c r="L30" s="233" t="str">
        <v>45-54</v>
      </c>
      <c r="M30" s="153">
        <f>'2018'!C29</f>
        <v>0</v>
      </c>
      <c r="N30" s="154">
        <f>'2018'!D29</f>
        <v>0</v>
      </c>
      <c r="O30" s="234">
        <f>'2018'!E29</f>
        <v>0</v>
      </c>
      <c r="P30" s="217"/>
      <c r="Q30" s="233" t="str">
        <v>45-54</v>
      </c>
      <c r="R30" s="153">
        <f>'2019'!C29</f>
        <v>0</v>
      </c>
      <c r="S30" s="154">
        <f>'2019'!D29</f>
        <v>0</v>
      </c>
      <c r="T30" s="234">
        <f>'2019'!E29</f>
        <v>0</v>
      </c>
      <c r="V30" s="233" t="str">
        <v>45-54</v>
      </c>
      <c r="W30" s="153">
        <f>'2020'!C29</f>
        <v>0</v>
      </c>
      <c r="X30" s="154">
        <f>'2020'!D29</f>
        <v>0</v>
      </c>
      <c r="Y30" s="234">
        <f>'2020'!E29</f>
        <v>0</v>
      </c>
    </row>
    <row r="31" spans="1:36">
      <c r="B31" s="233" t="str">
        <v>55-64</v>
      </c>
      <c r="C31" s="241">
        <f>'2016'!C30</f>
        <v>0</v>
      </c>
      <c r="D31" s="240">
        <f>'2016'!D30</f>
        <v>0</v>
      </c>
      <c r="E31" s="234">
        <f>'2016'!E30</f>
        <v>0</v>
      </c>
      <c r="G31" s="233" t="str">
        <v>55-64</v>
      </c>
      <c r="H31" s="153">
        <f>'2017'!C30</f>
        <v>0</v>
      </c>
      <c r="I31" s="154">
        <f>'2017'!D30</f>
        <v>0</v>
      </c>
      <c r="J31" s="234">
        <f>'2017'!E30</f>
        <v>0</v>
      </c>
      <c r="L31" s="233" t="str">
        <v>55-64</v>
      </c>
      <c r="M31" s="153">
        <f>'2018'!C30</f>
        <v>0</v>
      </c>
      <c r="N31" s="154">
        <f>'2018'!D30</f>
        <v>0</v>
      </c>
      <c r="O31" s="234">
        <f>'2018'!E30</f>
        <v>0</v>
      </c>
      <c r="P31" s="217"/>
      <c r="Q31" s="233" t="str">
        <v>55-64</v>
      </c>
      <c r="R31" s="153">
        <f>'2019'!C30</f>
        <v>0</v>
      </c>
      <c r="S31" s="154">
        <f>'2019'!D30</f>
        <v>0</v>
      </c>
      <c r="T31" s="234">
        <f>'2019'!E30</f>
        <v>0</v>
      </c>
      <c r="V31" s="233" t="str">
        <v>55-64</v>
      </c>
      <c r="W31" s="153">
        <f>'2020'!C30</f>
        <v>0</v>
      </c>
      <c r="X31" s="154">
        <f>'2020'!D30</f>
        <v>0</v>
      </c>
      <c r="Y31" s="234">
        <f>'2020'!E30</f>
        <v>0</v>
      </c>
    </row>
    <row r="32" spans="1:36">
      <c r="B32" s="233" t="str">
        <v>65-74</v>
      </c>
      <c r="C32" s="241">
        <f>'2016'!C31</f>
        <v>0</v>
      </c>
      <c r="D32" s="240">
        <f>'2016'!D31</f>
        <v>0</v>
      </c>
      <c r="E32" s="234">
        <f>'2016'!E31</f>
        <v>0</v>
      </c>
      <c r="G32" s="233" t="str">
        <v>65-74</v>
      </c>
      <c r="H32" s="153">
        <f>'2017'!C31</f>
        <v>0</v>
      </c>
      <c r="I32" s="154">
        <f>'2017'!D31</f>
        <v>0</v>
      </c>
      <c r="J32" s="234">
        <f>'2017'!E31</f>
        <v>0</v>
      </c>
      <c r="L32" s="233" t="str">
        <v>65-74</v>
      </c>
      <c r="M32" s="153">
        <f>'2018'!C31</f>
        <v>0</v>
      </c>
      <c r="N32" s="154">
        <f>'2018'!D31</f>
        <v>0</v>
      </c>
      <c r="O32" s="234">
        <f>'2018'!E31</f>
        <v>0</v>
      </c>
      <c r="P32" s="217"/>
      <c r="Q32" s="233" t="str">
        <v>65-74</v>
      </c>
      <c r="R32" s="153">
        <f>'2019'!C31</f>
        <v>0</v>
      </c>
      <c r="S32" s="154">
        <f>'2019'!D31</f>
        <v>0</v>
      </c>
      <c r="T32" s="234">
        <f>'2019'!E31</f>
        <v>0</v>
      </c>
      <c r="V32" s="233" t="str">
        <v>65-74</v>
      </c>
      <c r="W32" s="153">
        <f>'2020'!C31</f>
        <v>0</v>
      </c>
      <c r="X32" s="154">
        <f>'2020'!D31</f>
        <v>0</v>
      </c>
      <c r="Y32" s="234">
        <f>'2020'!E31</f>
        <v>0</v>
      </c>
    </row>
    <row r="33" spans="1:60">
      <c r="B33" s="233" t="str">
        <v>75-84</v>
      </c>
      <c r="C33" s="241">
        <f>'2016'!C32</f>
        <v>0</v>
      </c>
      <c r="D33" s="240">
        <f>'2016'!D32</f>
        <v>0</v>
      </c>
      <c r="E33" s="234">
        <f>'2016'!E32</f>
        <v>0</v>
      </c>
      <c r="G33" s="233" t="str">
        <v>75-84</v>
      </c>
      <c r="H33" s="153">
        <f>'2017'!C32</f>
        <v>0</v>
      </c>
      <c r="I33" s="154">
        <f>'2017'!D32</f>
        <v>0</v>
      </c>
      <c r="J33" s="234">
        <f>'2017'!E32</f>
        <v>0</v>
      </c>
      <c r="L33" s="233" t="str">
        <v>75-84</v>
      </c>
      <c r="M33" s="153">
        <f>'2018'!C32</f>
        <v>0</v>
      </c>
      <c r="N33" s="154">
        <f>'2018'!D32</f>
        <v>0</v>
      </c>
      <c r="O33" s="234">
        <f>'2018'!E32</f>
        <v>0</v>
      </c>
      <c r="P33" s="217"/>
      <c r="Q33" s="233" t="str">
        <v>75-84</v>
      </c>
      <c r="R33" s="153">
        <f>'2019'!C32</f>
        <v>0</v>
      </c>
      <c r="S33" s="154">
        <f>'2019'!D32</f>
        <v>0</v>
      </c>
      <c r="T33" s="234">
        <f>'2019'!E32</f>
        <v>0</v>
      </c>
      <c r="V33" s="233" t="str">
        <v>75-84</v>
      </c>
      <c r="W33" s="153">
        <f>'2020'!C32</f>
        <v>0</v>
      </c>
      <c r="X33" s="154">
        <f>'2020'!D32</f>
        <v>0</v>
      </c>
      <c r="Y33" s="234">
        <f>'2020'!E32</f>
        <v>0</v>
      </c>
    </row>
    <row r="34" spans="1:60">
      <c r="B34" s="233" t="str">
        <v>85+</v>
      </c>
      <c r="C34" s="241">
        <f>'2016'!C33</f>
        <v>0</v>
      </c>
      <c r="D34" s="240">
        <f>'2016'!D33</f>
        <v>0</v>
      </c>
      <c r="E34" s="234">
        <f>'2016'!E33</f>
        <v>0</v>
      </c>
      <c r="G34" s="233" t="str">
        <v>85+</v>
      </c>
      <c r="H34" s="153">
        <f>'2017'!C33</f>
        <v>0</v>
      </c>
      <c r="I34" s="154">
        <f>'2017'!D33</f>
        <v>0</v>
      </c>
      <c r="J34" s="234">
        <f>'2017'!E33</f>
        <v>0</v>
      </c>
      <c r="L34" s="233" t="str">
        <v>85+</v>
      </c>
      <c r="M34" s="153">
        <f>'2018'!C33</f>
        <v>0</v>
      </c>
      <c r="N34" s="154">
        <f>'2018'!D33</f>
        <v>0</v>
      </c>
      <c r="O34" s="234">
        <f>'2018'!E33</f>
        <v>0</v>
      </c>
      <c r="P34" s="217"/>
      <c r="Q34" s="233" t="str">
        <v>85+</v>
      </c>
      <c r="R34" s="153">
        <f>'2019'!C33</f>
        <v>0</v>
      </c>
      <c r="S34" s="154">
        <f>'2019'!D33</f>
        <v>0</v>
      </c>
      <c r="T34" s="234">
        <f>'2019'!E33</f>
        <v>0</v>
      </c>
      <c r="V34" s="233" t="str">
        <v>85+</v>
      </c>
      <c r="W34" s="153">
        <f>'2020'!C33</f>
        <v>0</v>
      </c>
      <c r="X34" s="154">
        <f>'2020'!D33</f>
        <v>0</v>
      </c>
      <c r="Y34" s="234">
        <f>'2020'!E33</f>
        <v>0</v>
      </c>
    </row>
    <row r="35" spans="1:60" ht="13" thickBot="1">
      <c r="B35" s="237" t="s">
        <v>127</v>
      </c>
      <c r="C35" s="244">
        <f>SUM(C22:C34)</f>
        <v>0</v>
      </c>
      <c r="D35" s="334">
        <f t="shared" ref="D35:E35" si="4">SUM(D22:D34)</f>
        <v>0</v>
      </c>
      <c r="E35" s="335">
        <f t="shared" si="4"/>
        <v>0</v>
      </c>
      <c r="G35" s="237" t="s">
        <v>127</v>
      </c>
      <c r="H35" s="336">
        <f>SUM(H22:H34)</f>
        <v>0</v>
      </c>
      <c r="I35" s="334">
        <f t="shared" ref="I35" si="5">SUM(I22:I34)</f>
        <v>0</v>
      </c>
      <c r="J35" s="335">
        <f t="shared" ref="J35" si="6">SUM(J22:J34)</f>
        <v>0</v>
      </c>
      <c r="L35" s="237" t="s">
        <v>127</v>
      </c>
      <c r="M35" s="336">
        <f>SUM(M22:M34)</f>
        <v>0</v>
      </c>
      <c r="N35" s="334">
        <f t="shared" ref="N35" si="7">SUM(N22:N34)</f>
        <v>0</v>
      </c>
      <c r="O35" s="335">
        <f t="shared" ref="O35" si="8">SUM(O22:O34)</f>
        <v>0</v>
      </c>
      <c r="P35" s="217"/>
      <c r="Q35" s="237" t="s">
        <v>127</v>
      </c>
      <c r="R35" s="336">
        <f>SUM(R22:R34)</f>
        <v>0</v>
      </c>
      <c r="S35" s="334">
        <f t="shared" ref="S35" si="9">SUM(S22:S34)</f>
        <v>0</v>
      </c>
      <c r="T35" s="335">
        <f t="shared" ref="T35" si="10">SUM(T22:T34)</f>
        <v>0</v>
      </c>
      <c r="V35" s="237" t="s">
        <v>127</v>
      </c>
      <c r="W35" s="245">
        <f>'2020'!C34</f>
        <v>0</v>
      </c>
      <c r="X35" s="246">
        <f>'2020'!D34</f>
        <v>0</v>
      </c>
      <c r="Y35" s="247">
        <f>'2020'!E34</f>
        <v>0</v>
      </c>
    </row>
    <row r="36" spans="1:60">
      <c r="A36" s="21"/>
      <c r="P36" s="217"/>
    </row>
    <row r="37" spans="1:60" ht="13" thickBot="1">
      <c r="B37" s="230"/>
      <c r="C37" s="230"/>
      <c r="D37" s="230"/>
      <c r="E37" s="230"/>
      <c r="F37" s="230"/>
      <c r="G37" s="230"/>
      <c r="H37" s="230"/>
      <c r="I37" s="230"/>
      <c r="J37" s="230"/>
      <c r="K37" s="230"/>
      <c r="L37" s="230"/>
      <c r="M37" s="230"/>
      <c r="N37" s="230"/>
      <c r="O37" s="230"/>
      <c r="P37" s="217"/>
      <c r="Q37" s="230"/>
      <c r="R37" s="230"/>
      <c r="S37" s="230"/>
      <c r="T37" s="230"/>
      <c r="U37" s="230"/>
      <c r="V37" s="230"/>
      <c r="W37" s="230"/>
      <c r="X37" s="230"/>
      <c r="Y37" s="230"/>
      <c r="Z37" s="230"/>
      <c r="AA37" s="230"/>
      <c r="AB37" s="230"/>
      <c r="AC37" s="230"/>
      <c r="AD37" s="230"/>
      <c r="AE37" s="230"/>
      <c r="AF37" s="230"/>
      <c r="AG37" s="230"/>
      <c r="AH37" s="230"/>
      <c r="AI37" s="230"/>
      <c r="AJ37" s="230"/>
      <c r="AK37" s="230"/>
      <c r="AL37" s="230"/>
    </row>
    <row r="38" spans="1:60">
      <c r="A38" s="21"/>
      <c r="B38" s="238">
        <f>' Populations'!A81</f>
        <v>2016</v>
      </c>
      <c r="C38" s="249"/>
      <c r="D38" s="249"/>
      <c r="E38" s="250"/>
      <c r="G38" s="248">
        <f>' Populations'!A63</f>
        <v>2017</v>
      </c>
      <c r="H38" s="249"/>
      <c r="I38" s="249"/>
      <c r="J38" s="250"/>
      <c r="L38" s="248">
        <f>' Populations'!A45</f>
        <v>2018</v>
      </c>
      <c r="M38" s="249"/>
      <c r="N38" s="249"/>
      <c r="O38" s="250"/>
      <c r="P38" s="217"/>
      <c r="Q38" s="248">
        <f>' Populations'!A27</f>
        <v>2019</v>
      </c>
      <c r="R38" s="249"/>
      <c r="S38" s="249"/>
      <c r="T38" s="250"/>
      <c r="V38" s="248">
        <f>' Populations'!A9</f>
        <v>2020</v>
      </c>
      <c r="W38" s="249"/>
      <c r="X38" s="249"/>
      <c r="Y38" s="250"/>
      <c r="AA38" s="248">
        <v>2015</v>
      </c>
      <c r="AB38" s="249"/>
      <c r="AC38" s="249"/>
      <c r="AD38" s="250"/>
      <c r="AF38" s="248">
        <v>2014</v>
      </c>
      <c r="AG38" s="249"/>
      <c r="AH38" s="249"/>
      <c r="AI38" s="250"/>
      <c r="AK38" s="248">
        <v>2013</v>
      </c>
      <c r="AL38" s="249"/>
      <c r="AM38" s="249"/>
      <c r="AN38" s="250"/>
      <c r="AP38" s="248">
        <v>2012</v>
      </c>
      <c r="AQ38" s="249"/>
      <c r="AR38" s="249"/>
      <c r="AS38" s="250"/>
      <c r="AU38" s="248">
        <v>2011</v>
      </c>
      <c r="AV38" s="249"/>
      <c r="AW38" s="249"/>
      <c r="AX38" s="250"/>
      <c r="AZ38" s="248">
        <v>2010</v>
      </c>
      <c r="BA38" s="249"/>
      <c r="BB38" s="249"/>
      <c r="BC38" s="250"/>
      <c r="BE38" s="248">
        <v>2009</v>
      </c>
      <c r="BF38" s="249"/>
      <c r="BG38" s="249"/>
      <c r="BH38" s="250"/>
    </row>
    <row r="39" spans="1:60" ht="40" customHeight="1">
      <c r="B39" s="231" t="s">
        <v>60</v>
      </c>
      <c r="C39" s="142" t="s">
        <v>131</v>
      </c>
      <c r="D39" s="143" t="s">
        <v>132</v>
      </c>
      <c r="E39" s="232" t="s">
        <v>133</v>
      </c>
      <c r="G39" s="231" t="s">
        <v>60</v>
      </c>
      <c r="H39" s="142" t="s">
        <v>131</v>
      </c>
      <c r="I39" s="143" t="s">
        <v>132</v>
      </c>
      <c r="J39" s="232" t="s">
        <v>133</v>
      </c>
      <c r="L39" s="231" t="s">
        <v>60</v>
      </c>
      <c r="M39" s="142" t="s">
        <v>131</v>
      </c>
      <c r="N39" s="143" t="s">
        <v>132</v>
      </c>
      <c r="O39" s="232" t="s">
        <v>133</v>
      </c>
      <c r="P39" s="217"/>
      <c r="Q39" s="231" t="s">
        <v>60</v>
      </c>
      <c r="R39" s="142" t="s">
        <v>131</v>
      </c>
      <c r="S39" s="143" t="s">
        <v>132</v>
      </c>
      <c r="T39" s="232" t="s">
        <v>133</v>
      </c>
      <c r="V39" s="231" t="s">
        <v>60</v>
      </c>
      <c r="W39" s="142" t="s">
        <v>131</v>
      </c>
      <c r="X39" s="143" t="s">
        <v>132</v>
      </c>
      <c r="Y39" s="232" t="s">
        <v>133</v>
      </c>
      <c r="AA39" s="231" t="s">
        <v>60</v>
      </c>
      <c r="AB39" s="142" t="s">
        <v>131</v>
      </c>
      <c r="AC39" s="143" t="s">
        <v>132</v>
      </c>
      <c r="AD39" s="232" t="s">
        <v>133</v>
      </c>
      <c r="AF39" s="231" t="s">
        <v>60</v>
      </c>
      <c r="AG39" s="142" t="s">
        <v>131</v>
      </c>
      <c r="AH39" s="143" t="s">
        <v>132</v>
      </c>
      <c r="AI39" s="232" t="s">
        <v>133</v>
      </c>
      <c r="AK39" s="231" t="s">
        <v>60</v>
      </c>
      <c r="AL39" s="142" t="s">
        <v>131</v>
      </c>
      <c r="AM39" s="143" t="s">
        <v>132</v>
      </c>
      <c r="AN39" s="232" t="s">
        <v>133</v>
      </c>
      <c r="AP39" s="231" t="s">
        <v>60</v>
      </c>
      <c r="AQ39" s="142" t="s">
        <v>131</v>
      </c>
      <c r="AR39" s="143" t="s">
        <v>132</v>
      </c>
      <c r="AS39" s="232" t="s">
        <v>133</v>
      </c>
      <c r="AU39" s="231" t="s">
        <v>60</v>
      </c>
      <c r="AV39" s="142" t="s">
        <v>131</v>
      </c>
      <c r="AW39" s="143" t="s">
        <v>132</v>
      </c>
      <c r="AX39" s="232" t="s">
        <v>133</v>
      </c>
      <c r="AZ39" s="231" t="s">
        <v>60</v>
      </c>
      <c r="BA39" s="142" t="s">
        <v>131</v>
      </c>
      <c r="BB39" s="143" t="s">
        <v>132</v>
      </c>
      <c r="BC39" s="232" t="s">
        <v>133</v>
      </c>
      <c r="BE39" s="231" t="s">
        <v>60</v>
      </c>
      <c r="BF39" s="142" t="s">
        <v>131</v>
      </c>
      <c r="BG39" s="143" t="s">
        <v>132</v>
      </c>
      <c r="BH39" s="232" t="s">
        <v>133</v>
      </c>
    </row>
    <row r="40" spans="1:60">
      <c r="B40" s="233" t="str" cm="1">
        <f t="array" ref="B40:B52">' Populations'!B81:B93</f>
        <v>&lt;1</v>
      </c>
      <c r="C40" s="153">
        <f>'2016'!C38</f>
        <v>0</v>
      </c>
      <c r="D40" s="154">
        <f>'2016'!D38</f>
        <v>0</v>
      </c>
      <c r="E40" s="234">
        <f>'2016'!E38</f>
        <v>0</v>
      </c>
      <c r="G40" s="233" t="str" cm="1">
        <f t="array" ref="G40:G52">' Populations'!B63:B75</f>
        <v>&lt;1</v>
      </c>
      <c r="H40" s="153">
        <f>'2017'!C38</f>
        <v>0</v>
      </c>
      <c r="I40" s="154">
        <f>'2017'!D38</f>
        <v>0</v>
      </c>
      <c r="J40" s="234">
        <f>'2017'!E38</f>
        <v>0</v>
      </c>
      <c r="L40" s="233" t="str" cm="1">
        <f t="array" ref="L40:L52">' Populations'!B45:B57</f>
        <v>&lt;1</v>
      </c>
      <c r="M40" s="153">
        <f>'2018'!C38</f>
        <v>0</v>
      </c>
      <c r="N40" s="154">
        <f>'2018'!D38</f>
        <v>0</v>
      </c>
      <c r="O40" s="234">
        <f>'2018'!E38</f>
        <v>0</v>
      </c>
      <c r="P40" s="217"/>
      <c r="Q40" s="233" t="str" cm="1">
        <f t="array" ref="Q40:Q52">' Populations'!B27:B39</f>
        <v>&lt;1</v>
      </c>
      <c r="R40" s="153">
        <f>'2019'!C38</f>
        <v>0</v>
      </c>
      <c r="S40" s="154">
        <f>'2019'!D38</f>
        <v>0</v>
      </c>
      <c r="T40" s="234">
        <f>'2019'!E38</f>
        <v>0</v>
      </c>
      <c r="V40" s="233" t="str" cm="1">
        <f t="array" ref="V40:V52">' Populations'!B9:B21</f>
        <v>&lt;1</v>
      </c>
      <c r="W40" s="153">
        <f>'2020'!C38</f>
        <v>0</v>
      </c>
      <c r="X40" s="154">
        <f>'2020'!D38</f>
        <v>0</v>
      </c>
      <c r="Y40" s="234">
        <f>'2020'!E38</f>
        <v>0</v>
      </c>
      <c r="AA40" s="233" t="s">
        <v>72</v>
      </c>
      <c r="AB40" s="153"/>
      <c r="AC40" s="154"/>
      <c r="AD40" s="234"/>
      <c r="AF40" s="233" t="s">
        <v>72</v>
      </c>
      <c r="AG40" s="153"/>
      <c r="AH40" s="154"/>
      <c r="AI40" s="234"/>
      <c r="AK40" s="233" t="s">
        <v>72</v>
      </c>
      <c r="AL40" s="153"/>
      <c r="AM40" s="154"/>
      <c r="AN40" s="234"/>
      <c r="AP40" s="233" t="s">
        <v>72</v>
      </c>
      <c r="AQ40" s="153"/>
      <c r="AR40" s="154"/>
      <c r="AS40" s="234"/>
      <c r="AU40" s="233" t="s">
        <v>72</v>
      </c>
      <c r="AV40" s="153"/>
      <c r="AW40" s="154"/>
      <c r="AX40" s="234"/>
      <c r="AZ40" s="233" t="s">
        <v>72</v>
      </c>
      <c r="BA40" s="153"/>
      <c r="BB40" s="154"/>
      <c r="BC40" s="234"/>
      <c r="BE40" s="233" t="s">
        <v>72</v>
      </c>
      <c r="BF40" s="153"/>
      <c r="BG40" s="154"/>
      <c r="BH40" s="234"/>
    </row>
    <row r="41" spans="1:60">
      <c r="B41" s="235" t="str">
        <v>1-4</v>
      </c>
      <c r="C41" s="153">
        <f>'2016'!C39</f>
        <v>0</v>
      </c>
      <c r="D41" s="154">
        <f>'2016'!D39</f>
        <v>0</v>
      </c>
      <c r="E41" s="234">
        <f>'2016'!E39</f>
        <v>0</v>
      </c>
      <c r="G41" s="235" t="str">
        <v>1-4</v>
      </c>
      <c r="H41" s="153">
        <f>'2017'!C39</f>
        <v>0</v>
      </c>
      <c r="I41" s="154">
        <f>'2017'!D39</f>
        <v>0</v>
      </c>
      <c r="J41" s="234">
        <f>'2017'!E39</f>
        <v>0</v>
      </c>
      <c r="L41" s="235" t="str">
        <v>1-4</v>
      </c>
      <c r="M41" s="153">
        <f>'2018'!C39</f>
        <v>0</v>
      </c>
      <c r="N41" s="154">
        <f>'2018'!D39</f>
        <v>0</v>
      </c>
      <c r="O41" s="234">
        <f>'2018'!E39</f>
        <v>0</v>
      </c>
      <c r="P41" s="217"/>
      <c r="Q41" s="235" t="str">
        <v>1-4</v>
      </c>
      <c r="R41" s="153">
        <f>'2019'!C39</f>
        <v>0</v>
      </c>
      <c r="S41" s="154">
        <f>'2019'!D39</f>
        <v>0</v>
      </c>
      <c r="T41" s="234">
        <f>'2019'!E39</f>
        <v>0</v>
      </c>
      <c r="V41" s="235" t="str">
        <v>1-4</v>
      </c>
      <c r="W41" s="153">
        <f>'2020'!C39</f>
        <v>0</v>
      </c>
      <c r="X41" s="154">
        <f>'2020'!D39</f>
        <v>0</v>
      </c>
      <c r="Y41" s="234">
        <f>'2020'!E39</f>
        <v>0</v>
      </c>
      <c r="AA41" s="235" t="s">
        <v>73</v>
      </c>
      <c r="AB41" s="337"/>
      <c r="AC41" s="338"/>
      <c r="AD41" s="236"/>
      <c r="AF41" s="235" t="s">
        <v>73</v>
      </c>
      <c r="AG41" s="337"/>
      <c r="AH41" s="338"/>
      <c r="AI41" s="236"/>
      <c r="AK41" s="235" t="s">
        <v>73</v>
      </c>
      <c r="AL41" s="337"/>
      <c r="AM41" s="338"/>
      <c r="AN41" s="236"/>
      <c r="AP41" s="235" t="s">
        <v>73</v>
      </c>
      <c r="AQ41" s="337"/>
      <c r="AR41" s="338"/>
      <c r="AS41" s="236"/>
      <c r="AU41" s="235" t="s">
        <v>73</v>
      </c>
      <c r="AV41" s="337"/>
      <c r="AW41" s="338"/>
      <c r="AX41" s="236"/>
      <c r="AZ41" s="235" t="s">
        <v>73</v>
      </c>
      <c r="BA41" s="337"/>
      <c r="BB41" s="338"/>
      <c r="BC41" s="236"/>
      <c r="BE41" s="235" t="s">
        <v>73</v>
      </c>
      <c r="BF41" s="337"/>
      <c r="BG41" s="338"/>
      <c r="BH41" s="236"/>
    </row>
    <row r="42" spans="1:60">
      <c r="B42" s="233" t="str">
        <v>5-9</v>
      </c>
      <c r="C42" s="153">
        <f>'2016'!C40</f>
        <v>0</v>
      </c>
      <c r="D42" s="154">
        <f>'2016'!D40</f>
        <v>0</v>
      </c>
      <c r="E42" s="234">
        <f>'2016'!E40</f>
        <v>0</v>
      </c>
      <c r="G42" s="233" t="str">
        <v>5-9</v>
      </c>
      <c r="H42" s="153">
        <f>'2017'!C40</f>
        <v>0</v>
      </c>
      <c r="I42" s="154">
        <f>'2017'!D40</f>
        <v>0</v>
      </c>
      <c r="J42" s="234">
        <f>'2017'!E40</f>
        <v>0</v>
      </c>
      <c r="L42" s="233" t="str">
        <v>5-9</v>
      </c>
      <c r="M42" s="153">
        <f>'2018'!C40</f>
        <v>0</v>
      </c>
      <c r="N42" s="154">
        <f>'2018'!D40</f>
        <v>0</v>
      </c>
      <c r="O42" s="234">
        <f>'2018'!E40</f>
        <v>0</v>
      </c>
      <c r="P42" s="217"/>
      <c r="Q42" s="233" t="str">
        <v>5-9</v>
      </c>
      <c r="R42" s="153">
        <f>'2019'!C40</f>
        <v>0</v>
      </c>
      <c r="S42" s="154">
        <f>'2019'!D40</f>
        <v>0</v>
      </c>
      <c r="T42" s="234">
        <f>'2019'!E40</f>
        <v>0</v>
      </c>
      <c r="V42" s="233" t="str">
        <v>5-9</v>
      </c>
      <c r="W42" s="153">
        <f>'2020'!C40</f>
        <v>0</v>
      </c>
      <c r="X42" s="154">
        <f>'2020'!D40</f>
        <v>0</v>
      </c>
      <c r="Y42" s="234">
        <f>'2020'!E40</f>
        <v>0</v>
      </c>
      <c r="AA42" s="233" t="s">
        <v>74</v>
      </c>
      <c r="AB42" s="337"/>
      <c r="AC42" s="338"/>
      <c r="AD42" s="236"/>
      <c r="AF42" s="233" t="s">
        <v>74</v>
      </c>
      <c r="AG42" s="337"/>
      <c r="AH42" s="338"/>
      <c r="AI42" s="236"/>
      <c r="AK42" s="233" t="s">
        <v>74</v>
      </c>
      <c r="AL42" s="337"/>
      <c r="AM42" s="338"/>
      <c r="AN42" s="236"/>
      <c r="AP42" s="233" t="s">
        <v>74</v>
      </c>
      <c r="AQ42" s="337"/>
      <c r="AR42" s="338"/>
      <c r="AS42" s="236"/>
      <c r="AU42" s="233" t="s">
        <v>74</v>
      </c>
      <c r="AV42" s="337"/>
      <c r="AW42" s="338"/>
      <c r="AX42" s="236"/>
      <c r="AZ42" s="233" t="s">
        <v>74</v>
      </c>
      <c r="BA42" s="337"/>
      <c r="BB42" s="338"/>
      <c r="BC42" s="236"/>
      <c r="BE42" s="233" t="s">
        <v>74</v>
      </c>
      <c r="BF42" s="337"/>
      <c r="BG42" s="338"/>
      <c r="BH42" s="236"/>
    </row>
    <row r="43" spans="1:60">
      <c r="B43" s="233" t="str">
        <v>10-14</v>
      </c>
      <c r="C43" s="153">
        <f>'2016'!C41</f>
        <v>0</v>
      </c>
      <c r="D43" s="154">
        <f>'2016'!D41</f>
        <v>0</v>
      </c>
      <c r="E43" s="234">
        <f>'2016'!E41</f>
        <v>0</v>
      </c>
      <c r="G43" s="233" t="str">
        <v>10-14</v>
      </c>
      <c r="H43" s="153">
        <f>'2017'!C41</f>
        <v>0</v>
      </c>
      <c r="I43" s="154">
        <f>'2017'!D41</f>
        <v>0</v>
      </c>
      <c r="J43" s="234">
        <f>'2017'!E41</f>
        <v>0</v>
      </c>
      <c r="L43" s="233" t="str">
        <v>10-14</v>
      </c>
      <c r="M43" s="153">
        <f>'2018'!C41</f>
        <v>0</v>
      </c>
      <c r="N43" s="154">
        <f>'2018'!D41</f>
        <v>0</v>
      </c>
      <c r="O43" s="234">
        <f>'2018'!E41</f>
        <v>0</v>
      </c>
      <c r="P43" s="217"/>
      <c r="Q43" s="233" t="str">
        <v>10-14</v>
      </c>
      <c r="R43" s="153">
        <f>'2019'!C41</f>
        <v>0</v>
      </c>
      <c r="S43" s="154">
        <f>'2019'!D41</f>
        <v>0</v>
      </c>
      <c r="T43" s="234">
        <f>'2019'!E41</f>
        <v>0</v>
      </c>
      <c r="V43" s="233" t="str">
        <v>10-14</v>
      </c>
      <c r="W43" s="153">
        <f>'2020'!C41</f>
        <v>0</v>
      </c>
      <c r="X43" s="154">
        <f>'2020'!D41</f>
        <v>0</v>
      </c>
      <c r="Y43" s="234">
        <f>'2020'!E41</f>
        <v>0</v>
      </c>
      <c r="AA43" s="233" t="s">
        <v>75</v>
      </c>
      <c r="AB43" s="337"/>
      <c r="AC43" s="338"/>
      <c r="AD43" s="236"/>
      <c r="AF43" s="233" t="s">
        <v>75</v>
      </c>
      <c r="AG43" s="337"/>
      <c r="AH43" s="338"/>
      <c r="AI43" s="236"/>
      <c r="AK43" s="233" t="s">
        <v>75</v>
      </c>
      <c r="AL43" s="337"/>
      <c r="AM43" s="338"/>
      <c r="AN43" s="236"/>
      <c r="AP43" s="233" t="s">
        <v>75</v>
      </c>
      <c r="AQ43" s="337"/>
      <c r="AR43" s="338"/>
      <c r="AS43" s="236"/>
      <c r="AU43" s="233" t="s">
        <v>75</v>
      </c>
      <c r="AV43" s="337"/>
      <c r="AW43" s="338"/>
      <c r="AX43" s="236"/>
      <c r="AZ43" s="233" t="s">
        <v>75</v>
      </c>
      <c r="BA43" s="337"/>
      <c r="BB43" s="338"/>
      <c r="BC43" s="236"/>
      <c r="BE43" s="233" t="s">
        <v>75</v>
      </c>
      <c r="BF43" s="337"/>
      <c r="BG43" s="338"/>
      <c r="BH43" s="236"/>
    </row>
    <row r="44" spans="1:60">
      <c r="B44" s="233" t="str">
        <v>15-19</v>
      </c>
      <c r="C44" s="153">
        <f>'2016'!C42</f>
        <v>0</v>
      </c>
      <c r="D44" s="154">
        <f>'2016'!D42</f>
        <v>0</v>
      </c>
      <c r="E44" s="234">
        <f>'2016'!E42</f>
        <v>0</v>
      </c>
      <c r="G44" s="233" t="str">
        <v>15-19</v>
      </c>
      <c r="H44" s="153">
        <f>'2017'!C42</f>
        <v>0</v>
      </c>
      <c r="I44" s="154">
        <f>'2017'!D42</f>
        <v>0</v>
      </c>
      <c r="J44" s="234">
        <f>'2017'!E42</f>
        <v>0</v>
      </c>
      <c r="L44" s="233" t="str">
        <v>15-19</v>
      </c>
      <c r="M44" s="153">
        <f>'2018'!C42</f>
        <v>0</v>
      </c>
      <c r="N44" s="154">
        <f>'2018'!D42</f>
        <v>0</v>
      </c>
      <c r="O44" s="234">
        <f>'2018'!E42</f>
        <v>0</v>
      </c>
      <c r="P44" s="217"/>
      <c r="Q44" s="233" t="str">
        <v>15-19</v>
      </c>
      <c r="R44" s="153">
        <f>'2019'!C42</f>
        <v>0</v>
      </c>
      <c r="S44" s="154">
        <f>'2019'!D42</f>
        <v>0</v>
      </c>
      <c r="T44" s="234">
        <f>'2019'!E42</f>
        <v>0</v>
      </c>
      <c r="V44" s="233" t="str">
        <v>15-19</v>
      </c>
      <c r="W44" s="153">
        <f>'2020'!C42</f>
        <v>0</v>
      </c>
      <c r="X44" s="154">
        <f>'2020'!D42</f>
        <v>0</v>
      </c>
      <c r="Y44" s="234">
        <f>'2020'!E42</f>
        <v>0</v>
      </c>
      <c r="AA44" s="233" t="s">
        <v>76</v>
      </c>
      <c r="AB44" s="337"/>
      <c r="AC44" s="338"/>
      <c r="AD44" s="236"/>
      <c r="AF44" s="233" t="s">
        <v>76</v>
      </c>
      <c r="AG44" s="337"/>
      <c r="AH44" s="338"/>
      <c r="AI44" s="236"/>
      <c r="AK44" s="233" t="s">
        <v>76</v>
      </c>
      <c r="AL44" s="337"/>
      <c r="AM44" s="338"/>
      <c r="AN44" s="236"/>
      <c r="AP44" s="233" t="s">
        <v>76</v>
      </c>
      <c r="AQ44" s="337"/>
      <c r="AR44" s="338"/>
      <c r="AS44" s="236"/>
      <c r="AU44" s="233" t="s">
        <v>76</v>
      </c>
      <c r="AV44" s="337"/>
      <c r="AW44" s="338"/>
      <c r="AX44" s="236"/>
      <c r="AZ44" s="233" t="s">
        <v>76</v>
      </c>
      <c r="BA44" s="337"/>
      <c r="BB44" s="338"/>
      <c r="BC44" s="236"/>
      <c r="BE44" s="233" t="s">
        <v>76</v>
      </c>
      <c r="BF44" s="337"/>
      <c r="BG44" s="338"/>
      <c r="BH44" s="236"/>
    </row>
    <row r="45" spans="1:60">
      <c r="B45" s="233" t="str">
        <v>20-24</v>
      </c>
      <c r="C45" s="153">
        <f>'2016'!C43</f>
        <v>0</v>
      </c>
      <c r="D45" s="154">
        <f>'2016'!D43</f>
        <v>0</v>
      </c>
      <c r="E45" s="234">
        <f>'2016'!E43</f>
        <v>0</v>
      </c>
      <c r="G45" s="233" t="str">
        <v>20-24</v>
      </c>
      <c r="H45" s="153">
        <f>'2017'!C43</f>
        <v>0</v>
      </c>
      <c r="I45" s="154">
        <f>'2017'!D43</f>
        <v>0</v>
      </c>
      <c r="J45" s="234">
        <f>'2017'!E43</f>
        <v>0</v>
      </c>
      <c r="L45" s="233" t="str">
        <v>20-24</v>
      </c>
      <c r="M45" s="153">
        <f>'2018'!C43</f>
        <v>0</v>
      </c>
      <c r="N45" s="154">
        <f>'2018'!D43</f>
        <v>0</v>
      </c>
      <c r="O45" s="234">
        <f>'2018'!E43</f>
        <v>0</v>
      </c>
      <c r="P45" s="217"/>
      <c r="Q45" s="233" t="str">
        <v>20-24</v>
      </c>
      <c r="R45" s="153">
        <f>'2019'!C43</f>
        <v>0</v>
      </c>
      <c r="S45" s="154">
        <f>'2019'!D43</f>
        <v>0</v>
      </c>
      <c r="T45" s="234">
        <f>'2019'!E43</f>
        <v>0</v>
      </c>
      <c r="V45" s="233" t="str">
        <v>20-24</v>
      </c>
      <c r="W45" s="153">
        <f>'2020'!C43</f>
        <v>0</v>
      </c>
      <c r="X45" s="154">
        <f>'2020'!D43</f>
        <v>0</v>
      </c>
      <c r="Y45" s="234">
        <f>'2020'!E43</f>
        <v>0</v>
      </c>
      <c r="AA45" s="233" t="s">
        <v>77</v>
      </c>
      <c r="AB45" s="337"/>
      <c r="AC45" s="338"/>
      <c r="AD45" s="236"/>
      <c r="AF45" s="233" t="s">
        <v>77</v>
      </c>
      <c r="AG45" s="337"/>
      <c r="AH45" s="338"/>
      <c r="AI45" s="236"/>
      <c r="AK45" s="233" t="s">
        <v>77</v>
      </c>
      <c r="AL45" s="337"/>
      <c r="AM45" s="338"/>
      <c r="AN45" s="236"/>
      <c r="AP45" s="233" t="s">
        <v>77</v>
      </c>
      <c r="AQ45" s="337"/>
      <c r="AR45" s="338"/>
      <c r="AS45" s="236"/>
      <c r="AU45" s="233" t="s">
        <v>77</v>
      </c>
      <c r="AV45" s="337"/>
      <c r="AW45" s="338"/>
      <c r="AX45" s="236"/>
      <c r="AZ45" s="233" t="s">
        <v>77</v>
      </c>
      <c r="BA45" s="337"/>
      <c r="BB45" s="338"/>
      <c r="BC45" s="236"/>
      <c r="BE45" s="233" t="s">
        <v>77</v>
      </c>
      <c r="BF45" s="337"/>
      <c r="BG45" s="338"/>
      <c r="BH45" s="236"/>
    </row>
    <row r="46" spans="1:60">
      <c r="B46" s="233" t="str">
        <v>25-34</v>
      </c>
      <c r="C46" s="153">
        <f>'2016'!C44</f>
        <v>0</v>
      </c>
      <c r="D46" s="154">
        <f>'2016'!D44</f>
        <v>0</v>
      </c>
      <c r="E46" s="234">
        <f>'2016'!E44</f>
        <v>0</v>
      </c>
      <c r="G46" s="233" t="str">
        <v>25-34</v>
      </c>
      <c r="H46" s="153">
        <f>'2017'!C44</f>
        <v>0</v>
      </c>
      <c r="I46" s="154">
        <f>'2017'!D44</f>
        <v>0</v>
      </c>
      <c r="J46" s="234">
        <f>'2017'!E44</f>
        <v>0</v>
      </c>
      <c r="L46" s="233" t="str">
        <v>25-34</v>
      </c>
      <c r="M46" s="153">
        <f>'2018'!C44</f>
        <v>0</v>
      </c>
      <c r="N46" s="154">
        <f>'2018'!D44</f>
        <v>0</v>
      </c>
      <c r="O46" s="234">
        <f>'2018'!E44</f>
        <v>0</v>
      </c>
      <c r="P46" s="217"/>
      <c r="Q46" s="233" t="str">
        <v>25-34</v>
      </c>
      <c r="R46" s="153">
        <f>'2019'!C44</f>
        <v>0</v>
      </c>
      <c r="S46" s="154">
        <f>'2019'!D44</f>
        <v>0</v>
      </c>
      <c r="T46" s="234">
        <f>'2019'!E44</f>
        <v>0</v>
      </c>
      <c r="V46" s="233" t="str">
        <v>25-34</v>
      </c>
      <c r="W46" s="153">
        <f>'2020'!C44</f>
        <v>0</v>
      </c>
      <c r="X46" s="154">
        <f>'2020'!D44</f>
        <v>0</v>
      </c>
      <c r="Y46" s="234">
        <f>'2020'!E44</f>
        <v>0</v>
      </c>
      <c r="AA46" s="233" t="s">
        <v>78</v>
      </c>
      <c r="AB46" s="337"/>
      <c r="AC46" s="338"/>
      <c r="AD46" s="236"/>
      <c r="AF46" s="233" t="s">
        <v>78</v>
      </c>
      <c r="AG46" s="337"/>
      <c r="AH46" s="338"/>
      <c r="AI46" s="236"/>
      <c r="AK46" s="233" t="s">
        <v>78</v>
      </c>
      <c r="AL46" s="337"/>
      <c r="AM46" s="338"/>
      <c r="AN46" s="236"/>
      <c r="AP46" s="233" t="s">
        <v>78</v>
      </c>
      <c r="AQ46" s="337"/>
      <c r="AR46" s="338"/>
      <c r="AS46" s="236"/>
      <c r="AU46" s="233" t="s">
        <v>78</v>
      </c>
      <c r="AV46" s="337"/>
      <c r="AW46" s="338"/>
      <c r="AX46" s="236"/>
      <c r="AZ46" s="233" t="s">
        <v>78</v>
      </c>
      <c r="BA46" s="337"/>
      <c r="BB46" s="338"/>
      <c r="BC46" s="236"/>
      <c r="BE46" s="233" t="s">
        <v>78</v>
      </c>
      <c r="BF46" s="337"/>
      <c r="BG46" s="338"/>
      <c r="BH46" s="236"/>
    </row>
    <row r="47" spans="1:60">
      <c r="B47" s="233" t="str">
        <v>35-44</v>
      </c>
      <c r="C47" s="153">
        <f>'2016'!C45</f>
        <v>0</v>
      </c>
      <c r="D47" s="154">
        <f>'2016'!D45</f>
        <v>0</v>
      </c>
      <c r="E47" s="234">
        <f>'2016'!E45</f>
        <v>0</v>
      </c>
      <c r="G47" s="233" t="str">
        <v>35-44</v>
      </c>
      <c r="H47" s="153">
        <f>'2017'!C45</f>
        <v>0</v>
      </c>
      <c r="I47" s="154">
        <f>'2017'!D45</f>
        <v>0</v>
      </c>
      <c r="J47" s="234">
        <f>'2017'!E45</f>
        <v>0</v>
      </c>
      <c r="L47" s="233" t="str">
        <v>35-44</v>
      </c>
      <c r="M47" s="153">
        <f>'2018'!C45</f>
        <v>0</v>
      </c>
      <c r="N47" s="154">
        <f>'2018'!D45</f>
        <v>0</v>
      </c>
      <c r="O47" s="234">
        <f>'2018'!E45</f>
        <v>0</v>
      </c>
      <c r="P47" s="217"/>
      <c r="Q47" s="233" t="str">
        <v>35-44</v>
      </c>
      <c r="R47" s="153">
        <f>'2019'!C45</f>
        <v>0</v>
      </c>
      <c r="S47" s="154">
        <f>'2019'!D45</f>
        <v>0</v>
      </c>
      <c r="T47" s="234">
        <f>'2019'!E45</f>
        <v>0</v>
      </c>
      <c r="V47" s="233" t="str">
        <v>35-44</v>
      </c>
      <c r="W47" s="153">
        <f>'2020'!C45</f>
        <v>0</v>
      </c>
      <c r="X47" s="154">
        <f>'2020'!D45</f>
        <v>0</v>
      </c>
      <c r="Y47" s="234">
        <f>'2020'!E45</f>
        <v>0</v>
      </c>
      <c r="AA47" s="233" t="s">
        <v>79</v>
      </c>
      <c r="AB47" s="337"/>
      <c r="AC47" s="338"/>
      <c r="AD47" s="236"/>
      <c r="AF47" s="233" t="s">
        <v>79</v>
      </c>
      <c r="AG47" s="337"/>
      <c r="AH47" s="338"/>
      <c r="AI47" s="236"/>
      <c r="AK47" s="233" t="s">
        <v>79</v>
      </c>
      <c r="AL47" s="337"/>
      <c r="AM47" s="338"/>
      <c r="AN47" s="236"/>
      <c r="AP47" s="233" t="s">
        <v>79</v>
      </c>
      <c r="AQ47" s="337"/>
      <c r="AR47" s="338"/>
      <c r="AS47" s="236"/>
      <c r="AU47" s="233" t="s">
        <v>79</v>
      </c>
      <c r="AV47" s="337"/>
      <c r="AW47" s="338"/>
      <c r="AX47" s="236"/>
      <c r="AZ47" s="233" t="s">
        <v>79</v>
      </c>
      <c r="BA47" s="337"/>
      <c r="BB47" s="338"/>
      <c r="BC47" s="236"/>
      <c r="BE47" s="233" t="s">
        <v>79</v>
      </c>
      <c r="BF47" s="337"/>
      <c r="BG47" s="338"/>
      <c r="BH47" s="236"/>
    </row>
    <row r="48" spans="1:60">
      <c r="B48" s="233" t="str">
        <v>45-54</v>
      </c>
      <c r="C48" s="153">
        <f>'2016'!C46</f>
        <v>0</v>
      </c>
      <c r="D48" s="154">
        <f>'2016'!D46</f>
        <v>0</v>
      </c>
      <c r="E48" s="234">
        <f>'2016'!E46</f>
        <v>0</v>
      </c>
      <c r="G48" s="233" t="str">
        <v>45-54</v>
      </c>
      <c r="H48" s="153">
        <f>'2017'!C46</f>
        <v>0</v>
      </c>
      <c r="I48" s="154">
        <f>'2017'!D46</f>
        <v>0</v>
      </c>
      <c r="J48" s="234">
        <f>'2017'!E46</f>
        <v>0</v>
      </c>
      <c r="L48" s="233" t="str">
        <v>45-54</v>
      </c>
      <c r="M48" s="153">
        <f>'2018'!C46</f>
        <v>0</v>
      </c>
      <c r="N48" s="154">
        <f>'2018'!D46</f>
        <v>0</v>
      </c>
      <c r="O48" s="234">
        <f>'2018'!E46</f>
        <v>0</v>
      </c>
      <c r="P48" s="217"/>
      <c r="Q48" s="233" t="str">
        <v>45-54</v>
      </c>
      <c r="R48" s="153">
        <f>'2019'!C46</f>
        <v>0</v>
      </c>
      <c r="S48" s="154">
        <f>'2019'!D46</f>
        <v>0</v>
      </c>
      <c r="T48" s="234">
        <f>'2019'!E46</f>
        <v>0</v>
      </c>
      <c r="V48" s="233" t="str">
        <v>45-54</v>
      </c>
      <c r="W48" s="153">
        <f>'2020'!C46</f>
        <v>0</v>
      </c>
      <c r="X48" s="154">
        <f>'2020'!D46</f>
        <v>0</v>
      </c>
      <c r="Y48" s="234">
        <f>'2020'!E46</f>
        <v>0</v>
      </c>
      <c r="AA48" s="233" t="s">
        <v>80</v>
      </c>
      <c r="AB48" s="337"/>
      <c r="AC48" s="338"/>
      <c r="AD48" s="236"/>
      <c r="AF48" s="233" t="s">
        <v>80</v>
      </c>
      <c r="AG48" s="337"/>
      <c r="AH48" s="338"/>
      <c r="AI48" s="236"/>
      <c r="AK48" s="233" t="s">
        <v>80</v>
      </c>
      <c r="AL48" s="337"/>
      <c r="AM48" s="338"/>
      <c r="AN48" s="236"/>
      <c r="AP48" s="233" t="s">
        <v>80</v>
      </c>
      <c r="AQ48" s="337"/>
      <c r="AR48" s="338"/>
      <c r="AS48" s="236"/>
      <c r="AU48" s="233" t="s">
        <v>80</v>
      </c>
      <c r="AV48" s="337"/>
      <c r="AW48" s="338"/>
      <c r="AX48" s="236"/>
      <c r="AZ48" s="233" t="s">
        <v>80</v>
      </c>
      <c r="BA48" s="337"/>
      <c r="BB48" s="338"/>
      <c r="BC48" s="236"/>
      <c r="BE48" s="233" t="s">
        <v>80</v>
      </c>
      <c r="BF48" s="337"/>
      <c r="BG48" s="338"/>
      <c r="BH48" s="236"/>
    </row>
    <row r="49" spans="2:60">
      <c r="B49" s="233" t="str">
        <v>55-64</v>
      </c>
      <c r="C49" s="153">
        <f>'2016'!C47</f>
        <v>0</v>
      </c>
      <c r="D49" s="154">
        <f>'2016'!D47</f>
        <v>0</v>
      </c>
      <c r="E49" s="234">
        <f>'2016'!E47</f>
        <v>0</v>
      </c>
      <c r="G49" s="233" t="str">
        <v>55-64</v>
      </c>
      <c r="H49" s="153">
        <f>'2017'!C47</f>
        <v>0</v>
      </c>
      <c r="I49" s="154">
        <f>'2017'!D47</f>
        <v>0</v>
      </c>
      <c r="J49" s="234">
        <f>'2017'!E47</f>
        <v>0</v>
      </c>
      <c r="L49" s="233" t="str">
        <v>55-64</v>
      </c>
      <c r="M49" s="153">
        <f>'2018'!C47</f>
        <v>0</v>
      </c>
      <c r="N49" s="154">
        <f>'2018'!D47</f>
        <v>0</v>
      </c>
      <c r="O49" s="234">
        <f>'2018'!E47</f>
        <v>0</v>
      </c>
      <c r="P49" s="217"/>
      <c r="Q49" s="233" t="str">
        <v>55-64</v>
      </c>
      <c r="R49" s="153">
        <f>'2019'!C47</f>
        <v>0</v>
      </c>
      <c r="S49" s="154">
        <f>'2019'!D47</f>
        <v>0</v>
      </c>
      <c r="T49" s="234">
        <f>'2019'!E47</f>
        <v>0</v>
      </c>
      <c r="V49" s="233" t="str">
        <v>55-64</v>
      </c>
      <c r="W49" s="153">
        <f>'2020'!C47</f>
        <v>0</v>
      </c>
      <c r="X49" s="154">
        <f>'2020'!D47</f>
        <v>0</v>
      </c>
      <c r="Y49" s="234">
        <f>'2020'!E47</f>
        <v>0</v>
      </c>
      <c r="AA49" s="233" t="s">
        <v>81</v>
      </c>
      <c r="AB49" s="337"/>
      <c r="AC49" s="338"/>
      <c r="AD49" s="236"/>
      <c r="AF49" s="233" t="s">
        <v>81</v>
      </c>
      <c r="AG49" s="337"/>
      <c r="AH49" s="338"/>
      <c r="AI49" s="236"/>
      <c r="AK49" s="233" t="s">
        <v>81</v>
      </c>
      <c r="AL49" s="337"/>
      <c r="AM49" s="338"/>
      <c r="AN49" s="236"/>
      <c r="AP49" s="233" t="s">
        <v>81</v>
      </c>
      <c r="AQ49" s="337"/>
      <c r="AR49" s="338"/>
      <c r="AS49" s="236"/>
      <c r="AU49" s="233" t="s">
        <v>81</v>
      </c>
      <c r="AV49" s="337"/>
      <c r="AW49" s="338"/>
      <c r="AX49" s="236"/>
      <c r="AZ49" s="233" t="s">
        <v>81</v>
      </c>
      <c r="BA49" s="337"/>
      <c r="BB49" s="338"/>
      <c r="BC49" s="236"/>
      <c r="BE49" s="233" t="s">
        <v>81</v>
      </c>
      <c r="BF49" s="337"/>
      <c r="BG49" s="338"/>
      <c r="BH49" s="236"/>
    </row>
    <row r="50" spans="2:60">
      <c r="B50" s="233" t="str">
        <v>65-74</v>
      </c>
      <c r="C50" s="153">
        <f>'2016'!C48</f>
        <v>0</v>
      </c>
      <c r="D50" s="154">
        <f>'2016'!D48</f>
        <v>0</v>
      </c>
      <c r="E50" s="234">
        <f>'2016'!E48</f>
        <v>0</v>
      </c>
      <c r="G50" s="233" t="str">
        <v>65-74</v>
      </c>
      <c r="H50" s="153">
        <f>'2017'!C48</f>
        <v>0</v>
      </c>
      <c r="I50" s="154">
        <f>'2017'!D48</f>
        <v>0</v>
      </c>
      <c r="J50" s="234">
        <f>'2017'!E48</f>
        <v>0</v>
      </c>
      <c r="L50" s="233" t="str">
        <v>65-74</v>
      </c>
      <c r="M50" s="153">
        <f>'2018'!C48</f>
        <v>0</v>
      </c>
      <c r="N50" s="154">
        <f>'2018'!D48</f>
        <v>0</v>
      </c>
      <c r="O50" s="234">
        <f>'2018'!E48</f>
        <v>0</v>
      </c>
      <c r="P50" s="217"/>
      <c r="Q50" s="233" t="str">
        <v>65-74</v>
      </c>
      <c r="R50" s="153">
        <f>'2019'!C48</f>
        <v>0</v>
      </c>
      <c r="S50" s="154">
        <f>'2019'!D48</f>
        <v>0</v>
      </c>
      <c r="T50" s="234">
        <f>'2019'!E48</f>
        <v>0</v>
      </c>
      <c r="V50" s="233" t="str">
        <v>65-74</v>
      </c>
      <c r="W50" s="153">
        <f>'2020'!C48</f>
        <v>0</v>
      </c>
      <c r="X50" s="154">
        <f>'2020'!D48</f>
        <v>0</v>
      </c>
      <c r="Y50" s="234">
        <f>'2020'!E48</f>
        <v>0</v>
      </c>
      <c r="AA50" s="233" t="s">
        <v>82</v>
      </c>
      <c r="AB50" s="337"/>
      <c r="AC50" s="338"/>
      <c r="AD50" s="236"/>
      <c r="AF50" s="233" t="s">
        <v>82</v>
      </c>
      <c r="AG50" s="337"/>
      <c r="AH50" s="338"/>
      <c r="AI50" s="236"/>
      <c r="AK50" s="233" t="s">
        <v>82</v>
      </c>
      <c r="AL50" s="337"/>
      <c r="AM50" s="338"/>
      <c r="AN50" s="236"/>
      <c r="AP50" s="233" t="s">
        <v>82</v>
      </c>
      <c r="AQ50" s="337"/>
      <c r="AR50" s="338"/>
      <c r="AS50" s="236"/>
      <c r="AU50" s="233" t="s">
        <v>82</v>
      </c>
      <c r="AV50" s="337"/>
      <c r="AW50" s="338"/>
      <c r="AX50" s="236"/>
      <c r="AZ50" s="233" t="s">
        <v>82</v>
      </c>
      <c r="BA50" s="337"/>
      <c r="BB50" s="338"/>
      <c r="BC50" s="236"/>
      <c r="BE50" s="233" t="s">
        <v>82</v>
      </c>
      <c r="BF50" s="337"/>
      <c r="BG50" s="338"/>
      <c r="BH50" s="236"/>
    </row>
    <row r="51" spans="2:60">
      <c r="B51" s="233" t="str">
        <v>75-84</v>
      </c>
      <c r="C51" s="153">
        <f>'2016'!C49</f>
        <v>0</v>
      </c>
      <c r="D51" s="154">
        <f>'2016'!D49</f>
        <v>0</v>
      </c>
      <c r="E51" s="234">
        <f>'2016'!E49</f>
        <v>0</v>
      </c>
      <c r="G51" s="233" t="str">
        <v>75-84</v>
      </c>
      <c r="H51" s="153">
        <f>'2017'!C49</f>
        <v>0</v>
      </c>
      <c r="I51" s="154">
        <f>'2017'!D49</f>
        <v>0</v>
      </c>
      <c r="J51" s="234">
        <f>'2017'!E49</f>
        <v>0</v>
      </c>
      <c r="L51" s="233" t="str">
        <v>75-84</v>
      </c>
      <c r="M51" s="153">
        <f>'2018'!C49</f>
        <v>0</v>
      </c>
      <c r="N51" s="154">
        <f>'2018'!D49</f>
        <v>0</v>
      </c>
      <c r="O51" s="234">
        <f>'2018'!E49</f>
        <v>0</v>
      </c>
      <c r="P51" s="217"/>
      <c r="Q51" s="233" t="str">
        <v>75-84</v>
      </c>
      <c r="R51" s="153">
        <f>'2019'!C49</f>
        <v>0</v>
      </c>
      <c r="S51" s="154">
        <f>'2019'!D49</f>
        <v>0</v>
      </c>
      <c r="T51" s="234">
        <f>'2019'!E49</f>
        <v>0</v>
      </c>
      <c r="V51" s="233" t="str">
        <v>75-84</v>
      </c>
      <c r="W51" s="153">
        <f>'2020'!C49</f>
        <v>0</v>
      </c>
      <c r="X51" s="154">
        <f>'2020'!D49</f>
        <v>0</v>
      </c>
      <c r="Y51" s="234">
        <f>'2020'!E49</f>
        <v>0</v>
      </c>
      <c r="AA51" s="233" t="s">
        <v>83</v>
      </c>
      <c r="AB51" s="337"/>
      <c r="AC51" s="338"/>
      <c r="AD51" s="236"/>
      <c r="AF51" s="233" t="s">
        <v>83</v>
      </c>
      <c r="AG51" s="337"/>
      <c r="AH51" s="338"/>
      <c r="AI51" s="236"/>
      <c r="AK51" s="233" t="s">
        <v>83</v>
      </c>
      <c r="AL51" s="337"/>
      <c r="AM51" s="338"/>
      <c r="AN51" s="236"/>
      <c r="AP51" s="233" t="s">
        <v>83</v>
      </c>
      <c r="AQ51" s="337"/>
      <c r="AR51" s="338"/>
      <c r="AS51" s="236"/>
      <c r="AU51" s="233" t="s">
        <v>83</v>
      </c>
      <c r="AV51" s="337"/>
      <c r="AW51" s="338"/>
      <c r="AX51" s="236"/>
      <c r="AZ51" s="233" t="s">
        <v>83</v>
      </c>
      <c r="BA51" s="337"/>
      <c r="BB51" s="338"/>
      <c r="BC51" s="236"/>
      <c r="BE51" s="233" t="s">
        <v>83</v>
      </c>
      <c r="BF51" s="337"/>
      <c r="BG51" s="338"/>
      <c r="BH51" s="236"/>
    </row>
    <row r="52" spans="2:60">
      <c r="B52" s="233" t="str">
        <v>85+</v>
      </c>
      <c r="C52" s="153">
        <f>'2016'!C50</f>
        <v>0</v>
      </c>
      <c r="D52" s="154">
        <f>'2016'!D50</f>
        <v>0</v>
      </c>
      <c r="E52" s="234">
        <f>'2016'!E50</f>
        <v>0</v>
      </c>
      <c r="G52" s="233" t="str">
        <v>85+</v>
      </c>
      <c r="H52" s="153">
        <f>'2017'!C50</f>
        <v>0</v>
      </c>
      <c r="I52" s="154">
        <f>'2017'!D50</f>
        <v>0</v>
      </c>
      <c r="J52" s="234">
        <f>'2017'!E50</f>
        <v>0</v>
      </c>
      <c r="L52" s="233" t="str">
        <v>85+</v>
      </c>
      <c r="M52" s="153">
        <f>'2018'!C50</f>
        <v>0</v>
      </c>
      <c r="N52" s="154">
        <f>'2018'!D50</f>
        <v>0</v>
      </c>
      <c r="O52" s="234">
        <f>'2018'!E50</f>
        <v>0</v>
      </c>
      <c r="P52" s="217"/>
      <c r="Q52" s="233" t="str">
        <v>85+</v>
      </c>
      <c r="R52" s="153">
        <f>'2019'!C50</f>
        <v>0</v>
      </c>
      <c r="S52" s="154">
        <f>'2019'!D50</f>
        <v>0</v>
      </c>
      <c r="T52" s="234">
        <f>'2019'!E50</f>
        <v>0</v>
      </c>
      <c r="V52" s="233" t="str">
        <v>85+</v>
      </c>
      <c r="W52" s="153">
        <f>'2020'!C50</f>
        <v>0</v>
      </c>
      <c r="X52" s="154">
        <f>'2020'!D50</f>
        <v>0</v>
      </c>
      <c r="Y52" s="234">
        <f>'2020'!E50</f>
        <v>0</v>
      </c>
      <c r="AA52" s="233" t="s">
        <v>84</v>
      </c>
      <c r="AB52" s="337"/>
      <c r="AC52" s="338"/>
      <c r="AD52" s="234"/>
      <c r="AF52" s="233" t="s">
        <v>84</v>
      </c>
      <c r="AG52" s="337"/>
      <c r="AH52" s="338"/>
      <c r="AI52" s="234"/>
      <c r="AK52" s="233" t="s">
        <v>84</v>
      </c>
      <c r="AL52" s="337"/>
      <c r="AM52" s="338"/>
      <c r="AN52" s="234"/>
      <c r="AP52" s="233" t="s">
        <v>84</v>
      </c>
      <c r="AQ52" s="337"/>
      <c r="AR52" s="338"/>
      <c r="AS52" s="234"/>
      <c r="AU52" s="233" t="s">
        <v>84</v>
      </c>
      <c r="AV52" s="337"/>
      <c r="AW52" s="338"/>
      <c r="AX52" s="234"/>
      <c r="AZ52" s="233" t="s">
        <v>84</v>
      </c>
      <c r="BA52" s="337"/>
      <c r="BB52" s="338"/>
      <c r="BC52" s="234"/>
      <c r="BE52" s="233" t="s">
        <v>84</v>
      </c>
      <c r="BF52" s="337"/>
      <c r="BG52" s="338"/>
      <c r="BH52" s="234"/>
    </row>
    <row r="53" spans="2:60" ht="13" thickBot="1">
      <c r="B53" s="237" t="s">
        <v>127</v>
      </c>
      <c r="C53" s="336">
        <f>SUM(C40:C52)</f>
        <v>0</v>
      </c>
      <c r="D53" s="334">
        <f t="shared" ref="D53:E53" si="11">SUM(D40:D52)</f>
        <v>0</v>
      </c>
      <c r="E53" s="335">
        <f t="shared" si="11"/>
        <v>0</v>
      </c>
      <c r="G53" s="237" t="s">
        <v>127</v>
      </c>
      <c r="H53" s="336">
        <f>SUM(H40:H52)</f>
        <v>0</v>
      </c>
      <c r="I53" s="334">
        <f t="shared" ref="I53" si="12">SUM(I40:I52)</f>
        <v>0</v>
      </c>
      <c r="J53" s="335">
        <f t="shared" ref="J53" si="13">SUM(J40:J52)</f>
        <v>0</v>
      </c>
      <c r="L53" s="237" t="s">
        <v>127</v>
      </c>
      <c r="M53" s="336">
        <f>SUM(M40:M52)</f>
        <v>0</v>
      </c>
      <c r="N53" s="334">
        <f t="shared" ref="N53" si="14">SUM(N40:N52)</f>
        <v>0</v>
      </c>
      <c r="O53" s="335">
        <f t="shared" ref="O53" si="15">SUM(O40:O52)</f>
        <v>0</v>
      </c>
      <c r="P53" s="217"/>
      <c r="Q53" s="237" t="s">
        <v>127</v>
      </c>
      <c r="R53" s="336">
        <f>SUM(R40:R52)</f>
        <v>0</v>
      </c>
      <c r="S53" s="334">
        <f t="shared" ref="S53" si="16">SUM(S40:S52)</f>
        <v>0</v>
      </c>
      <c r="T53" s="335">
        <f t="shared" ref="T53" si="17">SUM(T40:T52)</f>
        <v>0</v>
      </c>
      <c r="V53" s="237" t="s">
        <v>127</v>
      </c>
      <c r="W53" s="245">
        <f>'2020'!C51</f>
        <v>0</v>
      </c>
      <c r="X53" s="246">
        <f>'2020'!D51</f>
        <v>0</v>
      </c>
      <c r="Y53" s="247">
        <f>'2020'!E51</f>
        <v>0</v>
      </c>
      <c r="AA53" s="237" t="s">
        <v>127</v>
      </c>
      <c r="AB53" s="336">
        <f>SUM(AB40:AB52)</f>
        <v>0</v>
      </c>
      <c r="AC53" s="334">
        <f t="shared" ref="AC53" si="18">SUM(AC40:AC52)</f>
        <v>0</v>
      </c>
      <c r="AD53" s="335">
        <f t="shared" ref="AD53" si="19">SUM(AD40:AD52)</f>
        <v>0</v>
      </c>
      <c r="AF53" s="237" t="s">
        <v>127</v>
      </c>
      <c r="AG53" s="336">
        <f>SUM(AG40:AG52)</f>
        <v>0</v>
      </c>
      <c r="AH53" s="334">
        <f t="shared" ref="AH53" si="20">SUM(AH40:AH52)</f>
        <v>0</v>
      </c>
      <c r="AI53" s="335">
        <f t="shared" ref="AI53" si="21">SUM(AI40:AI52)</f>
        <v>0</v>
      </c>
      <c r="AK53" s="237" t="s">
        <v>127</v>
      </c>
      <c r="AL53" s="336">
        <f>SUM(AL40:AL52)</f>
        <v>0</v>
      </c>
      <c r="AM53" s="334">
        <f t="shared" ref="AM53" si="22">SUM(AM40:AM52)</f>
        <v>0</v>
      </c>
      <c r="AN53" s="335">
        <f t="shared" ref="AN53" si="23">SUM(AN40:AN52)</f>
        <v>0</v>
      </c>
      <c r="AP53" s="237" t="s">
        <v>127</v>
      </c>
      <c r="AQ53" s="336">
        <f>SUM(AQ40:AQ52)</f>
        <v>0</v>
      </c>
      <c r="AR53" s="334">
        <f t="shared" ref="AR53" si="24">SUM(AR40:AR52)</f>
        <v>0</v>
      </c>
      <c r="AS53" s="335">
        <f t="shared" ref="AS53" si="25">SUM(AS40:AS52)</f>
        <v>0</v>
      </c>
      <c r="AU53" s="237" t="s">
        <v>127</v>
      </c>
      <c r="AV53" s="336">
        <f>SUM(AV40:AV52)</f>
        <v>0</v>
      </c>
      <c r="AW53" s="334">
        <f t="shared" ref="AW53" si="26">SUM(AW40:AW52)</f>
        <v>0</v>
      </c>
      <c r="AX53" s="335">
        <f t="shared" ref="AX53" si="27">SUM(AX40:AX52)</f>
        <v>0</v>
      </c>
      <c r="AZ53" s="237" t="s">
        <v>127</v>
      </c>
      <c r="BA53" s="336">
        <f>SUM(BA40:BA52)</f>
        <v>0</v>
      </c>
      <c r="BB53" s="334">
        <f t="shared" ref="BB53" si="28">SUM(BB40:BB52)</f>
        <v>0</v>
      </c>
      <c r="BC53" s="335">
        <f t="shared" ref="BC53" si="29">SUM(BC40:BC52)</f>
        <v>0</v>
      </c>
      <c r="BE53" s="237" t="s">
        <v>127</v>
      </c>
      <c r="BF53" s="336">
        <f>SUM(BF40:BF52)</f>
        <v>0</v>
      </c>
      <c r="BG53" s="334">
        <f t="shared" ref="BG53" si="30">SUM(BG40:BG52)</f>
        <v>0</v>
      </c>
      <c r="BH53" s="335">
        <f t="shared" ref="BH53" si="31">SUM(BH40:BH52)</f>
        <v>0</v>
      </c>
    </row>
    <row r="54" spans="2:60">
      <c r="P54" s="217"/>
      <c r="Q54" s="217"/>
      <c r="R54" s="217"/>
      <c r="S54" s="217"/>
      <c r="T54" s="217"/>
    </row>
    <row r="55" spans="2:60">
      <c r="P55" s="217"/>
      <c r="Q55" s="217"/>
      <c r="R55" s="217"/>
      <c r="S55" s="217"/>
      <c r="T55" s="217"/>
    </row>
  </sheetData>
  <pageMargins left="0" right="0" top="0.75" bottom="0.75" header="0.51180555555555496" footer="0.51180555555555496"/>
  <pageSetup firstPageNumber="0" orientation="landscape"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94533-A602-4990-B433-2AA486C870DE}">
  <dimension ref="A1:AMJ28"/>
  <sheetViews>
    <sheetView zoomScaleNormal="100" workbookViewId="0">
      <selection activeCell="B1" sqref="B1"/>
    </sheetView>
  </sheetViews>
  <sheetFormatPr defaultColWidth="11.54296875" defaultRowHeight="14"/>
  <cols>
    <col min="1" max="1" width="74.7265625" style="54" customWidth="1"/>
    <col min="2" max="2" width="13.453125" style="54" customWidth="1"/>
    <col min="3" max="3" width="2.7265625" style="54" customWidth="1"/>
    <col min="4" max="4" width="41" style="54" customWidth="1"/>
    <col min="5" max="5" width="53.81640625" style="54" customWidth="1"/>
    <col min="6" max="6" width="38.453125" style="54" customWidth="1"/>
    <col min="7" max="7" width="45" style="54" customWidth="1"/>
    <col min="8" max="8" width="21.54296875" style="53" customWidth="1"/>
    <col min="9" max="1024" width="11.54296875" style="53"/>
    <col min="1025" max="16384" width="11.54296875" style="21"/>
  </cols>
  <sheetData>
    <row r="1" spans="1:1024" ht="39" customHeight="1">
      <c r="A1" s="304" t="s">
        <v>173</v>
      </c>
    </row>
    <row r="2" spans="1:1024" s="68" customFormat="1" ht="16.5" customHeight="1">
      <c r="A2" s="69" t="s">
        <v>174</v>
      </c>
      <c r="B2" s="69" t="s">
        <v>175</v>
      </c>
      <c r="C2" s="71"/>
      <c r="D2" s="69" t="s">
        <v>176</v>
      </c>
      <c r="E2" s="69" t="s">
        <v>177</v>
      </c>
      <c r="F2" s="69" t="s">
        <v>178</v>
      </c>
      <c r="G2" s="70" t="s">
        <v>179</v>
      </c>
      <c r="H2" s="69" t="s">
        <v>180</v>
      </c>
    </row>
    <row r="3" spans="1:1024" ht="16.5" customHeight="1">
      <c r="A3" s="67" t="s">
        <v>181</v>
      </c>
      <c r="E3" s="57"/>
      <c r="H3" s="21"/>
    </row>
    <row r="4" spans="1:1024" s="53" customFormat="1" ht="28.4" customHeight="1">
      <c r="A4" s="53" t="s">
        <v>182</v>
      </c>
      <c r="B4" s="64"/>
      <c r="C4" s="54"/>
      <c r="D4" s="65" t="s">
        <v>183</v>
      </c>
      <c r="E4" s="63" t="s">
        <v>184</v>
      </c>
      <c r="F4" s="57" t="s">
        <v>185</v>
      </c>
      <c r="G4" s="57" t="s">
        <v>186</v>
      </c>
      <c r="H4" s="57" t="s">
        <v>187</v>
      </c>
    </row>
    <row r="5" spans="1:1024" s="53" customFormat="1" ht="26.15" customHeight="1">
      <c r="A5" s="53" t="s">
        <v>188</v>
      </c>
      <c r="B5" s="64"/>
      <c r="C5" s="54"/>
      <c r="D5" s="65" t="s">
        <v>183</v>
      </c>
      <c r="E5" s="63" t="s">
        <v>189</v>
      </c>
      <c r="F5" s="57" t="s">
        <v>190</v>
      </c>
      <c r="G5" s="57" t="s">
        <v>191</v>
      </c>
      <c r="H5" s="57" t="s">
        <v>192</v>
      </c>
      <c r="I5" s="21"/>
    </row>
    <row r="6" spans="1:1024" s="53" customFormat="1" ht="40.4" customHeight="1">
      <c r="A6" s="66" t="s">
        <v>193</v>
      </c>
      <c r="B6" s="64"/>
      <c r="C6" s="54"/>
      <c r="D6" s="65" t="s">
        <v>183</v>
      </c>
      <c r="E6" s="63" t="s">
        <v>184</v>
      </c>
      <c r="F6" s="57" t="s">
        <v>185</v>
      </c>
      <c r="G6" s="57" t="s">
        <v>194</v>
      </c>
      <c r="I6" s="21"/>
    </row>
    <row r="7" spans="1:1024" s="53" customFormat="1" ht="20.149999999999999" customHeight="1">
      <c r="A7" s="53" t="s">
        <v>195</v>
      </c>
      <c r="B7" s="64"/>
      <c r="C7" s="54"/>
      <c r="D7" s="65" t="s">
        <v>183</v>
      </c>
      <c r="E7" s="63" t="s">
        <v>184</v>
      </c>
      <c r="F7" s="57" t="s">
        <v>185</v>
      </c>
      <c r="G7" s="57" t="s">
        <v>196</v>
      </c>
    </row>
    <row r="8" spans="1:1024" s="53" customFormat="1" ht="17.899999999999999" customHeight="1">
      <c r="A8" s="53" t="s">
        <v>197</v>
      </c>
      <c r="B8" s="64"/>
      <c r="C8" s="54"/>
      <c r="D8" s="54" t="s">
        <v>198</v>
      </c>
      <c r="E8" s="63" t="s">
        <v>199</v>
      </c>
      <c r="F8" s="54" t="s">
        <v>200</v>
      </c>
      <c r="G8" s="54"/>
      <c r="H8" s="368" t="s">
        <v>201</v>
      </c>
    </row>
    <row r="9" spans="1:1024" s="53" customFormat="1" ht="16.5" customHeight="1">
      <c r="A9" s="53" t="s">
        <v>202</v>
      </c>
      <c r="B9" s="64"/>
      <c r="C9" s="54"/>
      <c r="D9" s="54" t="s">
        <v>198</v>
      </c>
      <c r="E9" s="63" t="s">
        <v>199</v>
      </c>
      <c r="F9" s="54" t="s">
        <v>200</v>
      </c>
      <c r="G9" s="54"/>
      <c r="H9" s="368"/>
    </row>
    <row r="10" spans="1:1024" s="53" customFormat="1" ht="16.5" customHeight="1">
      <c r="A10" s="53" t="s">
        <v>203</v>
      </c>
      <c r="B10" s="64"/>
      <c r="C10" s="54"/>
      <c r="D10" s="54" t="s">
        <v>198</v>
      </c>
      <c r="E10" s="63" t="s">
        <v>199</v>
      </c>
      <c r="F10" s="54" t="s">
        <v>200</v>
      </c>
      <c r="G10" s="54"/>
      <c r="H10" s="368"/>
    </row>
    <row r="11" spans="1:1024" s="53" customFormat="1" ht="16.5" customHeight="1">
      <c r="A11" s="53" t="s">
        <v>204</v>
      </c>
      <c r="B11" s="64"/>
      <c r="C11" s="54"/>
      <c r="D11" s="54" t="s">
        <v>205</v>
      </c>
      <c r="E11" s="63" t="s">
        <v>206</v>
      </c>
      <c r="F11" s="54" t="s">
        <v>207</v>
      </c>
      <c r="G11" s="54"/>
    </row>
    <row r="12" spans="1:1024" ht="41.15" customHeight="1">
      <c r="A12" s="62" t="s">
        <v>208</v>
      </c>
      <c r="B12" s="61"/>
      <c r="C12" s="21"/>
      <c r="D12" s="57" t="s">
        <v>209</v>
      </c>
      <c r="E12" s="60" t="s">
        <v>210</v>
      </c>
      <c r="F12" s="57" t="s">
        <v>211</v>
      </c>
      <c r="G12" s="21"/>
      <c r="H12" s="58" t="s">
        <v>212</v>
      </c>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c r="IS12" s="21"/>
      <c r="IT12" s="21"/>
      <c r="IU12" s="21"/>
      <c r="IV12" s="21"/>
      <c r="IW12" s="21"/>
      <c r="IX12" s="21"/>
      <c r="IY12" s="21"/>
      <c r="IZ12" s="21"/>
      <c r="JA12" s="21"/>
      <c r="JB12" s="21"/>
      <c r="JC12" s="21"/>
      <c r="JD12" s="21"/>
      <c r="JE12" s="21"/>
      <c r="JF12" s="21"/>
      <c r="JG12" s="21"/>
      <c r="JH12" s="21"/>
      <c r="JI12" s="21"/>
      <c r="JJ12" s="21"/>
      <c r="JK12" s="21"/>
      <c r="JL12" s="21"/>
      <c r="JM12" s="21"/>
      <c r="JN12" s="21"/>
      <c r="JO12" s="21"/>
      <c r="JP12" s="21"/>
      <c r="JQ12" s="21"/>
      <c r="JR12" s="21"/>
      <c r="JS12" s="21"/>
      <c r="JT12" s="21"/>
      <c r="JU12" s="21"/>
      <c r="JV12" s="21"/>
      <c r="JW12" s="21"/>
      <c r="JX12" s="21"/>
      <c r="JY12" s="21"/>
      <c r="JZ12" s="21"/>
      <c r="KA12" s="21"/>
      <c r="KB12" s="21"/>
      <c r="KC12" s="21"/>
      <c r="KD12" s="21"/>
      <c r="KE12" s="21"/>
      <c r="KF12" s="21"/>
      <c r="KG12" s="21"/>
      <c r="KH12" s="21"/>
      <c r="KI12" s="21"/>
      <c r="KJ12" s="21"/>
      <c r="KK12" s="21"/>
      <c r="KL12" s="21"/>
      <c r="KM12" s="21"/>
      <c r="KN12" s="21"/>
      <c r="KO12" s="21"/>
      <c r="KP12" s="21"/>
      <c r="KQ12" s="21"/>
      <c r="KR12" s="21"/>
      <c r="KS12" s="21"/>
      <c r="KT12" s="21"/>
      <c r="KU12" s="21"/>
      <c r="KV12" s="21"/>
      <c r="KW12" s="21"/>
      <c r="KX12" s="21"/>
      <c r="KY12" s="21"/>
      <c r="KZ12" s="21"/>
      <c r="LA12" s="21"/>
      <c r="LB12" s="21"/>
      <c r="LC12" s="21"/>
      <c r="LD12" s="21"/>
      <c r="LE12" s="21"/>
      <c r="LF12" s="21"/>
      <c r="LG12" s="21"/>
      <c r="LH12" s="21"/>
      <c r="LI12" s="21"/>
      <c r="LJ12" s="21"/>
      <c r="LK12" s="21"/>
      <c r="LL12" s="21"/>
      <c r="LM12" s="21"/>
      <c r="LN12" s="21"/>
      <c r="LO12" s="21"/>
      <c r="LP12" s="21"/>
      <c r="LQ12" s="21"/>
      <c r="LR12" s="21"/>
      <c r="LS12" s="21"/>
      <c r="LT12" s="21"/>
      <c r="LU12" s="21"/>
      <c r="LV12" s="21"/>
      <c r="LW12" s="21"/>
      <c r="LX12" s="21"/>
      <c r="LY12" s="21"/>
      <c r="LZ12" s="21"/>
      <c r="MA12" s="21"/>
      <c r="MB12" s="21"/>
      <c r="MC12" s="21"/>
      <c r="MD12" s="21"/>
      <c r="ME12" s="21"/>
      <c r="MF12" s="21"/>
      <c r="MG12" s="21"/>
      <c r="MH12" s="21"/>
      <c r="MI12" s="21"/>
      <c r="MJ12" s="21"/>
      <c r="MK12" s="21"/>
      <c r="ML12" s="21"/>
      <c r="MM12" s="21"/>
      <c r="MN12" s="21"/>
      <c r="MO12" s="21"/>
      <c r="MP12" s="21"/>
      <c r="MQ12" s="21"/>
      <c r="MR12" s="21"/>
      <c r="MS12" s="21"/>
      <c r="MT12" s="21"/>
      <c r="MU12" s="21"/>
      <c r="MV12" s="21"/>
      <c r="MW12" s="21"/>
      <c r="MX12" s="21"/>
      <c r="MY12" s="21"/>
      <c r="MZ12" s="21"/>
      <c r="NA12" s="21"/>
      <c r="NB12" s="21"/>
      <c r="NC12" s="21"/>
      <c r="ND12" s="21"/>
      <c r="NE12" s="21"/>
      <c r="NF12" s="21"/>
      <c r="NG12" s="21"/>
      <c r="NH12" s="21"/>
      <c r="NI12" s="21"/>
      <c r="NJ12" s="21"/>
      <c r="NK12" s="21"/>
      <c r="NL12" s="21"/>
      <c r="NM12" s="21"/>
      <c r="NN12" s="21"/>
      <c r="NO12" s="21"/>
      <c r="NP12" s="21"/>
      <c r="NQ12" s="21"/>
      <c r="NR12" s="21"/>
      <c r="NS12" s="21"/>
      <c r="NT12" s="21"/>
      <c r="NU12" s="21"/>
      <c r="NV12" s="21"/>
      <c r="NW12" s="21"/>
      <c r="NX12" s="21"/>
      <c r="NY12" s="21"/>
      <c r="NZ12" s="21"/>
      <c r="OA12" s="21"/>
      <c r="OB12" s="21"/>
      <c r="OC12" s="21"/>
      <c r="OD12" s="21"/>
      <c r="OE12" s="21"/>
      <c r="OF12" s="21"/>
      <c r="OG12" s="21"/>
      <c r="OH12" s="21"/>
      <c r="OI12" s="21"/>
      <c r="OJ12" s="21"/>
      <c r="OK12" s="21"/>
      <c r="OL12" s="21"/>
      <c r="OM12" s="21"/>
      <c r="ON12" s="21"/>
      <c r="OO12" s="21"/>
      <c r="OP12" s="21"/>
      <c r="OQ12" s="21"/>
      <c r="OR12" s="21"/>
      <c r="OS12" s="21"/>
      <c r="OT12" s="21"/>
      <c r="OU12" s="21"/>
      <c r="OV12" s="21"/>
      <c r="OW12" s="21"/>
      <c r="OX12" s="21"/>
      <c r="OY12" s="21"/>
      <c r="OZ12" s="21"/>
      <c r="PA12" s="21"/>
      <c r="PB12" s="21"/>
      <c r="PC12" s="21"/>
      <c r="PD12" s="21"/>
      <c r="PE12" s="21"/>
      <c r="PF12" s="21"/>
      <c r="PG12" s="21"/>
      <c r="PH12" s="21"/>
      <c r="PI12" s="21"/>
      <c r="PJ12" s="21"/>
      <c r="PK12" s="21"/>
      <c r="PL12" s="21"/>
      <c r="PM12" s="21"/>
      <c r="PN12" s="21"/>
      <c r="PO12" s="21"/>
      <c r="PP12" s="21"/>
      <c r="PQ12" s="21"/>
      <c r="PR12" s="21"/>
      <c r="PS12" s="21"/>
      <c r="PT12" s="21"/>
      <c r="PU12" s="21"/>
      <c r="PV12" s="21"/>
      <c r="PW12" s="21"/>
      <c r="PX12" s="21"/>
      <c r="PY12" s="21"/>
      <c r="PZ12" s="21"/>
      <c r="QA12" s="21"/>
      <c r="QB12" s="21"/>
      <c r="QC12" s="21"/>
      <c r="QD12" s="21"/>
      <c r="QE12" s="21"/>
      <c r="QF12" s="21"/>
      <c r="QG12" s="21"/>
      <c r="QH12" s="21"/>
      <c r="QI12" s="21"/>
      <c r="QJ12" s="21"/>
      <c r="QK12" s="21"/>
      <c r="QL12" s="21"/>
      <c r="QM12" s="21"/>
      <c r="QN12" s="21"/>
      <c r="QO12" s="21"/>
      <c r="QP12" s="21"/>
      <c r="QQ12" s="21"/>
      <c r="QR12" s="21"/>
      <c r="QS12" s="21"/>
      <c r="QT12" s="21"/>
      <c r="QU12" s="21"/>
      <c r="QV12" s="21"/>
      <c r="QW12" s="21"/>
      <c r="QX12" s="21"/>
      <c r="QY12" s="21"/>
      <c r="QZ12" s="21"/>
      <c r="RA12" s="21"/>
      <c r="RB12" s="21"/>
      <c r="RC12" s="21"/>
      <c r="RD12" s="21"/>
      <c r="RE12" s="21"/>
      <c r="RF12" s="21"/>
      <c r="RG12" s="21"/>
      <c r="RH12" s="21"/>
      <c r="RI12" s="21"/>
      <c r="RJ12" s="21"/>
      <c r="RK12" s="21"/>
      <c r="RL12" s="21"/>
      <c r="RM12" s="21"/>
      <c r="RN12" s="21"/>
      <c r="RO12" s="21"/>
      <c r="RP12" s="21"/>
      <c r="RQ12" s="21"/>
      <c r="RR12" s="21"/>
      <c r="RS12" s="21"/>
      <c r="RT12" s="21"/>
      <c r="RU12" s="21"/>
      <c r="RV12" s="21"/>
      <c r="RW12" s="21"/>
      <c r="RX12" s="21"/>
      <c r="RY12" s="21"/>
      <c r="RZ12" s="21"/>
      <c r="SA12" s="21"/>
      <c r="SB12" s="21"/>
      <c r="SC12" s="21"/>
      <c r="SD12" s="21"/>
      <c r="SE12" s="21"/>
      <c r="SF12" s="21"/>
      <c r="SG12" s="21"/>
      <c r="SH12" s="21"/>
      <c r="SI12" s="21"/>
      <c r="SJ12" s="21"/>
      <c r="SK12" s="21"/>
      <c r="SL12" s="21"/>
      <c r="SM12" s="21"/>
      <c r="SN12" s="21"/>
      <c r="SO12" s="21"/>
      <c r="SP12" s="21"/>
      <c r="SQ12" s="21"/>
      <c r="SR12" s="21"/>
      <c r="SS12" s="21"/>
      <c r="ST12" s="21"/>
      <c r="SU12" s="21"/>
      <c r="SV12" s="21"/>
      <c r="SW12" s="21"/>
      <c r="SX12" s="21"/>
      <c r="SY12" s="21"/>
      <c r="SZ12" s="21"/>
      <c r="TA12" s="21"/>
      <c r="TB12" s="21"/>
      <c r="TC12" s="21"/>
      <c r="TD12" s="21"/>
      <c r="TE12" s="21"/>
      <c r="TF12" s="21"/>
      <c r="TG12" s="21"/>
      <c r="TH12" s="21"/>
      <c r="TI12" s="21"/>
      <c r="TJ12" s="21"/>
      <c r="TK12" s="21"/>
      <c r="TL12" s="21"/>
      <c r="TM12" s="21"/>
      <c r="TN12" s="21"/>
      <c r="TO12" s="21"/>
      <c r="TP12" s="21"/>
      <c r="TQ12" s="21"/>
      <c r="TR12" s="21"/>
      <c r="TS12" s="21"/>
      <c r="TT12" s="21"/>
      <c r="TU12" s="21"/>
      <c r="TV12" s="21"/>
      <c r="TW12" s="21"/>
      <c r="TX12" s="21"/>
      <c r="TY12" s="21"/>
      <c r="TZ12" s="21"/>
      <c r="UA12" s="21"/>
      <c r="UB12" s="21"/>
      <c r="UC12" s="21"/>
      <c r="UD12" s="21"/>
      <c r="UE12" s="21"/>
      <c r="UF12" s="21"/>
      <c r="UG12" s="21"/>
      <c r="UH12" s="21"/>
      <c r="UI12" s="21"/>
      <c r="UJ12" s="21"/>
      <c r="UK12" s="21"/>
      <c r="UL12" s="21"/>
      <c r="UM12" s="21"/>
      <c r="UN12" s="21"/>
      <c r="UO12" s="21"/>
      <c r="UP12" s="21"/>
      <c r="UQ12" s="21"/>
      <c r="UR12" s="21"/>
      <c r="US12" s="21"/>
      <c r="UT12" s="21"/>
      <c r="UU12" s="21"/>
      <c r="UV12" s="21"/>
      <c r="UW12" s="21"/>
      <c r="UX12" s="21"/>
      <c r="UY12" s="21"/>
      <c r="UZ12" s="21"/>
      <c r="VA12" s="21"/>
      <c r="VB12" s="21"/>
      <c r="VC12" s="21"/>
      <c r="VD12" s="21"/>
      <c r="VE12" s="21"/>
      <c r="VF12" s="21"/>
      <c r="VG12" s="21"/>
      <c r="VH12" s="21"/>
      <c r="VI12" s="21"/>
      <c r="VJ12" s="21"/>
      <c r="VK12" s="21"/>
      <c r="VL12" s="21"/>
      <c r="VM12" s="21"/>
      <c r="VN12" s="21"/>
      <c r="VO12" s="21"/>
      <c r="VP12" s="21"/>
      <c r="VQ12" s="21"/>
      <c r="VR12" s="21"/>
      <c r="VS12" s="21"/>
      <c r="VT12" s="21"/>
      <c r="VU12" s="21"/>
      <c r="VV12" s="21"/>
      <c r="VW12" s="21"/>
      <c r="VX12" s="21"/>
      <c r="VY12" s="21"/>
      <c r="VZ12" s="21"/>
      <c r="WA12" s="21"/>
      <c r="WB12" s="21"/>
      <c r="WC12" s="21"/>
      <c r="WD12" s="21"/>
      <c r="WE12" s="21"/>
      <c r="WF12" s="21"/>
      <c r="WG12" s="21"/>
      <c r="WH12" s="21"/>
      <c r="WI12" s="21"/>
      <c r="WJ12" s="21"/>
      <c r="WK12" s="21"/>
      <c r="WL12" s="21"/>
      <c r="WM12" s="21"/>
      <c r="WN12" s="21"/>
      <c r="WO12" s="21"/>
      <c r="WP12" s="21"/>
      <c r="WQ12" s="21"/>
      <c r="WR12" s="21"/>
      <c r="WS12" s="21"/>
      <c r="WT12" s="21"/>
      <c r="WU12" s="21"/>
      <c r="WV12" s="21"/>
      <c r="WW12" s="21"/>
      <c r="WX12" s="21"/>
      <c r="WY12" s="21"/>
      <c r="WZ12" s="21"/>
      <c r="XA12" s="21"/>
      <c r="XB12" s="21"/>
      <c r="XC12" s="21"/>
      <c r="XD12" s="21"/>
      <c r="XE12" s="21"/>
      <c r="XF12" s="21"/>
      <c r="XG12" s="21"/>
      <c r="XH12" s="21"/>
      <c r="XI12" s="21"/>
      <c r="XJ12" s="21"/>
      <c r="XK12" s="21"/>
      <c r="XL12" s="21"/>
      <c r="XM12" s="21"/>
      <c r="XN12" s="21"/>
      <c r="XO12" s="21"/>
      <c r="XP12" s="21"/>
      <c r="XQ12" s="21"/>
      <c r="XR12" s="21"/>
      <c r="XS12" s="21"/>
      <c r="XT12" s="21"/>
      <c r="XU12" s="21"/>
      <c r="XV12" s="21"/>
      <c r="XW12" s="21"/>
      <c r="XX12" s="21"/>
      <c r="XY12" s="21"/>
      <c r="XZ12" s="21"/>
      <c r="YA12" s="21"/>
      <c r="YB12" s="21"/>
      <c r="YC12" s="21"/>
      <c r="YD12" s="21"/>
      <c r="YE12" s="21"/>
      <c r="YF12" s="21"/>
      <c r="YG12" s="21"/>
      <c r="YH12" s="21"/>
      <c r="YI12" s="21"/>
      <c r="YJ12" s="21"/>
      <c r="YK12" s="21"/>
      <c r="YL12" s="21"/>
      <c r="YM12" s="21"/>
      <c r="YN12" s="21"/>
      <c r="YO12" s="21"/>
      <c r="YP12" s="21"/>
      <c r="YQ12" s="21"/>
      <c r="YR12" s="21"/>
      <c r="YS12" s="21"/>
      <c r="YT12" s="21"/>
      <c r="YU12" s="21"/>
      <c r="YV12" s="21"/>
      <c r="YW12" s="21"/>
      <c r="YX12" s="21"/>
      <c r="YY12" s="21"/>
      <c r="YZ12" s="21"/>
      <c r="ZA12" s="21"/>
      <c r="ZB12" s="21"/>
      <c r="ZC12" s="21"/>
      <c r="ZD12" s="21"/>
      <c r="ZE12" s="21"/>
      <c r="ZF12" s="21"/>
      <c r="ZG12" s="21"/>
      <c r="ZH12" s="21"/>
      <c r="ZI12" s="21"/>
      <c r="ZJ12" s="21"/>
      <c r="ZK12" s="21"/>
      <c r="ZL12" s="21"/>
      <c r="ZM12" s="21"/>
      <c r="ZN12" s="21"/>
      <c r="ZO12" s="21"/>
      <c r="ZP12" s="21"/>
      <c r="ZQ12" s="21"/>
      <c r="ZR12" s="21"/>
      <c r="ZS12" s="21"/>
      <c r="ZT12" s="21"/>
      <c r="ZU12" s="21"/>
      <c r="ZV12" s="21"/>
      <c r="ZW12" s="21"/>
      <c r="ZX12" s="21"/>
      <c r="ZY12" s="21"/>
      <c r="ZZ12" s="21"/>
      <c r="AAA12" s="21"/>
      <c r="AAB12" s="21"/>
      <c r="AAC12" s="21"/>
      <c r="AAD12" s="21"/>
      <c r="AAE12" s="21"/>
      <c r="AAF12" s="21"/>
      <c r="AAG12" s="21"/>
      <c r="AAH12" s="21"/>
      <c r="AAI12" s="21"/>
      <c r="AAJ12" s="21"/>
      <c r="AAK12" s="21"/>
      <c r="AAL12" s="21"/>
      <c r="AAM12" s="21"/>
      <c r="AAN12" s="21"/>
      <c r="AAO12" s="21"/>
      <c r="AAP12" s="21"/>
      <c r="AAQ12" s="21"/>
      <c r="AAR12" s="21"/>
      <c r="AAS12" s="21"/>
      <c r="AAT12" s="21"/>
      <c r="AAU12" s="21"/>
      <c r="AAV12" s="21"/>
      <c r="AAW12" s="21"/>
      <c r="AAX12" s="21"/>
      <c r="AAY12" s="21"/>
      <c r="AAZ12" s="21"/>
      <c r="ABA12" s="21"/>
      <c r="ABB12" s="21"/>
      <c r="ABC12" s="21"/>
      <c r="ABD12" s="21"/>
      <c r="ABE12" s="21"/>
      <c r="ABF12" s="21"/>
      <c r="ABG12" s="21"/>
      <c r="ABH12" s="21"/>
      <c r="ABI12" s="21"/>
      <c r="ABJ12" s="21"/>
      <c r="ABK12" s="21"/>
      <c r="ABL12" s="21"/>
      <c r="ABM12" s="21"/>
      <c r="ABN12" s="21"/>
      <c r="ABO12" s="21"/>
      <c r="ABP12" s="21"/>
      <c r="ABQ12" s="21"/>
      <c r="ABR12" s="21"/>
      <c r="ABS12" s="21"/>
      <c r="ABT12" s="21"/>
      <c r="ABU12" s="21"/>
      <c r="ABV12" s="21"/>
      <c r="ABW12" s="21"/>
      <c r="ABX12" s="21"/>
      <c r="ABY12" s="21"/>
      <c r="ABZ12" s="21"/>
      <c r="ACA12" s="21"/>
      <c r="ACB12" s="21"/>
      <c r="ACC12" s="21"/>
      <c r="ACD12" s="21"/>
      <c r="ACE12" s="21"/>
      <c r="ACF12" s="21"/>
      <c r="ACG12" s="21"/>
      <c r="ACH12" s="21"/>
      <c r="ACI12" s="21"/>
      <c r="ACJ12" s="21"/>
      <c r="ACK12" s="21"/>
      <c r="ACL12" s="21"/>
      <c r="ACM12" s="21"/>
      <c r="ACN12" s="21"/>
      <c r="ACO12" s="21"/>
      <c r="ACP12" s="21"/>
      <c r="ACQ12" s="21"/>
      <c r="ACR12" s="21"/>
      <c r="ACS12" s="21"/>
      <c r="ACT12" s="21"/>
      <c r="ACU12" s="21"/>
      <c r="ACV12" s="21"/>
      <c r="ACW12" s="21"/>
      <c r="ACX12" s="21"/>
      <c r="ACY12" s="21"/>
      <c r="ACZ12" s="21"/>
      <c r="ADA12" s="21"/>
      <c r="ADB12" s="21"/>
      <c r="ADC12" s="21"/>
      <c r="ADD12" s="21"/>
      <c r="ADE12" s="21"/>
      <c r="ADF12" s="21"/>
      <c r="ADG12" s="21"/>
      <c r="ADH12" s="21"/>
      <c r="ADI12" s="21"/>
      <c r="ADJ12" s="21"/>
      <c r="ADK12" s="21"/>
      <c r="ADL12" s="21"/>
      <c r="ADM12" s="21"/>
      <c r="ADN12" s="21"/>
      <c r="ADO12" s="21"/>
      <c r="ADP12" s="21"/>
      <c r="ADQ12" s="21"/>
      <c r="ADR12" s="21"/>
      <c r="ADS12" s="21"/>
      <c r="ADT12" s="21"/>
      <c r="ADU12" s="21"/>
      <c r="ADV12" s="21"/>
      <c r="ADW12" s="21"/>
      <c r="ADX12" s="21"/>
      <c r="ADY12" s="21"/>
      <c r="ADZ12" s="21"/>
      <c r="AEA12" s="21"/>
      <c r="AEB12" s="21"/>
      <c r="AEC12" s="21"/>
      <c r="AED12" s="21"/>
      <c r="AEE12" s="21"/>
      <c r="AEF12" s="21"/>
      <c r="AEG12" s="21"/>
      <c r="AEH12" s="21"/>
      <c r="AEI12" s="21"/>
      <c r="AEJ12" s="21"/>
      <c r="AEK12" s="21"/>
      <c r="AEL12" s="21"/>
      <c r="AEM12" s="21"/>
      <c r="AEN12" s="21"/>
      <c r="AEO12" s="21"/>
      <c r="AEP12" s="21"/>
      <c r="AEQ12" s="21"/>
      <c r="AER12" s="21"/>
      <c r="AES12" s="21"/>
      <c r="AET12" s="21"/>
      <c r="AEU12" s="21"/>
      <c r="AEV12" s="21"/>
      <c r="AEW12" s="21"/>
      <c r="AEX12" s="21"/>
      <c r="AEY12" s="21"/>
      <c r="AEZ12" s="21"/>
      <c r="AFA12" s="21"/>
      <c r="AFB12" s="21"/>
      <c r="AFC12" s="21"/>
      <c r="AFD12" s="21"/>
      <c r="AFE12" s="21"/>
      <c r="AFF12" s="21"/>
      <c r="AFG12" s="21"/>
      <c r="AFH12" s="21"/>
      <c r="AFI12" s="21"/>
      <c r="AFJ12" s="21"/>
      <c r="AFK12" s="21"/>
      <c r="AFL12" s="21"/>
      <c r="AFM12" s="21"/>
      <c r="AFN12" s="21"/>
      <c r="AFO12" s="21"/>
      <c r="AFP12" s="21"/>
      <c r="AFQ12" s="21"/>
      <c r="AFR12" s="21"/>
      <c r="AFS12" s="21"/>
      <c r="AFT12" s="21"/>
      <c r="AFU12" s="21"/>
      <c r="AFV12" s="21"/>
      <c r="AFW12" s="21"/>
      <c r="AFX12" s="21"/>
      <c r="AFY12" s="21"/>
      <c r="AFZ12" s="21"/>
      <c r="AGA12" s="21"/>
      <c r="AGB12" s="21"/>
      <c r="AGC12" s="21"/>
      <c r="AGD12" s="21"/>
      <c r="AGE12" s="21"/>
      <c r="AGF12" s="21"/>
      <c r="AGG12" s="21"/>
      <c r="AGH12" s="21"/>
      <c r="AGI12" s="21"/>
      <c r="AGJ12" s="21"/>
      <c r="AGK12" s="21"/>
      <c r="AGL12" s="21"/>
      <c r="AGM12" s="21"/>
      <c r="AGN12" s="21"/>
      <c r="AGO12" s="21"/>
      <c r="AGP12" s="21"/>
      <c r="AGQ12" s="21"/>
      <c r="AGR12" s="21"/>
      <c r="AGS12" s="21"/>
      <c r="AGT12" s="21"/>
      <c r="AGU12" s="21"/>
      <c r="AGV12" s="21"/>
      <c r="AGW12" s="21"/>
      <c r="AGX12" s="21"/>
      <c r="AGY12" s="21"/>
      <c r="AGZ12" s="21"/>
      <c r="AHA12" s="21"/>
      <c r="AHB12" s="21"/>
      <c r="AHC12" s="21"/>
      <c r="AHD12" s="21"/>
      <c r="AHE12" s="21"/>
      <c r="AHF12" s="21"/>
      <c r="AHG12" s="21"/>
      <c r="AHH12" s="21"/>
      <c r="AHI12" s="21"/>
      <c r="AHJ12" s="21"/>
      <c r="AHK12" s="21"/>
      <c r="AHL12" s="21"/>
      <c r="AHM12" s="21"/>
      <c r="AHN12" s="21"/>
      <c r="AHO12" s="21"/>
      <c r="AHP12" s="21"/>
      <c r="AHQ12" s="21"/>
      <c r="AHR12" s="21"/>
      <c r="AHS12" s="21"/>
      <c r="AHT12" s="21"/>
      <c r="AHU12" s="21"/>
      <c r="AHV12" s="21"/>
      <c r="AHW12" s="21"/>
      <c r="AHX12" s="21"/>
      <c r="AHY12" s="21"/>
      <c r="AHZ12" s="21"/>
      <c r="AIA12" s="21"/>
      <c r="AIB12" s="21"/>
      <c r="AIC12" s="21"/>
      <c r="AID12" s="21"/>
      <c r="AIE12" s="21"/>
      <c r="AIF12" s="21"/>
      <c r="AIG12" s="21"/>
      <c r="AIH12" s="21"/>
      <c r="AII12" s="21"/>
      <c r="AIJ12" s="21"/>
      <c r="AIK12" s="21"/>
      <c r="AIL12" s="21"/>
      <c r="AIM12" s="21"/>
      <c r="AIN12" s="21"/>
      <c r="AIO12" s="21"/>
      <c r="AIP12" s="21"/>
      <c r="AIQ12" s="21"/>
      <c r="AIR12" s="21"/>
      <c r="AIS12" s="21"/>
      <c r="AIT12" s="21"/>
      <c r="AIU12" s="21"/>
      <c r="AIV12" s="21"/>
      <c r="AIW12" s="21"/>
      <c r="AIX12" s="21"/>
      <c r="AIY12" s="21"/>
      <c r="AIZ12" s="21"/>
      <c r="AJA12" s="21"/>
      <c r="AJB12" s="21"/>
      <c r="AJC12" s="21"/>
      <c r="AJD12" s="21"/>
      <c r="AJE12" s="21"/>
      <c r="AJF12" s="21"/>
      <c r="AJG12" s="21"/>
      <c r="AJH12" s="21"/>
      <c r="AJI12" s="21"/>
      <c r="AJJ12" s="21"/>
      <c r="AJK12" s="21"/>
      <c r="AJL12" s="21"/>
      <c r="AJM12" s="21"/>
      <c r="AJN12" s="21"/>
      <c r="AJO12" s="21"/>
      <c r="AJP12" s="21"/>
      <c r="AJQ12" s="21"/>
      <c r="AJR12" s="21"/>
      <c r="AJS12" s="21"/>
      <c r="AJT12" s="21"/>
      <c r="AJU12" s="21"/>
      <c r="AJV12" s="21"/>
      <c r="AJW12" s="21"/>
      <c r="AJX12" s="21"/>
      <c r="AJY12" s="21"/>
      <c r="AJZ12" s="21"/>
      <c r="AKA12" s="21"/>
      <c r="AKB12" s="21"/>
      <c r="AKC12" s="21"/>
      <c r="AKD12" s="21"/>
      <c r="AKE12" s="21"/>
      <c r="AKF12" s="21"/>
      <c r="AKG12" s="21"/>
      <c r="AKH12" s="21"/>
      <c r="AKI12" s="21"/>
      <c r="AKJ12" s="21"/>
      <c r="AKK12" s="21"/>
      <c r="AKL12" s="21"/>
      <c r="AKM12" s="21"/>
      <c r="AKN12" s="21"/>
      <c r="AKO12" s="21"/>
      <c r="AKP12" s="21"/>
      <c r="AKQ12" s="21"/>
      <c r="AKR12" s="21"/>
      <c r="AKS12" s="21"/>
      <c r="AKT12" s="21"/>
      <c r="AKU12" s="21"/>
      <c r="AKV12" s="21"/>
      <c r="AKW12" s="21"/>
      <c r="AKX12" s="21"/>
      <c r="AKY12" s="21"/>
      <c r="AKZ12" s="21"/>
      <c r="ALA12" s="21"/>
      <c r="ALB12" s="21"/>
      <c r="ALC12" s="21"/>
      <c r="ALD12" s="21"/>
      <c r="ALE12" s="21"/>
      <c r="ALF12" s="21"/>
      <c r="ALG12" s="21"/>
      <c r="ALH12" s="21"/>
      <c r="ALI12" s="21"/>
      <c r="ALJ12" s="21"/>
      <c r="ALK12" s="21"/>
      <c r="ALL12" s="21"/>
      <c r="ALM12" s="21"/>
      <c r="ALN12" s="21"/>
      <c r="ALO12" s="21"/>
      <c r="ALP12" s="21"/>
      <c r="ALQ12" s="21"/>
      <c r="ALR12" s="21"/>
      <c r="ALS12" s="21"/>
      <c r="ALT12" s="21"/>
      <c r="ALU12" s="21"/>
      <c r="ALV12" s="21"/>
      <c r="ALW12" s="21"/>
      <c r="ALX12" s="21"/>
      <c r="ALY12" s="21"/>
      <c r="ALZ12" s="21"/>
      <c r="AMA12" s="21"/>
      <c r="AMB12" s="21"/>
      <c r="AMC12" s="21"/>
      <c r="AMD12" s="21"/>
      <c r="AME12" s="21"/>
      <c r="AMF12" s="21"/>
      <c r="AMG12" s="21"/>
      <c r="AMH12" s="21"/>
      <c r="AMI12" s="21"/>
      <c r="AMJ12" s="21"/>
    </row>
    <row r="13" spans="1:1024" ht="16.5" customHeight="1">
      <c r="D13" s="58"/>
      <c r="E13" s="58"/>
      <c r="F13" s="21"/>
      <c r="G13" s="58"/>
    </row>
    <row r="14" spans="1:1024" ht="35.9" customHeight="1">
      <c r="A14" s="21"/>
      <c r="B14" s="21"/>
      <c r="D14" s="58"/>
      <c r="E14" s="57"/>
      <c r="G14" s="57"/>
    </row>
    <row r="15" spans="1:1024" ht="16.5" customHeight="1">
      <c r="A15" s="21"/>
      <c r="D15" s="58"/>
    </row>
    <row r="16" spans="1:1024" ht="16.5" customHeight="1">
      <c r="A16" s="59"/>
      <c r="G16" s="58"/>
    </row>
    <row r="17" spans="1:6" ht="16.5" customHeight="1">
      <c r="A17" s="21"/>
    </row>
    <row r="20" spans="1:6" ht="16.5" customHeight="1">
      <c r="E20" s="21"/>
      <c r="F20" s="21"/>
    </row>
    <row r="21" spans="1:6" ht="32.15" customHeight="1">
      <c r="A21" s="56" t="s">
        <v>213</v>
      </c>
      <c r="E21" s="21"/>
      <c r="F21" s="57"/>
    </row>
    <row r="22" spans="1:6" ht="16.5" customHeight="1">
      <c r="A22" s="54" t="s">
        <v>214</v>
      </c>
      <c r="F22" s="21"/>
    </row>
    <row r="23" spans="1:6" ht="16.5" customHeight="1">
      <c r="A23" s="54" t="s">
        <v>215</v>
      </c>
    </row>
    <row r="24" spans="1:6" ht="16.5" customHeight="1">
      <c r="A24" s="55" t="s">
        <v>216</v>
      </c>
    </row>
    <row r="25" spans="1:6" ht="16.5" customHeight="1">
      <c r="A25" s="56" t="s">
        <v>217</v>
      </c>
    </row>
    <row r="26" spans="1:6" ht="16.5" customHeight="1">
      <c r="A26" s="55" t="s">
        <v>218</v>
      </c>
    </row>
    <row r="27" spans="1:6" ht="16.5" customHeight="1">
      <c r="A27" s="54" t="s">
        <v>219</v>
      </c>
    </row>
    <row r="28" spans="1:6" ht="16.5" customHeight="1">
      <c r="A28" s="55" t="s">
        <v>220</v>
      </c>
    </row>
  </sheetData>
  <mergeCells count="1">
    <mergeCell ref="H8:H10"/>
  </mergeCells>
  <hyperlinks>
    <hyperlink ref="E4" r:id="rId1" xr:uid="{87A1C83D-EB1E-4C0F-A72A-CF096A3EA65F}"/>
    <hyperlink ref="E5" r:id="rId2" xr:uid="{1BF5D543-9777-4CBD-AF2B-1E12377957DF}"/>
    <hyperlink ref="E6" r:id="rId3" xr:uid="{04EEDE38-9FA5-47FB-A839-E9EE97302C90}"/>
    <hyperlink ref="E7" r:id="rId4" xr:uid="{3AA1801F-0CB4-49F7-AB59-AF17880459F9}"/>
    <hyperlink ref="E8" r:id="rId5" xr:uid="{50A1B699-92DF-4E84-A44E-F35D66C628EB}"/>
    <hyperlink ref="E9" r:id="rId6" xr:uid="{37CFFD5F-9B7F-4F88-9781-17D0DACCBFBC}"/>
    <hyperlink ref="E10" r:id="rId7" xr:uid="{151A8B6E-B6A2-42A2-AB46-9402DF3C4CB2}"/>
    <hyperlink ref="E11" r:id="rId8" xr:uid="{52708420-897C-42C4-82CA-BA91019BAB2E}"/>
    <hyperlink ref="E12" r:id="rId9" xr:uid="{5DBDB30F-6D78-4352-A7FF-8A081DEA8651}"/>
  </hyperlink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J140"/>
  <sheetViews>
    <sheetView topLeftCell="A47" workbookViewId="0">
      <selection activeCell="D51" sqref="D51"/>
    </sheetView>
  </sheetViews>
  <sheetFormatPr defaultRowHeight="12.5"/>
  <cols>
    <col min="1" max="2" width="15.54296875" style="52" customWidth="1"/>
    <col min="3" max="3" width="20.54296875" customWidth="1"/>
    <col min="4" max="4" width="24.81640625" customWidth="1"/>
    <col min="7" max="7" width="8.7265625" style="52"/>
    <col min="8" max="8" width="8.7265625" customWidth="1"/>
    <col min="9" max="9" width="19.453125" customWidth="1"/>
    <col min="10" max="10" width="24.81640625" customWidth="1"/>
  </cols>
  <sheetData>
    <row r="1" spans="1:9" hidden="1"/>
    <row r="2" spans="1:9" hidden="1">
      <c r="A2" s="51" t="s">
        <v>144</v>
      </c>
      <c r="B2" s="51"/>
      <c r="E2" s="7"/>
    </row>
    <row r="3" spans="1:9" ht="25.5" hidden="1">
      <c r="A3" s="115"/>
      <c r="B3" s="115"/>
      <c r="C3" s="97" t="s">
        <v>221</v>
      </c>
      <c r="E3" s="7" t="s">
        <v>222</v>
      </c>
      <c r="G3" s="51" t="s">
        <v>223</v>
      </c>
      <c r="H3" s="97" t="s">
        <v>224</v>
      </c>
      <c r="I3" s="97" t="s">
        <v>221</v>
      </c>
    </row>
    <row r="4" spans="1:9" hidden="1">
      <c r="A4" s="103"/>
      <c r="B4" s="103"/>
      <c r="C4" s="75" t="e">
        <f>#REF!</f>
        <v>#REF!</v>
      </c>
      <c r="E4" t="e">
        <f>RANK(C4,C$4:C$9)</f>
        <v>#REF!</v>
      </c>
      <c r="G4" s="52">
        <v>1</v>
      </c>
      <c r="H4" s="92" t="e">
        <f>INDEX($A$4:$A$9,MATCH(ROWS($C$4:C4),$E$4:$E$9,0))</f>
        <v>#N/A</v>
      </c>
      <c r="I4" s="92" t="e">
        <f>INDEX($C$4:$C$9,MATCH(ROWS($E$4:E4),$E$4:$E$9,0))</f>
        <v>#N/A</v>
      </c>
    </row>
    <row r="5" spans="1:9" hidden="1">
      <c r="A5" s="103"/>
      <c r="B5" s="103"/>
      <c r="C5" s="75" t="e">
        <f>#REF!</f>
        <v>#REF!</v>
      </c>
      <c r="E5" t="e">
        <f t="shared" ref="E5:E9" si="0">RANK(C5,C$4:C$9)</f>
        <v>#REF!</v>
      </c>
      <c r="G5" s="52">
        <v>2</v>
      </c>
      <c r="H5" s="92" t="e">
        <f>INDEX($A$4:$A$9,MATCH(ROWS($C$4:C5),$E$4:$E$9,0))</f>
        <v>#N/A</v>
      </c>
      <c r="I5" s="92" t="e">
        <f>INDEX($C$4:$C$9,MATCH(ROWS($E$4:E5),$E$4:$E$9,0))</f>
        <v>#N/A</v>
      </c>
    </row>
    <row r="6" spans="1:9" hidden="1">
      <c r="A6" s="103"/>
      <c r="B6" s="103"/>
      <c r="C6" s="75" t="e">
        <f>#REF!</f>
        <v>#REF!</v>
      </c>
      <c r="E6" t="e">
        <f t="shared" si="0"/>
        <v>#REF!</v>
      </c>
      <c r="G6" s="52">
        <v>3</v>
      </c>
      <c r="H6" s="92" t="e">
        <f>INDEX($A$4:$A$9,MATCH(ROWS($C$4:C6),$E$4:$E$9,0))</f>
        <v>#N/A</v>
      </c>
      <c r="I6" s="92" t="e">
        <f>INDEX($C$4:$C$9,MATCH(ROWS($E$4:E6),$E$4:$E$9,0))</f>
        <v>#N/A</v>
      </c>
    </row>
    <row r="7" spans="1:9" hidden="1">
      <c r="A7" s="103"/>
      <c r="B7" s="103"/>
      <c r="C7" s="75" t="e">
        <f>#REF!</f>
        <v>#REF!</v>
      </c>
      <c r="E7" t="e">
        <f t="shared" si="0"/>
        <v>#REF!</v>
      </c>
      <c r="G7" s="52">
        <v>4</v>
      </c>
      <c r="H7" s="92" t="e">
        <f>INDEX($A$4:$A$9,MATCH(ROWS($C$4:C7),$E$4:$E$9,0))</f>
        <v>#N/A</v>
      </c>
      <c r="I7" s="92" t="e">
        <f>INDEX($C$4:$C$9,MATCH(ROWS($E$4:E7),$E$4:$E$9,0))</f>
        <v>#N/A</v>
      </c>
    </row>
    <row r="8" spans="1:9" hidden="1">
      <c r="A8" s="103"/>
      <c r="B8" s="103"/>
      <c r="C8" s="75" t="e">
        <f>#REF!</f>
        <v>#REF!</v>
      </c>
      <c r="E8" t="e">
        <f t="shared" si="0"/>
        <v>#REF!</v>
      </c>
      <c r="G8" s="52">
        <v>5</v>
      </c>
      <c r="H8" s="92" t="e">
        <f>INDEX($A$4:$A$9,MATCH(ROWS($C$4:C8),$E$4:$E$9,0))</f>
        <v>#N/A</v>
      </c>
      <c r="I8" s="92" t="e">
        <f>INDEX($C$4:$C$9,MATCH(ROWS($E$4:E8),$E$4:$E$9,0))</f>
        <v>#N/A</v>
      </c>
    </row>
    <row r="9" spans="1:9" hidden="1">
      <c r="A9" s="103"/>
      <c r="B9" s="103"/>
      <c r="C9" s="75" t="e">
        <f>#REF!</f>
        <v>#REF!</v>
      </c>
      <c r="E9" t="e">
        <f t="shared" si="0"/>
        <v>#REF!</v>
      </c>
      <c r="G9" s="52">
        <v>6</v>
      </c>
      <c r="H9" s="92" t="e">
        <f>INDEX($A$4:$A$9,MATCH(ROWS($C$4:C9),$E$4:$E$9,0))</f>
        <v>#N/A</v>
      </c>
      <c r="I9" s="92" t="e">
        <f>INDEX($C$4:$C$9,MATCH(ROWS($E$4:E9),$E$4:$E$9,0))</f>
        <v>#N/A</v>
      </c>
    </row>
    <row r="10" spans="1:9" hidden="1">
      <c r="A10" s="107"/>
      <c r="B10" s="107"/>
      <c r="C10" s="15"/>
      <c r="H10" s="114"/>
      <c r="I10" s="114"/>
    </row>
    <row r="11" spans="1:9" hidden="1">
      <c r="A11" s="51" t="s">
        <v>164</v>
      </c>
      <c r="B11" s="51"/>
    </row>
    <row r="12" spans="1:9" ht="25.5" hidden="1">
      <c r="A12" s="115"/>
      <c r="B12" s="115"/>
      <c r="C12" s="97" t="s">
        <v>221</v>
      </c>
      <c r="E12" s="7" t="s">
        <v>222</v>
      </c>
      <c r="G12" s="51" t="s">
        <v>223</v>
      </c>
      <c r="H12" s="97" t="s">
        <v>224</v>
      </c>
      <c r="I12" s="97" t="s">
        <v>221</v>
      </c>
    </row>
    <row r="13" spans="1:9" hidden="1">
      <c r="A13" s="103"/>
      <c r="B13" s="103"/>
      <c r="C13" s="75" t="e">
        <f>#REF!</f>
        <v>#REF!</v>
      </c>
      <c r="E13" t="e">
        <f>RANK(C13,C$13:C$18)</f>
        <v>#REF!</v>
      </c>
      <c r="G13" s="52">
        <v>1</v>
      </c>
      <c r="H13" s="92" t="e">
        <f>INDEX($A$13:$A$18,MATCH(ROWS($C$13:C13),$E$13:$E$18,0))</f>
        <v>#N/A</v>
      </c>
      <c r="I13" s="92" t="e">
        <f>INDEX($C$13:$C$18,MATCH(ROWS($E$13:E13),$E$13:$E$18,0))</f>
        <v>#N/A</v>
      </c>
    </row>
    <row r="14" spans="1:9" hidden="1">
      <c r="A14" s="103"/>
      <c r="B14" s="103"/>
      <c r="C14" s="75" t="e">
        <f>#REF!</f>
        <v>#REF!</v>
      </c>
      <c r="E14" t="e">
        <f t="shared" ref="E14:E18" si="1">RANK(C14,C$13:C$18)</f>
        <v>#REF!</v>
      </c>
      <c r="G14" s="52">
        <v>2</v>
      </c>
      <c r="H14" s="92" t="e">
        <f>INDEX($A$13:$A$18,MATCH(ROWS($C$13:C14),$E$13:$E$18,0))</f>
        <v>#N/A</v>
      </c>
      <c r="I14" s="92" t="e">
        <f>INDEX($C$13:$C$18,MATCH(ROWS($E$13:E14),$E$13:$E$18,0))</f>
        <v>#N/A</v>
      </c>
    </row>
    <row r="15" spans="1:9" hidden="1">
      <c r="A15" s="103"/>
      <c r="B15" s="103"/>
      <c r="C15" s="75" t="e">
        <f>#REF!</f>
        <v>#REF!</v>
      </c>
      <c r="E15" t="e">
        <f t="shared" si="1"/>
        <v>#REF!</v>
      </c>
      <c r="G15" s="52">
        <v>3</v>
      </c>
      <c r="H15" s="92" t="e">
        <f>INDEX($A$13:$A$18,MATCH(ROWS($C$13:C15),$E$13:$E$18,0))</f>
        <v>#N/A</v>
      </c>
      <c r="I15" s="92" t="e">
        <f>INDEX($C$13:$C$18,MATCH(ROWS($E$13:E15),$E$13:$E$18,0))</f>
        <v>#N/A</v>
      </c>
    </row>
    <row r="16" spans="1:9" hidden="1">
      <c r="A16" s="103"/>
      <c r="B16" s="103"/>
      <c r="C16" s="75" t="e">
        <f>#REF!</f>
        <v>#REF!</v>
      </c>
      <c r="E16" t="e">
        <f t="shared" si="1"/>
        <v>#REF!</v>
      </c>
      <c r="G16" s="52">
        <v>4</v>
      </c>
      <c r="H16" s="92" t="e">
        <f>INDEX($A$13:$A$18,MATCH(ROWS($C$13:C16),$E$13:$E$18,0))</f>
        <v>#N/A</v>
      </c>
      <c r="I16" s="92" t="e">
        <f>INDEX($C$13:$C$18,MATCH(ROWS($E$13:E16),$E$13:$E$18,0))</f>
        <v>#N/A</v>
      </c>
    </row>
    <row r="17" spans="1:10" hidden="1">
      <c r="A17" s="103"/>
      <c r="B17" s="103"/>
      <c r="C17" s="75" t="e">
        <f>#REF!</f>
        <v>#REF!</v>
      </c>
      <c r="E17" t="e">
        <f t="shared" si="1"/>
        <v>#REF!</v>
      </c>
      <c r="G17" s="52">
        <v>5</v>
      </c>
      <c r="H17" s="92" t="e">
        <f>INDEX($A$13:$A$18,MATCH(ROWS($C$13:C17),$E$13:$E$18,0))</f>
        <v>#N/A</v>
      </c>
      <c r="I17" s="92" t="e">
        <f>INDEX($C$13:$C$18,MATCH(ROWS($E$13:E17),$E$13:$E$18,0))</f>
        <v>#N/A</v>
      </c>
    </row>
    <row r="18" spans="1:10" hidden="1">
      <c r="A18" s="103"/>
      <c r="B18" s="103"/>
      <c r="C18" s="75" t="e">
        <f>#REF!</f>
        <v>#REF!</v>
      </c>
      <c r="E18" t="e">
        <f t="shared" si="1"/>
        <v>#REF!</v>
      </c>
      <c r="G18" s="52">
        <v>6</v>
      </c>
      <c r="H18" s="92" t="e">
        <f>INDEX($A$13:$A$18,MATCH(ROWS($C$13:C18),$E$13:$E$18,0))</f>
        <v>#N/A</v>
      </c>
      <c r="I18" s="92" t="e">
        <f>INDEX($C$13:$C$18,MATCH(ROWS($E$13:E18),$E$13:$E$18,0))</f>
        <v>#N/A</v>
      </c>
    </row>
    <row r="19" spans="1:10" hidden="1">
      <c r="A19" s="107"/>
      <c r="B19" s="107"/>
      <c r="C19" s="15"/>
      <c r="H19" s="114"/>
      <c r="I19" s="114"/>
    </row>
    <row r="20" spans="1:10" hidden="1">
      <c r="A20" s="51" t="s">
        <v>165</v>
      </c>
      <c r="B20" s="51"/>
    </row>
    <row r="21" spans="1:10" ht="25.5" hidden="1">
      <c r="A21" s="115"/>
      <c r="B21" s="115"/>
      <c r="C21" s="97" t="s">
        <v>221</v>
      </c>
      <c r="E21" s="7" t="s">
        <v>222</v>
      </c>
      <c r="G21" s="51" t="s">
        <v>223</v>
      </c>
      <c r="H21" s="97" t="s">
        <v>224</v>
      </c>
      <c r="I21" s="97" t="s">
        <v>221</v>
      </c>
    </row>
    <row r="22" spans="1:10" hidden="1">
      <c r="A22" s="103"/>
      <c r="B22" s="103"/>
      <c r="C22" s="75" t="e">
        <f>#REF!</f>
        <v>#REF!</v>
      </c>
      <c r="E22" t="e">
        <f>RANK(C22,C$22:C$27)</f>
        <v>#REF!</v>
      </c>
      <c r="G22" s="52">
        <v>1</v>
      </c>
      <c r="H22" s="92" t="e">
        <f>INDEX($A$22:$A$27,MATCH(ROWS($C$22:C22),$E$22:$E$27,0))</f>
        <v>#N/A</v>
      </c>
      <c r="I22" s="92" t="e">
        <f>INDEX($C$22:$C$27,MATCH(ROWS($E$22:E22),$E$22:$E$27,0))</f>
        <v>#N/A</v>
      </c>
    </row>
    <row r="23" spans="1:10" hidden="1">
      <c r="A23" s="103"/>
      <c r="B23" s="103"/>
      <c r="C23" s="75" t="e">
        <f>#REF!</f>
        <v>#REF!</v>
      </c>
      <c r="E23" t="e">
        <f t="shared" ref="E23:E26" si="2">RANK(C23,C$22:C$27)</f>
        <v>#REF!</v>
      </c>
      <c r="G23" s="52">
        <v>2</v>
      </c>
      <c r="H23" s="92" t="e">
        <f>INDEX($A$22:$A$27,MATCH(ROWS($C$22:C23),$E$22:$E$27,0))</f>
        <v>#N/A</v>
      </c>
      <c r="I23" s="92" t="e">
        <f>INDEX($C$22:$C$27,MATCH(ROWS($E$22:E23),$E$22:$E$27,0))</f>
        <v>#N/A</v>
      </c>
    </row>
    <row r="24" spans="1:10" hidden="1">
      <c r="A24" s="103"/>
      <c r="B24" s="103"/>
      <c r="C24" s="75" t="e">
        <f>#REF!</f>
        <v>#REF!</v>
      </c>
      <c r="E24" t="e">
        <f t="shared" si="2"/>
        <v>#REF!</v>
      </c>
      <c r="G24" s="52">
        <v>3</v>
      </c>
      <c r="H24" s="92" t="e">
        <f>INDEX($A$22:$A$27,MATCH(ROWS($C$22:C24),$E$22:$E$27,0))</f>
        <v>#N/A</v>
      </c>
      <c r="I24" s="92" t="e">
        <f>INDEX($C$22:$C$27,MATCH(ROWS($E$22:E24),$E$22:$E$27,0))</f>
        <v>#N/A</v>
      </c>
    </row>
    <row r="25" spans="1:10" hidden="1">
      <c r="A25" s="103"/>
      <c r="B25" s="103"/>
      <c r="C25" s="75" t="e">
        <f>#REF!</f>
        <v>#REF!</v>
      </c>
      <c r="E25" t="e">
        <f t="shared" si="2"/>
        <v>#REF!</v>
      </c>
      <c r="G25" s="52">
        <v>4</v>
      </c>
      <c r="H25" s="92" t="e">
        <f>INDEX($A$22:$A$27,MATCH(ROWS($C$22:C25),$E$22:$E$27,0))</f>
        <v>#N/A</v>
      </c>
      <c r="I25" s="92" t="e">
        <f>INDEX($C$22:$C$27,MATCH(ROWS($E$22:E25),$E$22:$E$27,0))</f>
        <v>#N/A</v>
      </c>
    </row>
    <row r="26" spans="1:10" hidden="1">
      <c r="A26" s="103"/>
      <c r="B26" s="103"/>
      <c r="C26" s="75" t="e">
        <f>#REF!</f>
        <v>#REF!</v>
      </c>
      <c r="E26" t="e">
        <f t="shared" si="2"/>
        <v>#REF!</v>
      </c>
      <c r="G26" s="52">
        <v>5</v>
      </c>
      <c r="H26" s="92" t="e">
        <f>INDEX($A$22:$A$27,MATCH(ROWS($C$22:C26),$E$22:$E$27,0))</f>
        <v>#N/A</v>
      </c>
      <c r="I26" s="92" t="e">
        <f>INDEX($C$22:$C$27,MATCH(ROWS($E$22:E26),$E$22:$E$27,0))</f>
        <v>#N/A</v>
      </c>
    </row>
    <row r="27" spans="1:10" hidden="1">
      <c r="A27" s="103"/>
      <c r="B27" s="103"/>
      <c r="C27" s="75" t="e">
        <f>#REF!</f>
        <v>#REF!</v>
      </c>
      <c r="E27" t="e">
        <f>RANK(C27,C$22:C$27)</f>
        <v>#REF!</v>
      </c>
      <c r="G27" s="52">
        <v>6</v>
      </c>
      <c r="H27" s="92" t="e">
        <f>INDEX($A$22:$A$27,MATCH(ROWS($C$22:C27),$E$22:$E$27,0))</f>
        <v>#N/A</v>
      </c>
      <c r="I27" s="92" t="e">
        <f>INDEX($C$22:$C$27,MATCH(ROWS($E$22:E27),$E$22:$E$27,0))</f>
        <v>#N/A</v>
      </c>
    </row>
    <row r="28" spans="1:10" hidden="1">
      <c r="A28" s="107"/>
      <c r="B28" s="107"/>
      <c r="C28" s="15"/>
      <c r="H28" s="114"/>
      <c r="I28" s="114"/>
    </row>
    <row r="29" spans="1:10" ht="13" hidden="1">
      <c r="A29" s="116" t="s">
        <v>225</v>
      </c>
      <c r="B29" s="116"/>
      <c r="H29" s="22" t="s">
        <v>225</v>
      </c>
    </row>
    <row r="30" spans="1:10" ht="25.5" hidden="1">
      <c r="A30" s="117"/>
      <c r="B30" s="117"/>
      <c r="C30" s="18" t="s">
        <v>226</v>
      </c>
      <c r="D30" s="339" t="s">
        <v>221</v>
      </c>
      <c r="E30" s="7" t="s">
        <v>222</v>
      </c>
      <c r="G30" s="51" t="s">
        <v>223</v>
      </c>
      <c r="H30" s="18" t="s">
        <v>224</v>
      </c>
      <c r="I30" s="18" t="s">
        <v>226</v>
      </c>
      <c r="J30" s="339" t="s">
        <v>221</v>
      </c>
    </row>
    <row r="31" spans="1:10" hidden="1">
      <c r="A31" s="118"/>
      <c r="B31" s="118"/>
      <c r="C31" s="19" t="e">
        <f>#REF!</f>
        <v>#REF!</v>
      </c>
      <c r="D31" s="340" t="e">
        <f>#REF!</f>
        <v>#REF!</v>
      </c>
      <c r="E31" t="e">
        <f>RANK(D31,D$31:D$36)</f>
        <v>#REF!</v>
      </c>
      <c r="G31" s="52">
        <v>1</v>
      </c>
      <c r="H31" s="92" t="e">
        <f>INDEX($A$31:$A$36,MATCH(ROWS($D$31:D31),$E$31:$E$36,0))</f>
        <v>#N/A</v>
      </c>
      <c r="I31" s="92" t="e">
        <f>INDEX($C$31:$C$36,MATCH(ROWS(C$31:$C31),$E$31:$E$36,0))</f>
        <v>#N/A</v>
      </c>
      <c r="J31" s="92" t="e">
        <f>INDEX($D$31:$D$36,MATCH(ROWS($E$31:E31),$E$31:$E$36,0))</f>
        <v>#N/A</v>
      </c>
    </row>
    <row r="32" spans="1:10" hidden="1">
      <c r="A32" s="119"/>
      <c r="B32" s="119"/>
      <c r="C32" s="20" t="e">
        <f>#REF!</f>
        <v>#REF!</v>
      </c>
      <c r="D32" s="340" t="e">
        <f>#REF!</f>
        <v>#REF!</v>
      </c>
      <c r="E32" t="e">
        <f t="shared" ref="E32:E36" si="3">RANK(D32,D$31:D$36)</f>
        <v>#REF!</v>
      </c>
      <c r="G32" s="52">
        <v>2</v>
      </c>
      <c r="H32" s="92" t="e">
        <f>INDEX($A$31:$A$35,MATCH(ROWS($D$31:D32),$E$31:$E$35,0))</f>
        <v>#N/A</v>
      </c>
      <c r="I32" s="92" t="e">
        <f>INDEX($C$31:$C$36,MATCH(ROWS(C$31:$C32),$E$31:$E$36,0))</f>
        <v>#N/A</v>
      </c>
      <c r="J32" s="92" t="e">
        <f>INDEX($D$31:$D$36,MATCH(ROWS($E$31:E32),$E$31:$E$36,0))</f>
        <v>#N/A</v>
      </c>
    </row>
    <row r="33" spans="1:10" hidden="1">
      <c r="A33" s="118"/>
      <c r="B33" s="118"/>
      <c r="C33" s="19" t="e">
        <f>#REF!</f>
        <v>#REF!</v>
      </c>
      <c r="D33" s="340" t="e">
        <f>#REF!</f>
        <v>#REF!</v>
      </c>
      <c r="E33" t="e">
        <f t="shared" si="3"/>
        <v>#REF!</v>
      </c>
      <c r="G33" s="52">
        <v>3</v>
      </c>
      <c r="H33" s="92" t="e">
        <f>INDEX($A$31:$A$35,MATCH(ROWS($D$31:D33),$E$31:$E$35,0))</f>
        <v>#N/A</v>
      </c>
      <c r="I33" s="92" t="e">
        <f>INDEX($C$31:$C$36,MATCH(ROWS(C$31:$C33),$E$31:$E$36,0))</f>
        <v>#N/A</v>
      </c>
      <c r="J33" s="92" t="e">
        <f>INDEX($D$31:$D$36,MATCH(ROWS($E$31:E33),$E$31:$E$36,0))</f>
        <v>#N/A</v>
      </c>
    </row>
    <row r="34" spans="1:10" hidden="1">
      <c r="A34" s="119"/>
      <c r="B34" s="119"/>
      <c r="C34" s="20" t="e">
        <f>#REF!</f>
        <v>#REF!</v>
      </c>
      <c r="D34" s="340" t="e">
        <f>#REF!</f>
        <v>#REF!</v>
      </c>
      <c r="E34" t="e">
        <f t="shared" si="3"/>
        <v>#REF!</v>
      </c>
      <c r="G34" s="52">
        <v>4</v>
      </c>
      <c r="H34" s="92" t="e">
        <f>INDEX($A$31:$A$35,MATCH(ROWS($D$31:D34),$E$31:$E$35,0))</f>
        <v>#N/A</v>
      </c>
      <c r="I34" s="92" t="e">
        <f>INDEX($C$31:$C$36,MATCH(ROWS(C$31:$C34),$E$31:$E$36,0))</f>
        <v>#N/A</v>
      </c>
      <c r="J34" s="92" t="e">
        <f>INDEX($D$31:$D$36,MATCH(ROWS($E$31:E34),$E$31:$E$36,0))</f>
        <v>#N/A</v>
      </c>
    </row>
    <row r="35" spans="1:10" hidden="1">
      <c r="A35" s="341"/>
      <c r="B35" s="341"/>
      <c r="C35" s="342" t="e">
        <f>#REF!</f>
        <v>#REF!</v>
      </c>
      <c r="D35" s="96" t="e">
        <f>#REF!</f>
        <v>#REF!</v>
      </c>
      <c r="E35" t="e">
        <f t="shared" si="3"/>
        <v>#REF!</v>
      </c>
      <c r="G35" s="52">
        <v>5</v>
      </c>
      <c r="H35" s="92" t="e">
        <f>INDEX($A$31:$A$35,MATCH(ROWS($D$31:D35),$E$31:$E$35,0))</f>
        <v>#N/A</v>
      </c>
      <c r="I35" s="92" t="e">
        <f>INDEX($C$31:$C$36,MATCH(ROWS(C$31:$C35),$E$31:$E$36,0))</f>
        <v>#N/A</v>
      </c>
      <c r="J35" s="92" t="e">
        <f>INDEX($D$31:$D$36,MATCH(ROWS($E$31:E35),$E$31:$E$36,0))</f>
        <v>#N/A</v>
      </c>
    </row>
    <row r="36" spans="1:10" hidden="1">
      <c r="A36" s="341"/>
      <c r="B36" s="341"/>
      <c r="C36" s="342" t="e">
        <f>#REF!</f>
        <v>#REF!</v>
      </c>
      <c r="D36" s="96" t="e">
        <f>#REF!</f>
        <v>#REF!</v>
      </c>
      <c r="E36" t="e">
        <f t="shared" si="3"/>
        <v>#REF!</v>
      </c>
      <c r="G36" s="52">
        <v>6</v>
      </c>
      <c r="H36" s="92" t="e">
        <f>INDEX($A$31:$A$35,MATCH(ROWS($D$31:D36),$E$31:$E$35,0))</f>
        <v>#N/A</v>
      </c>
      <c r="I36" s="92" t="e">
        <f>INDEX($C$31:$C$36,MATCH(ROWS(C$31:$C36),$E$31:$E$36,0))</f>
        <v>#N/A</v>
      </c>
      <c r="J36" s="92" t="e">
        <f>INDEX($D$31:$D$36,MATCH(ROWS($E$31:E36),$E$31:$E$36,0))</f>
        <v>#N/A</v>
      </c>
    </row>
    <row r="37" spans="1:10" hidden="1"/>
    <row r="38" spans="1:10" ht="25.5" hidden="1">
      <c r="A38" s="115" t="s">
        <v>227</v>
      </c>
      <c r="B38" s="115"/>
      <c r="C38" s="97" t="s">
        <v>226</v>
      </c>
      <c r="D38" s="97" t="s">
        <v>221</v>
      </c>
      <c r="E38" s="7" t="s">
        <v>222</v>
      </c>
      <c r="G38" s="51" t="s">
        <v>223</v>
      </c>
      <c r="H38" s="97" t="s">
        <v>227</v>
      </c>
      <c r="I38" s="97" t="s">
        <v>226</v>
      </c>
      <c r="J38" s="97" t="s">
        <v>221</v>
      </c>
    </row>
    <row r="39" spans="1:10" ht="25" hidden="1">
      <c r="A39" s="120" t="str">
        <f>' Populations'!I8</f>
        <v>White-Not Hispanic</v>
      </c>
      <c r="B39" s="120"/>
      <c r="C39" s="75" t="e">
        <f>SUM(#REF!+#REF!+#REF!+#REF!+#REF!+#REF!+#REF!+#REF!+#REF!+#REF!+#REF!+#REF!+#REF!+#REF!+#REF!+#REF!+#REF!+#REF!)</f>
        <v>#REF!</v>
      </c>
      <c r="D39" s="92" t="e">
        <f>SUM(#REF!+#REF!+#REF!+#REF!+#REF!+#REF!+#REF!+#REF!+#REF!+#REF!+#REF!+#REF!+#REF!+#REF!+#REF!+#REF!+#REF!+#REF!)</f>
        <v>#REF!</v>
      </c>
      <c r="E39" t="e">
        <f>RANK(D39,D$39:D$45)</f>
        <v>#REF!</v>
      </c>
      <c r="G39" s="52">
        <v>1</v>
      </c>
      <c r="H39" s="92" t="e">
        <f>INDEX($A$39:$A$45,MATCH(ROWS($D$39:D39),$E$39:$E$45,0))</f>
        <v>#N/A</v>
      </c>
      <c r="I39" s="92" t="e">
        <f>INDEX($C$39:$C$45,MATCH(ROWS(C$39:$C39),$E$39:$E$45,0))</f>
        <v>#N/A</v>
      </c>
      <c r="J39" s="92" t="e">
        <f>INDEX($D$39:$D$45,MATCH(ROWS($E$39:E39),$E$39:$E$45,0))</f>
        <v>#N/A</v>
      </c>
    </row>
    <row r="40" spans="1:10" hidden="1">
      <c r="A40" s="120" t="str">
        <f>' Populations'!K8</f>
        <v>Hispanic</v>
      </c>
      <c r="B40" s="120"/>
      <c r="C40" s="75" t="e">
        <f>SUM(#REF!+#REF!+#REF!+#REF!+#REF!+#REF!+#REF!+#REF!+#REF!+#REF!+#REF!+#REF!+#REF!+#REF!+#REF!+#REF!+#REF!+#REF!)</f>
        <v>#REF!</v>
      </c>
      <c r="D40" s="92" t="e">
        <f>SUM(#REF!+#REF!+#REF!+#REF!+#REF!+#REF!+#REF!+#REF!+#REF!+#REF!+#REF!+#REF!+#REF!+#REF!+#REF!+#REF!+#REF!+#REF!)</f>
        <v>#REF!</v>
      </c>
      <c r="E40" t="e">
        <f t="shared" ref="E40:E45" si="4">RANK(D40,D$39:D$45)</f>
        <v>#REF!</v>
      </c>
      <c r="G40" s="52">
        <v>2</v>
      </c>
      <c r="H40" s="92" t="e">
        <f>INDEX($A$39:$A$45,MATCH(ROWS($D$39:D40),$E$39:$E$45,0))</f>
        <v>#N/A</v>
      </c>
      <c r="I40" s="92" t="e">
        <f>INDEX($C$39:$C$45,MATCH(ROWS(C$39:$C40),$E$39:$E$45,0))</f>
        <v>#N/A</v>
      </c>
      <c r="J40" s="92" t="e">
        <f>INDEX($D$39:$D$45,MATCH(ROWS($E$39:E40),$E$39:$E$45,0))</f>
        <v>#N/A</v>
      </c>
    </row>
    <row r="41" spans="1:10" ht="25" hidden="1">
      <c r="A41" s="120" t="str">
        <f>' Populations'!M8</f>
        <v>Black-Not Hispanic</v>
      </c>
      <c r="B41" s="120"/>
      <c r="C41" s="75" t="e">
        <f>SUM(#REF!+#REF!+#REF!+#REF!+#REF!+#REF!+#REF!+#REF!+#REF!+#REF!+#REF!+#REF!+#REF!+#REF!+#REF!+#REF!+#REF!+#REF!)</f>
        <v>#REF!</v>
      </c>
      <c r="D41" s="92" t="e">
        <f>SUM(#REF!+#REF!+#REF!+#REF!+#REF!+#REF!+#REF!+#REF!+#REF!+#REF!+#REF!+#REF!+#REF!+#REF!+#REF!+#REF!+#REF!+#REF!)</f>
        <v>#REF!</v>
      </c>
      <c r="E41" t="e">
        <f t="shared" si="4"/>
        <v>#REF!</v>
      </c>
      <c r="G41" s="52">
        <v>3</v>
      </c>
      <c r="H41" s="92" t="e">
        <f>INDEX($A$39:$A$45,MATCH(ROWS($D$39:D41),$E$39:$E$45,0))</f>
        <v>#N/A</v>
      </c>
      <c r="I41" s="92" t="e">
        <f>INDEX($C$39:$C$45,MATCH(ROWS(C$39:$C41),$E$39:$E$45,0))</f>
        <v>#N/A</v>
      </c>
      <c r="J41" s="92" t="e">
        <f>INDEX($D$39:$D$45,MATCH(ROWS($E$39:E41),$E$39:$E$45,0))</f>
        <v>#N/A</v>
      </c>
    </row>
    <row r="42" spans="1:10" hidden="1">
      <c r="A42" s="120" t="str">
        <f>' Populations'!O8</f>
        <v>Asian</v>
      </c>
      <c r="B42" s="120"/>
      <c r="C42" s="75" t="e">
        <f>SUM(#REF!+#REF!+#REF!+#REF!+#REF!+#REF!+#REF!+#REF!+#REF!+#REF!+#REF!+#REF!+#REF!+#REF!+#REF!+#REF!+#REF!+#REF!)</f>
        <v>#REF!</v>
      </c>
      <c r="D42" s="92" t="e">
        <f>SUM(#REF!+#REF!+#REF!+#REF!+#REF!+#REF!+#REF!+#REF!+#REF!+#REF!+#REF!+#REF!+#REF!+#REF!+#REF!+#REF!+#REF!+#REF!)</f>
        <v>#REF!</v>
      </c>
      <c r="E42" t="e">
        <f t="shared" si="4"/>
        <v>#REF!</v>
      </c>
      <c r="G42" s="52">
        <v>4</v>
      </c>
      <c r="H42" s="92" t="e">
        <f>INDEX($A$39:$A$45,MATCH(ROWS($D$39:D42),$E$39:$E$45,0))</f>
        <v>#N/A</v>
      </c>
      <c r="I42" s="92" t="e">
        <f>INDEX($C$39:$C$45,MATCH(ROWS(C$39:$C42),$E$39:$E$45,0))</f>
        <v>#N/A</v>
      </c>
      <c r="J42" s="92" t="e">
        <f>INDEX($D$39:$D$45,MATCH(ROWS($E$39:E42),$E$39:$E$45,0))</f>
        <v>#N/A</v>
      </c>
    </row>
    <row r="43" spans="1:10" ht="37.5" hidden="1">
      <c r="A43" s="120" t="str">
        <f>' Populations'!Q8</f>
        <v>American Indian/Alaska Native</v>
      </c>
      <c r="B43" s="120"/>
      <c r="C43" s="75" t="e">
        <f>SUM(#REF!+#REF!+#REF!+#REF!+#REF!+#REF!+#REF!+#REF!+#REF!+#REF!+#REF!+#REF!+#REF!+#REF!+#REF!+#REF!+#REF!+#REF!)</f>
        <v>#REF!</v>
      </c>
      <c r="D43" s="92" t="e">
        <f>SUM(#REF!+#REF!+#REF!+#REF!+#REF!+#REF!+#REF!+#REF!+#REF!+#REF!+#REF!+#REF!+#REF!+#REF!+#REF!+#REF!+#REF!+#REF!)</f>
        <v>#REF!</v>
      </c>
      <c r="E43" t="e">
        <f t="shared" si="4"/>
        <v>#REF!</v>
      </c>
      <c r="G43" s="52">
        <v>5</v>
      </c>
      <c r="H43" s="92" t="e">
        <f>INDEX($A$39:$A$45,MATCH(ROWS($D$39:D43),$E$39:$E$45,0))</f>
        <v>#N/A</v>
      </c>
      <c r="I43" s="92" t="e">
        <f>INDEX($C$39:$C$45,MATCH(ROWS(C$39:$C43),$E$39:$E$45,0))</f>
        <v>#N/A</v>
      </c>
      <c r="J43" s="92" t="e">
        <f>INDEX($D$39:$D$45,MATCH(ROWS($E$39:E43),$E$39:$E$45,0))</f>
        <v>#N/A</v>
      </c>
    </row>
    <row r="44" spans="1:10" hidden="1">
      <c r="A44" s="120" t="str">
        <f>' Populations'!S8</f>
        <v>Other</v>
      </c>
      <c r="B44" s="120"/>
      <c r="C44" s="75" t="e">
        <f>SUM(#REF!+#REF!+#REF!+#REF!+#REF!+#REF!+#REF!+#REF!+#REF!+#REF!+#REF!+#REF!+#REF!+#REF!+#REF!+#REF!+#REF!+#REF!)</f>
        <v>#REF!</v>
      </c>
      <c r="D44" s="92" t="e">
        <f>SUM(#REF!+#REF!+#REF!+#REF!+#REF!+#REF!+#REF!+#REF!+#REF!+#REF!+#REF!+#REF!+#REF!+#REF!+#REF!+#REF!+#REF!+#REF!)</f>
        <v>#REF!</v>
      </c>
      <c r="E44" t="e">
        <f t="shared" si="4"/>
        <v>#REF!</v>
      </c>
      <c r="G44" s="52">
        <v>6</v>
      </c>
      <c r="H44" s="92" t="e">
        <f>INDEX($A$39:$A$45,MATCH(ROWS($D$39:D44),$E$39:$E$45,0))</f>
        <v>#N/A</v>
      </c>
      <c r="I44" s="92" t="e">
        <f>INDEX($C$39:$C$45,MATCH(ROWS(C$39:$C44),$E$39:$E$45,0))</f>
        <v>#N/A</v>
      </c>
      <c r="J44" s="92" t="e">
        <f>INDEX($D$39:$D$45,MATCH(ROWS($E$39:E44),$E$39:$E$45,0))</f>
        <v>#N/A</v>
      </c>
    </row>
    <row r="45" spans="1:10" hidden="1">
      <c r="A45" s="120" t="str">
        <f>' Populations'!U8</f>
        <v>Other</v>
      </c>
      <c r="B45" s="120"/>
      <c r="C45" s="75" t="e">
        <f>SUM(#REF!+#REF!+#REF!+#REF!+#REF!+#REF!+#REF!+#REF!+#REF!+#REF!+#REF!+#REF!+#REF!+#REF!+#REF!+#REF!+#REF!+#REF!)</f>
        <v>#REF!</v>
      </c>
      <c r="D45" s="92" t="e">
        <f>SUM(#REF!+#REF!+#REF!+#REF!+#REF!+#REF!+#REF!+#REF!+#REF!+#REF!+#REF!+#REF!+#REF!+#REF!+#REF!+#REF!+#REF!+#REF!)</f>
        <v>#REF!</v>
      </c>
      <c r="E45" t="e">
        <f t="shared" si="4"/>
        <v>#REF!</v>
      </c>
      <c r="G45" s="52">
        <v>7</v>
      </c>
      <c r="H45" s="92" t="e">
        <f>INDEX($A$39:$A$45,MATCH(ROWS($D$39:D45),$E$39:$E$45,0))</f>
        <v>#N/A</v>
      </c>
      <c r="I45" s="92" t="e">
        <f>INDEX($C$39:$C$45,MATCH(ROWS(C$39:$C45),$E$39:$E$45,0))</f>
        <v>#N/A</v>
      </c>
      <c r="J45" s="92" t="e">
        <f>INDEX($D$39:$D$45,MATCH(ROWS($E$39:E45),$E$39:$E$45,0))</f>
        <v>#N/A</v>
      </c>
    </row>
    <row r="46" spans="1:10" hidden="1"/>
    <row r="48" spans="1:10" s="38" customFormat="1" ht="39">
      <c r="A48" s="129" t="s">
        <v>228</v>
      </c>
      <c r="B48" s="129"/>
      <c r="C48" s="129" t="s">
        <v>229</v>
      </c>
      <c r="D48" s="343" t="s">
        <v>230</v>
      </c>
      <c r="E48" s="130" t="s">
        <v>222</v>
      </c>
      <c r="G48" s="131" t="s">
        <v>223</v>
      </c>
      <c r="H48" s="132" t="s">
        <v>228</v>
      </c>
      <c r="I48" s="129" t="s">
        <v>229</v>
      </c>
      <c r="J48" s="343" t="s">
        <v>230</v>
      </c>
    </row>
    <row r="49" spans="1:10">
      <c r="A49" s="118" t="str">
        <f>'Health Regions'!C4</f>
        <v>Region 1</v>
      </c>
      <c r="B49" s="118"/>
      <c r="C49" s="19">
        <f>'2020'!M17</f>
        <v>0</v>
      </c>
      <c r="D49" s="344">
        <f>'2020'!DF17</f>
        <v>0</v>
      </c>
      <c r="E49" s="105">
        <f>RANK(D49,D$49:D$68)+COUNTIF($D$49:D49,D49)-1</f>
        <v>1</v>
      </c>
      <c r="G49" s="52">
        <v>1</v>
      </c>
      <c r="H49" s="92" t="str">
        <f>INDEX($A$49:$A$68,MATCH(ROWS($D$49:D49),$E$49:$E$68,0))</f>
        <v>Region 1</v>
      </c>
      <c r="I49" s="96">
        <f>INDEX($C$49:$C$68,MATCH(ROWS(C$49:C49),$E$49:$E$68,0))</f>
        <v>0</v>
      </c>
      <c r="J49" s="96">
        <f>INDEX($D$49:$D$68,MATCH(ROWS(E$49:E49),$E$49:$E$68,0))</f>
        <v>0</v>
      </c>
    </row>
    <row r="50" spans="1:10">
      <c r="A50" s="118" t="str">
        <f>'Health Regions'!E4</f>
        <v>Region 2</v>
      </c>
      <c r="B50" s="118"/>
      <c r="C50" s="19">
        <f>'2020'!N17</f>
        <v>0</v>
      </c>
      <c r="D50" s="344">
        <f>'2020'!DG17</f>
        <v>0</v>
      </c>
      <c r="E50" s="105">
        <f>RANK(D50,D$49:D$68)+COUNTIF($D$49:D50,D50)-1</f>
        <v>2</v>
      </c>
      <c r="G50" s="52">
        <v>2</v>
      </c>
      <c r="H50" s="92" t="str">
        <f>INDEX($A$49:$A$68,MATCH(ROWS($D$49:D50),$E$49:$E$68,0))</f>
        <v>Region 2</v>
      </c>
      <c r="I50" s="96">
        <f>INDEX($C$49:$C$68,MATCH(ROWS(C$49:C50),$E$49:$E$68,0))</f>
        <v>0</v>
      </c>
      <c r="J50" s="96">
        <f>INDEX($D$49:$D$68,MATCH(ROWS(E$49:E50),$E$49:$E$68,0))</f>
        <v>0</v>
      </c>
    </row>
    <row r="51" spans="1:10">
      <c r="A51" s="118" t="str">
        <f>'Health Regions'!G4</f>
        <v>Region 3</v>
      </c>
      <c r="B51" s="118"/>
      <c r="C51" s="19">
        <f>'2020'!O17</f>
        <v>0</v>
      </c>
      <c r="D51" s="344">
        <f>'2020'!DH17</f>
        <v>0</v>
      </c>
      <c r="E51" s="105">
        <f>RANK(D51,D$49:D$68)+COUNTIF($D$49:D51,D51)-1</f>
        <v>3</v>
      </c>
      <c r="G51" s="52">
        <v>3</v>
      </c>
      <c r="H51" s="92" t="str">
        <f>INDEX($A$49:$A$68,MATCH(ROWS($D$49:D51),$E$49:$E$68,0))</f>
        <v>Region 3</v>
      </c>
      <c r="I51" s="96">
        <f>INDEX($C$49:$C$68,MATCH(ROWS(C$49:C51),$E$49:$E$68,0))</f>
        <v>0</v>
      </c>
      <c r="J51" s="96">
        <f>INDEX($D$49:$D$68,MATCH(ROWS(E$49:E51),$E$49:$E$68,0))</f>
        <v>0</v>
      </c>
    </row>
    <row r="52" spans="1:10">
      <c r="A52" s="118" t="str">
        <f>'Health Regions'!I4</f>
        <v>Region 4</v>
      </c>
      <c r="B52" s="118"/>
      <c r="C52" s="20">
        <f>'2020'!P17</f>
        <v>0</v>
      </c>
      <c r="D52" s="344">
        <f>'2020'!DI17</f>
        <v>0</v>
      </c>
      <c r="E52" s="105">
        <f>RANK(D52,D$49:D$68)+COUNTIF($D$49:D52,D52)-1</f>
        <v>4</v>
      </c>
      <c r="G52" s="52">
        <v>4</v>
      </c>
      <c r="H52" s="92" t="str">
        <f>INDEX($A$49:$A$68,MATCH(ROWS($D$49:D52),$E$49:$E$68,0))</f>
        <v>Region 4</v>
      </c>
      <c r="I52" s="96">
        <f>INDEX($C$49:$C$68,MATCH(ROWS(C$49:C52),$E$49:$E$68,0))</f>
        <v>0</v>
      </c>
      <c r="J52" s="96">
        <f>INDEX($D$49:$D$68,MATCH(ROWS(E$49:E52),$E$49:$E$68,0))</f>
        <v>0</v>
      </c>
    </row>
    <row r="53" spans="1:10">
      <c r="A53" s="118" t="str">
        <f>'Health Regions'!K4</f>
        <v>Region 5</v>
      </c>
      <c r="B53" s="118"/>
      <c r="C53" s="19">
        <f>'2020'!Q17</f>
        <v>0</v>
      </c>
      <c r="D53" s="344">
        <f>'2020'!DJ17</f>
        <v>0</v>
      </c>
      <c r="E53" s="105">
        <f>RANK(D53,D$49:D$68)+COUNTIF($D$49:D53,D53)-1</f>
        <v>5</v>
      </c>
      <c r="G53" s="52">
        <v>5</v>
      </c>
      <c r="H53" s="92" t="str">
        <f>INDEX($A$49:$A$68,MATCH(ROWS($D$49:D53),$E$49:$E$68,0))</f>
        <v>Region 5</v>
      </c>
      <c r="I53" s="96">
        <f>INDEX($C$49:$C$68,MATCH(ROWS(C$49:C53),$E$49:$E$68,0))</f>
        <v>0</v>
      </c>
      <c r="J53" s="96">
        <f>INDEX($D$49:$D$68,MATCH(ROWS(E$49:E53),$E$49:$E$68,0))</f>
        <v>0</v>
      </c>
    </row>
    <row r="54" spans="1:10">
      <c r="A54" s="118" t="str">
        <f>'Health Regions'!M4</f>
        <v>Region 6</v>
      </c>
      <c r="B54" s="118"/>
      <c r="C54" s="20">
        <f>'2020'!R17</f>
        <v>0</v>
      </c>
      <c r="D54" s="344">
        <f>'2020'!DK17</f>
        <v>0</v>
      </c>
      <c r="E54" s="105">
        <f>RANK(D54,D$49:D$68)+COUNTIF($D$49:D54,D54)-1</f>
        <v>6</v>
      </c>
      <c r="G54" s="52">
        <v>6</v>
      </c>
      <c r="H54" s="92" t="str">
        <f>INDEX($A$49:$A$68,MATCH(ROWS($D$49:D54),$E$49:$E$68,0))</f>
        <v>Region 6</v>
      </c>
      <c r="I54" s="96">
        <f>INDEX($C$49:$C$68,MATCH(ROWS(C$49:C54),$E$49:$E$68,0))</f>
        <v>0</v>
      </c>
      <c r="J54" s="96">
        <f>INDEX($D$49:$D$68,MATCH(ROWS(E$49:E54),$E$49:$E$68,0))</f>
        <v>0</v>
      </c>
    </row>
    <row r="55" spans="1:10">
      <c r="A55" s="118" t="str">
        <f>'Health Regions'!O4</f>
        <v>Region 7</v>
      </c>
      <c r="B55" s="118"/>
      <c r="C55" s="19">
        <f>'2020'!S17</f>
        <v>0</v>
      </c>
      <c r="D55" s="344">
        <f>'2020'!DL17</f>
        <v>0</v>
      </c>
      <c r="E55" s="105">
        <f>RANK(D55,D$49:D$68)+COUNTIF($D$49:D55,D55)-1</f>
        <v>7</v>
      </c>
      <c r="G55" s="52">
        <v>7</v>
      </c>
      <c r="H55" s="92" t="str">
        <f>INDEX($A$49:$A$68,MATCH(ROWS($D$49:D55),$E$49:$E$68,0))</f>
        <v>Region 7</v>
      </c>
      <c r="I55" s="96">
        <f>INDEX($C$49:$C$68,MATCH(ROWS(C$49:C55),$E$49:$E$68,0))</f>
        <v>0</v>
      </c>
      <c r="J55" s="96">
        <f>INDEX($D$49:$D$68,MATCH(ROWS(E$49:E55),$E$49:$E$68,0))</f>
        <v>0</v>
      </c>
    </row>
    <row r="56" spans="1:10">
      <c r="A56" s="118" t="str">
        <f>'Health Regions'!Q4</f>
        <v>Region 8</v>
      </c>
      <c r="B56" s="118"/>
      <c r="C56" s="20">
        <f>'2020'!T17</f>
        <v>0</v>
      </c>
      <c r="D56" s="344">
        <f>'2020'!DM17</f>
        <v>0</v>
      </c>
      <c r="E56" s="105">
        <f>RANK(D56,D$49:D$68)+COUNTIF($D$49:D56,D56)-1</f>
        <v>8</v>
      </c>
      <c r="G56" s="52">
        <v>8</v>
      </c>
      <c r="H56" s="92" t="str">
        <f>INDEX($A$49:$A$68,MATCH(ROWS($D$49:D56),$E$49:$E$68,0))</f>
        <v>Region 8</v>
      </c>
      <c r="I56" s="96">
        <f>INDEX($C$49:$C$68,MATCH(ROWS(C$49:C56),$E$49:$E$68,0))</f>
        <v>0</v>
      </c>
      <c r="J56" s="96">
        <f>INDEX($D$49:$D$68,MATCH(ROWS(E$49:E56),$E$49:$E$68,0))</f>
        <v>0</v>
      </c>
    </row>
    <row r="57" spans="1:10">
      <c r="A57" s="118" t="str">
        <f>'Health Regions'!S4</f>
        <v>Region 9</v>
      </c>
      <c r="B57" s="118"/>
      <c r="C57" s="19">
        <f>'2020'!U17</f>
        <v>0</v>
      </c>
      <c r="D57" s="344">
        <f>'2020'!DN17</f>
        <v>0</v>
      </c>
      <c r="E57" s="105">
        <f>RANK(D57,D$49:D$68)+COUNTIF($D$49:D57,D57)-1</f>
        <v>9</v>
      </c>
      <c r="G57" s="52">
        <v>9</v>
      </c>
      <c r="H57" s="92" t="str">
        <f>INDEX($A$49:$A$68,MATCH(ROWS($D$49:D57),$E$49:$E$68,0))</f>
        <v>Region 9</v>
      </c>
      <c r="I57" s="96">
        <f>INDEX($C$49:$C$68,MATCH(ROWS(C$49:C57),$E$49:$E$68,0))</f>
        <v>0</v>
      </c>
      <c r="J57" s="96">
        <f>INDEX($D$49:$D$68,MATCH(ROWS(E$49:E57),$E$49:$E$68,0))</f>
        <v>0</v>
      </c>
    </row>
    <row r="58" spans="1:10">
      <c r="A58" s="118" t="str">
        <f>'Health Regions'!U4</f>
        <v>Region 10</v>
      </c>
      <c r="B58" s="118"/>
      <c r="C58" s="20">
        <f>'2020'!V17</f>
        <v>0</v>
      </c>
      <c r="D58" s="344">
        <f>'2020'!DO17</f>
        <v>0</v>
      </c>
      <c r="E58" s="105">
        <f>RANK(D58,D$49:D$68)+COUNTIF($D$49:D58,D58)-1</f>
        <v>10</v>
      </c>
      <c r="G58" s="52">
        <v>10</v>
      </c>
      <c r="H58" s="92" t="str">
        <f>INDEX($A$49:$A$68,MATCH(ROWS($D$49:D58),$E$49:$E$68,0))</f>
        <v>Region 10</v>
      </c>
      <c r="I58" s="96">
        <f>INDEX($C$49:$C$68,MATCH(ROWS(C$49:C58),$E$49:$E$68,0))</f>
        <v>0</v>
      </c>
      <c r="J58" s="96">
        <f>INDEX($D$49:$D$68,MATCH(ROWS(E$49:E58),$E$49:$E$68,0))</f>
        <v>0</v>
      </c>
    </row>
    <row r="59" spans="1:10">
      <c r="A59" s="118" t="str">
        <f>'Health Regions'!W4</f>
        <v>Region 11</v>
      </c>
      <c r="B59" s="118"/>
      <c r="C59" s="19">
        <f>'2020'!W17</f>
        <v>0</v>
      </c>
      <c r="D59" s="344">
        <f>'2020'!DP17</f>
        <v>0</v>
      </c>
      <c r="E59" s="105">
        <f>RANK(D59,D$49:D$68)+COUNTIF($D$49:D59,D59)-1</f>
        <v>11</v>
      </c>
      <c r="G59" s="52">
        <v>11</v>
      </c>
      <c r="H59" s="92" t="str">
        <f>INDEX($A$49:$A$68,MATCH(ROWS($D$49:D59),$E$49:$E$68,0))</f>
        <v>Region 11</v>
      </c>
      <c r="I59" s="96">
        <f>INDEX($C$49:$C$68,MATCH(ROWS(C$49:C59),$E$49:$E$68,0))</f>
        <v>0</v>
      </c>
      <c r="J59" s="96">
        <f>INDEX($D$49:$D$68,MATCH(ROWS(E$49:E59),$E$49:$E$68,0))</f>
        <v>0</v>
      </c>
    </row>
    <row r="60" spans="1:10">
      <c r="A60" s="118" t="str">
        <f>'Health Regions'!Y4</f>
        <v>Region 12</v>
      </c>
      <c r="B60" s="118"/>
      <c r="C60" s="20">
        <f>'2020'!X17</f>
        <v>0</v>
      </c>
      <c r="D60" s="344">
        <f>'2020'!DQ17</f>
        <v>0</v>
      </c>
      <c r="E60" s="105">
        <f>RANK(D60,D$49:D$68)+COUNTIF($D$49:D60,D60)-1</f>
        <v>12</v>
      </c>
      <c r="G60" s="52">
        <v>12</v>
      </c>
      <c r="H60" s="92" t="str">
        <f>INDEX($A$49:$A$68,MATCH(ROWS($D$49:D60),$E$49:$E$68,0))</f>
        <v>Region 12</v>
      </c>
      <c r="I60" s="96">
        <f>INDEX($C$49:$C$68,MATCH(ROWS(C$49:C60),$E$49:$E$68,0))</f>
        <v>0</v>
      </c>
      <c r="J60" s="96">
        <f>INDEX($D$49:$D$68,MATCH(ROWS(E$49:E60),$E$49:$E$68,0))</f>
        <v>0</v>
      </c>
    </row>
    <row r="61" spans="1:10">
      <c r="A61" s="118" t="str">
        <f>'Health Regions'!AA4</f>
        <v>Region 13</v>
      </c>
      <c r="B61" s="118"/>
      <c r="C61" s="19">
        <f>'2020'!Y17</f>
        <v>0</v>
      </c>
      <c r="D61" s="344">
        <f>'2020'!DR17</f>
        <v>0</v>
      </c>
      <c r="E61" s="105">
        <f>RANK(D61,D$49:D$68)+COUNTIF($D$49:D61,D61)-1</f>
        <v>13</v>
      </c>
      <c r="G61" s="52">
        <v>13</v>
      </c>
      <c r="H61" s="92" t="str">
        <f>INDEX($A$49:$A$68,MATCH(ROWS($D$49:D61),$E$49:$E$68,0))</f>
        <v>Region 13</v>
      </c>
      <c r="I61" s="96">
        <f>INDEX($C$49:$C$68,MATCH(ROWS(C$49:C61),$E$49:$E$68,0))</f>
        <v>0</v>
      </c>
      <c r="J61" s="96">
        <f>INDEX($D$49:$D$68,MATCH(ROWS(E$49:E61),$E$49:$E$68,0))</f>
        <v>0</v>
      </c>
    </row>
    <row r="62" spans="1:10">
      <c r="A62" s="121" t="str">
        <f>'Health Regions'!AC4</f>
        <v>Region 14</v>
      </c>
      <c r="B62" s="302"/>
      <c r="C62" s="345">
        <f>'2020'!Z17</f>
        <v>0</v>
      </c>
      <c r="D62" s="344">
        <f>'2020'!DS17</f>
        <v>0</v>
      </c>
      <c r="E62" s="105">
        <f>RANK(D62,D$49:D$68)+COUNTIF($D$49:D62,D62)-1</f>
        <v>14</v>
      </c>
      <c r="G62" s="52">
        <v>14</v>
      </c>
      <c r="H62" s="92" t="str">
        <f>INDEX($A$49:$A$68,MATCH(ROWS($D$49:D62),$E$49:$E$68,0))</f>
        <v>Region 14</v>
      </c>
      <c r="I62" s="96">
        <f>INDEX($C$49:$C$68,MATCH(ROWS(C$49:C62),$E$49:$E$68,0))</f>
        <v>0</v>
      </c>
      <c r="J62" s="96">
        <f>INDEX($D$49:$D$68,MATCH(ROWS(E$49:E62),$E$49:$E$68,0))</f>
        <v>0</v>
      </c>
    </row>
    <row r="63" spans="1:10">
      <c r="A63" s="121" t="s">
        <v>103</v>
      </c>
      <c r="B63" s="302"/>
      <c r="C63" s="345">
        <f>'2020'!AA17</f>
        <v>0</v>
      </c>
      <c r="D63" s="344">
        <f>'2020'!DT17</f>
        <v>0</v>
      </c>
      <c r="E63" s="105">
        <f>RANK(D63,D$49:D$68)+COUNTIF($D$49:D63,D63)-1</f>
        <v>15</v>
      </c>
      <c r="G63" s="52">
        <v>15</v>
      </c>
      <c r="H63" s="92" t="str">
        <f>INDEX($A$49:$A$68,MATCH(ROWS($D$49:D63),$E$49:$E$68,0))</f>
        <v>Region 15</v>
      </c>
      <c r="I63" s="96">
        <f>INDEX($C$49:$C$68,MATCH(ROWS(C$49:C63),$E$49:$E$68,0))</f>
        <v>0</v>
      </c>
      <c r="J63" s="96">
        <f>INDEX($D$49:$D$68,MATCH(ROWS(E$49:E63),$E$49:$E$68,0))</f>
        <v>0</v>
      </c>
    </row>
    <row r="64" spans="1:10">
      <c r="A64" s="121" t="s">
        <v>104</v>
      </c>
      <c r="B64" s="302"/>
      <c r="C64" s="345">
        <f>'2020'!AB17</f>
        <v>0</v>
      </c>
      <c r="D64" s="344">
        <f>'2020'!DU17</f>
        <v>0</v>
      </c>
      <c r="E64" s="105">
        <f>RANK(D64,D$49:D$68)+COUNTIF($D$49:D64,D64)-1</f>
        <v>16</v>
      </c>
      <c r="G64" s="52">
        <v>16</v>
      </c>
      <c r="H64" s="92" t="str">
        <f>INDEX($A$49:$A$68,MATCH(ROWS($D$49:D64),$E$49:$E$68,0))</f>
        <v>Region 16</v>
      </c>
      <c r="I64" s="96">
        <f>INDEX($C$49:$C$68,MATCH(ROWS(C$49:C64),$E$49:$E$68,0))</f>
        <v>0</v>
      </c>
      <c r="J64" s="96">
        <f>INDEX($D$49:$D$68,MATCH(ROWS(E$49:E64),$E$49:$E$68,0))</f>
        <v>0</v>
      </c>
    </row>
    <row r="65" spans="1:10">
      <c r="A65" s="121" t="s">
        <v>105</v>
      </c>
      <c r="B65" s="302"/>
      <c r="C65" s="345">
        <f>'2020'!AC17</f>
        <v>0</v>
      </c>
      <c r="D65" s="344">
        <f>'2020'!DV17</f>
        <v>0</v>
      </c>
      <c r="E65" s="105">
        <f>RANK(D65,D$49:D$68)+COUNTIF($D$49:D65,D65)-1</f>
        <v>17</v>
      </c>
      <c r="G65" s="52">
        <v>17</v>
      </c>
      <c r="H65" s="92" t="str">
        <f>INDEX($A$49:$A$68,MATCH(ROWS($D$49:D65),$E$49:$E$68,0))</f>
        <v>Region 17</v>
      </c>
      <c r="I65" s="96">
        <f>INDEX($C$49:$C$68,MATCH(ROWS(C$49:C65),$E$49:$E$68,0))</f>
        <v>0</v>
      </c>
      <c r="J65" s="96">
        <f>INDEX($D$49:$D$68,MATCH(ROWS(E$49:E65),$E$49:$E$68,0))</f>
        <v>0</v>
      </c>
    </row>
    <row r="66" spans="1:10">
      <c r="A66" s="121" t="s">
        <v>106</v>
      </c>
      <c r="B66" s="302"/>
      <c r="C66" s="345">
        <f>'2020'!AD17</f>
        <v>0</v>
      </c>
      <c r="D66" s="344">
        <f>'2020'!DW17</f>
        <v>0</v>
      </c>
      <c r="E66" s="105">
        <f>RANK(D66,D$49:D$68)+COUNTIF($D$49:D66,D66)-1</f>
        <v>18</v>
      </c>
      <c r="G66" s="52">
        <v>18</v>
      </c>
      <c r="H66" s="92" t="str">
        <f>INDEX($A$49:$A$68,MATCH(ROWS($D$49:D66),$E$49:$E$68,0))</f>
        <v>Region 18</v>
      </c>
      <c r="I66" s="96">
        <f>INDEX($C$49:$C$68,MATCH(ROWS(C$49:C66),$E$49:$E$68,0))</f>
        <v>0</v>
      </c>
      <c r="J66" s="96">
        <f>INDEX($D$49:$D$68,MATCH(ROWS(E$49:E66),$E$49:$E$68,0))</f>
        <v>0</v>
      </c>
    </row>
    <row r="67" spans="1:10">
      <c r="A67" s="121" t="s">
        <v>107</v>
      </c>
      <c r="B67" s="302"/>
      <c r="C67" s="345">
        <f>'2020'!AE17</f>
        <v>0</v>
      </c>
      <c r="D67" s="344">
        <f>'2020'!DX17</f>
        <v>0</v>
      </c>
      <c r="E67" s="105">
        <f>RANK(D67,D$49:D$68)+COUNTIF($D$49:D67,D67)-1</f>
        <v>19</v>
      </c>
      <c r="G67" s="52">
        <v>19</v>
      </c>
      <c r="H67" s="92" t="str">
        <f>INDEX($A$49:$A$68,MATCH(ROWS($D$49:D67),$E$49:$E$68,0))</f>
        <v>Region 19</v>
      </c>
      <c r="I67" s="96">
        <f>INDEX($C$49:$C$68,MATCH(ROWS(C$49:C67),$E$49:$E$68,0))</f>
        <v>0</v>
      </c>
      <c r="J67" s="96">
        <f>INDEX($D$49:$D$68,MATCH(ROWS(E$49:E67),$E$49:$E$68,0))</f>
        <v>0</v>
      </c>
    </row>
    <row r="68" spans="1:10">
      <c r="A68" s="121" t="s">
        <v>108</v>
      </c>
      <c r="B68" s="302"/>
      <c r="C68" s="345">
        <f>'2020'!AF17</f>
        <v>0</v>
      </c>
      <c r="D68" s="95">
        <f>'2020'!DY17</f>
        <v>0</v>
      </c>
      <c r="E68" s="105">
        <f>RANK(D68,D$49:D$68)+COUNTIF($D$49:D68,D68)-1</f>
        <v>20</v>
      </c>
      <c r="G68" s="52">
        <v>20</v>
      </c>
      <c r="H68" s="92" t="str">
        <f>INDEX($A$49:$A$68,MATCH(ROWS($D$49:D68),$E$49:$E$68,0))</f>
        <v>Region 20</v>
      </c>
      <c r="I68" s="96">
        <f>INDEX($C$49:$C$68,MATCH(ROWS(C$49:C68),$E$49:$E$68,0))</f>
        <v>0</v>
      </c>
      <c r="J68" s="96">
        <f>INDEX($D$49:$D$68,MATCH(ROWS(E$49:E68),$E$49:$E$68,0))</f>
        <v>0</v>
      </c>
    </row>
    <row r="71" spans="1:10" ht="26">
      <c r="A71" s="129" t="s">
        <v>228</v>
      </c>
      <c r="B71" s="129"/>
      <c r="C71" s="129" t="s">
        <v>231</v>
      </c>
      <c r="D71" s="343" t="s">
        <v>232</v>
      </c>
      <c r="E71" s="130" t="s">
        <v>222</v>
      </c>
      <c r="F71" s="38"/>
      <c r="G71" s="131" t="s">
        <v>223</v>
      </c>
      <c r="H71" s="132" t="s">
        <v>228</v>
      </c>
      <c r="I71" s="129" t="s">
        <v>231</v>
      </c>
      <c r="J71" s="343" t="s">
        <v>232</v>
      </c>
    </row>
    <row r="72" spans="1:10">
      <c r="A72" s="118" t="s">
        <v>89</v>
      </c>
      <c r="B72" s="118"/>
      <c r="C72" s="19">
        <f>'2020'!M34</f>
        <v>0</v>
      </c>
      <c r="D72" s="344">
        <f>'2020'!DF34</f>
        <v>0</v>
      </c>
      <c r="E72" s="105">
        <f>RANK(D72,D$72:D$91)+COUNTIF($D$72:D72,D72)-1</f>
        <v>1</v>
      </c>
      <c r="G72" s="52">
        <v>1</v>
      </c>
      <c r="H72" s="92" t="str">
        <f>INDEX($A$72:$A$91,MATCH(ROWS($D$72:D72),$E$72:$E$91,0))</f>
        <v>Region 1</v>
      </c>
      <c r="I72" s="96">
        <f>INDEX($C$72:$C$91,MATCH(ROWS(C$72:C72),$E$72:$E$91,0))</f>
        <v>0</v>
      </c>
      <c r="J72" s="96">
        <f>INDEX($D$72:$D$91,MATCH(ROWS(E$72:E72),$E$72:$E$91,0))</f>
        <v>0</v>
      </c>
    </row>
    <row r="73" spans="1:10">
      <c r="A73" s="118" t="s">
        <v>90</v>
      </c>
      <c r="B73" s="118"/>
      <c r="C73" s="19">
        <f>'2020'!N34</f>
        <v>0</v>
      </c>
      <c r="D73" s="344">
        <f>'2020'!DG34</f>
        <v>0</v>
      </c>
      <c r="E73" s="105">
        <f>RANK(D73,D$72:D$91)+COUNTIF($D$72:D73,D73)-1</f>
        <v>2</v>
      </c>
      <c r="G73" s="52">
        <v>2</v>
      </c>
      <c r="H73" s="92" t="str">
        <f>INDEX($A$72:$A$91,MATCH(ROWS($D$72:D73),$E$72:$E$91,0))</f>
        <v>Region 2</v>
      </c>
      <c r="I73" s="96">
        <f>INDEX($C$72:$C$91,MATCH(ROWS(C$72:C73),$E$72:$E$91,0))</f>
        <v>0</v>
      </c>
      <c r="J73" s="96">
        <f>INDEX($D$72:$D$91,MATCH(ROWS(E$72:E73),$E$72:$E$91,0))</f>
        <v>0</v>
      </c>
    </row>
    <row r="74" spans="1:10">
      <c r="A74" s="118" t="s">
        <v>91</v>
      </c>
      <c r="B74" s="118"/>
      <c r="C74" s="19">
        <f>'2020'!O34</f>
        <v>0</v>
      </c>
      <c r="D74" s="344">
        <f>'2020'!DH34</f>
        <v>0</v>
      </c>
      <c r="E74" s="105">
        <f>RANK(D74,D$72:D$91)+COUNTIF($D$72:D74,D74)-1</f>
        <v>3</v>
      </c>
      <c r="G74" s="52">
        <v>3</v>
      </c>
      <c r="H74" s="92" t="str">
        <f>INDEX($A$72:$A$91,MATCH(ROWS($D$72:D74),$E$72:$E$91,0))</f>
        <v>Region 3</v>
      </c>
      <c r="I74" s="96">
        <f>INDEX($C$72:$C$91,MATCH(ROWS(C$72:C74),$E$72:$E$91,0))</f>
        <v>0</v>
      </c>
      <c r="J74" s="96">
        <f>INDEX($D$72:$D$91,MATCH(ROWS(E$72:E74),$E$72:$E$91,0))</f>
        <v>0</v>
      </c>
    </row>
    <row r="75" spans="1:10">
      <c r="A75" s="118" t="s">
        <v>92</v>
      </c>
      <c r="B75" s="118"/>
      <c r="C75" s="20">
        <f>'2020'!P34</f>
        <v>0</v>
      </c>
      <c r="D75" s="344">
        <f>'2020'!DI34</f>
        <v>0</v>
      </c>
      <c r="E75" s="105">
        <f>RANK(D75,D$72:D$91)+COUNTIF($D$72:D75,D75)-1</f>
        <v>4</v>
      </c>
      <c r="G75" s="52">
        <v>4</v>
      </c>
      <c r="H75" s="92" t="str">
        <f>INDEX($A$72:$A$91,MATCH(ROWS($D$72:D75),$E$72:$E$91,0))</f>
        <v>Region 4</v>
      </c>
      <c r="I75" s="96">
        <f>INDEX($C$72:$C$91,MATCH(ROWS(C$72:C75),$E$72:$E$91,0))</f>
        <v>0</v>
      </c>
      <c r="J75" s="96">
        <f>INDEX($D$72:$D$91,MATCH(ROWS(E$72:E75),$E$72:$E$91,0))</f>
        <v>0</v>
      </c>
    </row>
    <row r="76" spans="1:10">
      <c r="A76" s="118" t="s">
        <v>93</v>
      </c>
      <c r="B76" s="118"/>
      <c r="C76" s="19">
        <f>'2020'!Q34</f>
        <v>0</v>
      </c>
      <c r="D76" s="344">
        <f>'2020'!DJ34</f>
        <v>0</v>
      </c>
      <c r="E76" s="105">
        <f>RANK(D76,D$72:D$91)+COUNTIF($D$72:D76,D76)-1</f>
        <v>5</v>
      </c>
      <c r="G76" s="52">
        <v>5</v>
      </c>
      <c r="H76" s="92" t="str">
        <f>INDEX($A$72:$A$91,MATCH(ROWS($D$72:D76),$E$72:$E$91,0))</f>
        <v>Region 5</v>
      </c>
      <c r="I76" s="96">
        <f>INDEX($C$72:$C$91,MATCH(ROWS(C$72:C76),$E$72:$E$91,0))</f>
        <v>0</v>
      </c>
      <c r="J76" s="96">
        <f>INDEX($D$72:$D$91,MATCH(ROWS(E$72:E76),$E$72:$E$91,0))</f>
        <v>0</v>
      </c>
    </row>
    <row r="77" spans="1:10">
      <c r="A77" s="118" t="s">
        <v>94</v>
      </c>
      <c r="B77" s="118"/>
      <c r="C77" s="20">
        <f>'2020'!R34</f>
        <v>0</v>
      </c>
      <c r="D77" s="344">
        <f>'2020'!DK34</f>
        <v>0</v>
      </c>
      <c r="E77" s="105">
        <f>RANK(D77,D$72:D$91)+COUNTIF($D$72:D77,D77)-1</f>
        <v>6</v>
      </c>
      <c r="G77" s="52">
        <v>6</v>
      </c>
      <c r="H77" s="92" t="str">
        <f>INDEX($A$72:$A$91,MATCH(ROWS($D$72:D77),$E$72:$E$91,0))</f>
        <v>Region 6</v>
      </c>
      <c r="I77" s="96">
        <f>INDEX($C$72:$C$91,MATCH(ROWS(C$72:C77),$E$72:$E$91,0))</f>
        <v>0</v>
      </c>
      <c r="J77" s="96">
        <f>INDEX($D$72:$D$91,MATCH(ROWS(E$72:E77),$E$72:$E$91,0))</f>
        <v>0</v>
      </c>
    </row>
    <row r="78" spans="1:10">
      <c r="A78" s="118" t="s">
        <v>95</v>
      </c>
      <c r="B78" s="118"/>
      <c r="C78" s="19">
        <f>'2020'!S34</f>
        <v>0</v>
      </c>
      <c r="D78" s="344">
        <f>'2020'!DL34</f>
        <v>0</v>
      </c>
      <c r="E78" s="105">
        <f>RANK(D78,D$72:D$91)+COUNTIF($D$72:D78,D78)-1</f>
        <v>7</v>
      </c>
      <c r="G78" s="52">
        <v>7</v>
      </c>
      <c r="H78" s="92" t="str">
        <f>INDEX($A$72:$A$91,MATCH(ROWS($D$72:D78),$E$72:$E$91,0))</f>
        <v>Region 7</v>
      </c>
      <c r="I78" s="96">
        <f>INDEX($C$72:$C$91,MATCH(ROWS(C$72:C78),$E$72:$E$91,0))</f>
        <v>0</v>
      </c>
      <c r="J78" s="96">
        <f>INDEX($D$72:$D$91,MATCH(ROWS(E$72:E78),$E$72:$E$91,0))</f>
        <v>0</v>
      </c>
    </row>
    <row r="79" spans="1:10">
      <c r="A79" s="118" t="s">
        <v>96</v>
      </c>
      <c r="B79" s="118"/>
      <c r="C79" s="20">
        <f>'2020'!T34</f>
        <v>0</v>
      </c>
      <c r="D79" s="344">
        <f>'2020'!DM34</f>
        <v>0</v>
      </c>
      <c r="E79" s="105">
        <f>RANK(D79,D$72:D$91)+COUNTIF($D$72:D79,D79)-1</f>
        <v>8</v>
      </c>
      <c r="G79" s="52">
        <v>8</v>
      </c>
      <c r="H79" s="92" t="str">
        <f>INDEX($A$72:$A$91,MATCH(ROWS($D$72:D79),$E$72:$E$91,0))</f>
        <v>Region 8</v>
      </c>
      <c r="I79" s="96">
        <f>INDEX($C$72:$C$91,MATCH(ROWS(C$72:C79),$E$72:$E$91,0))</f>
        <v>0</v>
      </c>
      <c r="J79" s="96">
        <f>INDEX($D$72:$D$91,MATCH(ROWS(E$72:E79),$E$72:$E$91,0))</f>
        <v>0</v>
      </c>
    </row>
    <row r="80" spans="1:10">
      <c r="A80" s="118" t="s">
        <v>97</v>
      </c>
      <c r="B80" s="118"/>
      <c r="C80" s="19">
        <f>'2020'!U34</f>
        <v>0</v>
      </c>
      <c r="D80" s="344">
        <f>'2020'!DN34</f>
        <v>0</v>
      </c>
      <c r="E80" s="105">
        <f>RANK(D80,D$72:D$91)+COUNTIF($D$72:D80,D80)-1</f>
        <v>9</v>
      </c>
      <c r="G80" s="52">
        <v>9</v>
      </c>
      <c r="H80" s="92" t="str">
        <f>INDEX($A$72:$A$91,MATCH(ROWS($D$72:D80),$E$72:$E$91,0))</f>
        <v>Region 9</v>
      </c>
      <c r="I80" s="96">
        <f>INDEX($C$72:$C$91,MATCH(ROWS(C$72:C80),$E$72:$E$91,0))</f>
        <v>0</v>
      </c>
      <c r="J80" s="96">
        <f>INDEX($D$72:$D$91,MATCH(ROWS(E$72:E80),$E$72:$E$91,0))</f>
        <v>0</v>
      </c>
    </row>
    <row r="81" spans="1:10">
      <c r="A81" s="118" t="s">
        <v>98</v>
      </c>
      <c r="B81" s="118"/>
      <c r="C81" s="20">
        <f>'2020'!V34</f>
        <v>0</v>
      </c>
      <c r="D81" s="344">
        <f>'2020'!DO34</f>
        <v>0</v>
      </c>
      <c r="E81" s="105">
        <f>RANK(D81,D$72:D$91)+COUNTIF($D$72:D81,D81)-1</f>
        <v>10</v>
      </c>
      <c r="G81" s="52">
        <v>10</v>
      </c>
      <c r="H81" s="92" t="str">
        <f>INDEX($A$72:$A$91,MATCH(ROWS($D$72:D81),$E$72:$E$91,0))</f>
        <v>Region 10</v>
      </c>
      <c r="I81" s="96">
        <f>INDEX($C$72:$C$91,MATCH(ROWS(C$72:C81),$E$72:$E$91,0))</f>
        <v>0</v>
      </c>
      <c r="J81" s="96">
        <f>INDEX($D$72:$D$91,MATCH(ROWS(E$72:E81),$E$72:$E$91,0))</f>
        <v>0</v>
      </c>
    </row>
    <row r="82" spans="1:10">
      <c r="A82" s="118" t="s">
        <v>99</v>
      </c>
      <c r="B82" s="118"/>
      <c r="C82" s="19">
        <f>'2020'!W34</f>
        <v>0</v>
      </c>
      <c r="D82" s="344">
        <f>'2020'!DP34</f>
        <v>0</v>
      </c>
      <c r="E82" s="105">
        <f>RANK(D82,D$72:D$91)+COUNTIF($D$72:D82,D82)-1</f>
        <v>11</v>
      </c>
      <c r="G82" s="52">
        <v>11</v>
      </c>
      <c r="H82" s="92" t="str">
        <f>INDEX($A$72:$A$91,MATCH(ROWS($D$72:D82),$E$72:$E$91,0))</f>
        <v>Region 11</v>
      </c>
      <c r="I82" s="96">
        <f>INDEX($C$72:$C$91,MATCH(ROWS(C$72:C82),$E$72:$E$91,0))</f>
        <v>0</v>
      </c>
      <c r="J82" s="96">
        <f>INDEX($D$72:$D$91,MATCH(ROWS(E$72:E82),$E$72:$E$91,0))</f>
        <v>0</v>
      </c>
    </row>
    <row r="83" spans="1:10">
      <c r="A83" s="118" t="s">
        <v>100</v>
      </c>
      <c r="B83" s="118"/>
      <c r="C83" s="20">
        <f>'2020'!X34</f>
        <v>0</v>
      </c>
      <c r="D83" s="344">
        <f>'2020'!DQ34</f>
        <v>0</v>
      </c>
      <c r="E83" s="105">
        <f>RANK(D83,D$72:D$91)+COUNTIF($D$72:D83,D83)-1</f>
        <v>12</v>
      </c>
      <c r="G83" s="52">
        <v>12</v>
      </c>
      <c r="H83" s="92" t="str">
        <f>INDEX($A$72:$A$91,MATCH(ROWS($D$72:D83),$E$72:$E$91,0))</f>
        <v>Region 12</v>
      </c>
      <c r="I83" s="96">
        <f>INDEX($C$72:$C$91,MATCH(ROWS(C$72:C83),$E$72:$E$91,0))</f>
        <v>0</v>
      </c>
      <c r="J83" s="96">
        <f>INDEX($D$72:$D$91,MATCH(ROWS(E$72:E83),$E$72:$E$91,0))</f>
        <v>0</v>
      </c>
    </row>
    <row r="84" spans="1:10">
      <c r="A84" s="118" t="s">
        <v>101</v>
      </c>
      <c r="B84" s="118"/>
      <c r="C84" s="19">
        <f>'2020'!Y34</f>
        <v>0</v>
      </c>
      <c r="D84" s="344">
        <f>'2020'!DR34</f>
        <v>0</v>
      </c>
      <c r="E84" s="105">
        <f>RANK(D84,D$72:D$91)+COUNTIF($D$72:D84,D84)-1</f>
        <v>13</v>
      </c>
      <c r="G84" s="52">
        <v>13</v>
      </c>
      <c r="H84" s="92" t="str">
        <f>INDEX($A$72:$A$91,MATCH(ROWS($D$72:D84),$E$72:$E$91,0))</f>
        <v>Region 13</v>
      </c>
      <c r="I84" s="96">
        <f>INDEX($C$72:$C$91,MATCH(ROWS(C$72:C84),$E$72:$E$91,0))</f>
        <v>0</v>
      </c>
      <c r="J84" s="96">
        <f>INDEX($D$72:$D$91,MATCH(ROWS(E$72:E84),$E$72:$E$91,0))</f>
        <v>0</v>
      </c>
    </row>
    <row r="85" spans="1:10">
      <c r="A85" s="121" t="s">
        <v>102</v>
      </c>
      <c r="B85" s="302"/>
      <c r="C85" s="345">
        <f>'2020'!Z34</f>
        <v>0</v>
      </c>
      <c r="D85" s="344">
        <f>'2020'!DS34</f>
        <v>0</v>
      </c>
      <c r="E85" s="105">
        <f>RANK(D85,D$72:D$91)+COUNTIF($D$72:D85,D85)-1</f>
        <v>14</v>
      </c>
      <c r="G85" s="52">
        <v>14</v>
      </c>
      <c r="H85" s="92" t="str">
        <f>INDEX($A$72:$A$91,MATCH(ROWS($D$72:D85),$E$72:$E$91,0))</f>
        <v>Region 14</v>
      </c>
      <c r="I85" s="96">
        <f>INDEX($C$72:$C$91,MATCH(ROWS(C$72:C85),$E$72:$E$91,0))</f>
        <v>0</v>
      </c>
      <c r="J85" s="96">
        <f>INDEX($D$72:$D$91,MATCH(ROWS(E$72:E85),$E$72:$E$91,0))</f>
        <v>0</v>
      </c>
    </row>
    <row r="86" spans="1:10">
      <c r="A86" s="121" t="s">
        <v>103</v>
      </c>
      <c r="B86" s="302"/>
      <c r="C86" s="345">
        <f>'2020'!AA34</f>
        <v>0</v>
      </c>
      <c r="D86" s="344">
        <f>'2020'!DT34</f>
        <v>0</v>
      </c>
      <c r="E86" s="105">
        <f>RANK(D86,D$72:D$91)+COUNTIF($D$72:D86,D86)-1</f>
        <v>15</v>
      </c>
      <c r="G86" s="52">
        <v>15</v>
      </c>
      <c r="H86" s="92" t="str">
        <f>INDEX($A$72:$A$91,MATCH(ROWS($D$72:D86),$E$72:$E$91,0))</f>
        <v>Region 15</v>
      </c>
      <c r="I86" s="96">
        <f>INDEX($C$72:$C$91,MATCH(ROWS(C$72:C86),$E$72:$E$91,0))</f>
        <v>0</v>
      </c>
      <c r="J86" s="96">
        <f>INDEX($D$72:$D$91,MATCH(ROWS(E$72:E86),$E$72:$E$91,0))</f>
        <v>0</v>
      </c>
    </row>
    <row r="87" spans="1:10">
      <c r="A87" s="121" t="s">
        <v>104</v>
      </c>
      <c r="B87" s="302"/>
      <c r="C87" s="345">
        <f>'2020'!AB34</f>
        <v>0</v>
      </c>
      <c r="D87" s="344">
        <f>'2020'!DU34</f>
        <v>0</v>
      </c>
      <c r="E87" s="105">
        <f>RANK(D87,D$72:D$91)+COUNTIF($D$72:D87,D87)-1</f>
        <v>16</v>
      </c>
      <c r="G87" s="52">
        <v>16</v>
      </c>
      <c r="H87" s="92" t="str">
        <f>INDEX($A$72:$A$91,MATCH(ROWS($D$72:D87),$E$72:$E$91,0))</f>
        <v>Region 16</v>
      </c>
      <c r="I87" s="96">
        <f>INDEX($C$72:$C$91,MATCH(ROWS(C$72:C87),$E$72:$E$91,0))</f>
        <v>0</v>
      </c>
      <c r="J87" s="96">
        <f>INDEX($D$72:$D$91,MATCH(ROWS(E$72:E87),$E$72:$E$91,0))</f>
        <v>0</v>
      </c>
    </row>
    <row r="88" spans="1:10">
      <c r="A88" s="121" t="s">
        <v>105</v>
      </c>
      <c r="B88" s="302"/>
      <c r="C88" s="345">
        <f>'2020'!AC34</f>
        <v>0</v>
      </c>
      <c r="D88" s="344">
        <f>'2020'!DV34</f>
        <v>0</v>
      </c>
      <c r="E88" s="105">
        <f>RANK(D88,D$72:D$91)+COUNTIF($D$72:D88,D88)-1</f>
        <v>17</v>
      </c>
      <c r="G88" s="52">
        <v>17</v>
      </c>
      <c r="H88" s="92" t="str">
        <f>INDEX($A$72:$A$91,MATCH(ROWS($D$72:D88),$E$72:$E$91,0))</f>
        <v>Region 17</v>
      </c>
      <c r="I88" s="96">
        <f>INDEX($C$72:$C$91,MATCH(ROWS(C$72:C88),$E$72:$E$91,0))</f>
        <v>0</v>
      </c>
      <c r="J88" s="96">
        <f>INDEX($D$72:$D$91,MATCH(ROWS(E$72:E88),$E$72:$E$91,0))</f>
        <v>0</v>
      </c>
    </row>
    <row r="89" spans="1:10">
      <c r="A89" s="121" t="s">
        <v>106</v>
      </c>
      <c r="B89" s="302"/>
      <c r="C89" s="345">
        <f>'2020'!AD34</f>
        <v>0</v>
      </c>
      <c r="D89" s="344">
        <f>'2020'!DW34</f>
        <v>0</v>
      </c>
      <c r="E89" s="105">
        <f>RANK(D89,D$72:D$91)+COUNTIF($D$72:D89,D89)-1</f>
        <v>18</v>
      </c>
      <c r="G89" s="52">
        <v>18</v>
      </c>
      <c r="H89" s="92" t="str">
        <f>INDEX($A$72:$A$91,MATCH(ROWS($D$72:D89),$E$72:$E$91,0))</f>
        <v>Region 18</v>
      </c>
      <c r="I89" s="96">
        <f>INDEX($C$72:$C$91,MATCH(ROWS(C$72:C89),$E$72:$E$91,0))</f>
        <v>0</v>
      </c>
      <c r="J89" s="96">
        <f>INDEX($D$72:$D$91,MATCH(ROWS(E$72:E89),$E$72:$E$91,0))</f>
        <v>0</v>
      </c>
    </row>
    <row r="90" spans="1:10">
      <c r="A90" s="121" t="s">
        <v>107</v>
      </c>
      <c r="B90" s="302"/>
      <c r="C90" s="345">
        <f>'2020'!AE34</f>
        <v>0</v>
      </c>
      <c r="D90" s="344">
        <f>'2020'!DX34</f>
        <v>0</v>
      </c>
      <c r="E90" s="105">
        <f>RANK(D90,D$72:D$91)+COUNTIF($D$72:D90,D90)-1</f>
        <v>19</v>
      </c>
      <c r="G90" s="52">
        <v>19</v>
      </c>
      <c r="H90" s="92" t="str">
        <f>INDEX($A$72:$A$91,MATCH(ROWS($D$72:D90),$E$72:$E$91,0))</f>
        <v>Region 19</v>
      </c>
      <c r="I90" s="96">
        <f>INDEX($C$72:$C$91,MATCH(ROWS(C$72:C90),$E$72:$E$91,0))</f>
        <v>0</v>
      </c>
      <c r="J90" s="96">
        <f>INDEX($D$72:$D$91,MATCH(ROWS(E$72:E90),$E$72:$E$91,0))</f>
        <v>0</v>
      </c>
    </row>
    <row r="91" spans="1:10">
      <c r="A91" s="121" t="s">
        <v>108</v>
      </c>
      <c r="B91" s="302"/>
      <c r="C91" s="345">
        <f>'2020'!AF34</f>
        <v>0</v>
      </c>
      <c r="D91" s="95">
        <f>'2020'!DY34</f>
        <v>0</v>
      </c>
      <c r="E91" s="105">
        <f>RANK(D91,D$72:D$91)+COUNTIF($D$72:D91,D91)-1</f>
        <v>20</v>
      </c>
      <c r="G91" s="52">
        <v>20</v>
      </c>
      <c r="H91" s="92" t="str">
        <f>INDEX($A$72:$A$91,MATCH(ROWS($D$72:D91),$E$72:$E$91,0))</f>
        <v>Region 20</v>
      </c>
      <c r="I91" s="96">
        <f>INDEX($C$72:$C$91,MATCH(ROWS(C$72:C91),$E$72:$E$91,0))</f>
        <v>0</v>
      </c>
      <c r="J91" s="96">
        <f>INDEX($D$72:$D$91,MATCH(ROWS(E$72:E91),$E$72:$E$91,0))</f>
        <v>0</v>
      </c>
    </row>
    <row r="93" spans="1:10" hidden="1">
      <c r="A93" s="52" t="s">
        <v>164</v>
      </c>
    </row>
    <row r="94" spans="1:10" ht="25.5" hidden="1">
      <c r="A94" s="115" t="s">
        <v>60</v>
      </c>
      <c r="B94" s="115"/>
      <c r="C94" s="97" t="s">
        <v>61</v>
      </c>
      <c r="E94" t="s">
        <v>233</v>
      </c>
      <c r="G94" s="52" t="s">
        <v>223</v>
      </c>
      <c r="H94" s="97" t="s">
        <v>60</v>
      </c>
      <c r="I94" s="97" t="s">
        <v>61</v>
      </c>
    </row>
    <row r="95" spans="1:10" hidden="1">
      <c r="A95" s="122" t="s">
        <v>72</v>
      </c>
      <c r="B95" s="122"/>
      <c r="C95" s="75" t="e">
        <f>SUM(#REF!+#REF!+#REF!+#REF!+#REF!+#REF!)</f>
        <v>#REF!</v>
      </c>
      <c r="E95" t="e">
        <f>RANK(C95,C$95:C$107)</f>
        <v>#REF!</v>
      </c>
      <c r="G95" s="52">
        <v>1</v>
      </c>
      <c r="H95" s="98" t="e">
        <f>INDEX($A$95:$A$107,MATCH(ROWS($C$95:C95),$E$95:$E$107,0))</f>
        <v>#N/A</v>
      </c>
      <c r="I95" s="98" t="e">
        <f>INDEX($C$95:$C$107,MATCH(ROWS($E$95:E95),$E$95:$E$107,0))</f>
        <v>#N/A</v>
      </c>
    </row>
    <row r="96" spans="1:10" hidden="1">
      <c r="A96" s="123" t="s">
        <v>73</v>
      </c>
      <c r="B96" s="123"/>
      <c r="C96" s="75" t="e">
        <f>SUM(#REF!+#REF!+#REF!+#REF!+#REF!+#REF!)</f>
        <v>#REF!</v>
      </c>
      <c r="E96" t="e">
        <f t="shared" ref="E96:E107" si="5">RANK(C96,C$95:C$107)</f>
        <v>#REF!</v>
      </c>
      <c r="G96" s="52">
        <v>2</v>
      </c>
      <c r="H96" s="98" t="e">
        <f>INDEX($A$95:$A$107,MATCH(ROWS($C$95:C96),$E$95:$E$107,0))</f>
        <v>#N/A</v>
      </c>
      <c r="I96" s="98" t="e">
        <f>INDEX($C$95:$C$107,MATCH(ROWS($E$95:E96),$E$95:$E$107,0))</f>
        <v>#N/A</v>
      </c>
    </row>
    <row r="97" spans="1:9" hidden="1">
      <c r="A97" s="123" t="s">
        <v>74</v>
      </c>
      <c r="B97" s="123"/>
      <c r="C97" s="75" t="e">
        <f>SUM(#REF!+#REF!+#REF!+#REF!+#REF!+#REF!)</f>
        <v>#REF!</v>
      </c>
      <c r="E97" t="e">
        <f t="shared" si="5"/>
        <v>#REF!</v>
      </c>
      <c r="G97" s="52">
        <v>3</v>
      </c>
      <c r="H97" s="98" t="e">
        <f>INDEX($A$95:$A$107,MATCH(ROWS($C$95:C97),$E$95:$E$107,0))</f>
        <v>#N/A</v>
      </c>
      <c r="I97" s="98" t="e">
        <f>INDEX($C$95:$C$107,MATCH(ROWS($E$95:E97),$E$95:$E$107,0))</f>
        <v>#N/A</v>
      </c>
    </row>
    <row r="98" spans="1:9" hidden="1">
      <c r="A98" s="123" t="s">
        <v>75</v>
      </c>
      <c r="B98" s="123"/>
      <c r="C98" s="75" t="e">
        <f>SUM(#REF!+#REF!+#REF!+#REF!+#REF!+#REF!)</f>
        <v>#REF!</v>
      </c>
      <c r="E98" t="e">
        <f t="shared" si="5"/>
        <v>#REF!</v>
      </c>
      <c r="G98" s="52">
        <v>4</v>
      </c>
      <c r="H98" s="98" t="e">
        <f>INDEX($A$95:$A$107,MATCH(ROWS($C$95:C98),$E$95:$E$107,0))</f>
        <v>#N/A</v>
      </c>
      <c r="I98" s="98" t="e">
        <f>INDEX($C$95:$C$107,MATCH(ROWS($E$95:E98),$E$95:$E$107,0))</f>
        <v>#N/A</v>
      </c>
    </row>
    <row r="99" spans="1:9" hidden="1">
      <c r="A99" s="123" t="s">
        <v>76</v>
      </c>
      <c r="B99" s="123"/>
      <c r="C99" s="75" t="e">
        <f>SUM(#REF!+#REF!+#REF!+#REF!+#REF!+#REF!)</f>
        <v>#REF!</v>
      </c>
      <c r="E99" t="e">
        <f t="shared" si="5"/>
        <v>#REF!</v>
      </c>
      <c r="G99" s="52">
        <v>5</v>
      </c>
      <c r="H99" s="98" t="e">
        <f>INDEX($A$95:$A$107,MATCH(ROWS($C$95:C99),$E$95:$E$107,0))</f>
        <v>#N/A</v>
      </c>
      <c r="I99" s="98" t="e">
        <f>INDEX($C$95:$C$107,MATCH(ROWS($E$95:E99),$E$95:$E$107,0))</f>
        <v>#N/A</v>
      </c>
    </row>
    <row r="100" spans="1:9" hidden="1">
      <c r="A100" s="123" t="s">
        <v>77</v>
      </c>
      <c r="B100" s="123"/>
      <c r="C100" s="75" t="e">
        <f>SUM(#REF!+#REF!+#REF!+#REF!+#REF!+#REF!)</f>
        <v>#REF!</v>
      </c>
      <c r="E100" t="e">
        <f t="shared" si="5"/>
        <v>#REF!</v>
      </c>
      <c r="G100" s="52">
        <v>6</v>
      </c>
      <c r="H100" s="98" t="e">
        <f>INDEX($A$95:$A$107,MATCH(ROWS($C$95:C100),$E$95:$E$107,0))</f>
        <v>#N/A</v>
      </c>
      <c r="I100" s="98" t="e">
        <f>INDEX($C$95:$C$107,MATCH(ROWS($E$95:E100),$E$95:$E$107,0))</f>
        <v>#N/A</v>
      </c>
    </row>
    <row r="101" spans="1:9" hidden="1">
      <c r="A101" s="123" t="s">
        <v>78</v>
      </c>
      <c r="B101" s="123"/>
      <c r="C101" s="75" t="e">
        <f>SUM(#REF!+#REF!+#REF!+#REF!+#REF!+#REF!)</f>
        <v>#REF!</v>
      </c>
      <c r="E101" t="e">
        <f t="shared" si="5"/>
        <v>#REF!</v>
      </c>
      <c r="G101" s="52">
        <v>7</v>
      </c>
      <c r="H101" s="98" t="e">
        <f>INDEX($A$95:$A$107,MATCH(ROWS($C$95:C101),$E$95:$E$107,0))</f>
        <v>#N/A</v>
      </c>
      <c r="I101" s="98" t="e">
        <f>INDEX($C$95:$C$107,MATCH(ROWS($E$95:E101),$E$95:$E$107,0))</f>
        <v>#N/A</v>
      </c>
    </row>
    <row r="102" spans="1:9" hidden="1">
      <c r="A102" s="123" t="s">
        <v>79</v>
      </c>
      <c r="B102" s="123"/>
      <c r="C102" s="75" t="e">
        <f>SUM(#REF!+#REF!+#REF!+#REF!+#REF!+#REF!)</f>
        <v>#REF!</v>
      </c>
      <c r="E102" t="e">
        <f t="shared" si="5"/>
        <v>#REF!</v>
      </c>
      <c r="G102" s="52">
        <v>8</v>
      </c>
      <c r="H102" s="98" t="e">
        <f>INDEX($A$95:$A$107,MATCH(ROWS($C$95:C102),$E$95:$E$107,0))</f>
        <v>#N/A</v>
      </c>
      <c r="I102" s="98" t="e">
        <f>INDEX($C$95:$C$107,MATCH(ROWS($E$95:E102),$E$95:$E$107,0))</f>
        <v>#N/A</v>
      </c>
    </row>
    <row r="103" spans="1:9" hidden="1">
      <c r="A103" s="123" t="s">
        <v>80</v>
      </c>
      <c r="B103" s="123"/>
      <c r="C103" s="75" t="e">
        <f>SUM(#REF!+#REF!+#REF!+#REF!+#REF!+#REF!)</f>
        <v>#REF!</v>
      </c>
      <c r="E103" t="e">
        <f t="shared" si="5"/>
        <v>#REF!</v>
      </c>
      <c r="G103" s="52">
        <v>9</v>
      </c>
      <c r="H103" s="98" t="e">
        <f>INDEX($A$95:$A$107,MATCH(ROWS($C$95:C103),$E$95:$E$107,0))</f>
        <v>#N/A</v>
      </c>
      <c r="I103" s="98" t="e">
        <f>INDEX($C$95:$C$107,MATCH(ROWS($E$95:E103),$E$95:$E$107,0))</f>
        <v>#N/A</v>
      </c>
    </row>
    <row r="104" spans="1:9" hidden="1">
      <c r="A104" s="123" t="s">
        <v>81</v>
      </c>
      <c r="B104" s="123"/>
      <c r="C104" s="75" t="e">
        <f>SUM(#REF!+#REF!+#REF!+#REF!+#REF!+#REF!)</f>
        <v>#REF!</v>
      </c>
      <c r="E104" t="e">
        <f t="shared" si="5"/>
        <v>#REF!</v>
      </c>
      <c r="G104" s="52">
        <v>10</v>
      </c>
      <c r="H104" s="98" t="e">
        <f>INDEX($A$95:$A$107,MATCH(ROWS($C$95:C104),$E$95:$E$107,0))</f>
        <v>#N/A</v>
      </c>
      <c r="I104" s="98" t="e">
        <f>INDEX($C$95:$C$107,MATCH(ROWS($E$95:E104),$E$95:$E$107,0))</f>
        <v>#N/A</v>
      </c>
    </row>
    <row r="105" spans="1:9" hidden="1">
      <c r="A105" s="123" t="s">
        <v>82</v>
      </c>
      <c r="B105" s="123"/>
      <c r="C105" s="75" t="e">
        <f>SUM(#REF!+#REF!+#REF!+#REF!+#REF!+#REF!)</f>
        <v>#REF!</v>
      </c>
      <c r="E105" t="e">
        <f t="shared" si="5"/>
        <v>#REF!</v>
      </c>
      <c r="G105" s="52">
        <v>11</v>
      </c>
      <c r="H105" s="98" t="e">
        <f>INDEX($A$95:$A$107,MATCH(ROWS($C$95:C105),$E$95:$E$107,0))</f>
        <v>#N/A</v>
      </c>
      <c r="I105" s="98" t="e">
        <f>INDEX($C$95:$C$107,MATCH(ROWS($E$95:E105),$E$95:$E$107,0))</f>
        <v>#N/A</v>
      </c>
    </row>
    <row r="106" spans="1:9" hidden="1">
      <c r="A106" s="123" t="s">
        <v>83</v>
      </c>
      <c r="B106" s="123"/>
      <c r="C106" s="75" t="e">
        <f>SUM(#REF!+#REF!+#REF!+#REF!+#REF!+#REF!)</f>
        <v>#REF!</v>
      </c>
      <c r="E106" t="e">
        <f t="shared" si="5"/>
        <v>#REF!</v>
      </c>
      <c r="G106" s="52">
        <v>12</v>
      </c>
      <c r="H106" s="98" t="e">
        <f>INDEX($A$95:$A$107,MATCH(ROWS($C$95:C106),$E$95:$E$107,0))</f>
        <v>#N/A</v>
      </c>
      <c r="I106" s="98" t="e">
        <f>INDEX($C$95:$C$107,MATCH(ROWS($E$95:E106),$E$95:$E$107,0))</f>
        <v>#N/A</v>
      </c>
    </row>
    <row r="107" spans="1:9" hidden="1">
      <c r="A107" s="122" t="s">
        <v>84</v>
      </c>
      <c r="B107" s="122"/>
      <c r="C107" s="75" t="e">
        <f>SUM(#REF!+#REF!+#REF!+#REF!+#REF!+#REF!)</f>
        <v>#REF!</v>
      </c>
      <c r="E107" t="e">
        <f t="shared" si="5"/>
        <v>#REF!</v>
      </c>
      <c r="G107" s="52">
        <v>13</v>
      </c>
      <c r="H107" s="98" t="e">
        <f>INDEX($A$95:$A$107,MATCH(ROWS($C$95:C107),$E$95:$E$107,0))</f>
        <v>#N/A</v>
      </c>
      <c r="I107" s="98" t="e">
        <f>INDEX($C$95:$C$107,MATCH(ROWS($E$95:E107),$E$95:$E$107,0))</f>
        <v>#N/A</v>
      </c>
    </row>
    <row r="108" spans="1:9" hidden="1"/>
    <row r="109" spans="1:9" hidden="1"/>
    <row r="110" spans="1:9" hidden="1"/>
    <row r="111" spans="1:9" hidden="1">
      <c r="A111" s="52" t="s">
        <v>165</v>
      </c>
    </row>
    <row r="112" spans="1:9" ht="25.5" hidden="1">
      <c r="A112" s="115" t="s">
        <v>60</v>
      </c>
      <c r="B112" s="115"/>
      <c r="C112" s="97" t="s">
        <v>61</v>
      </c>
      <c r="E112" t="s">
        <v>233</v>
      </c>
      <c r="G112" s="52" t="s">
        <v>223</v>
      </c>
      <c r="H112" s="97" t="s">
        <v>60</v>
      </c>
      <c r="I112" s="97" t="s">
        <v>61</v>
      </c>
    </row>
    <row r="113" spans="1:9" hidden="1">
      <c r="A113" s="122" t="s">
        <v>72</v>
      </c>
      <c r="B113" s="122"/>
      <c r="C113" s="75" t="e">
        <f>SUM(#REF!+#REF!+#REF!+#REF!+#REF!+#REF!)</f>
        <v>#REF!</v>
      </c>
      <c r="E113" t="e">
        <f>RANK(C113,C$113:C$125)</f>
        <v>#REF!</v>
      </c>
      <c r="G113" s="52">
        <v>1</v>
      </c>
      <c r="H113" s="98" t="e">
        <f>INDEX($A$113:$A$125,MATCH(ROWS($C$113:C113),$E$113:$E$125,0))</f>
        <v>#N/A</v>
      </c>
      <c r="I113" s="98" t="e">
        <f>INDEX($C$113:$C$125,MATCH(ROWS($E$113:E113),$E$113:$E$125,0))</f>
        <v>#N/A</v>
      </c>
    </row>
    <row r="114" spans="1:9" hidden="1">
      <c r="A114" s="123" t="s">
        <v>73</v>
      </c>
      <c r="B114" s="123"/>
      <c r="C114" s="75" t="e">
        <f>SUM(#REF!+#REF!+#REF!+#REF!+#REF!+#REF!)</f>
        <v>#REF!</v>
      </c>
      <c r="E114" t="e">
        <f t="shared" ref="E114:E125" si="6">RANK(C114,C$113:C$125)</f>
        <v>#REF!</v>
      </c>
      <c r="G114" s="52">
        <v>2</v>
      </c>
      <c r="H114" s="98" t="e">
        <f>INDEX($A$113:$A$125,MATCH(ROWS($C$113:C114),$E$113:$E$125,0))</f>
        <v>#N/A</v>
      </c>
      <c r="I114" s="98" t="e">
        <f>INDEX($C$113:$C$125,MATCH(ROWS($E$113:E114),$E$113:$E$125,0))</f>
        <v>#N/A</v>
      </c>
    </row>
    <row r="115" spans="1:9" hidden="1">
      <c r="A115" s="123" t="s">
        <v>74</v>
      </c>
      <c r="B115" s="123"/>
      <c r="C115" s="75" t="e">
        <f>SUM(#REF!+#REF!+#REF!+#REF!+#REF!+#REF!)</f>
        <v>#REF!</v>
      </c>
      <c r="E115" t="e">
        <f t="shared" si="6"/>
        <v>#REF!</v>
      </c>
      <c r="G115" s="52">
        <v>3</v>
      </c>
      <c r="H115" s="98" t="e">
        <f>INDEX($A$113:$A$125,MATCH(ROWS($C$113:C115),$E$113:$E$125,0))</f>
        <v>#N/A</v>
      </c>
      <c r="I115" s="98" t="e">
        <f>INDEX($C$113:$C$125,MATCH(ROWS($E$113:E115),$E$113:$E$125,0))</f>
        <v>#N/A</v>
      </c>
    </row>
    <row r="116" spans="1:9" hidden="1">
      <c r="A116" s="123" t="s">
        <v>75</v>
      </c>
      <c r="B116" s="123"/>
      <c r="C116" s="75" t="e">
        <f>SUM(#REF!+#REF!+#REF!+#REF!+#REF!+#REF!)</f>
        <v>#REF!</v>
      </c>
      <c r="E116" t="e">
        <f t="shared" si="6"/>
        <v>#REF!</v>
      </c>
      <c r="G116" s="52">
        <v>4</v>
      </c>
      <c r="H116" s="98" t="e">
        <f>INDEX($A$113:$A$125,MATCH(ROWS($C$113:C116),$E$113:$E$125,0))</f>
        <v>#N/A</v>
      </c>
      <c r="I116" s="98" t="e">
        <f>INDEX($C$113:$C$125,MATCH(ROWS($E$113:E116),$E$113:$E$125,0))</f>
        <v>#N/A</v>
      </c>
    </row>
    <row r="117" spans="1:9" hidden="1">
      <c r="A117" s="123" t="s">
        <v>76</v>
      </c>
      <c r="B117" s="123"/>
      <c r="C117" s="75" t="e">
        <f>SUM(#REF!+#REF!+#REF!+#REF!+#REF!+#REF!)</f>
        <v>#REF!</v>
      </c>
      <c r="E117" t="e">
        <f t="shared" si="6"/>
        <v>#REF!</v>
      </c>
      <c r="G117" s="52">
        <v>5</v>
      </c>
      <c r="H117" s="98" t="e">
        <f>INDEX($A$113:$A$125,MATCH(ROWS($C$113:C117),$E$113:$E$125,0))</f>
        <v>#N/A</v>
      </c>
      <c r="I117" s="98" t="e">
        <f>INDEX($C$113:$C$125,MATCH(ROWS($E$113:E117),$E$113:$E$125,0))</f>
        <v>#N/A</v>
      </c>
    </row>
    <row r="118" spans="1:9" hidden="1">
      <c r="A118" s="123" t="s">
        <v>77</v>
      </c>
      <c r="B118" s="123"/>
      <c r="C118" s="75" t="e">
        <f>SUM(#REF!+#REF!+#REF!+#REF!+#REF!+#REF!)</f>
        <v>#REF!</v>
      </c>
      <c r="E118" t="e">
        <f t="shared" si="6"/>
        <v>#REF!</v>
      </c>
      <c r="G118" s="52">
        <v>6</v>
      </c>
      <c r="H118" s="98" t="e">
        <f>INDEX($A$113:$A$125,MATCH(ROWS($C$113:C118),$E$113:$E$125,0))</f>
        <v>#N/A</v>
      </c>
      <c r="I118" s="98" t="e">
        <f>INDEX($C$113:$C$125,MATCH(ROWS($E$113:E118),$E$113:$E$125,0))</f>
        <v>#N/A</v>
      </c>
    </row>
    <row r="119" spans="1:9" hidden="1">
      <c r="A119" s="123" t="s">
        <v>78</v>
      </c>
      <c r="B119" s="123"/>
      <c r="C119" s="75" t="e">
        <f>SUM(#REF!+#REF!+#REF!+#REF!+#REF!+#REF!)</f>
        <v>#REF!</v>
      </c>
      <c r="E119" t="e">
        <f t="shared" si="6"/>
        <v>#REF!</v>
      </c>
      <c r="G119" s="52">
        <v>7</v>
      </c>
      <c r="H119" s="98" t="e">
        <f>INDEX($A$113:$A$125,MATCH(ROWS($C$113:C119),$E$113:$E$125,0))</f>
        <v>#N/A</v>
      </c>
      <c r="I119" s="98" t="e">
        <f>INDEX($C$113:$C$125,MATCH(ROWS($E$113:E119),$E$113:$E$125,0))</f>
        <v>#N/A</v>
      </c>
    </row>
    <row r="120" spans="1:9" hidden="1">
      <c r="A120" s="123" t="s">
        <v>79</v>
      </c>
      <c r="B120" s="123"/>
      <c r="C120" s="75" t="e">
        <f>SUM(#REF!+#REF!+#REF!+#REF!+#REF!+#REF!)</f>
        <v>#REF!</v>
      </c>
      <c r="E120" t="e">
        <f t="shared" si="6"/>
        <v>#REF!</v>
      </c>
      <c r="G120" s="52">
        <v>8</v>
      </c>
      <c r="H120" s="98" t="e">
        <f>INDEX($A$113:$A$125,MATCH(ROWS($C$113:C120),$E$113:$E$125,0))</f>
        <v>#N/A</v>
      </c>
      <c r="I120" s="98" t="e">
        <f>INDEX($C$113:$C$125,MATCH(ROWS($E$113:E120),$E$113:$E$125,0))</f>
        <v>#N/A</v>
      </c>
    </row>
    <row r="121" spans="1:9" hidden="1">
      <c r="A121" s="123" t="s">
        <v>80</v>
      </c>
      <c r="B121" s="123"/>
      <c r="C121" s="75" t="e">
        <f>SUM(#REF!+#REF!+#REF!+#REF!+#REF!+#REF!)</f>
        <v>#REF!</v>
      </c>
      <c r="E121" t="e">
        <f t="shared" si="6"/>
        <v>#REF!</v>
      </c>
      <c r="G121" s="52">
        <v>9</v>
      </c>
      <c r="H121" s="98" t="e">
        <f>INDEX($A$113:$A$125,MATCH(ROWS($C$113:C121),$E$113:$E$125,0))</f>
        <v>#N/A</v>
      </c>
      <c r="I121" s="98" t="e">
        <f>INDEX($C$113:$C$125,MATCH(ROWS($E$113:E121),$E$113:$E$125,0))</f>
        <v>#N/A</v>
      </c>
    </row>
    <row r="122" spans="1:9" hidden="1">
      <c r="A122" s="123" t="s">
        <v>81</v>
      </c>
      <c r="B122" s="123"/>
      <c r="C122" s="75" t="e">
        <f>SUM(#REF!+#REF!+#REF!+#REF!+#REF!+#REF!)</f>
        <v>#REF!</v>
      </c>
      <c r="E122" t="e">
        <f t="shared" si="6"/>
        <v>#REF!</v>
      </c>
      <c r="G122" s="52">
        <v>10</v>
      </c>
      <c r="H122" s="98" t="e">
        <f>INDEX($A$113:$A$125,MATCH(ROWS($C$113:C122),$E$113:$E$125,0))</f>
        <v>#N/A</v>
      </c>
      <c r="I122" s="98" t="e">
        <f>INDEX($C$113:$C$125,MATCH(ROWS($E$113:E122),$E$113:$E$125,0))</f>
        <v>#N/A</v>
      </c>
    </row>
    <row r="123" spans="1:9" hidden="1">
      <c r="A123" s="123" t="s">
        <v>82</v>
      </c>
      <c r="B123" s="123"/>
      <c r="C123" s="75" t="e">
        <f>SUM(#REF!+#REF!+#REF!+#REF!+#REF!+#REF!)</f>
        <v>#REF!</v>
      </c>
      <c r="E123" t="e">
        <f t="shared" si="6"/>
        <v>#REF!</v>
      </c>
      <c r="G123" s="52">
        <v>11</v>
      </c>
      <c r="H123" s="98" t="e">
        <f>INDEX($A$113:$A$125,MATCH(ROWS($C$113:C123),$E$113:$E$125,0))</f>
        <v>#N/A</v>
      </c>
      <c r="I123" s="98" t="e">
        <f>INDEX($C$113:$C$125,MATCH(ROWS($E$113:E123),$E$113:$E$125,0))</f>
        <v>#N/A</v>
      </c>
    </row>
    <row r="124" spans="1:9" hidden="1">
      <c r="A124" s="123" t="s">
        <v>83</v>
      </c>
      <c r="B124" s="123"/>
      <c r="C124" s="75" t="e">
        <f>SUM(#REF!+#REF!+#REF!+#REF!+#REF!+#REF!)</f>
        <v>#REF!</v>
      </c>
      <c r="E124" t="e">
        <f t="shared" si="6"/>
        <v>#REF!</v>
      </c>
      <c r="G124" s="52">
        <v>12</v>
      </c>
      <c r="H124" s="98" t="e">
        <f>INDEX($A$113:$A$125,MATCH(ROWS($C$113:C124),$E$113:$E$125,0))</f>
        <v>#N/A</v>
      </c>
      <c r="I124" s="98" t="e">
        <f>INDEX($C$113:$C$125,MATCH(ROWS($E$113:E124),$E$113:$E$125,0))</f>
        <v>#N/A</v>
      </c>
    </row>
    <row r="125" spans="1:9" hidden="1">
      <c r="A125" s="122" t="s">
        <v>84</v>
      </c>
      <c r="B125" s="122"/>
      <c r="C125" s="75" t="e">
        <f>SUM(#REF!+#REF!+#REF!+#REF!+#REF!+#REF!)</f>
        <v>#REF!</v>
      </c>
      <c r="E125" t="e">
        <f t="shared" si="6"/>
        <v>#REF!</v>
      </c>
      <c r="G125" s="52">
        <v>13</v>
      </c>
      <c r="H125" s="98" t="e">
        <f>INDEX($A$113:$A$125,MATCH(ROWS($C$113:C125),$E$113:$E$125,0))</f>
        <v>#N/A</v>
      </c>
      <c r="I125" s="98" t="e">
        <f>INDEX($C$113:$C$125,MATCH(ROWS($E$113:E125),$E$113:$E$125,0))</f>
        <v>#N/A</v>
      </c>
    </row>
    <row r="126" spans="1:9" hidden="1"/>
    <row r="127" spans="1:9" ht="13">
      <c r="A127" s="116" t="s">
        <v>234</v>
      </c>
    </row>
    <row r="128" spans="1:9" ht="25">
      <c r="A128" s="120" t="str">
        <f>'2020'!F3</f>
        <v>White-Not Hispanic</v>
      </c>
      <c r="B128" s="120">
        <v>1</v>
      </c>
      <c r="C128" s="75">
        <f>'2020'!CY17</f>
        <v>0</v>
      </c>
      <c r="D128">
        <v>0</v>
      </c>
    </row>
    <row r="129" spans="1:4">
      <c r="A129" s="120" t="str">
        <f>'2020'!G3</f>
        <v>Hispanic</v>
      </c>
      <c r="B129" s="120">
        <v>2</v>
      </c>
      <c r="C129" s="75">
        <f>'2020'!CZ17</f>
        <v>0</v>
      </c>
      <c r="D129">
        <v>0</v>
      </c>
    </row>
    <row r="130" spans="1:4" ht="25">
      <c r="A130" s="120" t="str">
        <f>'2020'!H3</f>
        <v>Black-Not Hispanic</v>
      </c>
      <c r="B130" s="120">
        <v>3</v>
      </c>
      <c r="C130" s="75">
        <f>'2020'!DA17</f>
        <v>0</v>
      </c>
      <c r="D130">
        <v>0</v>
      </c>
    </row>
    <row r="131" spans="1:4">
      <c r="A131" s="120" t="str">
        <f>'2020'!I3</f>
        <v>Asian</v>
      </c>
      <c r="B131" s="120">
        <v>4</v>
      </c>
      <c r="C131" s="75">
        <f>'2020'!DB17</f>
        <v>0</v>
      </c>
      <c r="D131">
        <v>0</v>
      </c>
    </row>
    <row r="132" spans="1:4" ht="37.5">
      <c r="A132" s="120" t="str">
        <f>'2020'!J3</f>
        <v>American Indian/Alaska Native</v>
      </c>
      <c r="B132" s="120">
        <v>5</v>
      </c>
      <c r="C132" s="75">
        <f>'2020'!DC17</f>
        <v>0</v>
      </c>
      <c r="D132">
        <v>0</v>
      </c>
    </row>
    <row r="133" spans="1:4">
      <c r="A133" s="120" t="str">
        <f>'2020'!K3</f>
        <v>Other</v>
      </c>
      <c r="B133" s="120">
        <v>6</v>
      </c>
      <c r="C133" s="75">
        <f>'2020'!DD17</f>
        <v>0</v>
      </c>
      <c r="D133">
        <v>0</v>
      </c>
    </row>
    <row r="135" spans="1:4">
      <c r="A135" s="52">
        <v>2016</v>
      </c>
      <c r="C135" s="303"/>
    </row>
    <row r="136" spans="1:4" ht="13">
      <c r="A136" s="116">
        <v>2017</v>
      </c>
    </row>
    <row r="137" spans="1:4" ht="13">
      <c r="A137" s="116">
        <v>2018</v>
      </c>
    </row>
    <row r="138" spans="1:4" ht="13">
      <c r="A138" s="116">
        <v>2019</v>
      </c>
    </row>
    <row r="139" spans="1:4" ht="13">
      <c r="A139" s="116">
        <v>2020</v>
      </c>
    </row>
    <row r="140" spans="1:4" ht="13">
      <c r="A140" s="116"/>
    </row>
  </sheetData>
  <phoneticPr fontId="8" type="noConversion"/>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2A076-4F34-401F-8F80-EC598F872883}">
  <dimension ref="A5:X77"/>
  <sheetViews>
    <sheetView tabSelected="1" topLeftCell="A5" zoomScale="70" zoomScaleNormal="70" workbookViewId="0">
      <selection activeCell="D4" sqref="D4"/>
    </sheetView>
  </sheetViews>
  <sheetFormatPr defaultRowHeight="12.5"/>
  <cols>
    <col min="1" max="1" width="25" style="52" customWidth="1"/>
    <col min="17" max="17" width="10.7265625" customWidth="1"/>
    <col min="18" max="18" width="14.54296875" customWidth="1"/>
    <col min="19" max="19" width="21.7265625" customWidth="1"/>
    <col min="20" max="20" width="14" customWidth="1"/>
    <col min="21" max="21" width="16.81640625" customWidth="1"/>
    <col min="22" max="22" width="16.453125" customWidth="1"/>
    <col min="23" max="23" width="12.1796875" customWidth="1"/>
    <col min="24" max="24" width="10.453125" customWidth="1"/>
    <col min="25" max="25" width="13.1796875" customWidth="1"/>
  </cols>
  <sheetData>
    <row r="5" spans="1:24">
      <c r="A5" s="445"/>
      <c r="B5" s="11"/>
    </row>
    <row r="6" spans="1:24" ht="13">
      <c r="A6" s="447" t="s">
        <v>235</v>
      </c>
      <c r="B6" s="450">
        <f>' Populations'!B4</f>
        <v>0</v>
      </c>
    </row>
    <row r="7" spans="1:24" ht="3.65" customHeight="1" thickBot="1">
      <c r="A7" s="446"/>
      <c r="B7" s="11"/>
    </row>
    <row r="8" spans="1:24" ht="31.5" customHeight="1">
      <c r="A8" s="448" t="s">
        <v>236</v>
      </c>
      <c r="B8" s="451">
        <f>' Populations'!E4</f>
        <v>2020</v>
      </c>
      <c r="Q8" s="11"/>
      <c r="R8" s="11"/>
      <c r="S8" s="433" t="s">
        <v>237</v>
      </c>
      <c r="T8" s="434">
        <f>'Figure 3'!B17</f>
        <v>6.0606060606060606</v>
      </c>
      <c r="U8" s="106"/>
      <c r="V8" s="34"/>
      <c r="W8" s="34"/>
      <c r="X8" s="34"/>
    </row>
    <row r="9" spans="1:24" ht="25">
      <c r="A9" s="444"/>
      <c r="B9" s="11"/>
      <c r="Q9" s="11"/>
      <c r="S9" s="435" t="s">
        <v>238</v>
      </c>
      <c r="T9" s="436">
        <f>'Figure 3'!C17</f>
        <v>12.5</v>
      </c>
      <c r="U9" s="31"/>
      <c r="V9" s="11"/>
      <c r="W9" s="11"/>
      <c r="X9" s="11"/>
    </row>
    <row r="10" spans="1:24" ht="25.5" thickBot="1">
      <c r="A10" s="449" t="s">
        <v>239</v>
      </c>
      <c r="B10" s="452">
        <f>'2020'!C51</f>
        <v>0</v>
      </c>
      <c r="Q10" s="35"/>
      <c r="S10" s="437" t="s">
        <v>240</v>
      </c>
      <c r="T10" s="438">
        <f>'Figure 3'!D17</f>
        <v>10.204081632653061</v>
      </c>
      <c r="U10" s="15"/>
      <c r="V10" s="11"/>
      <c r="W10" s="11"/>
      <c r="X10" s="11"/>
    </row>
    <row r="11" spans="1:24" ht="13.5" thickBot="1">
      <c r="A11" s="51"/>
      <c r="Q11" s="35"/>
      <c r="U11" s="15"/>
      <c r="V11" s="11"/>
      <c r="W11" s="11"/>
      <c r="X11" s="11"/>
    </row>
    <row r="12" spans="1:24" ht="13.5" thickBot="1">
      <c r="A12" s="441" t="s">
        <v>241</v>
      </c>
      <c r="B12" s="440">
        <f>'2020'!C17</f>
        <v>0</v>
      </c>
      <c r="Q12" s="35"/>
      <c r="R12" s="15"/>
      <c r="S12" s="15"/>
      <c r="T12" s="15"/>
      <c r="U12" s="15"/>
      <c r="V12" s="11"/>
      <c r="W12" s="11"/>
      <c r="X12" s="11"/>
    </row>
    <row r="13" spans="1:24" ht="13.5" thickBot="1">
      <c r="A13" s="107"/>
      <c r="Q13" s="35"/>
      <c r="R13" s="15"/>
      <c r="S13" s="15"/>
      <c r="T13" s="15"/>
      <c r="U13" s="15"/>
      <c r="V13" s="11"/>
      <c r="W13" s="11"/>
      <c r="X13" s="11"/>
    </row>
    <row r="14" spans="1:24" ht="13.5" thickBot="1">
      <c r="A14" s="443" t="s">
        <v>242</v>
      </c>
      <c r="B14" s="442">
        <f>'2020'!C34</f>
        <v>0</v>
      </c>
      <c r="Q14" s="35"/>
      <c r="R14" s="15"/>
      <c r="S14" s="15"/>
      <c r="T14" s="15"/>
      <c r="U14" s="15"/>
      <c r="V14" s="11"/>
      <c r="W14" s="11"/>
      <c r="X14" s="11"/>
    </row>
    <row r="15" spans="1:24">
      <c r="A15" s="51"/>
      <c r="Q15" s="11"/>
      <c r="T15" s="11"/>
      <c r="U15" s="11"/>
      <c r="V15" s="11"/>
      <c r="W15" s="11"/>
      <c r="X15" s="11"/>
    </row>
    <row r="16" spans="1:24" ht="13">
      <c r="Q16" s="11"/>
      <c r="T16" s="133"/>
      <c r="U16" s="34"/>
      <c r="V16" s="34"/>
      <c r="W16" s="34"/>
      <c r="X16" s="34"/>
    </row>
    <row r="17" spans="1:24" ht="13" thickBot="1">
      <c r="Q17" s="12"/>
      <c r="T17" s="10"/>
      <c r="U17" s="10"/>
      <c r="V17" s="10"/>
      <c r="W17" s="10"/>
      <c r="X17" s="10"/>
    </row>
    <row r="18" spans="1:24" ht="26.5" thickBot="1">
      <c r="A18" s="439" t="s">
        <v>243</v>
      </c>
      <c r="Q18" s="36"/>
      <c r="R18" s="11"/>
      <c r="S18" s="11"/>
      <c r="T18" s="11"/>
      <c r="U18" s="11"/>
      <c r="V18" s="11"/>
      <c r="W18" s="11"/>
      <c r="X18" s="11"/>
    </row>
    <row r="19" spans="1:24">
      <c r="Q19" s="37"/>
      <c r="R19" s="11"/>
      <c r="S19" s="11"/>
      <c r="T19" s="11"/>
      <c r="U19" s="11"/>
      <c r="V19" s="11"/>
      <c r="W19" s="11"/>
      <c r="X19" s="11"/>
    </row>
    <row r="20" spans="1:24" ht="13">
      <c r="Q20" s="36"/>
      <c r="R20" s="128"/>
      <c r="S20" s="41"/>
      <c r="T20" s="41"/>
      <c r="U20" s="41"/>
      <c r="V20" s="41"/>
      <c r="W20" s="41"/>
      <c r="X20" s="11"/>
    </row>
    <row r="21" spans="1:24">
      <c r="Q21" s="36"/>
      <c r="R21" s="109"/>
      <c r="S21" s="45"/>
      <c r="T21" s="45"/>
      <c r="U21" s="45"/>
      <c r="V21" s="45"/>
      <c r="W21" s="45"/>
      <c r="X21" s="11"/>
    </row>
    <row r="22" spans="1:24">
      <c r="Q22" s="36"/>
      <c r="R22" s="109"/>
      <c r="S22" s="45"/>
      <c r="T22" s="45"/>
      <c r="U22" s="45"/>
      <c r="V22" s="45"/>
      <c r="W22" s="45"/>
      <c r="X22" s="11"/>
    </row>
    <row r="23" spans="1:24">
      <c r="Q23" s="36"/>
      <c r="R23" s="109"/>
      <c r="S23" s="45"/>
      <c r="T23" s="45"/>
      <c r="U23" s="45"/>
      <c r="V23" s="45"/>
      <c r="W23" s="45"/>
      <c r="X23" s="11"/>
    </row>
    <row r="24" spans="1:24">
      <c r="Q24" s="36"/>
      <c r="R24" s="109"/>
      <c r="S24" s="45"/>
      <c r="T24" s="45"/>
      <c r="U24" s="45"/>
      <c r="V24" s="45"/>
      <c r="W24" s="45"/>
      <c r="X24" s="11"/>
    </row>
    <row r="25" spans="1:24">
      <c r="Q25" s="36"/>
      <c r="R25" s="11"/>
      <c r="S25" s="11"/>
      <c r="T25" s="11"/>
      <c r="U25" s="11"/>
      <c r="V25" s="11"/>
      <c r="W25" s="11"/>
      <c r="X25" s="11"/>
    </row>
    <row r="26" spans="1:24" ht="13" thickBot="1">
      <c r="Q26" s="36"/>
      <c r="R26" s="11"/>
      <c r="S26" s="11"/>
      <c r="T26" s="11"/>
      <c r="U26" s="11"/>
      <c r="V26" s="11"/>
      <c r="W26" s="11"/>
      <c r="X26" s="11"/>
    </row>
    <row r="27" spans="1:24" ht="78">
      <c r="Q27" s="36"/>
      <c r="S27" s="294" t="s">
        <v>244</v>
      </c>
      <c r="T27" s="294" t="s">
        <v>245</v>
      </c>
      <c r="U27" s="286" t="s">
        <v>246</v>
      </c>
      <c r="V27" s="284" t="s">
        <v>247</v>
      </c>
      <c r="W27" s="285" t="s">
        <v>248</v>
      </c>
      <c r="X27" s="286" t="s">
        <v>249</v>
      </c>
    </row>
    <row r="28" spans="1:24">
      <c r="Q28" s="36"/>
      <c r="S28" s="95" t="str">
        <f>Sheet1!H49</f>
        <v>Region 1</v>
      </c>
      <c r="T28" s="95">
        <f>Sheet1!I49</f>
        <v>0</v>
      </c>
      <c r="U28" s="288">
        <f>Sheet1!J49</f>
        <v>0</v>
      </c>
      <c r="V28" s="287" t="str">
        <f>Sheet1!H72</f>
        <v>Region 1</v>
      </c>
      <c r="W28" s="95">
        <f>Sheet1!I72</f>
        <v>0</v>
      </c>
      <c r="X28" s="288">
        <f>Sheet1!J72</f>
        <v>0</v>
      </c>
    </row>
    <row r="29" spans="1:24">
      <c r="Q29" s="36"/>
      <c r="S29" s="134" t="str">
        <f>Sheet1!H50</f>
        <v>Region 2</v>
      </c>
      <c r="T29" s="134">
        <f>Sheet1!I50</f>
        <v>0</v>
      </c>
      <c r="U29" s="295">
        <f>Sheet1!J50</f>
        <v>0</v>
      </c>
      <c r="V29" s="289" t="str">
        <f>Sheet1!H73</f>
        <v>Region 2</v>
      </c>
      <c r="W29" s="134">
        <f>Sheet1!I73</f>
        <v>0</v>
      </c>
      <c r="X29" s="290">
        <f>Sheet1!J73</f>
        <v>0</v>
      </c>
    </row>
    <row r="30" spans="1:24" ht="12.65" customHeight="1">
      <c r="Q30" s="36"/>
      <c r="S30" s="95" t="str">
        <f>Sheet1!H51</f>
        <v>Region 3</v>
      </c>
      <c r="T30" s="95">
        <f>Sheet1!I51</f>
        <v>0</v>
      </c>
      <c r="U30" s="288">
        <f>Sheet1!J51</f>
        <v>0</v>
      </c>
      <c r="V30" s="287" t="str">
        <f>Sheet1!H74</f>
        <v>Region 3</v>
      </c>
      <c r="W30" s="283">
        <f>Sheet1!I74</f>
        <v>0</v>
      </c>
      <c r="X30" s="288">
        <f>Sheet1!J74</f>
        <v>0</v>
      </c>
    </row>
    <row r="31" spans="1:24" ht="12.65" customHeight="1">
      <c r="S31" s="134" t="str">
        <f>Sheet1!H52</f>
        <v>Region 4</v>
      </c>
      <c r="T31" s="134">
        <f>Sheet1!I52</f>
        <v>0</v>
      </c>
      <c r="U31" s="295">
        <f>Sheet1!J52</f>
        <v>0</v>
      </c>
      <c r="V31" s="289" t="str">
        <f>Sheet1!H75</f>
        <v>Region 4</v>
      </c>
      <c r="W31" s="134">
        <f>Sheet1!I75</f>
        <v>0</v>
      </c>
      <c r="X31" s="290">
        <f>Sheet1!J75</f>
        <v>0</v>
      </c>
    </row>
    <row r="32" spans="1:24" ht="13" thickBot="1">
      <c r="S32" s="296" t="str">
        <f>Sheet1!H53</f>
        <v>Region 5</v>
      </c>
      <c r="T32" s="296">
        <f>Sheet1!I53</f>
        <v>0</v>
      </c>
      <c r="U32" s="293">
        <f>Sheet1!J53</f>
        <v>0</v>
      </c>
      <c r="V32" s="291" t="str">
        <f>Sheet1!H76</f>
        <v>Region 5</v>
      </c>
      <c r="W32" s="292">
        <f>Sheet1!I76</f>
        <v>0</v>
      </c>
      <c r="X32" s="293">
        <f>Sheet1!J76</f>
        <v>0</v>
      </c>
    </row>
    <row r="39" spans="21:24">
      <c r="U39" s="125"/>
      <c r="V39" s="126"/>
      <c r="W39" s="126"/>
      <c r="X39" s="125"/>
    </row>
    <row r="40" spans="21:24">
      <c r="U40" s="125"/>
      <c r="V40" s="126"/>
      <c r="W40" s="126"/>
      <c r="X40" s="125"/>
    </row>
    <row r="41" spans="21:24">
      <c r="U41" s="125"/>
      <c r="V41" s="126"/>
      <c r="W41" s="126"/>
      <c r="X41" s="125"/>
    </row>
    <row r="42" spans="21:24">
      <c r="U42" s="125"/>
      <c r="V42" s="126"/>
      <c r="W42" s="126"/>
      <c r="X42" s="125"/>
    </row>
    <row r="43" spans="21:24">
      <c r="U43" s="125"/>
      <c r="V43" s="126"/>
      <c r="W43" s="126"/>
      <c r="X43" s="125"/>
    </row>
    <row r="44" spans="21:24">
      <c r="U44" s="125"/>
      <c r="V44" s="127"/>
      <c r="W44" s="127"/>
      <c r="X44" s="8"/>
    </row>
    <row r="45" spans="21:24">
      <c r="U45" s="125"/>
      <c r="V45" s="127"/>
      <c r="W45" s="127"/>
      <c r="X45" s="8"/>
    </row>
    <row r="46" spans="21:24">
      <c r="U46" s="125"/>
      <c r="V46" s="127"/>
      <c r="W46" s="127"/>
      <c r="X46" s="8"/>
    </row>
    <row r="47" spans="21:24">
      <c r="U47" s="125"/>
      <c r="V47" s="127"/>
      <c r="W47" s="127"/>
      <c r="X47" s="8"/>
    </row>
    <row r="48" spans="21:24">
      <c r="U48" s="125"/>
      <c r="V48" s="127"/>
      <c r="W48" s="127"/>
      <c r="X48" s="8"/>
    </row>
    <row r="49" spans="1:24">
      <c r="U49" s="125"/>
      <c r="V49" s="127"/>
      <c r="W49" s="127"/>
      <c r="X49" s="8"/>
    </row>
    <row r="50" spans="1:24">
      <c r="U50" s="125"/>
      <c r="V50" s="127"/>
      <c r="W50" s="127"/>
      <c r="X50" s="8"/>
    </row>
    <row r="51" spans="1:24">
      <c r="U51" s="125"/>
      <c r="V51" s="127"/>
      <c r="W51" s="127"/>
      <c r="X51" s="8"/>
    </row>
    <row r="52" spans="1:24">
      <c r="B52" s="104"/>
      <c r="U52" s="125"/>
      <c r="V52" s="127"/>
      <c r="W52" s="127"/>
      <c r="X52" s="8"/>
    </row>
    <row r="53" spans="1:24">
      <c r="U53" s="125"/>
      <c r="V53" s="127"/>
      <c r="W53" s="127"/>
      <c r="X53" s="8"/>
    </row>
    <row r="54" spans="1:24" ht="13">
      <c r="A54" s="108"/>
      <c r="B54" s="41"/>
      <c r="C54" s="41"/>
      <c r="D54" s="41"/>
      <c r="E54" s="41"/>
      <c r="F54" s="41"/>
      <c r="U54" s="8"/>
      <c r="V54" s="8"/>
      <c r="W54" s="8"/>
      <c r="X54" s="8"/>
    </row>
    <row r="55" spans="1:24">
      <c r="A55" s="109"/>
      <c r="B55" s="110"/>
      <c r="C55" s="110"/>
      <c r="D55" s="110"/>
      <c r="E55" s="110"/>
      <c r="F55" s="110"/>
    </row>
    <row r="56" spans="1:24">
      <c r="A56" s="109"/>
      <c r="B56" s="110"/>
      <c r="C56" s="110"/>
      <c r="D56" s="110"/>
      <c r="E56" s="110"/>
      <c r="F56" s="110"/>
    </row>
    <row r="57" spans="1:24" ht="13" customHeight="1">
      <c r="A57" s="111"/>
      <c r="B57" s="110"/>
      <c r="C57" s="110"/>
      <c r="D57" s="110"/>
      <c r="E57" s="110"/>
      <c r="F57" s="110"/>
    </row>
    <row r="58" spans="1:24">
      <c r="A58" s="109"/>
      <c r="B58" s="110"/>
      <c r="C58" s="110"/>
      <c r="D58" s="110"/>
      <c r="E58" s="110"/>
      <c r="F58" s="110"/>
    </row>
    <row r="59" spans="1:24">
      <c r="A59" s="109"/>
      <c r="B59" s="110"/>
      <c r="C59" s="110"/>
      <c r="D59" s="110"/>
      <c r="E59" s="110"/>
      <c r="F59" s="110"/>
    </row>
    <row r="60" spans="1:24">
      <c r="A60" s="109"/>
      <c r="B60" s="110"/>
      <c r="C60" s="110"/>
      <c r="D60" s="110"/>
      <c r="E60" s="110"/>
      <c r="F60" s="110"/>
    </row>
    <row r="61" spans="1:24" ht="12.65" customHeight="1">
      <c r="U61" s="108"/>
      <c r="V61" s="108"/>
      <c r="W61" s="108"/>
    </row>
    <row r="62" spans="1:24" ht="12.65" customHeight="1">
      <c r="U62" s="108"/>
      <c r="V62" s="108"/>
      <c r="W62" s="108"/>
    </row>
    <row r="63" spans="1:24">
      <c r="U63" s="12"/>
      <c r="V63" s="124"/>
      <c r="W63" s="124"/>
    </row>
    <row r="64" spans="1:24" ht="13">
      <c r="A64" s="108"/>
      <c r="B64" s="41"/>
      <c r="C64" s="41"/>
      <c r="D64" s="41"/>
      <c r="E64" s="41"/>
      <c r="F64" s="41"/>
      <c r="U64" s="12"/>
      <c r="V64" s="8"/>
      <c r="W64" s="8"/>
    </row>
    <row r="65" spans="1:23">
      <c r="A65" s="112"/>
      <c r="B65" s="12"/>
      <c r="C65" s="12"/>
      <c r="D65" s="12"/>
      <c r="E65" s="12"/>
      <c r="F65" s="12"/>
      <c r="U65" s="12"/>
      <c r="V65" s="8"/>
      <c r="W65" s="8"/>
    </row>
    <row r="66" spans="1:23">
      <c r="A66" s="113"/>
      <c r="B66" s="12"/>
      <c r="C66" s="12"/>
      <c r="D66" s="12"/>
      <c r="E66" s="12"/>
      <c r="F66" s="12"/>
      <c r="U66" s="12"/>
      <c r="V66" s="8"/>
      <c r="W66" s="8"/>
    </row>
    <row r="67" spans="1:23">
      <c r="A67" s="112"/>
      <c r="B67" s="12"/>
      <c r="C67" s="12"/>
      <c r="D67" s="12"/>
      <c r="E67" s="12"/>
      <c r="F67" s="12"/>
    </row>
    <row r="68" spans="1:23">
      <c r="A68" s="112"/>
      <c r="B68" s="12"/>
      <c r="C68" s="12"/>
      <c r="D68" s="12"/>
      <c r="E68" s="12"/>
      <c r="F68" s="12"/>
    </row>
    <row r="69" spans="1:23">
      <c r="A69" s="112"/>
      <c r="B69" s="12"/>
      <c r="C69" s="12"/>
      <c r="D69" s="12"/>
      <c r="E69" s="12"/>
      <c r="F69" s="12"/>
    </row>
    <row r="70" spans="1:23">
      <c r="A70" s="112"/>
      <c r="B70" s="12"/>
      <c r="C70" s="12"/>
      <c r="D70" s="12"/>
      <c r="E70" s="12"/>
      <c r="F70" s="12"/>
    </row>
    <row r="71" spans="1:23">
      <c r="A71" s="112"/>
      <c r="B71" s="12"/>
      <c r="C71" s="12"/>
      <c r="D71" s="12"/>
      <c r="E71" s="12"/>
      <c r="F71" s="12"/>
    </row>
    <row r="72" spans="1:23">
      <c r="A72" s="112"/>
      <c r="B72" s="12"/>
      <c r="C72" s="12"/>
      <c r="D72" s="12"/>
      <c r="E72" s="12"/>
      <c r="F72" s="12"/>
    </row>
    <row r="73" spans="1:23">
      <c r="A73" s="112"/>
      <c r="B73" s="12"/>
      <c r="C73" s="12"/>
      <c r="D73" s="12"/>
      <c r="E73" s="12"/>
      <c r="F73" s="12"/>
    </row>
    <row r="74" spans="1:23">
      <c r="A74" s="112"/>
      <c r="B74" s="12"/>
      <c r="C74" s="12"/>
      <c r="D74" s="12"/>
      <c r="E74" s="12"/>
      <c r="F74" s="12"/>
    </row>
    <row r="75" spans="1:23">
      <c r="A75" s="112"/>
      <c r="B75" s="12"/>
      <c r="C75" s="12"/>
      <c r="D75" s="12"/>
      <c r="E75" s="12"/>
      <c r="F75" s="12"/>
    </row>
    <row r="76" spans="1:23">
      <c r="A76" s="112"/>
      <c r="B76" s="12"/>
      <c r="C76" s="12"/>
      <c r="D76" s="12"/>
      <c r="E76" s="12"/>
      <c r="F76" s="12"/>
    </row>
    <row r="77" spans="1:23">
      <c r="A77" s="112"/>
      <c r="B77" s="12"/>
      <c r="C77" s="12"/>
      <c r="D77" s="12"/>
      <c r="E77" s="12"/>
      <c r="F77" s="12"/>
    </row>
  </sheetData>
  <sortState xmlns:xlrd2="http://schemas.microsoft.com/office/spreadsheetml/2017/richdata2" ref="S34:X53">
    <sortCondition descending="1" ref="X34:X53"/>
  </sortState>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4" ma:contentTypeDescription="Create a new document." ma:contentTypeScope="" ma:versionID="31ddb3872b0a52365762f833d9d4965c">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b34190e86ef9bd2534fd4a55fad142bc"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SharedWithUsers xmlns="d2b2d159-3ad8-40dc-8c1e-969183b28281">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8A8306-6C63-46E2-A663-B3C0245C09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0B132-C85C-431A-B9F4-E50BDC8889ED}">
  <ds:schemaRefs>
    <ds:schemaRef ds:uri="9e60e796-0612-4d21-b42b-f8375543952f"/>
    <ds:schemaRef ds:uri="http://schemas.microsoft.com/office/2006/documentManagement/types"/>
    <ds:schemaRef ds:uri="d2b2d159-3ad8-40dc-8c1e-969183b28281"/>
    <ds:schemaRef ds:uri="http://purl.org/dc/elements/1.1/"/>
    <ds:schemaRef ds:uri="9d35be4f-046c-49d8-91e8-e6c6f0e5b7cb"/>
    <ds:schemaRef ds:uri="http://schemas.microsoft.com/office/infopath/2007/PartnerControls"/>
    <ds:schemaRef ds:uri="a369dffc-b10b-4e7f-9605-9472120fff0b"/>
    <ds:schemaRef ds:uri="http://purl.org/dc/terms/"/>
    <ds:schemaRef ds:uri="e56a9a4a-99a3-4708-b025-cc895b1fb658"/>
    <ds:schemaRef ds:uri="2F268C32-F5A8-4CF2-8D20-4ED9A23D9D6A"/>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Instructions</vt:lpstr>
      <vt:lpstr> Populations</vt:lpstr>
      <vt:lpstr>Health Regions</vt:lpstr>
      <vt:lpstr>2016</vt:lpstr>
      <vt:lpstr>2017</vt:lpstr>
      <vt:lpstr>2018</vt:lpstr>
      <vt:lpstr>2019</vt:lpstr>
      <vt:lpstr>2020</vt:lpstr>
      <vt:lpstr>2016-2020 rates</vt:lpstr>
      <vt:lpstr>Figure 2</vt:lpstr>
      <vt:lpstr>Figure 3</vt:lpstr>
      <vt:lpstr>Figure 4</vt:lpstr>
      <vt:lpstr>Quick Facts</vt:lpstr>
      <vt:lpstr>Sheet1</vt:lpstr>
      <vt:lpstr>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2020-09-02T15:37:25Z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ComplianceAssetId">
    <vt:lpwstr/>
  </property>
</Properties>
</file>