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1.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codeName="ThisWorkbook" defaultThemeVersion="124226"/>
  <mc:AlternateContent xmlns:mc="http://schemas.openxmlformats.org/markup-compatibility/2006">
    <mc:Choice Requires="x15">
      <x15ac:absPath xmlns:x15ac="http://schemas.microsoft.com/office/spreadsheetml/2010/11/ac" url="https://rossstrategic365.sharepoint.com/Projects/1464/ProjectDocuments/Older Adult Falls/"/>
    </mc:Choice>
  </mc:AlternateContent>
  <xr:revisionPtr revIDLastSave="3686" documentId="13_ncr:1_{6EC9703F-E5D5-4746-B61E-3C1D6B34253F}" xr6:coauthVersionLast="46" xr6:coauthVersionMax="47" xr10:uidLastSave="{3597CC76-E606-4C37-8274-3E95F0FCC4BE}"/>
  <bookViews>
    <workbookView xWindow="-110" yWindow="-110" windowWidth="19420" windowHeight="10420" tabRatio="811" firstSheet="8" activeTab="14" xr2:uid="{00000000-000D-0000-FFFF-FFFF00000000}"/>
  </bookViews>
  <sheets>
    <sheet name="A_Instructions" sheetId="27" r:id="rId1"/>
    <sheet name=" B_Populations" sheetId="10" r:id="rId2"/>
    <sheet name="C_Health Regions" sheetId="23" r:id="rId3"/>
    <sheet name="D_Year 1" sheetId="30" r:id="rId4"/>
    <sheet name="E_Year 2" sheetId="31" r:id="rId5"/>
    <sheet name="F_Year 3" sheetId="32" r:id="rId6"/>
    <sheet name="G_Year 4" sheetId="33" r:id="rId7"/>
    <sheet name="H_Year 5" sheetId="34" r:id="rId8"/>
    <sheet name="I_Optional - Totals" sheetId="29" r:id="rId9"/>
    <sheet name="J_Health Regions" sheetId="39" r:id="rId10"/>
    <sheet name="K_Figure 1" sheetId="40" r:id="rId11"/>
    <sheet name="L_Figure 2" sheetId="36" r:id="rId12"/>
    <sheet name="M_Figure 3 (Health Regions)" sheetId="41" r:id="rId13"/>
    <sheet name="M_Figure 3 (Race_Ethnicity)" sheetId="35" r:id="rId14"/>
    <sheet name="N_Report" sheetId="43" r:id="rId15"/>
  </sheets>
  <externalReferences>
    <externalReference r:id="rId16"/>
  </externalReferences>
  <calcPr calcId="191028"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7" i="40" l="1"/>
  <c r="B16" i="40"/>
  <c r="B15" i="40"/>
  <c r="B10" i="40"/>
  <c r="B11" i="40"/>
  <c r="B9" i="40"/>
  <c r="F72" i="35"/>
  <c r="F71" i="35"/>
  <c r="F70" i="35"/>
  <c r="F69" i="35"/>
  <c r="F68" i="35"/>
  <c r="F67" i="35"/>
  <c r="F66" i="35"/>
  <c r="F65" i="35"/>
  <c r="F60" i="35"/>
  <c r="F59" i="35"/>
  <c r="F58" i="35"/>
  <c r="F57" i="35"/>
  <c r="F56" i="35"/>
  <c r="F55" i="35"/>
  <c r="F54" i="35"/>
  <c r="F53" i="35"/>
  <c r="F48" i="35"/>
  <c r="F47" i="35"/>
  <c r="F46" i="35"/>
  <c r="F45" i="35"/>
  <c r="F44" i="35"/>
  <c r="F43" i="35"/>
  <c r="F42" i="35"/>
  <c r="F41" i="35"/>
  <c r="F35" i="35"/>
  <c r="F36" i="35"/>
  <c r="F34" i="35"/>
  <c r="F28" i="35"/>
  <c r="F29" i="35"/>
  <c r="F27" i="35"/>
  <c r="F21" i="35"/>
  <c r="F22" i="35"/>
  <c r="F20" i="35"/>
  <c r="D16" i="35"/>
  <c r="C16" i="35"/>
  <c r="B16" i="35"/>
  <c r="E72" i="35"/>
  <c r="E71" i="35"/>
  <c r="E70" i="35"/>
  <c r="E69" i="35"/>
  <c r="E68" i="35"/>
  <c r="E67" i="35"/>
  <c r="E66" i="35"/>
  <c r="E65" i="35"/>
  <c r="E60" i="35"/>
  <c r="E59" i="35"/>
  <c r="E58" i="35"/>
  <c r="E57" i="35"/>
  <c r="E56" i="35"/>
  <c r="E55" i="35"/>
  <c r="E54" i="35"/>
  <c r="E53" i="35"/>
  <c r="E48" i="35"/>
  <c r="E47" i="35"/>
  <c r="E46" i="35"/>
  <c r="E45" i="35"/>
  <c r="E44" i="35"/>
  <c r="E43" i="35"/>
  <c r="E42" i="35"/>
  <c r="E41" i="35"/>
  <c r="E35" i="35"/>
  <c r="E36" i="35"/>
  <c r="E34" i="35"/>
  <c r="E28" i="35"/>
  <c r="E29" i="35"/>
  <c r="E27" i="35"/>
  <c r="E21" i="35"/>
  <c r="E22" i="35"/>
  <c r="E20" i="35"/>
  <c r="D15" i="35"/>
  <c r="C15" i="35"/>
  <c r="B15" i="35"/>
  <c r="D72" i="35"/>
  <c r="D71" i="35"/>
  <c r="D70" i="35"/>
  <c r="D69" i="35"/>
  <c r="D68" i="35"/>
  <c r="D67" i="35"/>
  <c r="D66" i="35"/>
  <c r="D65" i="35"/>
  <c r="D60" i="35"/>
  <c r="D59" i="35"/>
  <c r="D58" i="35"/>
  <c r="D57" i="35"/>
  <c r="D56" i="35"/>
  <c r="D55" i="35"/>
  <c r="D54" i="35"/>
  <c r="D53" i="35"/>
  <c r="D48" i="35"/>
  <c r="D47" i="35"/>
  <c r="D46" i="35"/>
  <c r="D45" i="35"/>
  <c r="D44" i="35"/>
  <c r="D43" i="35"/>
  <c r="D42" i="35"/>
  <c r="D41" i="35"/>
  <c r="D21" i="35"/>
  <c r="D22" i="35"/>
  <c r="D28" i="35"/>
  <c r="D29" i="35"/>
  <c r="D35" i="35"/>
  <c r="D36" i="35"/>
  <c r="D34" i="35"/>
  <c r="D27" i="35"/>
  <c r="D20" i="35"/>
  <c r="D14" i="35"/>
  <c r="C14" i="35"/>
  <c r="B14" i="35"/>
  <c r="C72" i="35"/>
  <c r="C71" i="35"/>
  <c r="C70" i="35"/>
  <c r="C69" i="35"/>
  <c r="C68" i="35"/>
  <c r="C67" i="35"/>
  <c r="C66" i="35"/>
  <c r="C65" i="35"/>
  <c r="C60" i="35"/>
  <c r="C59" i="35"/>
  <c r="C58" i="35"/>
  <c r="C57" i="35"/>
  <c r="C56" i="35"/>
  <c r="C55" i="35"/>
  <c r="C54" i="35"/>
  <c r="C53" i="35"/>
  <c r="C48" i="35"/>
  <c r="C47" i="35"/>
  <c r="C46" i="35"/>
  <c r="C45" i="35"/>
  <c r="C44" i="35"/>
  <c r="C43" i="35"/>
  <c r="C42" i="35"/>
  <c r="C41" i="35"/>
  <c r="C36" i="35"/>
  <c r="C35" i="35"/>
  <c r="C34" i="35"/>
  <c r="C28" i="35"/>
  <c r="C29" i="35"/>
  <c r="C27" i="35"/>
  <c r="C22" i="35"/>
  <c r="C21" i="35"/>
  <c r="C20" i="35"/>
  <c r="AL19" i="31"/>
  <c r="AL20" i="31"/>
  <c r="AL12" i="31"/>
  <c r="AL13" i="31"/>
  <c r="AL5" i="31"/>
  <c r="AL18" i="31"/>
  <c r="AL11" i="31"/>
  <c r="AL6" i="31"/>
  <c r="AL4" i="31"/>
  <c r="D13" i="35"/>
  <c r="C13" i="35"/>
  <c r="B13" i="35"/>
  <c r="B72" i="35"/>
  <c r="B71" i="35"/>
  <c r="B70" i="35"/>
  <c r="B69" i="35"/>
  <c r="B68" i="35"/>
  <c r="B67" i="35"/>
  <c r="B66" i="35"/>
  <c r="B65" i="35"/>
  <c r="B60" i="35"/>
  <c r="B59" i="35"/>
  <c r="B58" i="35"/>
  <c r="B57" i="35"/>
  <c r="B56" i="35"/>
  <c r="B55" i="35"/>
  <c r="B54" i="35"/>
  <c r="B53" i="35"/>
  <c r="B48" i="35"/>
  <c r="B47" i="35"/>
  <c r="B46" i="35"/>
  <c r="B45" i="35"/>
  <c r="B44" i="35"/>
  <c r="B43" i="35"/>
  <c r="B42" i="35"/>
  <c r="B41" i="35"/>
  <c r="B36" i="35"/>
  <c r="B35" i="35"/>
  <c r="B34" i="35"/>
  <c r="B29" i="35"/>
  <c r="B28" i="35"/>
  <c r="B27" i="35"/>
  <c r="F64" i="35"/>
  <c r="F40" i="35"/>
  <c r="F52" i="35"/>
  <c r="F33" i="35"/>
  <c r="F26" i="35"/>
  <c r="F19" i="35"/>
  <c r="B22" i="35"/>
  <c r="B21" i="35"/>
  <c r="B20" i="35"/>
  <c r="D12" i="35"/>
  <c r="C12" i="35"/>
  <c r="B12" i="35"/>
  <c r="H28" i="41"/>
  <c r="C16" i="41"/>
  <c r="M29" i="41" l="1"/>
  <c r="M28" i="41"/>
  <c r="M27" i="41"/>
  <c r="M26" i="41"/>
  <c r="M25" i="41"/>
  <c r="M24" i="41"/>
  <c r="M23" i="41"/>
  <c r="M22" i="41"/>
  <c r="M21" i="41"/>
  <c r="M20" i="41"/>
  <c r="M19" i="41"/>
  <c r="M18" i="41"/>
  <c r="M17" i="41"/>
  <c r="M16" i="41"/>
  <c r="M15" i="41"/>
  <c r="M14" i="41"/>
  <c r="M13" i="41"/>
  <c r="M12" i="41"/>
  <c r="M11" i="41"/>
  <c r="M10" i="41"/>
  <c r="L29" i="41"/>
  <c r="L28" i="41"/>
  <c r="L27" i="41"/>
  <c r="L26" i="41"/>
  <c r="L25" i="41"/>
  <c r="L24" i="41"/>
  <c r="L23" i="41"/>
  <c r="L22" i="41"/>
  <c r="L21" i="41"/>
  <c r="L20" i="41"/>
  <c r="L19" i="41"/>
  <c r="L18" i="41"/>
  <c r="L17" i="41"/>
  <c r="L16" i="41"/>
  <c r="L15" i="41"/>
  <c r="L14" i="41"/>
  <c r="L13" i="41"/>
  <c r="L12" i="41"/>
  <c r="L11" i="41"/>
  <c r="L10" i="41"/>
  <c r="H29" i="41"/>
  <c r="H27" i="41"/>
  <c r="H26" i="41"/>
  <c r="H25" i="41"/>
  <c r="H24" i="41"/>
  <c r="H23" i="41"/>
  <c r="H22" i="41"/>
  <c r="H21" i="41"/>
  <c r="H20" i="41"/>
  <c r="H19" i="41"/>
  <c r="H18" i="41"/>
  <c r="H17" i="41"/>
  <c r="H16" i="41"/>
  <c r="H15" i="41"/>
  <c r="H14" i="41"/>
  <c r="H13" i="41"/>
  <c r="H12" i="41"/>
  <c r="H11" i="41"/>
  <c r="H10" i="41"/>
  <c r="G29" i="41"/>
  <c r="G28" i="41"/>
  <c r="G27" i="41"/>
  <c r="G26" i="41"/>
  <c r="G25" i="41"/>
  <c r="G24" i="41"/>
  <c r="G23" i="41"/>
  <c r="G22" i="41"/>
  <c r="G21" i="41"/>
  <c r="G20" i="41"/>
  <c r="G19" i="41"/>
  <c r="G18" i="41"/>
  <c r="G17" i="41"/>
  <c r="G16" i="41"/>
  <c r="G15" i="41"/>
  <c r="G14" i="41"/>
  <c r="G13" i="41"/>
  <c r="G12" i="41"/>
  <c r="G11" i="41"/>
  <c r="G10" i="41"/>
  <c r="BK21" i="39"/>
  <c r="BK20" i="39"/>
  <c r="BK19" i="39"/>
  <c r="BK18" i="39"/>
  <c r="BI21" i="39"/>
  <c r="BI20" i="39"/>
  <c r="BI19" i="39"/>
  <c r="BI18" i="39"/>
  <c r="BG21" i="39"/>
  <c r="BG20" i="39"/>
  <c r="BG19" i="39"/>
  <c r="BG18" i="39"/>
  <c r="BE21" i="39"/>
  <c r="BE20" i="39"/>
  <c r="BE19" i="39"/>
  <c r="BE18" i="39"/>
  <c r="BC18" i="39"/>
  <c r="BC19" i="39"/>
  <c r="BC20" i="39"/>
  <c r="BC21" i="39"/>
  <c r="BA21" i="39"/>
  <c r="BA20" i="39"/>
  <c r="BA19" i="39"/>
  <c r="BA18" i="39"/>
  <c r="AY18" i="39"/>
  <c r="AY19" i="39"/>
  <c r="AY20" i="39"/>
  <c r="AY21" i="39"/>
  <c r="AW21" i="39"/>
  <c r="AW20" i="39"/>
  <c r="AW19" i="39"/>
  <c r="AW18" i="39"/>
  <c r="AU19" i="39"/>
  <c r="AU18" i="39"/>
  <c r="AU20" i="39"/>
  <c r="AU21" i="39"/>
  <c r="AS18" i="39"/>
  <c r="AS19" i="39"/>
  <c r="AS20" i="39"/>
  <c r="AS21" i="39"/>
  <c r="AO21" i="39"/>
  <c r="AO20" i="39"/>
  <c r="AO18" i="39"/>
  <c r="AO19" i="39"/>
  <c r="AM21" i="39"/>
  <c r="AM20" i="39"/>
  <c r="AM19" i="39"/>
  <c r="AM18" i="39"/>
  <c r="AK21" i="39"/>
  <c r="AK20" i="39"/>
  <c r="AK19" i="39"/>
  <c r="AK18" i="39"/>
  <c r="AI21" i="39"/>
  <c r="AI20" i="39"/>
  <c r="AI19" i="39"/>
  <c r="AI18" i="39"/>
  <c r="AG21" i="39"/>
  <c r="AG20" i="39"/>
  <c r="AG19" i="39"/>
  <c r="AE21" i="39"/>
  <c r="AE20" i="39"/>
  <c r="AE19" i="39"/>
  <c r="AC21" i="39"/>
  <c r="AC20" i="39"/>
  <c r="AC19" i="39"/>
  <c r="AA21" i="39"/>
  <c r="AA20" i="39"/>
  <c r="AA19" i="39"/>
  <c r="AA18" i="39"/>
  <c r="Y21" i="39"/>
  <c r="Y20" i="39"/>
  <c r="Y19" i="39"/>
  <c r="BK14" i="39"/>
  <c r="BK13" i="39"/>
  <c r="BK12" i="39"/>
  <c r="BK11" i="39"/>
  <c r="BI13" i="39"/>
  <c r="BI12" i="39"/>
  <c r="BI11" i="39"/>
  <c r="BI14" i="39"/>
  <c r="BG12" i="39"/>
  <c r="BG13" i="39"/>
  <c r="BG14" i="39"/>
  <c r="BG11" i="39"/>
  <c r="BE11" i="39"/>
  <c r="BE12" i="39"/>
  <c r="BE13" i="39"/>
  <c r="BC11" i="39"/>
  <c r="BE14" i="39"/>
  <c r="BC14" i="39"/>
  <c r="BC13" i="39"/>
  <c r="BC12" i="39"/>
  <c r="BA14" i="39"/>
  <c r="BA13" i="39"/>
  <c r="BA12" i="39"/>
  <c r="AY14" i="39"/>
  <c r="AY13" i="39"/>
  <c r="AY12" i="39"/>
  <c r="BJ17" i="39"/>
  <c r="BJ10" i="39"/>
  <c r="BJ3" i="39"/>
  <c r="BH17" i="39"/>
  <c r="BH10" i="39"/>
  <c r="BH3" i="39"/>
  <c r="BF17" i="39"/>
  <c r="BF10" i="39"/>
  <c r="BF3" i="39"/>
  <c r="BD17" i="39"/>
  <c r="BD10" i="39"/>
  <c r="BD3" i="39"/>
  <c r="BB17" i="39"/>
  <c r="BB10" i="39"/>
  <c r="BB3" i="39"/>
  <c r="AZ17" i="39"/>
  <c r="AZ10" i="39"/>
  <c r="AZ3" i="39"/>
  <c r="AX17" i="39"/>
  <c r="AX10" i="39"/>
  <c r="AX3" i="39"/>
  <c r="AV17" i="39"/>
  <c r="AV10" i="39"/>
  <c r="AV3" i="39"/>
  <c r="AT17" i="39"/>
  <c r="AT10" i="39"/>
  <c r="AT3" i="39"/>
  <c r="AR17" i="39"/>
  <c r="AR10" i="39"/>
  <c r="AR3" i="39"/>
  <c r="AP17" i="39"/>
  <c r="AP10" i="39"/>
  <c r="AP3" i="39"/>
  <c r="AN17" i="39"/>
  <c r="AN10" i="39"/>
  <c r="AN3" i="39"/>
  <c r="AL17" i="39"/>
  <c r="AL10" i="39"/>
  <c r="AL3" i="39"/>
  <c r="AJ17" i="39"/>
  <c r="AJ10" i="39"/>
  <c r="AJ3" i="39"/>
  <c r="AH17" i="39"/>
  <c r="AH10" i="39"/>
  <c r="AH3" i="39"/>
  <c r="AF17" i="39"/>
  <c r="AF10" i="39"/>
  <c r="AF3" i="39"/>
  <c r="AD17" i="39"/>
  <c r="AD10" i="39"/>
  <c r="AD3" i="39"/>
  <c r="AB17" i="39"/>
  <c r="AB10" i="39"/>
  <c r="AB3" i="39"/>
  <c r="Z17" i="39"/>
  <c r="Z10" i="39"/>
  <c r="Z3" i="39"/>
  <c r="X17" i="39"/>
  <c r="X10" i="39"/>
  <c r="X3" i="39"/>
  <c r="AW12" i="39"/>
  <c r="AW13" i="39"/>
  <c r="AW14" i="39"/>
  <c r="AU14" i="39"/>
  <c r="AU13" i="39"/>
  <c r="AU12" i="39"/>
  <c r="AS12" i="39"/>
  <c r="AS13" i="39"/>
  <c r="AS14" i="39"/>
  <c r="AQ11" i="39"/>
  <c r="AO12" i="39"/>
  <c r="AO13" i="39"/>
  <c r="AO14" i="39"/>
  <c r="AM13" i="39"/>
  <c r="AM12" i="39"/>
  <c r="AM14" i="39"/>
  <c r="AK14" i="39"/>
  <c r="AK13" i="39"/>
  <c r="AK12" i="39"/>
  <c r="AI13" i="39"/>
  <c r="AI14" i="39"/>
  <c r="AI12" i="39"/>
  <c r="AG12" i="39"/>
  <c r="AG13" i="39"/>
  <c r="AG14" i="39"/>
  <c r="AE14" i="39"/>
  <c r="AE13" i="39"/>
  <c r="AE12" i="39"/>
  <c r="AC14" i="39"/>
  <c r="AC13" i="39"/>
  <c r="AC12" i="39"/>
  <c r="AA14" i="39"/>
  <c r="AA13" i="39"/>
  <c r="AA12" i="39"/>
  <c r="BK7" i="39"/>
  <c r="C29" i="41" s="1"/>
  <c r="BK6" i="39"/>
  <c r="BK5" i="39"/>
  <c r="BI5" i="39"/>
  <c r="BI6" i="39"/>
  <c r="BI7" i="39"/>
  <c r="BG7" i="39"/>
  <c r="BG6" i="39"/>
  <c r="BG5" i="39"/>
  <c r="BE5" i="39"/>
  <c r="BE6" i="39"/>
  <c r="BE7" i="39"/>
  <c r="C26" i="41" s="1"/>
  <c r="BC7" i="39"/>
  <c r="BC6" i="39"/>
  <c r="BC5" i="39"/>
  <c r="BC4" i="39"/>
  <c r="BA7" i="39"/>
  <c r="BA6" i="39"/>
  <c r="BA5" i="39"/>
  <c r="AY7" i="39"/>
  <c r="AY6" i="39"/>
  <c r="AY5" i="39"/>
  <c r="AY4" i="39"/>
  <c r="AW7" i="39"/>
  <c r="C22" i="41" s="1"/>
  <c r="AW6" i="39"/>
  <c r="AW5" i="39"/>
  <c r="AU7" i="39"/>
  <c r="C21" i="41" s="1"/>
  <c r="AU6" i="39"/>
  <c r="AU5" i="39"/>
  <c r="AU4" i="39"/>
  <c r="AS7" i="39"/>
  <c r="AS6" i="39"/>
  <c r="AS5" i="39"/>
  <c r="AQ6" i="39"/>
  <c r="AQ5" i="39"/>
  <c r="AQ7" i="39"/>
  <c r="C19" i="41" s="1"/>
  <c r="AO7" i="39"/>
  <c r="AO6" i="39"/>
  <c r="AO5" i="39"/>
  <c r="AM7" i="39"/>
  <c r="C17" i="41" s="1"/>
  <c r="AM6" i="39"/>
  <c r="AM5" i="39"/>
  <c r="AM4" i="39"/>
  <c r="AK5" i="39"/>
  <c r="AK6" i="39"/>
  <c r="AK7" i="39"/>
  <c r="AI7" i="39"/>
  <c r="C15" i="41" s="1"/>
  <c r="AI6" i="39"/>
  <c r="AI5" i="39"/>
  <c r="AG7" i="39"/>
  <c r="AG4" i="39"/>
  <c r="AG6" i="39"/>
  <c r="AG5" i="39"/>
  <c r="AE7" i="39"/>
  <c r="C13" i="41" s="1"/>
  <c r="AE6" i="39"/>
  <c r="AE5" i="39"/>
  <c r="AE4" i="39"/>
  <c r="AC4" i="39"/>
  <c r="AC5" i="39"/>
  <c r="AC6" i="39"/>
  <c r="AC7" i="39"/>
  <c r="C12" i="41" s="1"/>
  <c r="AA7" i="39"/>
  <c r="C11" i="41" s="1"/>
  <c r="AA6" i="39"/>
  <c r="AA5" i="39"/>
  <c r="AA4" i="39"/>
  <c r="Y5" i="39"/>
  <c r="Y6" i="39"/>
  <c r="Y7" i="39"/>
  <c r="Y14" i="39"/>
  <c r="Y13" i="39"/>
  <c r="Y12" i="39"/>
  <c r="C28" i="41"/>
  <c r="C27" i="41"/>
  <c r="C25" i="41"/>
  <c r="C24" i="41"/>
  <c r="C23" i="41"/>
  <c r="C20" i="41"/>
  <c r="C18" i="41"/>
  <c r="C14" i="41"/>
  <c r="C10" i="41"/>
  <c r="B29" i="41"/>
  <c r="B28" i="41"/>
  <c r="B27" i="41"/>
  <c r="B26" i="41"/>
  <c r="B25" i="41"/>
  <c r="B24" i="41"/>
  <c r="B23" i="41"/>
  <c r="B22" i="41"/>
  <c r="B21" i="41"/>
  <c r="B20" i="41"/>
  <c r="B19" i="41"/>
  <c r="B18" i="41"/>
  <c r="B17" i="41"/>
  <c r="B16" i="41"/>
  <c r="B15" i="41"/>
  <c r="B14" i="41"/>
  <c r="B13" i="41"/>
  <c r="B12" i="41"/>
  <c r="B11" i="41"/>
  <c r="B10" i="41"/>
  <c r="A29" i="41"/>
  <c r="K29" i="41" s="1"/>
  <c r="A28" i="41"/>
  <c r="F28" i="41" s="1"/>
  <c r="A27" i="41"/>
  <c r="K27" i="41" s="1"/>
  <c r="A26" i="41"/>
  <c r="F26" i="41" s="1"/>
  <c r="A25" i="41"/>
  <c r="F25" i="41" s="1"/>
  <c r="A24" i="41"/>
  <c r="K24" i="41" s="1"/>
  <c r="A23" i="41"/>
  <c r="K23" i="41" s="1"/>
  <c r="A22" i="41"/>
  <c r="K22" i="41" s="1"/>
  <c r="A21" i="41"/>
  <c r="K21" i="41" s="1"/>
  <c r="A20" i="41"/>
  <c r="F20" i="41" s="1"/>
  <c r="A19" i="41"/>
  <c r="K19" i="41" s="1"/>
  <c r="A18" i="41"/>
  <c r="F18" i="41" s="1"/>
  <c r="A17" i="41"/>
  <c r="F17" i="41" s="1"/>
  <c r="A16" i="41"/>
  <c r="K16" i="41" s="1"/>
  <c r="A15" i="41"/>
  <c r="K15" i="41" s="1"/>
  <c r="A14" i="41"/>
  <c r="K14" i="41" s="1"/>
  <c r="A13" i="41"/>
  <c r="K13" i="41" s="1"/>
  <c r="A12" i="41"/>
  <c r="K12" i="41" s="1"/>
  <c r="A11" i="41"/>
  <c r="K11" i="41" s="1"/>
  <c r="A10" i="41"/>
  <c r="K10" i="41" s="1"/>
  <c r="C11" i="40"/>
  <c r="C10" i="40"/>
  <c r="D11" i="40"/>
  <c r="D10" i="40"/>
  <c r="E10" i="40"/>
  <c r="F10" i="40"/>
  <c r="E11" i="40"/>
  <c r="F11" i="40"/>
  <c r="C9" i="40"/>
  <c r="D9" i="40"/>
  <c r="E9" i="40"/>
  <c r="C14" i="40"/>
  <c r="F14" i="40"/>
  <c r="F8" i="40"/>
  <c r="E14" i="40"/>
  <c r="E8" i="40"/>
  <c r="D14" i="40"/>
  <c r="D8" i="40"/>
  <c r="B14" i="40"/>
  <c r="B8" i="40"/>
  <c r="F16" i="40"/>
  <c r="F17" i="40"/>
  <c r="F15" i="40"/>
  <c r="F9" i="40"/>
  <c r="E16" i="40"/>
  <c r="E17" i="40"/>
  <c r="E15" i="40"/>
  <c r="AK19" i="34"/>
  <c r="AK20" i="34"/>
  <c r="AK12" i="34"/>
  <c r="AK13" i="34"/>
  <c r="AK11" i="34"/>
  <c r="AK18" i="34"/>
  <c r="AK4" i="34"/>
  <c r="AK5" i="34"/>
  <c r="AK6" i="34"/>
  <c r="AL19" i="33"/>
  <c r="AL20" i="33"/>
  <c r="AL18" i="33"/>
  <c r="AL12" i="33"/>
  <c r="AL13" i="33"/>
  <c r="AL11" i="33"/>
  <c r="AL5" i="33"/>
  <c r="AL6" i="33"/>
  <c r="AL4" i="33"/>
  <c r="AL19" i="32"/>
  <c r="AL20" i="32"/>
  <c r="AL18" i="32"/>
  <c r="AL12" i="32"/>
  <c r="AL13" i="32"/>
  <c r="AL11" i="32"/>
  <c r="AL4" i="32"/>
  <c r="AL5" i="32"/>
  <c r="AL6" i="32"/>
  <c r="D16" i="40"/>
  <c r="D17" i="40"/>
  <c r="C16" i="40"/>
  <c r="C17" i="40"/>
  <c r="AM19" i="30"/>
  <c r="AM20" i="30"/>
  <c r="AM18" i="30"/>
  <c r="AM12" i="30"/>
  <c r="AM13" i="30"/>
  <c r="AM11" i="30"/>
  <c r="AM4" i="30"/>
  <c r="AM5" i="30"/>
  <c r="AM6" i="30"/>
  <c r="B4" i="30"/>
  <c r="Y11" i="39"/>
  <c r="AG18" i="39"/>
  <c r="AC18" i="39"/>
  <c r="Y18" i="39"/>
  <c r="BA11" i="39"/>
  <c r="AW11" i="39"/>
  <c r="AO11" i="39"/>
  <c r="AK11" i="39"/>
  <c r="AG11" i="39"/>
  <c r="BI4" i="39"/>
  <c r="BE4" i="39"/>
  <c r="BA4" i="39"/>
  <c r="AW4" i="39"/>
  <c r="AS4" i="39"/>
  <c r="AO4" i="39"/>
  <c r="AK4" i="39"/>
  <c r="Y4" i="39"/>
  <c r="V17" i="39"/>
  <c r="V10" i="39"/>
  <c r="V3" i="39"/>
  <c r="U17" i="39"/>
  <c r="U10" i="39"/>
  <c r="U3" i="39"/>
  <c r="T17" i="39"/>
  <c r="T10" i="39"/>
  <c r="T3" i="39"/>
  <c r="S17" i="39"/>
  <c r="S10" i="39"/>
  <c r="S3" i="39"/>
  <c r="R17" i="39"/>
  <c r="R10" i="39"/>
  <c r="R3" i="39"/>
  <c r="Q17" i="39"/>
  <c r="Q10" i="39"/>
  <c r="Q3" i="39"/>
  <c r="P17" i="39"/>
  <c r="P10" i="39"/>
  <c r="P3" i="39"/>
  <c r="O17" i="39"/>
  <c r="O10" i="39"/>
  <c r="O3" i="39"/>
  <c r="N17" i="39"/>
  <c r="N10" i="39"/>
  <c r="N3" i="39"/>
  <c r="M17" i="39"/>
  <c r="M10" i="39"/>
  <c r="M3" i="39"/>
  <c r="L17" i="39"/>
  <c r="L10" i="39"/>
  <c r="L3" i="39"/>
  <c r="K17" i="39"/>
  <c r="K10" i="39"/>
  <c r="K3" i="39"/>
  <c r="J17" i="39"/>
  <c r="J10" i="39"/>
  <c r="J3" i="39"/>
  <c r="I17" i="39"/>
  <c r="I10" i="39"/>
  <c r="I3" i="39"/>
  <c r="H17" i="39"/>
  <c r="H10" i="39"/>
  <c r="H3" i="39"/>
  <c r="G17" i="39"/>
  <c r="G10" i="39"/>
  <c r="G3" i="39"/>
  <c r="F17" i="39"/>
  <c r="F10" i="39"/>
  <c r="E17" i="39"/>
  <c r="E10" i="39"/>
  <c r="E3" i="39"/>
  <c r="D17" i="39"/>
  <c r="D10" i="39"/>
  <c r="D3" i="39"/>
  <c r="C17" i="39"/>
  <c r="C10" i="39"/>
  <c r="C3" i="39"/>
  <c r="F3" i="39"/>
  <c r="BJ21" i="39"/>
  <c r="BH21" i="39"/>
  <c r="BF21" i="39"/>
  <c r="BD21" i="39"/>
  <c r="BB21" i="39"/>
  <c r="AZ21" i="39"/>
  <c r="AX21" i="39"/>
  <c r="AV21" i="39"/>
  <c r="AT21" i="39"/>
  <c r="AR21" i="39"/>
  <c r="AP21" i="39"/>
  <c r="AQ21" i="39" s="1"/>
  <c r="AN21" i="39"/>
  <c r="AL21" i="39"/>
  <c r="AJ21" i="39"/>
  <c r="AH21" i="39"/>
  <c r="AF21" i="39"/>
  <c r="AD21" i="39"/>
  <c r="AB21" i="39"/>
  <c r="Z21" i="39"/>
  <c r="X21" i="39"/>
  <c r="BJ20" i="39"/>
  <c r="BH20" i="39"/>
  <c r="BF20" i="39"/>
  <c r="BD20" i="39"/>
  <c r="BB20" i="39"/>
  <c r="AZ20" i="39"/>
  <c r="AX20" i="39"/>
  <c r="AV20" i="39"/>
  <c r="AT20" i="39"/>
  <c r="AR20" i="39"/>
  <c r="AP20" i="39"/>
  <c r="AQ20" i="39" s="1"/>
  <c r="AN20" i="39"/>
  <c r="AL20" i="39"/>
  <c r="AJ20" i="39"/>
  <c r="AH20" i="39"/>
  <c r="AF20" i="39"/>
  <c r="AD20" i="39"/>
  <c r="AB20" i="39"/>
  <c r="Z20" i="39"/>
  <c r="X20" i="39"/>
  <c r="B20" i="39"/>
  <c r="BJ19" i="39"/>
  <c r="BH19" i="39"/>
  <c r="BF19" i="39"/>
  <c r="BD19" i="39"/>
  <c r="BB19" i="39"/>
  <c r="AZ19" i="39"/>
  <c r="AX19" i="39"/>
  <c r="AV19" i="39"/>
  <c r="AT19" i="39"/>
  <c r="AR19" i="39"/>
  <c r="AP19" i="39"/>
  <c r="AQ19" i="39" s="1"/>
  <c r="AN19" i="39"/>
  <c r="AL19" i="39"/>
  <c r="AJ19" i="39"/>
  <c r="AH19" i="39"/>
  <c r="AF19" i="39"/>
  <c r="AD19" i="39"/>
  <c r="AB19" i="39"/>
  <c r="Z19" i="39"/>
  <c r="X19" i="39"/>
  <c r="B19" i="39"/>
  <c r="BJ18" i="39"/>
  <c r="BH18" i="39"/>
  <c r="BF18" i="39"/>
  <c r="BD18" i="39"/>
  <c r="BB18" i="39"/>
  <c r="AZ18" i="39"/>
  <c r="AX18" i="39"/>
  <c r="AV18" i="39"/>
  <c r="AT18" i="39"/>
  <c r="AR18" i="39"/>
  <c r="AP18" i="39"/>
  <c r="AQ18" i="39" s="1"/>
  <c r="AN18" i="39"/>
  <c r="AL18" i="39"/>
  <c r="AJ18" i="39"/>
  <c r="AH18" i="39"/>
  <c r="AF18" i="39"/>
  <c r="AD18" i="39"/>
  <c r="AE18" i="39" s="1"/>
  <c r="AB18" i="39"/>
  <c r="Z18" i="39"/>
  <c r="X18" i="39"/>
  <c r="B18" i="39"/>
  <c r="BJ14" i="39"/>
  <c r="BH14" i="39"/>
  <c r="BF14" i="39"/>
  <c r="BD14" i="39"/>
  <c r="BB14" i="39"/>
  <c r="AZ14" i="39"/>
  <c r="AX14" i="39"/>
  <c r="AV14" i="39"/>
  <c r="AT14" i="39"/>
  <c r="AR14" i="39"/>
  <c r="AP14" i="39"/>
  <c r="AQ14" i="39" s="1"/>
  <c r="AN14" i="39"/>
  <c r="AL14" i="39"/>
  <c r="AJ14" i="39"/>
  <c r="AH14" i="39"/>
  <c r="AF14" i="39"/>
  <c r="AD14" i="39"/>
  <c r="AB14" i="39"/>
  <c r="Z14" i="39"/>
  <c r="X14" i="39"/>
  <c r="BJ13" i="39"/>
  <c r="BH13" i="39"/>
  <c r="BF13" i="39"/>
  <c r="BD13" i="39"/>
  <c r="BB13" i="39"/>
  <c r="AZ13" i="39"/>
  <c r="AX13" i="39"/>
  <c r="AV13" i="39"/>
  <c r="AT13" i="39"/>
  <c r="AR13" i="39"/>
  <c r="AP13" i="39"/>
  <c r="AQ13" i="39" s="1"/>
  <c r="AN13" i="39"/>
  <c r="AL13" i="39"/>
  <c r="AJ13" i="39"/>
  <c r="AH13" i="39"/>
  <c r="AF13" i="39"/>
  <c r="AD13" i="39"/>
  <c r="AB13" i="39"/>
  <c r="Z13" i="39"/>
  <c r="X13" i="39"/>
  <c r="B13" i="39"/>
  <c r="BJ12" i="39"/>
  <c r="BH12" i="39"/>
  <c r="BF12" i="39"/>
  <c r="BD12" i="39"/>
  <c r="BB12" i="39"/>
  <c r="AZ12" i="39"/>
  <c r="AX12" i="39"/>
  <c r="AV12" i="39"/>
  <c r="AT12" i="39"/>
  <c r="AR12" i="39"/>
  <c r="AP12" i="39"/>
  <c r="AQ12" i="39" s="1"/>
  <c r="AN12" i="39"/>
  <c r="AL12" i="39"/>
  <c r="AJ12" i="39"/>
  <c r="AH12" i="39"/>
  <c r="AF12" i="39"/>
  <c r="AD12" i="39"/>
  <c r="AB12" i="39"/>
  <c r="Z12" i="39"/>
  <c r="X12" i="39"/>
  <c r="B12" i="39"/>
  <c r="BJ11" i="39"/>
  <c r="BH11" i="39"/>
  <c r="BF11" i="39"/>
  <c r="BD11" i="39"/>
  <c r="BB11" i="39"/>
  <c r="AZ11" i="39"/>
  <c r="AX11" i="39"/>
  <c r="AY11" i="39" s="1"/>
  <c r="AV11" i="39"/>
  <c r="AT11" i="39"/>
  <c r="AU11" i="39" s="1"/>
  <c r="AR11" i="39"/>
  <c r="AS11" i="39" s="1"/>
  <c r="AP11" i="39"/>
  <c r="AN11" i="39"/>
  <c r="AL11" i="39"/>
  <c r="AM11" i="39" s="1"/>
  <c r="AJ11" i="39"/>
  <c r="AH11" i="39"/>
  <c r="AI11" i="39" s="1"/>
  <c r="AF11" i="39"/>
  <c r="AD11" i="39"/>
  <c r="AE11" i="39" s="1"/>
  <c r="AB11" i="39"/>
  <c r="AC11" i="39" s="1"/>
  <c r="Z11" i="39"/>
  <c r="AA11" i="39" s="1"/>
  <c r="X11" i="39"/>
  <c r="B11" i="39"/>
  <c r="BJ7" i="39"/>
  <c r="BH7" i="39"/>
  <c r="BF7" i="39"/>
  <c r="BD7" i="39"/>
  <c r="BB7" i="39"/>
  <c r="AZ7" i="39"/>
  <c r="AX7" i="39"/>
  <c r="AV7" i="39"/>
  <c r="AT7" i="39"/>
  <c r="AR7" i="39"/>
  <c r="AP7" i="39"/>
  <c r="AN7" i="39"/>
  <c r="AL7" i="39"/>
  <c r="AJ7" i="39"/>
  <c r="AH7" i="39"/>
  <c r="AF7" i="39"/>
  <c r="AD7" i="39"/>
  <c r="AB7" i="39"/>
  <c r="Z7" i="39"/>
  <c r="X7" i="39"/>
  <c r="BJ6" i="39"/>
  <c r="BH6" i="39"/>
  <c r="BF6" i="39"/>
  <c r="BD6" i="39"/>
  <c r="BB6" i="39"/>
  <c r="AZ6" i="39"/>
  <c r="AX6" i="39"/>
  <c r="AV6" i="39"/>
  <c r="AT6" i="39"/>
  <c r="AR6" i="39"/>
  <c r="AP6" i="39"/>
  <c r="AN6" i="39"/>
  <c r="AL6" i="39"/>
  <c r="AJ6" i="39"/>
  <c r="AH6" i="39"/>
  <c r="AF6" i="39"/>
  <c r="AD6" i="39"/>
  <c r="AB6" i="39"/>
  <c r="Z6" i="39"/>
  <c r="X6" i="39"/>
  <c r="B6" i="39"/>
  <c r="BJ5" i="39"/>
  <c r="BH5" i="39"/>
  <c r="BF5" i="39"/>
  <c r="BD5" i="39"/>
  <c r="BB5" i="39"/>
  <c r="AZ5" i="39"/>
  <c r="AX5" i="39"/>
  <c r="AV5" i="39"/>
  <c r="AT5" i="39"/>
  <c r="AR5" i="39"/>
  <c r="AP5" i="39"/>
  <c r="AN5" i="39"/>
  <c r="AL5" i="39"/>
  <c r="AJ5" i="39"/>
  <c r="AH5" i="39"/>
  <c r="AF5" i="39"/>
  <c r="AD5" i="39"/>
  <c r="AB5" i="39"/>
  <c r="Z5" i="39"/>
  <c r="X5" i="39"/>
  <c r="B5" i="39"/>
  <c r="BJ4" i="39"/>
  <c r="BK4" i="39" s="1"/>
  <c r="BH4" i="39"/>
  <c r="BF4" i="39"/>
  <c r="BG4" i="39" s="1"/>
  <c r="BD4" i="39"/>
  <c r="BB4" i="39"/>
  <c r="AZ4" i="39"/>
  <c r="AX4" i="39"/>
  <c r="AV4" i="39"/>
  <c r="AT4" i="39"/>
  <c r="AR4" i="39"/>
  <c r="AP4" i="39"/>
  <c r="AQ4" i="39" s="1"/>
  <c r="AN4" i="39"/>
  <c r="AL4" i="39"/>
  <c r="AJ4" i="39"/>
  <c r="AH4" i="39"/>
  <c r="AI4" i="39" s="1"/>
  <c r="AF4" i="39"/>
  <c r="AD4" i="39"/>
  <c r="AB4" i="39"/>
  <c r="Z4" i="39"/>
  <c r="X4" i="39"/>
  <c r="B4" i="39"/>
  <c r="F23" i="41" l="1"/>
  <c r="I22" i="41"/>
  <c r="N23" i="41"/>
  <c r="D14" i="41"/>
  <c r="N15" i="41"/>
  <c r="D17" i="41"/>
  <c r="I14" i="41"/>
  <c r="D10" i="41"/>
  <c r="D16" i="41"/>
  <c r="D28" i="41"/>
  <c r="D29" i="41"/>
  <c r="I13" i="41"/>
  <c r="I21" i="41"/>
  <c r="N14" i="41"/>
  <c r="N22" i="41"/>
  <c r="D18" i="41"/>
  <c r="D15" i="41"/>
  <c r="I15" i="41"/>
  <c r="I23" i="41"/>
  <c r="N16" i="41"/>
  <c r="N24" i="41"/>
  <c r="D22" i="41"/>
  <c r="D20" i="41"/>
  <c r="D11" i="41"/>
  <c r="D13" i="41"/>
  <c r="I16" i="41"/>
  <c r="I24" i="41"/>
  <c r="N17" i="41"/>
  <c r="N25" i="41"/>
  <c r="D23" i="41"/>
  <c r="D12" i="41"/>
  <c r="I17" i="41"/>
  <c r="I25" i="41"/>
  <c r="N10" i="41"/>
  <c r="N18" i="41"/>
  <c r="N26" i="41"/>
  <c r="D24" i="41"/>
  <c r="D19" i="41"/>
  <c r="D26" i="41"/>
  <c r="I10" i="41"/>
  <c r="I28" i="41"/>
  <c r="I18" i="41"/>
  <c r="I26" i="41"/>
  <c r="N11" i="41"/>
  <c r="N19" i="41"/>
  <c r="N27" i="41"/>
  <c r="D25" i="41"/>
  <c r="D21" i="41"/>
  <c r="I11" i="41"/>
  <c r="I19" i="41"/>
  <c r="I27" i="41"/>
  <c r="N12" i="41"/>
  <c r="N20" i="41"/>
  <c r="N28" i="41"/>
  <c r="D27" i="41"/>
  <c r="I12" i="41"/>
  <c r="I20" i="41"/>
  <c r="I29" i="41"/>
  <c r="N13" i="41"/>
  <c r="N21" i="41"/>
  <c r="N29" i="41"/>
  <c r="F16" i="41"/>
  <c r="F22" i="41"/>
  <c r="F15" i="41"/>
  <c r="F14" i="41"/>
  <c r="K28" i="41"/>
  <c r="K26" i="41"/>
  <c r="F24" i="41"/>
  <c r="K20" i="41"/>
  <c r="K18" i="41"/>
  <c r="F10" i="41"/>
  <c r="K25" i="41"/>
  <c r="K17" i="41"/>
  <c r="F29" i="41"/>
  <c r="F21" i="41"/>
  <c r="F13" i="41"/>
  <c r="F12" i="41"/>
  <c r="F27" i="41"/>
  <c r="F19" i="41"/>
  <c r="F11" i="41"/>
  <c r="C8" i="40"/>
  <c r="AH19" i="34" l="1"/>
  <c r="AH20" i="34"/>
  <c r="AH21" i="34"/>
  <c r="AH18" i="34"/>
  <c r="AH12" i="34"/>
  <c r="AH13" i="34"/>
  <c r="AH14" i="34"/>
  <c r="AH11" i="34"/>
  <c r="AH4" i="34"/>
  <c r="AH5" i="34"/>
  <c r="AH6" i="34"/>
  <c r="AH7" i="34"/>
  <c r="AF21" i="34"/>
  <c r="AF20" i="34"/>
  <c r="AG20" i="34" s="1"/>
  <c r="AU20" i="34" s="1"/>
  <c r="AF19" i="34"/>
  <c r="AG19" i="34" s="1"/>
  <c r="AU19" i="34" s="1"/>
  <c r="AF18" i="34"/>
  <c r="AD21" i="34"/>
  <c r="AD20" i="34"/>
  <c r="AD19" i="34"/>
  <c r="AD18" i="34"/>
  <c r="AB21" i="34"/>
  <c r="AB20" i="34"/>
  <c r="AC20" i="34" s="1"/>
  <c r="AB19" i="34"/>
  <c r="AC19" i="34" s="1"/>
  <c r="AS19" i="34" s="1"/>
  <c r="AB18" i="34"/>
  <c r="Z21" i="34"/>
  <c r="Z20" i="34"/>
  <c r="AA20" i="34" s="1"/>
  <c r="AR20" i="34" s="1"/>
  <c r="Z19" i="34"/>
  <c r="Z18" i="34"/>
  <c r="X21" i="34"/>
  <c r="X20" i="34"/>
  <c r="Y20" i="34" s="1"/>
  <c r="AQ20" i="34" s="1"/>
  <c r="X19" i="34"/>
  <c r="Y19" i="34" s="1"/>
  <c r="AQ19" i="34" s="1"/>
  <c r="X18" i="34"/>
  <c r="V21" i="34"/>
  <c r="V20" i="34"/>
  <c r="V19" i="34"/>
  <c r="V18" i="34"/>
  <c r="T21" i="34"/>
  <c r="T20" i="34"/>
  <c r="U20" i="34" s="1"/>
  <c r="AO20" i="34" s="1"/>
  <c r="T19" i="34"/>
  <c r="U19" i="34" s="1"/>
  <c r="T18" i="34"/>
  <c r="U18" i="34" s="1"/>
  <c r="AO18" i="34" s="1"/>
  <c r="R21" i="34"/>
  <c r="R20" i="34"/>
  <c r="R19" i="34"/>
  <c r="R18" i="34"/>
  <c r="P21" i="34"/>
  <c r="P20" i="34"/>
  <c r="Q20" i="34" s="1"/>
  <c r="AM20" i="34" s="1"/>
  <c r="P19" i="34"/>
  <c r="Q19" i="34" s="1"/>
  <c r="AM19" i="34" s="1"/>
  <c r="P18" i="34"/>
  <c r="AF14" i="34"/>
  <c r="AF13" i="34"/>
  <c r="AF12" i="34"/>
  <c r="AF11" i="34"/>
  <c r="AD14" i="34"/>
  <c r="AD13" i="34"/>
  <c r="AE13" i="34" s="1"/>
  <c r="AT13" i="34" s="1"/>
  <c r="AD12" i="34"/>
  <c r="AE12" i="34" s="1"/>
  <c r="AT12" i="34" s="1"/>
  <c r="AD11" i="34"/>
  <c r="AB14" i="34"/>
  <c r="AB13" i="34"/>
  <c r="AC13" i="34" s="1"/>
  <c r="AS13" i="34" s="1"/>
  <c r="AB12" i="34"/>
  <c r="AB11" i="34"/>
  <c r="Z14" i="34"/>
  <c r="Z13" i="34"/>
  <c r="AA13" i="34" s="1"/>
  <c r="AR13" i="34" s="1"/>
  <c r="Z12" i="34"/>
  <c r="AA12" i="34" s="1"/>
  <c r="AR12" i="34" s="1"/>
  <c r="Z11" i="34"/>
  <c r="X14" i="34"/>
  <c r="X13" i="34"/>
  <c r="X12" i="34"/>
  <c r="X11" i="34"/>
  <c r="V14" i="34"/>
  <c r="V13" i="34"/>
  <c r="W13" i="34" s="1"/>
  <c r="AP13" i="34" s="1"/>
  <c r="V12" i="34"/>
  <c r="W12" i="34" s="1"/>
  <c r="AP12" i="34" s="1"/>
  <c r="V11" i="34"/>
  <c r="T14" i="34"/>
  <c r="T13" i="34"/>
  <c r="T12" i="34"/>
  <c r="T11" i="34"/>
  <c r="R14" i="34"/>
  <c r="R13" i="34"/>
  <c r="S13" i="34" s="1"/>
  <c r="AN13" i="34" s="1"/>
  <c r="R12" i="34"/>
  <c r="S12" i="34" s="1"/>
  <c r="AN12" i="34" s="1"/>
  <c r="R11" i="34"/>
  <c r="P14" i="34"/>
  <c r="P13" i="34"/>
  <c r="Q13" i="34" s="1"/>
  <c r="AM13" i="34" s="1"/>
  <c r="P12" i="34"/>
  <c r="Q12" i="34" s="1"/>
  <c r="AM12" i="34" s="1"/>
  <c r="P11" i="34"/>
  <c r="AF7" i="34"/>
  <c r="AF6" i="34"/>
  <c r="AG6" i="34" s="1"/>
  <c r="AU6" i="34" s="1"/>
  <c r="AF5" i="34"/>
  <c r="AG5" i="34" s="1"/>
  <c r="AU5" i="34" s="1"/>
  <c r="AF4" i="34"/>
  <c r="AD7" i="34"/>
  <c r="AD6" i="34"/>
  <c r="AD5" i="34"/>
  <c r="AD4" i="34"/>
  <c r="AB7" i="34"/>
  <c r="AB6" i="34"/>
  <c r="AC6" i="34" s="1"/>
  <c r="AS6" i="34" s="1"/>
  <c r="AB5" i="34"/>
  <c r="AC5" i="34" s="1"/>
  <c r="AS5" i="34" s="1"/>
  <c r="AB4" i="34"/>
  <c r="Z7" i="34"/>
  <c r="Z6" i="34"/>
  <c r="Z5" i="34"/>
  <c r="AA5" i="34" s="1"/>
  <c r="AR5" i="34" s="1"/>
  <c r="Z4" i="34"/>
  <c r="X7" i="34"/>
  <c r="X6" i="34"/>
  <c r="Y6" i="34" s="1"/>
  <c r="AQ6" i="34" s="1"/>
  <c r="X5" i="34"/>
  <c r="Y5" i="34" s="1"/>
  <c r="AQ5" i="34" s="1"/>
  <c r="X4" i="34"/>
  <c r="V7" i="34"/>
  <c r="V6" i="34"/>
  <c r="V5" i="34"/>
  <c r="V4" i="34"/>
  <c r="T7" i="34"/>
  <c r="T6" i="34"/>
  <c r="U6" i="34" s="1"/>
  <c r="AO6" i="34" s="1"/>
  <c r="T5" i="34"/>
  <c r="U5" i="34" s="1"/>
  <c r="AO5" i="34" s="1"/>
  <c r="T4" i="34"/>
  <c r="R7" i="34"/>
  <c r="R6" i="34"/>
  <c r="R5" i="34"/>
  <c r="R4" i="34"/>
  <c r="P7" i="34"/>
  <c r="P6" i="34"/>
  <c r="Q6" i="34" s="1"/>
  <c r="AM6" i="34" s="1"/>
  <c r="P5" i="34"/>
  <c r="Q5" i="34" s="1"/>
  <c r="AM5" i="34" s="1"/>
  <c r="P4" i="34"/>
  <c r="Q4" i="34" s="1"/>
  <c r="AM4" i="34" s="1"/>
  <c r="N19" i="34"/>
  <c r="O19" i="34" s="1"/>
  <c r="AL19" i="34" s="1"/>
  <c r="N20" i="34"/>
  <c r="O20" i="34" s="1"/>
  <c r="AL20" i="34" s="1"/>
  <c r="N18" i="34"/>
  <c r="N12" i="34"/>
  <c r="N13" i="34"/>
  <c r="O13" i="34" s="1"/>
  <c r="AL13" i="34" s="1"/>
  <c r="N11" i="34"/>
  <c r="O11" i="34" s="1"/>
  <c r="AL11" i="34" s="1"/>
  <c r="N4" i="34"/>
  <c r="O4" i="34" s="1"/>
  <c r="N5" i="34"/>
  <c r="N6" i="34"/>
  <c r="AF21" i="33"/>
  <c r="AF20" i="33"/>
  <c r="AF19" i="33"/>
  <c r="AF18" i="33"/>
  <c r="AD21" i="33"/>
  <c r="AD20" i="33"/>
  <c r="AD19" i="33"/>
  <c r="AD18" i="33"/>
  <c r="AB21" i="33"/>
  <c r="AB20" i="33"/>
  <c r="AB19" i="33"/>
  <c r="AB18" i="33"/>
  <c r="Z21" i="33"/>
  <c r="Z20" i="33"/>
  <c r="Z19" i="33"/>
  <c r="Z18" i="33"/>
  <c r="X21" i="33"/>
  <c r="X20" i="33"/>
  <c r="X19" i="33"/>
  <c r="Y19" i="33" s="1"/>
  <c r="AR19" i="33" s="1"/>
  <c r="X18" i="33"/>
  <c r="V21" i="33"/>
  <c r="V20" i="33"/>
  <c r="W20" i="33" s="1"/>
  <c r="AQ20" i="33" s="1"/>
  <c r="V19" i="33"/>
  <c r="V18" i="33"/>
  <c r="W18" i="33" s="1"/>
  <c r="AQ18" i="33" s="1"/>
  <c r="T21" i="33"/>
  <c r="T20" i="33"/>
  <c r="T19" i="33"/>
  <c r="T18" i="33"/>
  <c r="R21" i="33"/>
  <c r="R20" i="33"/>
  <c r="R19" i="33"/>
  <c r="R18" i="33"/>
  <c r="P21" i="33"/>
  <c r="P20" i="33"/>
  <c r="P19" i="33"/>
  <c r="P18" i="33"/>
  <c r="AF14" i="33"/>
  <c r="AF13" i="33"/>
  <c r="AF12" i="33"/>
  <c r="AF11" i="33"/>
  <c r="AD14" i="33"/>
  <c r="AD13" i="33"/>
  <c r="AD12" i="33"/>
  <c r="AD11" i="33"/>
  <c r="AB14" i="33"/>
  <c r="AB13" i="33"/>
  <c r="AB12" i="33"/>
  <c r="AB11" i="33"/>
  <c r="Z14" i="33"/>
  <c r="Z13" i="33"/>
  <c r="Z12" i="33"/>
  <c r="Z11" i="33"/>
  <c r="X14" i="33"/>
  <c r="X13" i="33"/>
  <c r="X12" i="33"/>
  <c r="X11" i="33"/>
  <c r="V14" i="33"/>
  <c r="V13" i="33"/>
  <c r="V12" i="33"/>
  <c r="V11" i="33"/>
  <c r="T14" i="33"/>
  <c r="T13" i="33"/>
  <c r="T12" i="33"/>
  <c r="T11" i="33"/>
  <c r="R14" i="33"/>
  <c r="R13" i="33"/>
  <c r="R12" i="33"/>
  <c r="R11" i="33"/>
  <c r="P14" i="33"/>
  <c r="P13" i="33"/>
  <c r="P12" i="33"/>
  <c r="P11" i="33"/>
  <c r="AF7" i="33"/>
  <c r="AF6" i="33"/>
  <c r="AF5" i="33"/>
  <c r="AF4" i="33"/>
  <c r="AD7" i="33"/>
  <c r="AD6" i="33"/>
  <c r="AD5" i="33"/>
  <c r="AD4" i="33"/>
  <c r="AB7" i="33"/>
  <c r="AB6" i="33"/>
  <c r="AB5" i="33"/>
  <c r="AB4" i="33"/>
  <c r="Z7" i="33"/>
  <c r="Z6" i="33"/>
  <c r="AA6" i="33" s="1"/>
  <c r="AS6" i="33" s="1"/>
  <c r="Z5" i="33"/>
  <c r="Z4" i="33"/>
  <c r="AA4" i="33" s="1"/>
  <c r="AS4" i="33" s="1"/>
  <c r="X7" i="33"/>
  <c r="X6" i="33"/>
  <c r="X5" i="33"/>
  <c r="X4" i="33"/>
  <c r="V7" i="33"/>
  <c r="V6" i="33"/>
  <c r="V5" i="33"/>
  <c r="V4" i="33"/>
  <c r="T7" i="33"/>
  <c r="T6" i="33"/>
  <c r="T5" i="33"/>
  <c r="T4" i="33"/>
  <c r="R7" i="33"/>
  <c r="R6" i="33"/>
  <c r="R5" i="33"/>
  <c r="R4" i="33"/>
  <c r="P7" i="33"/>
  <c r="P6" i="33"/>
  <c r="P5" i="33"/>
  <c r="P4" i="33"/>
  <c r="N5" i="33"/>
  <c r="N6" i="33"/>
  <c r="N19" i="33"/>
  <c r="N20" i="33"/>
  <c r="N12" i="33"/>
  <c r="N13" i="33"/>
  <c r="N18" i="33"/>
  <c r="O18" i="33" s="1"/>
  <c r="N11" i="33"/>
  <c r="N4" i="33"/>
  <c r="O4" i="33" s="1"/>
  <c r="AI19" i="33"/>
  <c r="AI20" i="33"/>
  <c r="AI21" i="33"/>
  <c r="AI18" i="33"/>
  <c r="AI12" i="33"/>
  <c r="AI13" i="33"/>
  <c r="AI14" i="33"/>
  <c r="AI11" i="33"/>
  <c r="AI4" i="33"/>
  <c r="AI5" i="33"/>
  <c r="AI6" i="33"/>
  <c r="AI7" i="33"/>
  <c r="AF21" i="32"/>
  <c r="AF20" i="32"/>
  <c r="AG20" i="32" s="1"/>
  <c r="AV20" i="32" s="1"/>
  <c r="AF19" i="32"/>
  <c r="AF18" i="32"/>
  <c r="AD21" i="32"/>
  <c r="AD20" i="32"/>
  <c r="AD19" i="32"/>
  <c r="AD18" i="32"/>
  <c r="AB21" i="32"/>
  <c r="AB20" i="32"/>
  <c r="AC20" i="32" s="1"/>
  <c r="AT20" i="32" s="1"/>
  <c r="AB19" i="32"/>
  <c r="AB18" i="32"/>
  <c r="Z21" i="32"/>
  <c r="Z20" i="32"/>
  <c r="Z19" i="32"/>
  <c r="Z18" i="32"/>
  <c r="X21" i="32"/>
  <c r="X20" i="32"/>
  <c r="Y20" i="32" s="1"/>
  <c r="AR20" i="32" s="1"/>
  <c r="X19" i="32"/>
  <c r="X18" i="32"/>
  <c r="V21" i="32"/>
  <c r="V20" i="32"/>
  <c r="V19" i="32"/>
  <c r="V18" i="32"/>
  <c r="T21" i="32"/>
  <c r="T20" i="32"/>
  <c r="T19" i="32"/>
  <c r="T18" i="32"/>
  <c r="R21" i="32"/>
  <c r="R20" i="32"/>
  <c r="R19" i="32"/>
  <c r="R18" i="32"/>
  <c r="P21" i="32"/>
  <c r="P20" i="32"/>
  <c r="P19" i="32"/>
  <c r="Q19" i="32" s="1"/>
  <c r="AN19" i="32" s="1"/>
  <c r="P18" i="32"/>
  <c r="N19" i="32"/>
  <c r="N20" i="32"/>
  <c r="N18" i="32"/>
  <c r="N11" i="32"/>
  <c r="AF14" i="32"/>
  <c r="AF13" i="32"/>
  <c r="AF12" i="32"/>
  <c r="AF11" i="32"/>
  <c r="AD14" i="32"/>
  <c r="AD13" i="32"/>
  <c r="AD12" i="32"/>
  <c r="AD11" i="32"/>
  <c r="AB14" i="32"/>
  <c r="AB13" i="32"/>
  <c r="AB12" i="32"/>
  <c r="AB11" i="32"/>
  <c r="Z14" i="32"/>
  <c r="Z13" i="32"/>
  <c r="Z12" i="32"/>
  <c r="Z11" i="32"/>
  <c r="X14" i="32"/>
  <c r="X13" i="32"/>
  <c r="X12" i="32"/>
  <c r="X11" i="32"/>
  <c r="V14" i="32"/>
  <c r="V13" i="32"/>
  <c r="V12" i="32"/>
  <c r="V11" i="32"/>
  <c r="T14" i="32"/>
  <c r="T13" i="32"/>
  <c r="T12" i="32"/>
  <c r="T11" i="32"/>
  <c r="R14" i="32"/>
  <c r="R13" i="32"/>
  <c r="R12" i="32"/>
  <c r="R11" i="32"/>
  <c r="P14" i="32"/>
  <c r="P13" i="32"/>
  <c r="P12" i="32"/>
  <c r="P11" i="32"/>
  <c r="N12" i="32"/>
  <c r="N13" i="32"/>
  <c r="O13" i="32" s="1"/>
  <c r="AM13" i="32" s="1"/>
  <c r="N4" i="32"/>
  <c r="AF7" i="32"/>
  <c r="AF6" i="32"/>
  <c r="AF5" i="32"/>
  <c r="AF4" i="32"/>
  <c r="AD7" i="32"/>
  <c r="AD6" i="32"/>
  <c r="AD5" i="32"/>
  <c r="AD4" i="32"/>
  <c r="AB7" i="32"/>
  <c r="AB6" i="32"/>
  <c r="AC6" i="32" s="1"/>
  <c r="AT6" i="32" s="1"/>
  <c r="AB5" i="32"/>
  <c r="AB4" i="32"/>
  <c r="Z7" i="32"/>
  <c r="Z6" i="32"/>
  <c r="Z5" i="32"/>
  <c r="Z4" i="32"/>
  <c r="X7" i="32"/>
  <c r="X6" i="32"/>
  <c r="Y6" i="32" s="1"/>
  <c r="AR6" i="32" s="1"/>
  <c r="X5" i="32"/>
  <c r="X4" i="32"/>
  <c r="V7" i="32"/>
  <c r="V6" i="32"/>
  <c r="V5" i="32"/>
  <c r="V4" i="32"/>
  <c r="T7" i="32"/>
  <c r="T6" i="32"/>
  <c r="T5" i="32"/>
  <c r="T4" i="32"/>
  <c r="R7" i="32"/>
  <c r="R6" i="32"/>
  <c r="R5" i="32"/>
  <c r="R4" i="32"/>
  <c r="S4" i="32" s="1"/>
  <c r="AO4" i="32" s="1"/>
  <c r="P7" i="32"/>
  <c r="P6" i="32"/>
  <c r="P5" i="32"/>
  <c r="P4" i="32"/>
  <c r="N5" i="32"/>
  <c r="N6" i="32"/>
  <c r="AI19" i="32"/>
  <c r="AI20" i="32"/>
  <c r="AI21" i="32"/>
  <c r="AI18" i="32"/>
  <c r="AI12" i="32"/>
  <c r="AI13" i="32"/>
  <c r="AI14" i="32"/>
  <c r="AI11" i="32"/>
  <c r="AI4" i="32"/>
  <c r="AI5" i="32"/>
  <c r="AI6" i="32"/>
  <c r="AI7" i="32"/>
  <c r="O6" i="32"/>
  <c r="AM6" i="32" s="1"/>
  <c r="AF21" i="31"/>
  <c r="AF20" i="31"/>
  <c r="AF19" i="31"/>
  <c r="AF18" i="31"/>
  <c r="AD21" i="31"/>
  <c r="AD20" i="31"/>
  <c r="AD19" i="31"/>
  <c r="AD18" i="31"/>
  <c r="AB21" i="31"/>
  <c r="AB20" i="31"/>
  <c r="AB19" i="31"/>
  <c r="AB18" i="31"/>
  <c r="Z21" i="31"/>
  <c r="Z20" i="31"/>
  <c r="Z19" i="31"/>
  <c r="Z18" i="31"/>
  <c r="X21" i="31"/>
  <c r="X20" i="31"/>
  <c r="X19" i="31"/>
  <c r="X18" i="31"/>
  <c r="V21" i="31"/>
  <c r="V20" i="31"/>
  <c r="W20" i="31" s="1"/>
  <c r="AQ20" i="31" s="1"/>
  <c r="V19" i="31"/>
  <c r="V18" i="31"/>
  <c r="T21" i="31"/>
  <c r="T20" i="31"/>
  <c r="T19" i="31"/>
  <c r="T18" i="31"/>
  <c r="R21" i="31"/>
  <c r="R20" i="31"/>
  <c r="R19" i="31"/>
  <c r="R18" i="31"/>
  <c r="P21" i="31"/>
  <c r="P20" i="31"/>
  <c r="Q20" i="31" s="1"/>
  <c r="AN20" i="31" s="1"/>
  <c r="P19" i="31"/>
  <c r="P18" i="31"/>
  <c r="N19" i="31"/>
  <c r="N20" i="31"/>
  <c r="N18" i="31"/>
  <c r="O18" i="31" s="1"/>
  <c r="N11" i="31"/>
  <c r="AF14" i="31"/>
  <c r="AF13" i="31"/>
  <c r="AF12" i="31"/>
  <c r="AF11" i="31"/>
  <c r="AD14" i="31"/>
  <c r="AD13" i="31"/>
  <c r="AD12" i="31"/>
  <c r="AD11" i="31"/>
  <c r="AB14" i="31"/>
  <c r="AB13" i="31"/>
  <c r="AB12" i="31"/>
  <c r="AB11" i="31"/>
  <c r="Z14" i="31"/>
  <c r="Z13" i="31"/>
  <c r="Z12" i="31"/>
  <c r="Z11" i="31"/>
  <c r="X14" i="31"/>
  <c r="X13" i="31"/>
  <c r="X12" i="31"/>
  <c r="X11" i="31"/>
  <c r="V14" i="31"/>
  <c r="V13" i="31"/>
  <c r="V12" i="31"/>
  <c r="V11" i="31"/>
  <c r="T14" i="31"/>
  <c r="T13" i="31"/>
  <c r="T12" i="31"/>
  <c r="T11" i="31"/>
  <c r="R14" i="31"/>
  <c r="R13" i="31"/>
  <c r="R12" i="31"/>
  <c r="R11" i="31"/>
  <c r="P14" i="31"/>
  <c r="P13" i="31"/>
  <c r="P12" i="31"/>
  <c r="P11" i="31"/>
  <c r="N12" i="31"/>
  <c r="N13" i="31"/>
  <c r="O11" i="31"/>
  <c r="AM11" i="31" s="1"/>
  <c r="N4" i="31"/>
  <c r="O4" i="31" s="1"/>
  <c r="AI19" i="31"/>
  <c r="AI20" i="31"/>
  <c r="AI21" i="31"/>
  <c r="AI18" i="31"/>
  <c r="AI12" i="31"/>
  <c r="AI13" i="31"/>
  <c r="AI14" i="31"/>
  <c r="AI11" i="31"/>
  <c r="AI4" i="31"/>
  <c r="AI5" i="31"/>
  <c r="AI6" i="31"/>
  <c r="AI7" i="31"/>
  <c r="AF7" i="31"/>
  <c r="AF6" i="31"/>
  <c r="AF5" i="31"/>
  <c r="AF4" i="31"/>
  <c r="AD7" i="31"/>
  <c r="AD6" i="31"/>
  <c r="AD5" i="31"/>
  <c r="AD4" i="31"/>
  <c r="AB7" i="31"/>
  <c r="AB6" i="31"/>
  <c r="AC6" i="31" s="1"/>
  <c r="AT6" i="31" s="1"/>
  <c r="AB5" i="31"/>
  <c r="AB4" i="31"/>
  <c r="Z7" i="31"/>
  <c r="Z6" i="31"/>
  <c r="Z5" i="31"/>
  <c r="Z4" i="31"/>
  <c r="X7" i="31"/>
  <c r="X6" i="31"/>
  <c r="Y6" i="31" s="1"/>
  <c r="AR6" i="31" s="1"/>
  <c r="X5" i="31"/>
  <c r="X4" i="31"/>
  <c r="V7" i="31"/>
  <c r="V6" i="31"/>
  <c r="V5" i="31"/>
  <c r="V4" i="31"/>
  <c r="T7" i="31"/>
  <c r="T6" i="31"/>
  <c r="T5" i="31"/>
  <c r="T4" i="31"/>
  <c r="R7" i="31"/>
  <c r="R6" i="31"/>
  <c r="R5" i="31"/>
  <c r="R4" i="31"/>
  <c r="P7" i="31"/>
  <c r="P6" i="31"/>
  <c r="P5" i="31"/>
  <c r="P4" i="31"/>
  <c r="N5" i="31"/>
  <c r="N6" i="31"/>
  <c r="AJ19" i="30"/>
  <c r="AJ20" i="30"/>
  <c r="AJ21" i="30"/>
  <c r="AJ18" i="30"/>
  <c r="AJ12" i="30"/>
  <c r="AJ13" i="30"/>
  <c r="AJ14" i="30"/>
  <c r="AJ11" i="30"/>
  <c r="AJ4" i="30"/>
  <c r="AJ5" i="30"/>
  <c r="AJ6" i="30"/>
  <c r="AJ7" i="30"/>
  <c r="B18" i="10"/>
  <c r="AF21" i="30"/>
  <c r="AF20" i="30"/>
  <c r="AF19" i="30"/>
  <c r="AF18" i="30"/>
  <c r="AD21" i="30"/>
  <c r="AD20" i="30"/>
  <c r="AE20" i="30" s="1"/>
  <c r="AV20" i="30" s="1"/>
  <c r="AD19" i="30"/>
  <c r="AD18" i="30"/>
  <c r="AB21" i="30"/>
  <c r="AB20" i="30"/>
  <c r="AB19" i="30"/>
  <c r="AB18" i="30"/>
  <c r="Z21" i="30"/>
  <c r="Z20" i="30"/>
  <c r="Z19" i="30"/>
  <c r="Z18" i="30"/>
  <c r="X21" i="30"/>
  <c r="X20" i="30"/>
  <c r="X19" i="30"/>
  <c r="X18" i="30"/>
  <c r="V21" i="30"/>
  <c r="V20" i="30"/>
  <c r="V19" i="30"/>
  <c r="W19" i="30" s="1"/>
  <c r="AR19" i="30" s="1"/>
  <c r="V18" i="30"/>
  <c r="T21" i="30"/>
  <c r="T20" i="30"/>
  <c r="T19" i="30"/>
  <c r="T18" i="30"/>
  <c r="R21" i="30"/>
  <c r="R20" i="30"/>
  <c r="S20" i="30" s="1"/>
  <c r="AP20" i="30" s="1"/>
  <c r="R19" i="30"/>
  <c r="R18" i="30"/>
  <c r="P21" i="30"/>
  <c r="P20" i="30"/>
  <c r="P19" i="30"/>
  <c r="P18" i="30"/>
  <c r="AF14" i="30"/>
  <c r="AF13" i="30"/>
  <c r="AF12" i="30"/>
  <c r="AF11" i="30"/>
  <c r="AD14" i="30"/>
  <c r="AD13" i="30"/>
  <c r="AE13" i="30" s="1"/>
  <c r="AV13" i="30" s="1"/>
  <c r="AD12" i="30"/>
  <c r="AD11" i="30"/>
  <c r="AB14" i="30"/>
  <c r="AB13" i="30"/>
  <c r="AC13" i="30" s="1"/>
  <c r="AU13" i="30" s="1"/>
  <c r="AB12" i="30"/>
  <c r="AB11" i="30"/>
  <c r="Z14" i="30"/>
  <c r="Z13" i="30"/>
  <c r="Z12" i="30"/>
  <c r="Z11" i="30"/>
  <c r="X14" i="30"/>
  <c r="X13" i="30"/>
  <c r="Y13" i="30" s="1"/>
  <c r="AS13" i="30" s="1"/>
  <c r="X12" i="30"/>
  <c r="X11" i="30"/>
  <c r="V14" i="30"/>
  <c r="V13" i="30"/>
  <c r="V12" i="30"/>
  <c r="V11" i="30"/>
  <c r="T14" i="30"/>
  <c r="T13" i="30"/>
  <c r="T12" i="30"/>
  <c r="T11" i="30"/>
  <c r="R14" i="30"/>
  <c r="R13" i="30"/>
  <c r="R12" i="30"/>
  <c r="R11" i="30"/>
  <c r="P14" i="30"/>
  <c r="P13" i="30"/>
  <c r="P12" i="30"/>
  <c r="P11" i="30"/>
  <c r="Q11" i="30" s="1"/>
  <c r="N19" i="30"/>
  <c r="N20" i="30"/>
  <c r="N18" i="30"/>
  <c r="O18" i="30" s="1"/>
  <c r="N11" i="30"/>
  <c r="O11" i="30" s="1"/>
  <c r="AN11" i="30" s="1"/>
  <c r="N12" i="30"/>
  <c r="N13" i="30"/>
  <c r="AF7" i="30"/>
  <c r="AF6" i="30"/>
  <c r="AF5" i="30"/>
  <c r="AF4" i="30"/>
  <c r="AD7" i="30"/>
  <c r="AD6" i="30"/>
  <c r="AD5" i="30"/>
  <c r="AD4" i="30"/>
  <c r="AB7" i="30"/>
  <c r="AB6" i="30"/>
  <c r="AB5" i="30"/>
  <c r="AB4" i="30"/>
  <c r="Z7" i="30"/>
  <c r="Z6" i="30"/>
  <c r="Z5" i="30"/>
  <c r="Z4" i="30"/>
  <c r="X7" i="30"/>
  <c r="X6" i="30"/>
  <c r="X5" i="30"/>
  <c r="X4" i="30"/>
  <c r="V7" i="30"/>
  <c r="V6" i="30"/>
  <c r="V5" i="30"/>
  <c r="V4" i="30"/>
  <c r="T7" i="30"/>
  <c r="T6" i="30"/>
  <c r="T5" i="30"/>
  <c r="T4" i="30"/>
  <c r="R7" i="30"/>
  <c r="R6" i="30"/>
  <c r="R5" i="30"/>
  <c r="S5" i="30" s="1"/>
  <c r="R4" i="30"/>
  <c r="S4" i="30" s="1"/>
  <c r="AP4" i="30" s="1"/>
  <c r="P7" i="30"/>
  <c r="P6" i="30"/>
  <c r="P5" i="30"/>
  <c r="P4" i="30"/>
  <c r="N6" i="30"/>
  <c r="N5" i="30"/>
  <c r="N4" i="30"/>
  <c r="A36" i="35"/>
  <c r="A35" i="35"/>
  <c r="A34" i="35"/>
  <c r="A29" i="35"/>
  <c r="A28" i="35"/>
  <c r="A27" i="35"/>
  <c r="A22" i="35"/>
  <c r="A21" i="35"/>
  <c r="A20" i="35"/>
  <c r="B6" i="34"/>
  <c r="B5" i="34"/>
  <c r="B13" i="34"/>
  <c r="B12" i="34"/>
  <c r="B20" i="34"/>
  <c r="B19" i="34"/>
  <c r="B18" i="34"/>
  <c r="B11" i="34"/>
  <c r="B4" i="34"/>
  <c r="B20" i="33"/>
  <c r="B19" i="33"/>
  <c r="B18" i="33"/>
  <c r="B13" i="33"/>
  <c r="B12" i="33"/>
  <c r="B11" i="33"/>
  <c r="B6" i="33"/>
  <c r="B5" i="33"/>
  <c r="B4" i="33"/>
  <c r="B20" i="32"/>
  <c r="B19" i="32"/>
  <c r="B18" i="32"/>
  <c r="B13" i="32"/>
  <c r="B12" i="32"/>
  <c r="B11" i="32"/>
  <c r="B6" i="32"/>
  <c r="B5" i="32"/>
  <c r="B4" i="32"/>
  <c r="B20" i="31"/>
  <c r="B19" i="31"/>
  <c r="B18" i="31"/>
  <c r="B13" i="31"/>
  <c r="B12" i="31"/>
  <c r="B11" i="31"/>
  <c r="B6" i="31"/>
  <c r="B5" i="31"/>
  <c r="B4" i="31"/>
  <c r="B11" i="30"/>
  <c r="B20" i="30"/>
  <c r="B19" i="30"/>
  <c r="B18" i="30"/>
  <c r="B13" i="30"/>
  <c r="B12" i="30"/>
  <c r="B6" i="30"/>
  <c r="B5" i="30"/>
  <c r="A70" i="35"/>
  <c r="A69" i="35"/>
  <c r="A68" i="35"/>
  <c r="A67" i="35"/>
  <c r="A66" i="35"/>
  <c r="A65" i="35"/>
  <c r="A58" i="35"/>
  <c r="A57" i="35"/>
  <c r="A56" i="35"/>
  <c r="A55" i="35"/>
  <c r="A54" i="35"/>
  <c r="A53" i="35"/>
  <c r="A46" i="35"/>
  <c r="A45" i="35"/>
  <c r="A44" i="35"/>
  <c r="A43" i="35"/>
  <c r="A42" i="35"/>
  <c r="A41" i="35"/>
  <c r="E52" i="35"/>
  <c r="D64" i="35"/>
  <c r="C64" i="35"/>
  <c r="B40" i="35"/>
  <c r="L21" i="34"/>
  <c r="K21" i="34"/>
  <c r="J21" i="34"/>
  <c r="I21" i="34"/>
  <c r="H21" i="34"/>
  <c r="G21" i="34"/>
  <c r="F21" i="34"/>
  <c r="E21" i="34"/>
  <c r="D21" i="34"/>
  <c r="C21" i="34"/>
  <c r="AE20" i="34"/>
  <c r="AT20" i="34" s="1"/>
  <c r="W20" i="34"/>
  <c r="AP20" i="34" s="1"/>
  <c r="S20" i="34"/>
  <c r="AN20" i="34" s="1"/>
  <c r="AE19" i="34"/>
  <c r="AT19" i="34" s="1"/>
  <c r="AA19" i="34"/>
  <c r="AR19" i="34" s="1"/>
  <c r="W19" i="34"/>
  <c r="AP19" i="34" s="1"/>
  <c r="S19" i="34"/>
  <c r="AN19" i="34" s="1"/>
  <c r="AG18" i="34"/>
  <c r="AU18" i="34" s="1"/>
  <c r="AE18" i="34"/>
  <c r="AT18" i="34" s="1"/>
  <c r="AC18" i="34"/>
  <c r="AS18" i="34" s="1"/>
  <c r="AA18" i="34"/>
  <c r="Y18" i="34"/>
  <c r="W18" i="34"/>
  <c r="AP18" i="34" s="1"/>
  <c r="S18" i="34"/>
  <c r="Q18" i="34"/>
  <c r="O18" i="34"/>
  <c r="AL18" i="34" s="1"/>
  <c r="AU17" i="34"/>
  <c r="AT17" i="34"/>
  <c r="AS17" i="34"/>
  <c r="AR17" i="34"/>
  <c r="AQ17" i="34"/>
  <c r="AP17" i="34"/>
  <c r="AO17" i="34"/>
  <c r="AF17" i="34"/>
  <c r="AD17" i="34"/>
  <c r="AB17" i="34"/>
  <c r="Z17" i="34"/>
  <c r="X17" i="34"/>
  <c r="V17" i="34"/>
  <c r="T17" i="34"/>
  <c r="L17" i="34"/>
  <c r="K17" i="34"/>
  <c r="J17" i="34"/>
  <c r="I17" i="34"/>
  <c r="H17" i="34"/>
  <c r="G17" i="34"/>
  <c r="F17" i="34"/>
  <c r="L14" i="34"/>
  <c r="K14" i="34"/>
  <c r="J14" i="34"/>
  <c r="I14" i="34"/>
  <c r="H14" i="34"/>
  <c r="G14" i="34"/>
  <c r="F14" i="34"/>
  <c r="E14" i="34"/>
  <c r="D14" i="34"/>
  <c r="C14" i="34"/>
  <c r="AG13" i="34"/>
  <c r="AU13" i="34" s="1"/>
  <c r="Y13" i="34"/>
  <c r="AQ13" i="34" s="1"/>
  <c r="U13" i="34"/>
  <c r="AO13" i="34" s="1"/>
  <c r="AG12" i="34"/>
  <c r="AU12" i="34" s="1"/>
  <c r="AC12" i="34"/>
  <c r="AS12" i="34" s="1"/>
  <c r="Y12" i="34"/>
  <c r="AQ12" i="34" s="1"/>
  <c r="U12" i="34"/>
  <c r="AO12" i="34" s="1"/>
  <c r="O12" i="34"/>
  <c r="AL12" i="34" s="1"/>
  <c r="AG11" i="34"/>
  <c r="AU11" i="34" s="1"/>
  <c r="AE11" i="34"/>
  <c r="AC11" i="34"/>
  <c r="AA11" i="34"/>
  <c r="Y11" i="34"/>
  <c r="AQ11" i="34" s="1"/>
  <c r="W11" i="34"/>
  <c r="U11" i="34"/>
  <c r="S11" i="34"/>
  <c r="Q11" i="34"/>
  <c r="AU10" i="34"/>
  <c r="AT10" i="34"/>
  <c r="AS10" i="34"/>
  <c r="AR10" i="34"/>
  <c r="AQ10" i="34"/>
  <c r="AP10" i="34"/>
  <c r="AO10" i="34"/>
  <c r="AF10" i="34"/>
  <c r="AD10" i="34"/>
  <c r="AB10" i="34"/>
  <c r="Z10" i="34"/>
  <c r="X10" i="34"/>
  <c r="V10" i="34"/>
  <c r="T10" i="34"/>
  <c r="L10" i="34"/>
  <c r="K10" i="34"/>
  <c r="J10" i="34"/>
  <c r="I10" i="34"/>
  <c r="H10" i="34"/>
  <c r="G10" i="34"/>
  <c r="F10" i="34"/>
  <c r="L7" i="34"/>
  <c r="K7" i="34"/>
  <c r="J7" i="34"/>
  <c r="I7" i="34"/>
  <c r="H7" i="34"/>
  <c r="G7" i="34"/>
  <c r="F7" i="34"/>
  <c r="E7" i="34"/>
  <c r="D7" i="34"/>
  <c r="C7" i="34"/>
  <c r="AE6" i="34"/>
  <c r="AT6" i="34" s="1"/>
  <c r="AA6" i="34"/>
  <c r="AR6" i="34" s="1"/>
  <c r="W6" i="34"/>
  <c r="AP6" i="34" s="1"/>
  <c r="S6" i="34"/>
  <c r="AN6" i="34" s="1"/>
  <c r="O6" i="34"/>
  <c r="AL6" i="34" s="1"/>
  <c r="AE5" i="34"/>
  <c r="AT5" i="34" s="1"/>
  <c r="W5" i="34"/>
  <c r="AP5" i="34" s="1"/>
  <c r="S5" i="34"/>
  <c r="AN5" i="34" s="1"/>
  <c r="O5" i="34"/>
  <c r="AL5" i="34" s="1"/>
  <c r="AG4" i="34"/>
  <c r="AE4" i="34"/>
  <c r="AC4" i="34"/>
  <c r="AA4" i="34"/>
  <c r="Y4" i="34"/>
  <c r="W4" i="34"/>
  <c r="U4" i="34"/>
  <c r="S4" i="34"/>
  <c r="AU3" i="34"/>
  <c r="AT3" i="34"/>
  <c r="AS3" i="34"/>
  <c r="AR3" i="34"/>
  <c r="AQ3" i="34"/>
  <c r="AP3" i="34"/>
  <c r="AO3" i="34"/>
  <c r="AF3" i="34"/>
  <c r="AD3" i="34"/>
  <c r="AB3" i="34"/>
  <c r="Z3" i="34"/>
  <c r="X3" i="34"/>
  <c r="V3" i="34"/>
  <c r="T3" i="34"/>
  <c r="L3" i="34"/>
  <c r="K3" i="34"/>
  <c r="J3" i="34"/>
  <c r="I3" i="34"/>
  <c r="H3" i="34"/>
  <c r="G3" i="34"/>
  <c r="F3" i="34"/>
  <c r="L21" i="33"/>
  <c r="K21" i="33"/>
  <c r="J21" i="33"/>
  <c r="I21" i="33"/>
  <c r="H21" i="33"/>
  <c r="G21" i="33"/>
  <c r="F21" i="33"/>
  <c r="E21" i="33"/>
  <c r="D21" i="33"/>
  <c r="C21" i="33"/>
  <c r="AG20" i="33"/>
  <c r="AV20" i="33" s="1"/>
  <c r="AE20" i="33"/>
  <c r="AU20" i="33" s="1"/>
  <c r="AC20" i="33"/>
  <c r="AT20" i="33" s="1"/>
  <c r="AA20" i="33"/>
  <c r="AS20" i="33" s="1"/>
  <c r="Y20" i="33"/>
  <c r="AR20" i="33" s="1"/>
  <c r="U20" i="33"/>
  <c r="AP20" i="33" s="1"/>
  <c r="S20" i="33"/>
  <c r="AO20" i="33" s="1"/>
  <c r="Q20" i="33"/>
  <c r="AN20" i="33" s="1"/>
  <c r="O20" i="33"/>
  <c r="AM20" i="33" s="1"/>
  <c r="AG19" i="33"/>
  <c r="AV19" i="33" s="1"/>
  <c r="AE19" i="33"/>
  <c r="AU19" i="33" s="1"/>
  <c r="AC19" i="33"/>
  <c r="AT19" i="33" s="1"/>
  <c r="AA19" i="33"/>
  <c r="AS19" i="33" s="1"/>
  <c r="W19" i="33"/>
  <c r="AQ19" i="33" s="1"/>
  <c r="U19" i="33"/>
  <c r="AP19" i="33" s="1"/>
  <c r="S19" i="33"/>
  <c r="AO19" i="33" s="1"/>
  <c r="Q19" i="33"/>
  <c r="AN19" i="33" s="1"/>
  <c r="O19" i="33"/>
  <c r="AM19" i="33" s="1"/>
  <c r="AG18" i="33"/>
  <c r="AE18" i="33"/>
  <c r="AC18" i="33"/>
  <c r="AA18" i="33"/>
  <c r="Y18" i="33"/>
  <c r="AR18" i="33" s="1"/>
  <c r="U18" i="33"/>
  <c r="AP18" i="33" s="1"/>
  <c r="S18" i="33"/>
  <c r="AO18" i="33" s="1"/>
  <c r="Q18" i="33"/>
  <c r="AN18" i="33" s="1"/>
  <c r="AV17" i="33"/>
  <c r="AU17" i="33"/>
  <c r="AT17" i="33"/>
  <c r="AS17" i="33"/>
  <c r="AR17" i="33"/>
  <c r="AQ17" i="33"/>
  <c r="AP17" i="33"/>
  <c r="AF17" i="33"/>
  <c r="AD17" i="33"/>
  <c r="AB17" i="33"/>
  <c r="Z17" i="33"/>
  <c r="X17" i="33"/>
  <c r="V17" i="33"/>
  <c r="T17" i="33"/>
  <c r="R17" i="33"/>
  <c r="P17" i="33"/>
  <c r="L17" i="33"/>
  <c r="K17" i="33"/>
  <c r="J17" i="33"/>
  <c r="I17" i="33"/>
  <c r="H17" i="33"/>
  <c r="G17" i="33"/>
  <c r="F17" i="33"/>
  <c r="L14" i="33"/>
  <c r="K14" i="33"/>
  <c r="J14" i="33"/>
  <c r="I14" i="33"/>
  <c r="H14" i="33"/>
  <c r="G14" i="33"/>
  <c r="F14" i="33"/>
  <c r="E14" i="33"/>
  <c r="D14" i="33"/>
  <c r="C14" i="33"/>
  <c r="AG13" i="33"/>
  <c r="AV13" i="33" s="1"/>
  <c r="AE13" i="33"/>
  <c r="AU13" i="33" s="1"/>
  <c r="AC13" i="33"/>
  <c r="AT13" i="33" s="1"/>
  <c r="AA13" i="33"/>
  <c r="AS13" i="33" s="1"/>
  <c r="Y13" i="33"/>
  <c r="AR13" i="33" s="1"/>
  <c r="W13" i="33"/>
  <c r="AQ13" i="33" s="1"/>
  <c r="U13" i="33"/>
  <c r="AP13" i="33" s="1"/>
  <c r="S13" i="33"/>
  <c r="AO13" i="33" s="1"/>
  <c r="Q13" i="33"/>
  <c r="AN13" i="33" s="1"/>
  <c r="O13" i="33"/>
  <c r="AM13" i="33" s="1"/>
  <c r="AG12" i="33"/>
  <c r="AV12" i="33" s="1"/>
  <c r="AE12" i="33"/>
  <c r="AU12" i="33" s="1"/>
  <c r="AC12" i="33"/>
  <c r="AT12" i="33" s="1"/>
  <c r="AA12" i="33"/>
  <c r="AS12" i="33" s="1"/>
  <c r="Y12" i="33"/>
  <c r="AR12" i="33" s="1"/>
  <c r="W12" i="33"/>
  <c r="AQ12" i="33" s="1"/>
  <c r="U12" i="33"/>
  <c r="AP12" i="33" s="1"/>
  <c r="S12" i="33"/>
  <c r="AO12" i="33" s="1"/>
  <c r="Q12" i="33"/>
  <c r="AN12" i="33" s="1"/>
  <c r="O12" i="33"/>
  <c r="AM12" i="33" s="1"/>
  <c r="AG11" i="33"/>
  <c r="AE11" i="33"/>
  <c r="AC11" i="33"/>
  <c r="AA11" i="33"/>
  <c r="Y11" i="33"/>
  <c r="AR11" i="33" s="1"/>
  <c r="W11" i="33"/>
  <c r="AQ11" i="33" s="1"/>
  <c r="U11" i="33"/>
  <c r="S11" i="33"/>
  <c r="Q11" i="33"/>
  <c r="O11" i="33"/>
  <c r="AV10" i="33"/>
  <c r="AU10" i="33"/>
  <c r="AT10" i="33"/>
  <c r="AS10" i="33"/>
  <c r="AR10" i="33"/>
  <c r="AQ10" i="33"/>
  <c r="AP10" i="33"/>
  <c r="AF10" i="33"/>
  <c r="AD10" i="33"/>
  <c r="AB10" i="33"/>
  <c r="Z10" i="33"/>
  <c r="X10" i="33"/>
  <c r="V10" i="33"/>
  <c r="T10" i="33"/>
  <c r="R10" i="33"/>
  <c r="P10" i="33"/>
  <c r="L10" i="33"/>
  <c r="K10" i="33"/>
  <c r="J10" i="33"/>
  <c r="I10" i="33"/>
  <c r="H10" i="33"/>
  <c r="G10" i="33"/>
  <c r="F10" i="33"/>
  <c r="L7" i="33"/>
  <c r="K7" i="33"/>
  <c r="J7" i="33"/>
  <c r="I7" i="33"/>
  <c r="H7" i="33"/>
  <c r="G7" i="33"/>
  <c r="F7" i="33"/>
  <c r="E7" i="33"/>
  <c r="D7" i="33"/>
  <c r="C7" i="33"/>
  <c r="AG6" i="33"/>
  <c r="AV6" i="33" s="1"/>
  <c r="AE6" i="33"/>
  <c r="AU6" i="33" s="1"/>
  <c r="AC6" i="33"/>
  <c r="AT6" i="33" s="1"/>
  <c r="Y6" i="33"/>
  <c r="AR6" i="33" s="1"/>
  <c r="W6" i="33"/>
  <c r="AQ6" i="33" s="1"/>
  <c r="U6" i="33"/>
  <c r="AP6" i="33" s="1"/>
  <c r="S6" i="33"/>
  <c r="AO6" i="33" s="1"/>
  <c r="Q6" i="33"/>
  <c r="AN6" i="33" s="1"/>
  <c r="O6" i="33"/>
  <c r="AM6" i="33" s="1"/>
  <c r="AG5" i="33"/>
  <c r="AV5" i="33" s="1"/>
  <c r="AE5" i="33"/>
  <c r="AU5" i="33" s="1"/>
  <c r="AC5" i="33"/>
  <c r="AT5" i="33" s="1"/>
  <c r="AA5" i="33"/>
  <c r="AS5" i="33" s="1"/>
  <c r="Y5" i="33"/>
  <c r="AR5" i="33" s="1"/>
  <c r="W5" i="33"/>
  <c r="AQ5" i="33" s="1"/>
  <c r="U5" i="33"/>
  <c r="AP5" i="33" s="1"/>
  <c r="S5" i="33"/>
  <c r="AO5" i="33" s="1"/>
  <c r="Q5" i="33"/>
  <c r="AN5" i="33" s="1"/>
  <c r="O5" i="33"/>
  <c r="AM5" i="33" s="1"/>
  <c r="AG4" i="33"/>
  <c r="AV4" i="33" s="1"/>
  <c r="AE4" i="33"/>
  <c r="AC4" i="33"/>
  <c r="Y4" i="33"/>
  <c r="AR4" i="33" s="1"/>
  <c r="W4" i="33"/>
  <c r="AQ4" i="33" s="1"/>
  <c r="U4" i="33"/>
  <c r="AP4" i="33" s="1"/>
  <c r="S4" i="33"/>
  <c r="AO4" i="33" s="1"/>
  <c r="Q4" i="33"/>
  <c r="AN4" i="33" s="1"/>
  <c r="AV3" i="33"/>
  <c r="AU3" i="33"/>
  <c r="AT3" i="33"/>
  <c r="AS3" i="33"/>
  <c r="AR3" i="33"/>
  <c r="AQ3" i="33"/>
  <c r="AP3" i="33"/>
  <c r="AF3" i="33"/>
  <c r="AD3" i="33"/>
  <c r="AB3" i="33"/>
  <c r="Z3" i="33"/>
  <c r="X3" i="33"/>
  <c r="V3" i="33"/>
  <c r="T3" i="33"/>
  <c r="R3" i="33"/>
  <c r="P3" i="33"/>
  <c r="L3" i="33"/>
  <c r="K3" i="33"/>
  <c r="J3" i="33"/>
  <c r="I3" i="33"/>
  <c r="H3" i="33"/>
  <c r="G3" i="33"/>
  <c r="F3" i="33"/>
  <c r="AL21" i="32"/>
  <c r="L21" i="32"/>
  <c r="K21" i="32"/>
  <c r="J21" i="32"/>
  <c r="I21" i="32"/>
  <c r="H21" i="32"/>
  <c r="G21" i="32"/>
  <c r="F21" i="32"/>
  <c r="E21" i="32"/>
  <c r="D21" i="32"/>
  <c r="C21" i="32"/>
  <c r="AE20" i="32"/>
  <c r="AU20" i="32" s="1"/>
  <c r="AA20" i="32"/>
  <c r="AS20" i="32" s="1"/>
  <c r="W20" i="32"/>
  <c r="AQ20" i="32" s="1"/>
  <c r="U20" i="32"/>
  <c r="AP20" i="32" s="1"/>
  <c r="S20" i="32"/>
  <c r="AO20" i="32" s="1"/>
  <c r="Q20" i="32"/>
  <c r="AN20" i="32" s="1"/>
  <c r="O20" i="32"/>
  <c r="AM20" i="32" s="1"/>
  <c r="AG19" i="32"/>
  <c r="AV19" i="32" s="1"/>
  <c r="AE19" i="32"/>
  <c r="AU19" i="32" s="1"/>
  <c r="AC19" i="32"/>
  <c r="AT19" i="32" s="1"/>
  <c r="AA19" i="32"/>
  <c r="AS19" i="32" s="1"/>
  <c r="Y19" i="32"/>
  <c r="AR19" i="32" s="1"/>
  <c r="W19" i="32"/>
  <c r="AQ19" i="32" s="1"/>
  <c r="U19" i="32"/>
  <c r="AP19" i="32" s="1"/>
  <c r="S19" i="32"/>
  <c r="AO19" i="32" s="1"/>
  <c r="O19" i="32"/>
  <c r="AM19" i="32" s="1"/>
  <c r="AG18" i="32"/>
  <c r="AE18" i="32"/>
  <c r="AC18" i="32"/>
  <c r="AT18" i="32" s="1"/>
  <c r="AA18" i="32"/>
  <c r="Y18" i="32"/>
  <c r="W18" i="32"/>
  <c r="U18" i="32"/>
  <c r="AP18" i="32" s="1"/>
  <c r="S18" i="32"/>
  <c r="Q18" i="32"/>
  <c r="O18" i="32"/>
  <c r="AV17" i="32"/>
  <c r="AU17" i="32"/>
  <c r="AT17" i="32"/>
  <c r="AS17" i="32"/>
  <c r="AR17" i="32"/>
  <c r="AQ17" i="32"/>
  <c r="AP17" i="32"/>
  <c r="AF17" i="32"/>
  <c r="AD17" i="32"/>
  <c r="AB17" i="32"/>
  <c r="Z17" i="32"/>
  <c r="X17" i="32"/>
  <c r="V17" i="32"/>
  <c r="T17" i="32"/>
  <c r="R17" i="32"/>
  <c r="P17" i="32"/>
  <c r="L17" i="32"/>
  <c r="K17" i="32"/>
  <c r="J17" i="32"/>
  <c r="I17" i="32"/>
  <c r="H17" i="32"/>
  <c r="G17" i="32"/>
  <c r="F17" i="32"/>
  <c r="AL14" i="32"/>
  <c r="L14" i="32"/>
  <c r="K14" i="32"/>
  <c r="J14" i="32"/>
  <c r="I14" i="32"/>
  <c r="H14" i="32"/>
  <c r="G14" i="32"/>
  <c r="F14" i="32"/>
  <c r="E14" i="32"/>
  <c r="D14" i="32"/>
  <c r="C14" i="32"/>
  <c r="AG13" i="32"/>
  <c r="AV13" i="32" s="1"/>
  <c r="AE13" i="32"/>
  <c r="AU13" i="32" s="1"/>
  <c r="AC13" i="32"/>
  <c r="AT13" i="32" s="1"/>
  <c r="AA13" i="32"/>
  <c r="AS13" i="32" s="1"/>
  <c r="Y13" i="32"/>
  <c r="AR13" i="32" s="1"/>
  <c r="W13" i="32"/>
  <c r="AQ13" i="32" s="1"/>
  <c r="U13" i="32"/>
  <c r="AP13" i="32" s="1"/>
  <c r="S13" i="32"/>
  <c r="AO13" i="32" s="1"/>
  <c r="Q13" i="32"/>
  <c r="AN13" i="32" s="1"/>
  <c r="AG12" i="32"/>
  <c r="AV12" i="32" s="1"/>
  <c r="AE12" i="32"/>
  <c r="AU12" i="32" s="1"/>
  <c r="AC12" i="32"/>
  <c r="AT12" i="32" s="1"/>
  <c r="AA12" i="32"/>
  <c r="AS12" i="32" s="1"/>
  <c r="Y12" i="32"/>
  <c r="AR12" i="32" s="1"/>
  <c r="W12" i="32"/>
  <c r="AQ12" i="32" s="1"/>
  <c r="U12" i="32"/>
  <c r="AP12" i="32" s="1"/>
  <c r="S12" i="32"/>
  <c r="AO12" i="32" s="1"/>
  <c r="Q12" i="32"/>
  <c r="AN12" i="32" s="1"/>
  <c r="O12" i="32"/>
  <c r="AM12" i="32" s="1"/>
  <c r="AG11" i="32"/>
  <c r="AE11" i="32"/>
  <c r="AU11" i="32" s="1"/>
  <c r="AC11" i="32"/>
  <c r="AA11" i="32"/>
  <c r="Y11" i="32"/>
  <c r="W11" i="32"/>
  <c r="U11" i="32"/>
  <c r="S11" i="32"/>
  <c r="Q11" i="32"/>
  <c r="O11" i="32"/>
  <c r="AM11" i="32" s="1"/>
  <c r="AV10" i="32"/>
  <c r="AU10" i="32"/>
  <c r="AT10" i="32"/>
  <c r="AS10" i="32"/>
  <c r="AR10" i="32"/>
  <c r="AQ10" i="32"/>
  <c r="AP10" i="32"/>
  <c r="AF10" i="32"/>
  <c r="AD10" i="32"/>
  <c r="AB10" i="32"/>
  <c r="Z10" i="32"/>
  <c r="X10" i="32"/>
  <c r="V10" i="32"/>
  <c r="T10" i="32"/>
  <c r="R10" i="32"/>
  <c r="P10" i="32"/>
  <c r="L10" i="32"/>
  <c r="K10" i="32"/>
  <c r="J10" i="32"/>
  <c r="I10" i="32"/>
  <c r="H10" i="32"/>
  <c r="G10" i="32"/>
  <c r="F10" i="32"/>
  <c r="L7" i="32"/>
  <c r="K7" i="32"/>
  <c r="J7" i="32"/>
  <c r="I7" i="32"/>
  <c r="H7" i="32"/>
  <c r="G7" i="32"/>
  <c r="F7" i="32"/>
  <c r="E7" i="32"/>
  <c r="D7" i="32"/>
  <c r="C7" i="32"/>
  <c r="AG6" i="32"/>
  <c r="AV6" i="32" s="1"/>
  <c r="AE6" i="32"/>
  <c r="AU6" i="32" s="1"/>
  <c r="AA6" i="32"/>
  <c r="AS6" i="32" s="1"/>
  <c r="W6" i="32"/>
  <c r="AQ6" i="32" s="1"/>
  <c r="U6" i="32"/>
  <c r="AP6" i="32" s="1"/>
  <c r="S6" i="32"/>
  <c r="AO6" i="32" s="1"/>
  <c r="Q6" i="32"/>
  <c r="AN6" i="32" s="1"/>
  <c r="AG5" i="32"/>
  <c r="AV5" i="32" s="1"/>
  <c r="AE5" i="32"/>
  <c r="AU5" i="32" s="1"/>
  <c r="AC5" i="32"/>
  <c r="AT5" i="32" s="1"/>
  <c r="AA5" i="32"/>
  <c r="AS5" i="32" s="1"/>
  <c r="Y5" i="32"/>
  <c r="AR5" i="32" s="1"/>
  <c r="W5" i="32"/>
  <c r="AQ5" i="32" s="1"/>
  <c r="U5" i="32"/>
  <c r="AP5" i="32" s="1"/>
  <c r="S5" i="32"/>
  <c r="AO5" i="32" s="1"/>
  <c r="Q5" i="32"/>
  <c r="AN5" i="32" s="1"/>
  <c r="O5" i="32"/>
  <c r="AM5" i="32" s="1"/>
  <c r="AG4" i="32"/>
  <c r="AE4" i="32"/>
  <c r="AC4" i="32"/>
  <c r="AA4" i="32"/>
  <c r="AS4" i="32" s="1"/>
  <c r="Y4" i="32"/>
  <c r="AR4" i="32" s="1"/>
  <c r="W4" i="32"/>
  <c r="U4" i="32"/>
  <c r="Q4" i="32"/>
  <c r="AN4" i="32" s="1"/>
  <c r="O4" i="32"/>
  <c r="AV3" i="32"/>
  <c r="AU3" i="32"/>
  <c r="AT3" i="32"/>
  <c r="AS3" i="32"/>
  <c r="AR3" i="32"/>
  <c r="AQ3" i="32"/>
  <c r="AP3" i="32"/>
  <c r="AF3" i="32"/>
  <c r="AD3" i="32"/>
  <c r="AB3" i="32"/>
  <c r="Z3" i="32"/>
  <c r="X3" i="32"/>
  <c r="V3" i="32"/>
  <c r="T3" i="32"/>
  <c r="R3" i="32"/>
  <c r="P3" i="32"/>
  <c r="L3" i="32"/>
  <c r="K3" i="32"/>
  <c r="J3" i="32"/>
  <c r="I3" i="32"/>
  <c r="H3" i="32"/>
  <c r="G3" i="32"/>
  <c r="F3" i="32"/>
  <c r="AL21" i="31"/>
  <c r="L21" i="31"/>
  <c r="K21" i="31"/>
  <c r="J21" i="31"/>
  <c r="I21" i="31"/>
  <c r="H21" i="31"/>
  <c r="G21" i="31"/>
  <c r="F21" i="31"/>
  <c r="E21" i="31"/>
  <c r="D21" i="31"/>
  <c r="C21" i="31"/>
  <c r="AG20" i="31"/>
  <c r="AV20" i="31" s="1"/>
  <c r="AE20" i="31"/>
  <c r="AU20" i="31" s="1"/>
  <c r="AC20" i="31"/>
  <c r="AT20" i="31" s="1"/>
  <c r="AA20" i="31"/>
  <c r="AS20" i="31" s="1"/>
  <c r="Y20" i="31"/>
  <c r="AR20" i="31" s="1"/>
  <c r="U20" i="31"/>
  <c r="AP20" i="31" s="1"/>
  <c r="S20" i="31"/>
  <c r="AO20" i="31" s="1"/>
  <c r="O20" i="31"/>
  <c r="AM20" i="31" s="1"/>
  <c r="AG19" i="31"/>
  <c r="AV19" i="31" s="1"/>
  <c r="AE19" i="31"/>
  <c r="AU19" i="31" s="1"/>
  <c r="AC19" i="31"/>
  <c r="AT19" i="31" s="1"/>
  <c r="AA19" i="31"/>
  <c r="AS19" i="31" s="1"/>
  <c r="Y19" i="31"/>
  <c r="AR19" i="31" s="1"/>
  <c r="W19" i="31"/>
  <c r="AQ19" i="31" s="1"/>
  <c r="U19" i="31"/>
  <c r="AP19" i="31" s="1"/>
  <c r="S19" i="31"/>
  <c r="AO19" i="31" s="1"/>
  <c r="Q19" i="31"/>
  <c r="AN19" i="31" s="1"/>
  <c r="O19" i="31"/>
  <c r="AM19" i="31" s="1"/>
  <c r="AG18" i="31"/>
  <c r="AE18" i="31"/>
  <c r="AC18" i="31"/>
  <c r="AA18" i="31"/>
  <c r="AS18" i="31" s="1"/>
  <c r="Y18" i="31"/>
  <c r="W18" i="31"/>
  <c r="U18" i="31"/>
  <c r="S18" i="31"/>
  <c r="AO18" i="31" s="1"/>
  <c r="Q18" i="31"/>
  <c r="AV17" i="31"/>
  <c r="AU17" i="31"/>
  <c r="AT17" i="31"/>
  <c r="AS17" i="31"/>
  <c r="AR17" i="31"/>
  <c r="AQ17" i="31"/>
  <c r="AP17" i="31"/>
  <c r="AF17" i="31"/>
  <c r="AD17" i="31"/>
  <c r="AB17" i="31"/>
  <c r="Z17" i="31"/>
  <c r="X17" i="31"/>
  <c r="V17" i="31"/>
  <c r="T17" i="31"/>
  <c r="L17" i="31"/>
  <c r="K17" i="31"/>
  <c r="J17" i="31"/>
  <c r="I17" i="31"/>
  <c r="H17" i="31"/>
  <c r="G17" i="31"/>
  <c r="F17" i="31"/>
  <c r="AL14" i="31"/>
  <c r="L14" i="31"/>
  <c r="K14" i="31"/>
  <c r="J14" i="31"/>
  <c r="I14" i="31"/>
  <c r="H14" i="31"/>
  <c r="G14" i="31"/>
  <c r="F14" i="31"/>
  <c r="E14" i="31"/>
  <c r="D14" i="31"/>
  <c r="C14" i="31"/>
  <c r="AG13" i="31"/>
  <c r="AV13" i="31" s="1"/>
  <c r="AE13" i="31"/>
  <c r="AU13" i="31" s="1"/>
  <c r="AC13" i="31"/>
  <c r="AT13" i="31" s="1"/>
  <c r="AA13" i="31"/>
  <c r="AS13" i="31" s="1"/>
  <c r="Y13" i="31"/>
  <c r="AR13" i="31" s="1"/>
  <c r="W13" i="31"/>
  <c r="AQ13" i="31" s="1"/>
  <c r="U13" i="31"/>
  <c r="AP13" i="31" s="1"/>
  <c r="S13" i="31"/>
  <c r="AO13" i="31" s="1"/>
  <c r="Q13" i="31"/>
  <c r="AN13" i="31" s="1"/>
  <c r="O13" i="31"/>
  <c r="AM13" i="31" s="1"/>
  <c r="AG12" i="31"/>
  <c r="AV12" i="31" s="1"/>
  <c r="AE12" i="31"/>
  <c r="AU12" i="31" s="1"/>
  <c r="AC12" i="31"/>
  <c r="AT12" i="31" s="1"/>
  <c r="AA12" i="31"/>
  <c r="AS12" i="31" s="1"/>
  <c r="Y12" i="31"/>
  <c r="AR12" i="31" s="1"/>
  <c r="W12" i="31"/>
  <c r="AQ12" i="31" s="1"/>
  <c r="U12" i="31"/>
  <c r="AP12" i="31" s="1"/>
  <c r="S12" i="31"/>
  <c r="AO12" i="31" s="1"/>
  <c r="Q12" i="31"/>
  <c r="AN12" i="31" s="1"/>
  <c r="O12" i="31"/>
  <c r="AM12" i="31" s="1"/>
  <c r="AG11" i="31"/>
  <c r="AV11" i="31" s="1"/>
  <c r="AE11" i="31"/>
  <c r="AC11" i="31"/>
  <c r="AT11" i="31" s="1"/>
  <c r="AA11" i="31"/>
  <c r="Y11" i="31"/>
  <c r="W11" i="31"/>
  <c r="AQ11" i="31" s="1"/>
  <c r="U11" i="31"/>
  <c r="S11" i="31"/>
  <c r="Q11" i="31"/>
  <c r="AV10" i="31"/>
  <c r="AU10" i="31"/>
  <c r="AT10" i="31"/>
  <c r="AS10" i="31"/>
  <c r="AR10" i="31"/>
  <c r="AQ10" i="31"/>
  <c r="AP10" i="31"/>
  <c r="AF10" i="31"/>
  <c r="AD10" i="31"/>
  <c r="AB10" i="31"/>
  <c r="Z10" i="31"/>
  <c r="X10" i="31"/>
  <c r="V10" i="31"/>
  <c r="T10" i="31"/>
  <c r="L10" i="31"/>
  <c r="K10" i="31"/>
  <c r="J10" i="31"/>
  <c r="I10" i="31"/>
  <c r="H10" i="31"/>
  <c r="G10" i="31"/>
  <c r="F10" i="31"/>
  <c r="AL7" i="31"/>
  <c r="L7" i="31"/>
  <c r="K7" i="31"/>
  <c r="J7" i="31"/>
  <c r="I7" i="31"/>
  <c r="H7" i="31"/>
  <c r="G7" i="31"/>
  <c r="F7" i="31"/>
  <c r="E7" i="31"/>
  <c r="D7" i="31"/>
  <c r="C7" i="31"/>
  <c r="AG6" i="31"/>
  <c r="AV6" i="31" s="1"/>
  <c r="AE6" i="31"/>
  <c r="AU6" i="31" s="1"/>
  <c r="AA6" i="31"/>
  <c r="AS6" i="31" s="1"/>
  <c r="W6" i="31"/>
  <c r="AQ6" i="31" s="1"/>
  <c r="U6" i="31"/>
  <c r="AP6" i="31" s="1"/>
  <c r="S6" i="31"/>
  <c r="AO6" i="31" s="1"/>
  <c r="Q6" i="31"/>
  <c r="AN6" i="31" s="1"/>
  <c r="O6" i="31"/>
  <c r="AM6" i="31" s="1"/>
  <c r="AG5" i="31"/>
  <c r="AV5" i="31" s="1"/>
  <c r="AE5" i="31"/>
  <c r="AU5" i="31" s="1"/>
  <c r="AC5" i="31"/>
  <c r="AT5" i="31" s="1"/>
  <c r="AA5" i="31"/>
  <c r="AS5" i="31" s="1"/>
  <c r="Y5" i="31"/>
  <c r="W5" i="31"/>
  <c r="AQ5" i="31" s="1"/>
  <c r="U5" i="31"/>
  <c r="AP5" i="31" s="1"/>
  <c r="S5" i="31"/>
  <c r="AO5" i="31" s="1"/>
  <c r="Q5" i="31"/>
  <c r="AN5" i="31" s="1"/>
  <c r="O5" i="31"/>
  <c r="AM5" i="31" s="1"/>
  <c r="AG4" i="31"/>
  <c r="AV4" i="31" s="1"/>
  <c r="AE4" i="31"/>
  <c r="AC4" i="31"/>
  <c r="AT4" i="31" s="1"/>
  <c r="AA4" i="31"/>
  <c r="Y4" i="31"/>
  <c r="AR4" i="31" s="1"/>
  <c r="W4" i="31"/>
  <c r="U4" i="31"/>
  <c r="S4" i="31"/>
  <c r="Q4" i="31"/>
  <c r="AN4" i="31" s="1"/>
  <c r="AV3" i="31"/>
  <c r="AU3" i="31"/>
  <c r="AT3" i="31"/>
  <c r="AS3" i="31"/>
  <c r="AR3" i="31"/>
  <c r="AQ3" i="31"/>
  <c r="AP3" i="31"/>
  <c r="AF3" i="31"/>
  <c r="AD3" i="31"/>
  <c r="AB3" i="31"/>
  <c r="Z3" i="31"/>
  <c r="X3" i="31"/>
  <c r="V3" i="31"/>
  <c r="T3" i="31"/>
  <c r="L3" i="31"/>
  <c r="K3" i="31"/>
  <c r="J3" i="31"/>
  <c r="I3" i="31"/>
  <c r="H3" i="31"/>
  <c r="G3" i="31"/>
  <c r="F3" i="31"/>
  <c r="L21" i="30"/>
  <c r="K21" i="30"/>
  <c r="J21" i="30"/>
  <c r="I21" i="30"/>
  <c r="H21" i="30"/>
  <c r="G21" i="30"/>
  <c r="F21" i="30"/>
  <c r="E21" i="30"/>
  <c r="D21" i="30"/>
  <c r="C21" i="30"/>
  <c r="AG20" i="30"/>
  <c r="AW20" i="30" s="1"/>
  <c r="AC20" i="30"/>
  <c r="AU20" i="30" s="1"/>
  <c r="AA20" i="30"/>
  <c r="AT20" i="30" s="1"/>
  <c r="Y20" i="30"/>
  <c r="AS20" i="30" s="1"/>
  <c r="W20" i="30"/>
  <c r="AR20" i="30" s="1"/>
  <c r="U20" i="30"/>
  <c r="AQ20" i="30" s="1"/>
  <c r="Q20" i="30"/>
  <c r="AO20" i="30" s="1"/>
  <c r="O20" i="30"/>
  <c r="AN20" i="30" s="1"/>
  <c r="AG19" i="30"/>
  <c r="AW19" i="30" s="1"/>
  <c r="AE19" i="30"/>
  <c r="AV19" i="30" s="1"/>
  <c r="AC19" i="30"/>
  <c r="AU19" i="30" s="1"/>
  <c r="AA19" i="30"/>
  <c r="AT19" i="30" s="1"/>
  <c r="Y19" i="30"/>
  <c r="AS19" i="30" s="1"/>
  <c r="U19" i="30"/>
  <c r="AQ19" i="30" s="1"/>
  <c r="S19" i="30"/>
  <c r="AP19" i="30" s="1"/>
  <c r="Q19" i="30"/>
  <c r="AO19" i="30" s="1"/>
  <c r="O19" i="30"/>
  <c r="AN19" i="30" s="1"/>
  <c r="AG18" i="30"/>
  <c r="AW18" i="30" s="1"/>
  <c r="AE18" i="30"/>
  <c r="AC18" i="30"/>
  <c r="AA18" i="30"/>
  <c r="Y18" i="30"/>
  <c r="W18" i="30"/>
  <c r="U18" i="30"/>
  <c r="S18" i="30"/>
  <c r="Q18" i="30"/>
  <c r="AW17" i="30"/>
  <c r="AV17" i="30"/>
  <c r="AU17" i="30"/>
  <c r="AT17" i="30"/>
  <c r="AS17" i="30"/>
  <c r="AR17" i="30"/>
  <c r="AQ17" i="30"/>
  <c r="AF17" i="30"/>
  <c r="AD17" i="30"/>
  <c r="AB17" i="30"/>
  <c r="Z17" i="30"/>
  <c r="X17" i="30"/>
  <c r="V17" i="30"/>
  <c r="T17" i="30"/>
  <c r="L17" i="30"/>
  <c r="K17" i="30"/>
  <c r="J17" i="30"/>
  <c r="I17" i="30"/>
  <c r="H17" i="30"/>
  <c r="G17" i="30"/>
  <c r="F17" i="30"/>
  <c r="L14" i="30"/>
  <c r="K14" i="30"/>
  <c r="J14" i="30"/>
  <c r="I14" i="30"/>
  <c r="H14" i="30"/>
  <c r="G14" i="30"/>
  <c r="F14" i="30"/>
  <c r="E14" i="30"/>
  <c r="D14" i="30"/>
  <c r="C14" i="30"/>
  <c r="AG13" i="30"/>
  <c r="AW13" i="30" s="1"/>
  <c r="AA13" i="30"/>
  <c r="AT13" i="30" s="1"/>
  <c r="W13" i="30"/>
  <c r="AR13" i="30" s="1"/>
  <c r="U13" i="30"/>
  <c r="AQ13" i="30" s="1"/>
  <c r="S13" i="30"/>
  <c r="AP13" i="30" s="1"/>
  <c r="Q13" i="30"/>
  <c r="AO13" i="30" s="1"/>
  <c r="O13" i="30"/>
  <c r="AN13" i="30" s="1"/>
  <c r="AG12" i="30"/>
  <c r="AW12" i="30" s="1"/>
  <c r="AE12" i="30"/>
  <c r="AC12" i="30"/>
  <c r="AU12" i="30" s="1"/>
  <c r="AA12" i="30"/>
  <c r="AT12" i="30" s="1"/>
  <c r="Y12" i="30"/>
  <c r="AS12" i="30" s="1"/>
  <c r="W12" i="30"/>
  <c r="U12" i="30"/>
  <c r="AQ12" i="30" s="1"/>
  <c r="S12" i="30"/>
  <c r="AP12" i="30" s="1"/>
  <c r="Q12" i="30"/>
  <c r="AO12" i="30" s="1"/>
  <c r="O12" i="30"/>
  <c r="AG11" i="30"/>
  <c r="AE11" i="30"/>
  <c r="AV11" i="30" s="1"/>
  <c r="AC11" i="30"/>
  <c r="AU11" i="30" s="1"/>
  <c r="AA11" i="30"/>
  <c r="AT11" i="30" s="1"/>
  <c r="Y11" i="30"/>
  <c r="W11" i="30"/>
  <c r="AR11" i="30" s="1"/>
  <c r="U11" i="30"/>
  <c r="S11" i="30"/>
  <c r="AW10" i="30"/>
  <c r="AV10" i="30"/>
  <c r="AU10" i="30"/>
  <c r="AT10" i="30"/>
  <c r="AS10" i="30"/>
  <c r="AR10" i="30"/>
  <c r="AQ10" i="30"/>
  <c r="AF10" i="30"/>
  <c r="AD10" i="30"/>
  <c r="AB10" i="30"/>
  <c r="Z10" i="30"/>
  <c r="X10" i="30"/>
  <c r="V10" i="30"/>
  <c r="T10" i="30"/>
  <c r="L10" i="30"/>
  <c r="K10" i="30"/>
  <c r="J10" i="30"/>
  <c r="I10" i="30"/>
  <c r="H10" i="30"/>
  <c r="G10" i="30"/>
  <c r="F10" i="30"/>
  <c r="L7" i="30"/>
  <c r="K7" i="30"/>
  <c r="J7" i="30"/>
  <c r="I7" i="30"/>
  <c r="H7" i="30"/>
  <c r="G7" i="30"/>
  <c r="F7" i="30"/>
  <c r="E7" i="30"/>
  <c r="D7" i="30"/>
  <c r="C7" i="30"/>
  <c r="AG6" i="30"/>
  <c r="AW6" i="30" s="1"/>
  <c r="AE6" i="30"/>
  <c r="AV6" i="30" s="1"/>
  <c r="AC6" i="30"/>
  <c r="AU6" i="30" s="1"/>
  <c r="AA6" i="30"/>
  <c r="AT6" i="30" s="1"/>
  <c r="Y6" i="30"/>
  <c r="AS6" i="30" s="1"/>
  <c r="W6" i="30"/>
  <c r="AR6" i="30" s="1"/>
  <c r="U6" i="30"/>
  <c r="AQ6" i="30" s="1"/>
  <c r="S6" i="30"/>
  <c r="AP6" i="30" s="1"/>
  <c r="Q6" i="30"/>
  <c r="AO6" i="30" s="1"/>
  <c r="O6" i="30"/>
  <c r="AN6" i="30" s="1"/>
  <c r="AG5" i="30"/>
  <c r="AW5" i="30" s="1"/>
  <c r="AE5" i="30"/>
  <c r="AV5" i="30" s="1"/>
  <c r="AC5" i="30"/>
  <c r="AU5" i="30" s="1"/>
  <c r="AA5" i="30"/>
  <c r="Y5" i="30"/>
  <c r="AS5" i="30" s="1"/>
  <c r="W5" i="30"/>
  <c r="AR5" i="30" s="1"/>
  <c r="U5" i="30"/>
  <c r="AQ5" i="30" s="1"/>
  <c r="Q5" i="30"/>
  <c r="AO5" i="30" s="1"/>
  <c r="O5" i="30"/>
  <c r="AN5" i="30" s="1"/>
  <c r="AG4" i="30"/>
  <c r="AE4" i="30"/>
  <c r="AC4" i="30"/>
  <c r="AA4" i="30"/>
  <c r="AT4" i="30" s="1"/>
  <c r="Y4" i="30"/>
  <c r="W4" i="30"/>
  <c r="AR4" i="30" s="1"/>
  <c r="U4" i="30"/>
  <c r="Q4" i="30"/>
  <c r="O4" i="30"/>
  <c r="AW3" i="30"/>
  <c r="AV3" i="30"/>
  <c r="AU3" i="30"/>
  <c r="AT3" i="30"/>
  <c r="AS3" i="30"/>
  <c r="AR3" i="30"/>
  <c r="AQ3" i="30"/>
  <c r="AF3" i="30"/>
  <c r="AD3" i="30"/>
  <c r="AB3" i="30"/>
  <c r="Z3" i="30"/>
  <c r="X3" i="30"/>
  <c r="V3" i="30"/>
  <c r="T3" i="30"/>
  <c r="L3" i="30"/>
  <c r="K3" i="30"/>
  <c r="J3" i="30"/>
  <c r="I3" i="30"/>
  <c r="H3" i="30"/>
  <c r="G3" i="30"/>
  <c r="F3" i="30"/>
  <c r="AS11" i="32" l="1"/>
  <c r="AS14" i="32" s="1"/>
  <c r="AO11" i="32"/>
  <c r="AO14" i="32" s="1"/>
  <c r="AQ11" i="32"/>
  <c r="AQ14" i="32" s="1"/>
  <c r="C33" i="35"/>
  <c r="B19" i="35"/>
  <c r="D40" i="35"/>
  <c r="E40" i="35"/>
  <c r="C52" i="35"/>
  <c r="C19" i="35"/>
  <c r="D19" i="35"/>
  <c r="E19" i="35"/>
  <c r="D26" i="35"/>
  <c r="B33" i="35"/>
  <c r="AS7" i="32"/>
  <c r="AT14" i="31"/>
  <c r="AU11" i="31"/>
  <c r="AU14" i="31" s="1"/>
  <c r="AE14" i="31"/>
  <c r="Y21" i="31"/>
  <c r="AC14" i="33"/>
  <c r="U7" i="31"/>
  <c r="AP7" i="33"/>
  <c r="AQ7" i="33"/>
  <c r="AR21" i="33"/>
  <c r="AM14" i="32"/>
  <c r="AQ14" i="33"/>
  <c r="S14" i="32"/>
  <c r="AE14" i="34"/>
  <c r="Q14" i="34"/>
  <c r="AT14" i="30"/>
  <c r="S14" i="30"/>
  <c r="E26" i="35"/>
  <c r="C40" i="35"/>
  <c r="E64" i="35"/>
  <c r="B52" i="35"/>
  <c r="D33" i="35"/>
  <c r="D52" i="35"/>
  <c r="B26" i="35"/>
  <c r="E33" i="35"/>
  <c r="B64" i="35"/>
  <c r="C26" i="35"/>
  <c r="Q7" i="30"/>
  <c r="AG14" i="30"/>
  <c r="AW11" i="30"/>
  <c r="AW14" i="30" s="1"/>
  <c r="AR5" i="31"/>
  <c r="AR7" i="31" s="1"/>
  <c r="Y7" i="31"/>
  <c r="AU4" i="30"/>
  <c r="AU7" i="30" s="1"/>
  <c r="AC7" i="30"/>
  <c r="AA7" i="30"/>
  <c r="AT5" i="30"/>
  <c r="AT7" i="30" s="1"/>
  <c r="AO11" i="30"/>
  <c r="AO14" i="30" s="1"/>
  <c r="Q14" i="30"/>
  <c r="AC21" i="30"/>
  <c r="AU18" i="30"/>
  <c r="AU21" i="30" s="1"/>
  <c r="AQ4" i="30"/>
  <c r="AQ7" i="30" s="1"/>
  <c r="U7" i="30"/>
  <c r="AR7" i="30"/>
  <c r="AU14" i="30"/>
  <c r="AR18" i="30"/>
  <c r="AR21" i="30" s="1"/>
  <c r="W21" i="30"/>
  <c r="AW21" i="30"/>
  <c r="AE7" i="30"/>
  <c r="O7" i="30"/>
  <c r="AG7" i="30"/>
  <c r="U14" i="30"/>
  <c r="AE14" i="30"/>
  <c r="AV12" i="30"/>
  <c r="AV14" i="30" s="1"/>
  <c r="AV18" i="30"/>
  <c r="AV21" i="30" s="1"/>
  <c r="AE21" i="30"/>
  <c r="AN12" i="30"/>
  <c r="AN14" i="30" s="1"/>
  <c r="O14" i="30"/>
  <c r="U21" i="30"/>
  <c r="AQ18" i="30"/>
  <c r="AQ21" i="30" s="1"/>
  <c r="AP5" i="30"/>
  <c r="AP7" i="30" s="1"/>
  <c r="S7" i="30"/>
  <c r="Y7" i="30"/>
  <c r="AN18" i="30"/>
  <c r="O21" i="30"/>
  <c r="Y21" i="30"/>
  <c r="AA7" i="31"/>
  <c r="AS4" i="31"/>
  <c r="AS7" i="31" s="1"/>
  <c r="AT7" i="31"/>
  <c r="AS11" i="30"/>
  <c r="AS14" i="30" s="1"/>
  <c r="Y14" i="30"/>
  <c r="W14" i="30"/>
  <c r="AR12" i="30"/>
  <c r="AR14" i="30" s="1"/>
  <c r="Q21" i="30"/>
  <c r="AO4" i="31"/>
  <c r="AO7" i="31" s="1"/>
  <c r="S7" i="31"/>
  <c r="AS4" i="30"/>
  <c r="AS7" i="30" s="1"/>
  <c r="Y14" i="32"/>
  <c r="AR11" i="32"/>
  <c r="AR14" i="32" s="1"/>
  <c r="AP11" i="30"/>
  <c r="AP14" i="30" s="1"/>
  <c r="AE7" i="31"/>
  <c r="AU4" i="31"/>
  <c r="AU7" i="31" s="1"/>
  <c r="AQ14" i="31"/>
  <c r="AG14" i="31"/>
  <c r="AQ18" i="31"/>
  <c r="AQ21" i="31" s="1"/>
  <c r="W21" i="31"/>
  <c r="AG21" i="31"/>
  <c r="AV18" i="31"/>
  <c r="AV21" i="31" s="1"/>
  <c r="O7" i="33"/>
  <c r="AM4" i="33"/>
  <c r="AM7" i="33" s="1"/>
  <c r="AS18" i="30"/>
  <c r="AS21" i="30" s="1"/>
  <c r="U21" i="31"/>
  <c r="AP18" i="31"/>
  <c r="AP21" i="31" s="1"/>
  <c r="AQ11" i="30"/>
  <c r="AQ14" i="30" s="1"/>
  <c r="S21" i="30"/>
  <c r="AT18" i="30"/>
  <c r="AT21" i="30" s="1"/>
  <c r="AA21" i="30"/>
  <c r="AG21" i="30"/>
  <c r="AQ4" i="31"/>
  <c r="AQ7" i="31" s="1"/>
  <c r="W7" i="31"/>
  <c r="Q7" i="31"/>
  <c r="AM14" i="31"/>
  <c r="AR11" i="31"/>
  <c r="AR14" i="31" s="1"/>
  <c r="Y14" i="31"/>
  <c r="AO7" i="32"/>
  <c r="AV4" i="32"/>
  <c r="AV7" i="32" s="1"/>
  <c r="AG7" i="32"/>
  <c r="AV4" i="30"/>
  <c r="AV7" i="30" s="1"/>
  <c r="O7" i="31"/>
  <c r="AM4" i="31"/>
  <c r="AV7" i="31"/>
  <c r="Q14" i="31"/>
  <c r="W14" i="31"/>
  <c r="O21" i="31"/>
  <c r="AM18" i="31"/>
  <c r="S21" i="31"/>
  <c r="U7" i="32"/>
  <c r="AP4" i="32"/>
  <c r="AP7" i="32" s="1"/>
  <c r="AP21" i="32"/>
  <c r="AC21" i="32"/>
  <c r="AN4" i="30"/>
  <c r="AO4" i="30"/>
  <c r="AO7" i="30" s="1"/>
  <c r="AW4" i="30"/>
  <c r="AW7" i="30" s="1"/>
  <c r="W7" i="30"/>
  <c r="AA14" i="30"/>
  <c r="AO18" i="30"/>
  <c r="AO21" i="30" s="1"/>
  <c r="AS11" i="31"/>
  <c r="AS14" i="31" s="1"/>
  <c r="AA14" i="31"/>
  <c r="AN11" i="31"/>
  <c r="AN14" i="31" s="1"/>
  <c r="AR18" i="31"/>
  <c r="AR21" i="31" s="1"/>
  <c r="W7" i="32"/>
  <c r="AQ4" i="32"/>
  <c r="AQ7" i="32" s="1"/>
  <c r="AP18" i="30"/>
  <c r="AP21" i="30" s="1"/>
  <c r="AN7" i="31"/>
  <c r="S14" i="31"/>
  <c r="AO11" i="31"/>
  <c r="AO14" i="31" s="1"/>
  <c r="Q21" i="31"/>
  <c r="AN18" i="31"/>
  <c r="AN21" i="31" s="1"/>
  <c r="AR7" i="32"/>
  <c r="AC14" i="30"/>
  <c r="AP4" i="31"/>
  <c r="AP7" i="31" s="1"/>
  <c r="AG7" i="31"/>
  <c r="AC14" i="31"/>
  <c r="AV14" i="31"/>
  <c r="O14" i="31"/>
  <c r="AC21" i="31"/>
  <c r="AT18" i="31"/>
  <c r="AT21" i="31" s="1"/>
  <c r="Y7" i="32"/>
  <c r="AC7" i="31"/>
  <c r="U14" i="31"/>
  <c r="AP11" i="31"/>
  <c r="AP14" i="31" s="1"/>
  <c r="AO21" i="31"/>
  <c r="AE21" i="31"/>
  <c r="AU18" i="31"/>
  <c r="AU21" i="31" s="1"/>
  <c r="AA21" i="32"/>
  <c r="AS18" i="32"/>
  <c r="AS21" i="32" s="1"/>
  <c r="AC14" i="32"/>
  <c r="AT11" i="32"/>
  <c r="AT14" i="32" s="1"/>
  <c r="AE21" i="32"/>
  <c r="AU18" i="32"/>
  <c r="AU21" i="32" s="1"/>
  <c r="AS7" i="33"/>
  <c r="AR14" i="33"/>
  <c r="U21" i="33"/>
  <c r="AS21" i="31"/>
  <c r="U14" i="32"/>
  <c r="AP11" i="32"/>
  <c r="AP14" i="32" s="1"/>
  <c r="AQ18" i="32"/>
  <c r="AQ21" i="32" s="1"/>
  <c r="W21" i="32"/>
  <c r="AC7" i="33"/>
  <c r="AT4" i="33"/>
  <c r="AT7" i="33" s="1"/>
  <c r="AO11" i="33"/>
  <c r="AO14" i="33" s="1"/>
  <c r="S14" i="33"/>
  <c r="AU14" i="34"/>
  <c r="AE14" i="32"/>
  <c r="AU14" i="32"/>
  <c r="AA14" i="32"/>
  <c r="O21" i="32"/>
  <c r="AM18" i="32"/>
  <c r="AG21" i="32"/>
  <c r="U21" i="32"/>
  <c r="S7" i="33"/>
  <c r="AE7" i="33"/>
  <c r="AU4" i="33"/>
  <c r="AU7" i="33" s="1"/>
  <c r="AA7" i="32"/>
  <c r="Q7" i="32"/>
  <c r="W14" i="32"/>
  <c r="Y21" i="32"/>
  <c r="AM4" i="32"/>
  <c r="O7" i="32"/>
  <c r="AC7" i="32"/>
  <c r="AT4" i="32"/>
  <c r="AT7" i="32" s="1"/>
  <c r="O14" i="32"/>
  <c r="AV11" i="32"/>
  <c r="AV14" i="32" s="1"/>
  <c r="AG14" i="32"/>
  <c r="Q21" i="32"/>
  <c r="AV11" i="33"/>
  <c r="AV14" i="33" s="1"/>
  <c r="AG14" i="33"/>
  <c r="AN7" i="32"/>
  <c r="Y7" i="33"/>
  <c r="AA21" i="31"/>
  <c r="S7" i="32"/>
  <c r="AU4" i="32"/>
  <c r="AU7" i="32" s="1"/>
  <c r="AE7" i="32"/>
  <c r="AN11" i="32"/>
  <c r="AN14" i="32" s="1"/>
  <c r="Q14" i="32"/>
  <c r="S21" i="32"/>
  <c r="AO18" i="32"/>
  <c r="AO21" i="32" s="1"/>
  <c r="AT21" i="32"/>
  <c r="AR7" i="33"/>
  <c r="Y14" i="33"/>
  <c r="AS4" i="34"/>
  <c r="AS7" i="34" s="1"/>
  <c r="AC7" i="34"/>
  <c r="AR18" i="32"/>
  <c r="AR21" i="32" s="1"/>
  <c r="AN7" i="33"/>
  <c r="AO7" i="33"/>
  <c r="AN11" i="33"/>
  <c r="AN14" i="33" s="1"/>
  <c r="Q14" i="33"/>
  <c r="AA14" i="33"/>
  <c r="AP21" i="33"/>
  <c r="AT18" i="33"/>
  <c r="AT21" i="33" s="1"/>
  <c r="AC21" i="33"/>
  <c r="AQ21" i="33"/>
  <c r="Y7" i="34"/>
  <c r="AQ4" i="34"/>
  <c r="AQ7" i="34" s="1"/>
  <c r="U7" i="33"/>
  <c r="U14" i="33"/>
  <c r="AS11" i="33"/>
  <c r="AS14" i="33" s="1"/>
  <c r="AM7" i="34"/>
  <c r="AN18" i="32"/>
  <c r="AN21" i="32" s="1"/>
  <c r="AV18" i="32"/>
  <c r="AV21" i="32" s="1"/>
  <c r="AV7" i="33"/>
  <c r="S7" i="34"/>
  <c r="AN4" i="34"/>
  <c r="AN7" i="34" s="1"/>
  <c r="AE7" i="34"/>
  <c r="AT4" i="34"/>
  <c r="AT7" i="34" s="1"/>
  <c r="W7" i="33"/>
  <c r="Q7" i="33"/>
  <c r="U7" i="34"/>
  <c r="AO4" i="34"/>
  <c r="AO7" i="34" s="1"/>
  <c r="AG7" i="34"/>
  <c r="AU4" i="34"/>
  <c r="AU7" i="34" s="1"/>
  <c r="Q7" i="34"/>
  <c r="AA21" i="33"/>
  <c r="AG7" i="33"/>
  <c r="AN21" i="33"/>
  <c r="O14" i="33"/>
  <c r="W14" i="33"/>
  <c r="AE14" i="33"/>
  <c r="AP11" i="33"/>
  <c r="AP14" i="33" s="1"/>
  <c r="AO21" i="33"/>
  <c r="S21" i="33"/>
  <c r="AA7" i="34"/>
  <c r="AR4" i="34"/>
  <c r="AR7" i="34" s="1"/>
  <c r="AA7" i="33"/>
  <c r="AT11" i="33"/>
  <c r="AT14" i="33" s="1"/>
  <c r="O21" i="33"/>
  <c r="W21" i="33"/>
  <c r="AE21" i="33"/>
  <c r="AS18" i="33"/>
  <c r="AS21" i="33" s="1"/>
  <c r="AS20" i="34"/>
  <c r="AS21" i="34" s="1"/>
  <c r="AC21" i="34"/>
  <c r="AM11" i="33"/>
  <c r="AM14" i="33" s="1"/>
  <c r="AU11" i="33"/>
  <c r="AU14" i="33" s="1"/>
  <c r="W7" i="34"/>
  <c r="Q21" i="33"/>
  <c r="Y21" i="33"/>
  <c r="AG21" i="33"/>
  <c r="AV18" i="33"/>
  <c r="AV21" i="33" s="1"/>
  <c r="AA14" i="34"/>
  <c r="AR11" i="34"/>
  <c r="AR14" i="34" s="1"/>
  <c r="O7" i="34"/>
  <c r="AL4" i="34"/>
  <c r="AL7" i="34" s="1"/>
  <c r="AP4" i="34"/>
  <c r="AP7" i="34" s="1"/>
  <c r="AQ14" i="34"/>
  <c r="S14" i="34"/>
  <c r="AN11" i="34"/>
  <c r="AN14" i="34" s="1"/>
  <c r="AC14" i="34"/>
  <c r="AS11" i="34"/>
  <c r="AS14" i="34" s="1"/>
  <c r="S21" i="34"/>
  <c r="AN18" i="34"/>
  <c r="AN21" i="34" s="1"/>
  <c r="AR18" i="34"/>
  <c r="AR21" i="34" s="1"/>
  <c r="AA21" i="34"/>
  <c r="AM18" i="33"/>
  <c r="AM21" i="33" s="1"/>
  <c r="AU18" i="33"/>
  <c r="AU21" i="33" s="1"/>
  <c r="U14" i="34"/>
  <c r="AO19" i="34"/>
  <c r="AO21" i="34" s="1"/>
  <c r="U21" i="34"/>
  <c r="AE21" i="34"/>
  <c r="AL14" i="34"/>
  <c r="W14" i="34"/>
  <c r="AP11" i="34"/>
  <c r="AP14" i="34" s="1"/>
  <c r="AO11" i="34"/>
  <c r="AO14" i="34" s="1"/>
  <c r="O14" i="34"/>
  <c r="AG14" i="34"/>
  <c r="AT11" i="34"/>
  <c r="AT14" i="34" s="1"/>
  <c r="AP21" i="34"/>
  <c r="W21" i="34"/>
  <c r="O21" i="34"/>
  <c r="AM11" i="34"/>
  <c r="AM14" i="34" s="1"/>
  <c r="Y14" i="34"/>
  <c r="AU21" i="34"/>
  <c r="Q21" i="34"/>
  <c r="AM18" i="34"/>
  <c r="AM21" i="34" s="1"/>
  <c r="AQ18" i="34"/>
  <c r="AQ21" i="34" s="1"/>
  <c r="Y21" i="34"/>
  <c r="AG21" i="34"/>
  <c r="AL21" i="34"/>
  <c r="AT21" i="34"/>
  <c r="G27" i="35" l="1" a="1"/>
  <c r="G27" i="35" s="1"/>
  <c r="G29" i="35" a="1"/>
  <c r="G29" i="35" s="1"/>
  <c r="G28" i="35" a="1"/>
  <c r="G28" i="35" s="1"/>
  <c r="G22" i="35" a="1"/>
  <c r="G22" i="35" s="1"/>
  <c r="G21" i="35" a="1"/>
  <c r="G21" i="35" s="1"/>
  <c r="G20" i="35" a="1"/>
  <c r="G20" i="35" s="1"/>
  <c r="AM21" i="32"/>
  <c r="D15" i="40"/>
  <c r="AM21" i="31"/>
  <c r="C15" i="40"/>
  <c r="AM7" i="32"/>
  <c r="AN21" i="30"/>
  <c r="AM7" i="31"/>
  <c r="AN7" i="30"/>
  <c r="G46" i="35" a="1"/>
  <c r="G46" i="35" s="1"/>
  <c r="G35" i="35" a="1"/>
  <c r="G35" i="35" s="1"/>
  <c r="G36" i="35" a="1"/>
  <c r="G36" i="35" s="1"/>
  <c r="G34" i="35" a="1"/>
  <c r="G34" i="35" s="1"/>
  <c r="G48" i="35" a="1"/>
  <c r="G48" i="35" s="1"/>
  <c r="G47" i="35" a="1"/>
  <c r="G47" i="35" s="1"/>
  <c r="G71" i="35" a="1"/>
  <c r="G71" i="35" s="1"/>
  <c r="G72" i="35" a="1"/>
  <c r="G72" i="35" s="1"/>
  <c r="G70" i="35" a="1"/>
  <c r="G70" i="35" s="1"/>
  <c r="G69" i="35" a="1"/>
  <c r="G69" i="35" s="1"/>
  <c r="G68" i="35" a="1"/>
  <c r="G68" i="35" s="1"/>
  <c r="G67" i="35" a="1"/>
  <c r="G67" i="35" s="1"/>
  <c r="G66" i="35" a="1"/>
  <c r="G66" i="35" s="1"/>
  <c r="G65" i="35" a="1"/>
  <c r="G65" i="35" s="1"/>
  <c r="G41" i="35" a="1"/>
  <c r="G41" i="35" s="1"/>
  <c r="G42" i="35" a="1"/>
  <c r="G42" i="35" s="1"/>
  <c r="G43" i="35" a="1"/>
  <c r="G43" i="35" s="1"/>
  <c r="G44" i="35" a="1"/>
  <c r="G44" i="35" s="1"/>
  <c r="G45" i="35" a="1"/>
  <c r="G45" i="35" s="1"/>
  <c r="G58" i="35" a="1"/>
  <c r="G58" i="35" s="1"/>
  <c r="G57" i="35" a="1"/>
  <c r="G57" i="35" s="1"/>
  <c r="G56" i="35" a="1"/>
  <c r="G56" i="35" s="1"/>
  <c r="G55" i="35" a="1"/>
  <c r="G55" i="35" s="1"/>
  <c r="G54" i="35" a="1"/>
  <c r="G54" i="35" s="1"/>
  <c r="G53" i="35" a="1"/>
  <c r="G53" i="35" s="1"/>
  <c r="G59" i="35" a="1"/>
  <c r="G59" i="35" s="1"/>
  <c r="G60" i="35" a="1"/>
  <c r="G60" i="35" s="1"/>
  <c r="B4" i="29" l="1"/>
  <c r="CR21" i="29"/>
  <c r="CO21" i="29"/>
  <c r="CP21" i="29" s="1"/>
  <c r="CM21" i="29"/>
  <c r="CN21" i="29" s="1"/>
  <c r="CK21" i="29"/>
  <c r="CL21" i="29" s="1"/>
  <c r="CI21" i="29"/>
  <c r="CJ21" i="29" s="1"/>
  <c r="CG21" i="29"/>
  <c r="CH21" i="29" s="1"/>
  <c r="CE21" i="29"/>
  <c r="CF21" i="29" s="1"/>
  <c r="AF21" i="29"/>
  <c r="AE21" i="29"/>
  <c r="AD21" i="29"/>
  <c r="AC21" i="29"/>
  <c r="AB21" i="29"/>
  <c r="AA21" i="29"/>
  <c r="Z21" i="29"/>
  <c r="Y21" i="29"/>
  <c r="X21" i="29"/>
  <c r="W21" i="29"/>
  <c r="V21" i="29"/>
  <c r="U21" i="29"/>
  <c r="T21" i="29"/>
  <c r="S21" i="29"/>
  <c r="R21" i="29"/>
  <c r="Q21" i="29"/>
  <c r="P21" i="29"/>
  <c r="O21" i="29"/>
  <c r="N21" i="29"/>
  <c r="M21" i="29"/>
  <c r="L21" i="29"/>
  <c r="K21" i="29"/>
  <c r="J21" i="29"/>
  <c r="I21" i="29"/>
  <c r="H21" i="29"/>
  <c r="G21" i="29"/>
  <c r="F21" i="29"/>
  <c r="E21" i="29"/>
  <c r="D21" i="29"/>
  <c r="C21" i="29"/>
  <c r="CU20" i="29"/>
  <c r="CO20" i="29"/>
  <c r="CP20" i="29" s="1"/>
  <c r="CM20" i="29"/>
  <c r="CN20" i="29" s="1"/>
  <c r="CK20" i="29"/>
  <c r="CL20" i="29" s="1"/>
  <c r="CI20" i="29"/>
  <c r="DX20" i="29" s="1"/>
  <c r="CG20" i="29"/>
  <c r="CH20" i="29" s="1"/>
  <c r="DW20" i="29" s="1"/>
  <c r="CE20" i="29"/>
  <c r="DT20" i="29" s="1"/>
  <c r="CC20" i="29"/>
  <c r="CD20" i="29" s="1"/>
  <c r="DS20" i="29" s="1"/>
  <c r="CA20" i="29"/>
  <c r="CB20" i="29" s="1"/>
  <c r="DR20" i="29" s="1"/>
  <c r="BY20" i="29"/>
  <c r="BZ20" i="29" s="1"/>
  <c r="DQ20" i="29" s="1"/>
  <c r="BW20" i="29"/>
  <c r="BX20" i="29" s="1"/>
  <c r="DP20" i="29" s="1"/>
  <c r="BU20" i="29"/>
  <c r="BV20" i="29" s="1"/>
  <c r="DO20" i="29" s="1"/>
  <c r="BS20" i="29"/>
  <c r="BT20" i="29" s="1"/>
  <c r="DN20" i="29" s="1"/>
  <c r="BQ20" i="29"/>
  <c r="BR20" i="29" s="1"/>
  <c r="DM20" i="29" s="1"/>
  <c r="BO20" i="29"/>
  <c r="DL20" i="29" s="1"/>
  <c r="BM20" i="29"/>
  <c r="BN20" i="29" s="1"/>
  <c r="DK20" i="29" s="1"/>
  <c r="BK20" i="29"/>
  <c r="BL20" i="29" s="1"/>
  <c r="DJ20" i="29" s="1"/>
  <c r="BI20" i="29"/>
  <c r="BJ20" i="29" s="1"/>
  <c r="DI20" i="29" s="1"/>
  <c r="BG20" i="29"/>
  <c r="BH20" i="29" s="1"/>
  <c r="DH20" i="29" s="1"/>
  <c r="BE20" i="29"/>
  <c r="BF20" i="29" s="1"/>
  <c r="DG20" i="29" s="1"/>
  <c r="BC20" i="29"/>
  <c r="BD20" i="29" s="1"/>
  <c r="DF20" i="29" s="1"/>
  <c r="AZ20" i="29"/>
  <c r="BA20" i="29" s="1"/>
  <c r="DE20" i="29" s="1"/>
  <c r="AX20" i="29"/>
  <c r="AY20" i="29" s="1"/>
  <c r="DD20" i="29" s="1"/>
  <c r="AV20" i="29"/>
  <c r="AW20" i="29" s="1"/>
  <c r="DC20" i="29" s="1"/>
  <c r="AT20" i="29"/>
  <c r="AU20" i="29" s="1"/>
  <c r="DB20" i="29" s="1"/>
  <c r="AR20" i="29"/>
  <c r="AS20" i="29" s="1"/>
  <c r="DA20" i="29" s="1"/>
  <c r="AP20" i="29"/>
  <c r="AQ20" i="29" s="1"/>
  <c r="CZ20" i="29" s="1"/>
  <c r="AN20" i="29"/>
  <c r="AO20" i="29" s="1"/>
  <c r="CY20" i="29" s="1"/>
  <c r="AL20" i="29"/>
  <c r="AM20" i="29" s="1"/>
  <c r="CX20" i="29" s="1"/>
  <c r="AJ20" i="29"/>
  <c r="AK20" i="29" s="1"/>
  <c r="CW20" i="29" s="1"/>
  <c r="AH20" i="29"/>
  <c r="AI20" i="29" s="1"/>
  <c r="CV20" i="29" s="1"/>
  <c r="B20" i="29"/>
  <c r="CU19" i="29"/>
  <c r="CO19" i="29"/>
  <c r="CP19" i="29" s="1"/>
  <c r="CM19" i="29"/>
  <c r="CN19" i="29" s="1"/>
  <c r="CK19" i="29"/>
  <c r="CL19" i="29" s="1"/>
  <c r="CI19" i="29"/>
  <c r="DX19" i="29" s="1"/>
  <c r="CG19" i="29"/>
  <c r="DV19" i="29" s="1"/>
  <c r="CE19" i="29"/>
  <c r="DT19" i="29" s="1"/>
  <c r="CC19" i="29"/>
  <c r="CD19" i="29" s="1"/>
  <c r="DS19" i="29" s="1"/>
  <c r="CA19" i="29"/>
  <c r="CB19" i="29" s="1"/>
  <c r="DR19" i="29" s="1"/>
  <c r="BY19" i="29"/>
  <c r="BZ19" i="29" s="1"/>
  <c r="DQ19" i="29" s="1"/>
  <c r="BW19" i="29"/>
  <c r="BX19" i="29" s="1"/>
  <c r="DP19" i="29" s="1"/>
  <c r="BU19" i="29"/>
  <c r="BV19" i="29" s="1"/>
  <c r="DO19" i="29" s="1"/>
  <c r="BS19" i="29"/>
  <c r="BT19" i="29" s="1"/>
  <c r="DN19" i="29" s="1"/>
  <c r="BQ19" i="29"/>
  <c r="BR19" i="29" s="1"/>
  <c r="DM19" i="29" s="1"/>
  <c r="BO19" i="29"/>
  <c r="BM19" i="29"/>
  <c r="BN19" i="29" s="1"/>
  <c r="DK19" i="29" s="1"/>
  <c r="BK19" i="29"/>
  <c r="BL19" i="29" s="1"/>
  <c r="DJ19" i="29" s="1"/>
  <c r="BI19" i="29"/>
  <c r="BJ19" i="29" s="1"/>
  <c r="DI19" i="29" s="1"/>
  <c r="BG19" i="29"/>
  <c r="BH19" i="29" s="1"/>
  <c r="DH19" i="29" s="1"/>
  <c r="BE19" i="29"/>
  <c r="BF19" i="29" s="1"/>
  <c r="DG19" i="29" s="1"/>
  <c r="BC19" i="29"/>
  <c r="BD19" i="29" s="1"/>
  <c r="DF19" i="29" s="1"/>
  <c r="AZ19" i="29"/>
  <c r="BA19" i="29" s="1"/>
  <c r="DE19" i="29" s="1"/>
  <c r="AX19" i="29"/>
  <c r="AY19" i="29" s="1"/>
  <c r="DD19" i="29" s="1"/>
  <c r="AV19" i="29"/>
  <c r="AW19" i="29" s="1"/>
  <c r="DC19" i="29" s="1"/>
  <c r="AT19" i="29"/>
  <c r="AU19" i="29" s="1"/>
  <c r="DB19" i="29" s="1"/>
  <c r="AR19" i="29"/>
  <c r="AS19" i="29" s="1"/>
  <c r="DA19" i="29" s="1"/>
  <c r="AP19" i="29"/>
  <c r="AQ19" i="29" s="1"/>
  <c r="CZ19" i="29" s="1"/>
  <c r="AN19" i="29"/>
  <c r="AO19" i="29" s="1"/>
  <c r="CY19" i="29" s="1"/>
  <c r="AL19" i="29"/>
  <c r="AM19" i="29" s="1"/>
  <c r="CX19" i="29" s="1"/>
  <c r="AJ19" i="29"/>
  <c r="AK19" i="29" s="1"/>
  <c r="CW19" i="29" s="1"/>
  <c r="AH19" i="29"/>
  <c r="AI19" i="29" s="1"/>
  <c r="CV19" i="29" s="1"/>
  <c r="B19" i="29"/>
  <c r="CU18" i="29"/>
  <c r="CO18" i="29"/>
  <c r="CP18" i="29" s="1"/>
  <c r="CM18" i="29"/>
  <c r="CN18" i="29" s="1"/>
  <c r="CK18" i="29"/>
  <c r="CL18" i="29" s="1"/>
  <c r="CI18" i="29"/>
  <c r="CG18" i="29"/>
  <c r="CH18" i="29" s="1"/>
  <c r="DW18" i="29" s="1"/>
  <c r="CE18" i="29"/>
  <c r="CC18" i="29"/>
  <c r="CD18" i="29" s="1"/>
  <c r="CA18" i="29"/>
  <c r="BY18" i="29"/>
  <c r="BW18" i="29"/>
  <c r="BU18" i="29"/>
  <c r="BV18" i="29" s="1"/>
  <c r="DO18" i="29" s="1"/>
  <c r="DO21" i="29" s="1"/>
  <c r="BS18" i="29"/>
  <c r="BQ18" i="29"/>
  <c r="BO18" i="29"/>
  <c r="BM18" i="29"/>
  <c r="BN18" i="29" s="1"/>
  <c r="BK18" i="29"/>
  <c r="BI18" i="29"/>
  <c r="BG18" i="29"/>
  <c r="BE18" i="29"/>
  <c r="BF18" i="29" s="1"/>
  <c r="BC18" i="29"/>
  <c r="AZ18" i="29"/>
  <c r="AX18" i="29"/>
  <c r="AV18" i="29"/>
  <c r="AW18" i="29" s="1"/>
  <c r="AT18" i="29"/>
  <c r="AR18" i="29"/>
  <c r="AP18" i="29"/>
  <c r="AN18" i="29"/>
  <c r="AO18" i="29" s="1"/>
  <c r="CY18" i="29" s="1"/>
  <c r="AL18" i="29"/>
  <c r="AM18" i="29" s="1"/>
  <c r="AJ18" i="29"/>
  <c r="AK18" i="29" s="1"/>
  <c r="AH18" i="29"/>
  <c r="AI18" i="29" s="1"/>
  <c r="B18" i="29"/>
  <c r="DY17" i="29"/>
  <c r="DX17" i="29"/>
  <c r="DW17" i="29"/>
  <c r="DV17" i="29"/>
  <c r="DU17" i="29"/>
  <c r="DT17" i="29"/>
  <c r="DS17" i="29"/>
  <c r="DR17" i="29"/>
  <c r="DQ17" i="29"/>
  <c r="DP17" i="29"/>
  <c r="DO17" i="29"/>
  <c r="DN17" i="29"/>
  <c r="DM17" i="29"/>
  <c r="DL17" i="29"/>
  <c r="DK17" i="29"/>
  <c r="DJ17" i="29"/>
  <c r="DI17" i="29"/>
  <c r="DH17" i="29"/>
  <c r="DG17" i="29"/>
  <c r="DF17" i="29"/>
  <c r="DE17" i="29"/>
  <c r="DD17" i="29"/>
  <c r="DC17" i="29"/>
  <c r="DB17" i="29"/>
  <c r="DA17" i="29"/>
  <c r="CZ17" i="29"/>
  <c r="CY17" i="29"/>
  <c r="CO17" i="29"/>
  <c r="CM17" i="29"/>
  <c r="CK17" i="29"/>
  <c r="CI17" i="29"/>
  <c r="CG17" i="29"/>
  <c r="CE17" i="29"/>
  <c r="CC17" i="29"/>
  <c r="CA17" i="29"/>
  <c r="BY17" i="29"/>
  <c r="BW17" i="29"/>
  <c r="BU17" i="29"/>
  <c r="BS17" i="29"/>
  <c r="BQ17" i="29"/>
  <c r="BO17" i="29"/>
  <c r="BM17" i="29"/>
  <c r="BK17" i="29"/>
  <c r="BI17" i="29"/>
  <c r="BG17" i="29"/>
  <c r="BE17" i="29"/>
  <c r="BC17" i="29"/>
  <c r="AZ17" i="29"/>
  <c r="AX17" i="29"/>
  <c r="AV17" i="29"/>
  <c r="AT17" i="29"/>
  <c r="AR17" i="29"/>
  <c r="AP17" i="29"/>
  <c r="AN17" i="29"/>
  <c r="AF17" i="29"/>
  <c r="AE17" i="29"/>
  <c r="AD17" i="29"/>
  <c r="AC17" i="29"/>
  <c r="AB17" i="29"/>
  <c r="AA17" i="29"/>
  <c r="Z17" i="29"/>
  <c r="Y17" i="29"/>
  <c r="X17" i="29"/>
  <c r="W17" i="29"/>
  <c r="V17" i="29"/>
  <c r="U17" i="29"/>
  <c r="T17" i="29"/>
  <c r="S17" i="29"/>
  <c r="R17" i="29"/>
  <c r="Q17" i="29"/>
  <c r="P17" i="29"/>
  <c r="O17" i="29"/>
  <c r="N17" i="29"/>
  <c r="M17" i="29"/>
  <c r="L17" i="29"/>
  <c r="K17" i="29"/>
  <c r="J17" i="29"/>
  <c r="I17" i="29"/>
  <c r="H17" i="29"/>
  <c r="G17" i="29"/>
  <c r="F17" i="29"/>
  <c r="CR14" i="29"/>
  <c r="CO14" i="29"/>
  <c r="CP14" i="29" s="1"/>
  <c r="CM14" i="29"/>
  <c r="CN14" i="29" s="1"/>
  <c r="CK14" i="29"/>
  <c r="CL14" i="29" s="1"/>
  <c r="CI14" i="29"/>
  <c r="CJ14" i="29" s="1"/>
  <c r="CG14" i="29"/>
  <c r="CH14" i="29" s="1"/>
  <c r="CE14" i="29"/>
  <c r="CF14" i="29" s="1"/>
  <c r="AF14" i="29"/>
  <c r="AE14" i="29"/>
  <c r="AD14" i="29"/>
  <c r="AC14" i="29"/>
  <c r="AB14" i="29"/>
  <c r="AA14" i="29"/>
  <c r="Z14" i="29"/>
  <c r="Y14" i="29"/>
  <c r="X14" i="29"/>
  <c r="W14" i="29"/>
  <c r="V14" i="29"/>
  <c r="U14" i="29"/>
  <c r="T14" i="29"/>
  <c r="S14" i="29"/>
  <c r="R14" i="29"/>
  <c r="Q14" i="29"/>
  <c r="P14" i="29"/>
  <c r="O14" i="29"/>
  <c r="N14" i="29"/>
  <c r="M14" i="29"/>
  <c r="L14" i="29"/>
  <c r="K14" i="29"/>
  <c r="J14" i="29"/>
  <c r="I14" i="29"/>
  <c r="H14" i="29"/>
  <c r="G14" i="29"/>
  <c r="F14" i="29"/>
  <c r="E14" i="29"/>
  <c r="D14" i="29"/>
  <c r="C14" i="29"/>
  <c r="DX13" i="29"/>
  <c r="CU13" i="29"/>
  <c r="CO13" i="29"/>
  <c r="CP13" i="29" s="1"/>
  <c r="CM13" i="29"/>
  <c r="CN13" i="29" s="1"/>
  <c r="CK13" i="29"/>
  <c r="CL13" i="29" s="1"/>
  <c r="CJ13" i="29"/>
  <c r="DY13" i="29" s="1"/>
  <c r="CI13" i="29"/>
  <c r="CG13" i="29"/>
  <c r="CH13" i="29" s="1"/>
  <c r="DW13" i="29" s="1"/>
  <c r="CE13" i="29"/>
  <c r="CC13" i="29"/>
  <c r="CD13" i="29" s="1"/>
  <c r="DS13" i="29" s="1"/>
  <c r="CA13" i="29"/>
  <c r="CB13" i="29" s="1"/>
  <c r="DR13" i="29" s="1"/>
  <c r="BY13" i="29"/>
  <c r="BZ13" i="29" s="1"/>
  <c r="DQ13" i="29" s="1"/>
  <c r="BW13" i="29"/>
  <c r="BX13" i="29" s="1"/>
  <c r="DP13" i="29" s="1"/>
  <c r="BU13" i="29"/>
  <c r="BV13" i="29" s="1"/>
  <c r="DO13" i="29" s="1"/>
  <c r="BS13" i="29"/>
  <c r="BT13" i="29" s="1"/>
  <c r="DN13" i="29" s="1"/>
  <c r="BQ13" i="29"/>
  <c r="BR13" i="29" s="1"/>
  <c r="DM13" i="29" s="1"/>
  <c r="BO13" i="29"/>
  <c r="BP13" i="29" s="1"/>
  <c r="BM13" i="29"/>
  <c r="BN13" i="29" s="1"/>
  <c r="DK13" i="29" s="1"/>
  <c r="BK13" i="29"/>
  <c r="BL13" i="29" s="1"/>
  <c r="DJ13" i="29" s="1"/>
  <c r="BI13" i="29"/>
  <c r="BJ13" i="29" s="1"/>
  <c r="DI13" i="29" s="1"/>
  <c r="BG13" i="29"/>
  <c r="BH13" i="29" s="1"/>
  <c r="DH13" i="29" s="1"/>
  <c r="BE13" i="29"/>
  <c r="BF13" i="29" s="1"/>
  <c r="DG13" i="29" s="1"/>
  <c r="BC13" i="29"/>
  <c r="BD13" i="29" s="1"/>
  <c r="DF13" i="29" s="1"/>
  <c r="AZ13" i="29"/>
  <c r="BA13" i="29" s="1"/>
  <c r="DE13" i="29" s="1"/>
  <c r="AX13" i="29"/>
  <c r="AY13" i="29" s="1"/>
  <c r="DD13" i="29" s="1"/>
  <c r="AV13" i="29"/>
  <c r="AW13" i="29" s="1"/>
  <c r="DC13" i="29" s="1"/>
  <c r="AT13" i="29"/>
  <c r="AU13" i="29" s="1"/>
  <c r="DB13" i="29" s="1"/>
  <c r="AR13" i="29"/>
  <c r="AS13" i="29" s="1"/>
  <c r="DA13" i="29" s="1"/>
  <c r="AP13" i="29"/>
  <c r="AQ13" i="29" s="1"/>
  <c r="CZ13" i="29" s="1"/>
  <c r="AN13" i="29"/>
  <c r="AO13" i="29" s="1"/>
  <c r="CY13" i="29" s="1"/>
  <c r="AL13" i="29"/>
  <c r="AM13" i="29" s="1"/>
  <c r="CX13" i="29" s="1"/>
  <c r="AJ13" i="29"/>
  <c r="AK13" i="29" s="1"/>
  <c r="CW13" i="29" s="1"/>
  <c r="AH13" i="29"/>
  <c r="AI13" i="29" s="1"/>
  <c r="CV13" i="29" s="1"/>
  <c r="B13" i="29"/>
  <c r="CU12" i="29"/>
  <c r="CO12" i="29"/>
  <c r="CP12" i="29" s="1"/>
  <c r="CM12" i="29"/>
  <c r="CN12" i="29" s="1"/>
  <c r="CK12" i="29"/>
  <c r="CL12" i="29" s="1"/>
  <c r="CI12" i="29"/>
  <c r="DX12" i="29" s="1"/>
  <c r="CG12" i="29"/>
  <c r="DV12" i="29" s="1"/>
  <c r="CE12" i="29"/>
  <c r="CF12" i="29" s="1"/>
  <c r="DU12" i="29" s="1"/>
  <c r="CC12" i="29"/>
  <c r="CD12" i="29" s="1"/>
  <c r="DS12" i="29" s="1"/>
  <c r="CA12" i="29"/>
  <c r="CB12" i="29" s="1"/>
  <c r="DR12" i="29" s="1"/>
  <c r="BY12" i="29"/>
  <c r="BZ12" i="29" s="1"/>
  <c r="DQ12" i="29" s="1"/>
  <c r="BW12" i="29"/>
  <c r="BX12" i="29" s="1"/>
  <c r="DP12" i="29" s="1"/>
  <c r="BU12" i="29"/>
  <c r="BV12" i="29" s="1"/>
  <c r="DO12" i="29" s="1"/>
  <c r="BS12" i="29"/>
  <c r="BT12" i="29" s="1"/>
  <c r="DN12" i="29" s="1"/>
  <c r="BQ12" i="29"/>
  <c r="BR12" i="29" s="1"/>
  <c r="DM12" i="29" s="1"/>
  <c r="BO12" i="29"/>
  <c r="BP12" i="29" s="1"/>
  <c r="BM12" i="29"/>
  <c r="BN12" i="29" s="1"/>
  <c r="DK12" i="29" s="1"/>
  <c r="BK12" i="29"/>
  <c r="BL12" i="29" s="1"/>
  <c r="DJ12" i="29" s="1"/>
  <c r="BI12" i="29"/>
  <c r="BJ12" i="29" s="1"/>
  <c r="DI12" i="29" s="1"/>
  <c r="BG12" i="29"/>
  <c r="BH12" i="29" s="1"/>
  <c r="DH12" i="29" s="1"/>
  <c r="BE12" i="29"/>
  <c r="BF12" i="29" s="1"/>
  <c r="DG12" i="29" s="1"/>
  <c r="BC12" i="29"/>
  <c r="BD12" i="29" s="1"/>
  <c r="DF12" i="29" s="1"/>
  <c r="AZ12" i="29"/>
  <c r="BA12" i="29" s="1"/>
  <c r="DE12" i="29" s="1"/>
  <c r="AX12" i="29"/>
  <c r="AY12" i="29" s="1"/>
  <c r="DD12" i="29" s="1"/>
  <c r="AV12" i="29"/>
  <c r="AW12" i="29" s="1"/>
  <c r="DC12" i="29" s="1"/>
  <c r="AT12" i="29"/>
  <c r="AU12" i="29" s="1"/>
  <c r="DB12" i="29" s="1"/>
  <c r="AR12" i="29"/>
  <c r="AS12" i="29" s="1"/>
  <c r="DA12" i="29" s="1"/>
  <c r="AP12" i="29"/>
  <c r="AQ12" i="29" s="1"/>
  <c r="CZ12" i="29" s="1"/>
  <c r="AN12" i="29"/>
  <c r="AO12" i="29" s="1"/>
  <c r="CY12" i="29" s="1"/>
  <c r="AL12" i="29"/>
  <c r="AM12" i="29" s="1"/>
  <c r="CX12" i="29" s="1"/>
  <c r="AJ12" i="29"/>
  <c r="AH12" i="29"/>
  <c r="AI12" i="29" s="1"/>
  <c r="CV12" i="29" s="1"/>
  <c r="B12" i="29"/>
  <c r="CU11" i="29"/>
  <c r="CO11" i="29"/>
  <c r="CP11" i="29" s="1"/>
  <c r="CM11" i="29"/>
  <c r="CN11" i="29" s="1"/>
  <c r="CK11" i="29"/>
  <c r="CL11" i="29" s="1"/>
  <c r="CI11" i="29"/>
  <c r="DX11" i="29" s="1"/>
  <c r="CG11" i="29"/>
  <c r="CH11" i="29" s="1"/>
  <c r="DW11" i="29" s="1"/>
  <c r="CE11" i="29"/>
  <c r="CF11" i="29" s="1"/>
  <c r="DU11" i="29" s="1"/>
  <c r="CC11" i="29"/>
  <c r="CA11" i="29"/>
  <c r="CB11" i="29" s="1"/>
  <c r="BY11" i="29"/>
  <c r="BZ11" i="29" s="1"/>
  <c r="BW11" i="29"/>
  <c r="BU11" i="29"/>
  <c r="BS11" i="29"/>
  <c r="BT11" i="29" s="1"/>
  <c r="BQ11" i="29"/>
  <c r="BR11" i="29" s="1"/>
  <c r="BO11" i="29"/>
  <c r="BM11" i="29"/>
  <c r="BN11" i="29" s="1"/>
  <c r="BK11" i="29"/>
  <c r="BL11" i="29" s="1"/>
  <c r="BI11" i="29"/>
  <c r="BG11" i="29"/>
  <c r="BE11" i="29"/>
  <c r="BC11" i="29"/>
  <c r="BD11" i="29" s="1"/>
  <c r="AZ11" i="29"/>
  <c r="BA11" i="29" s="1"/>
  <c r="AX11" i="29"/>
  <c r="AV11" i="29"/>
  <c r="AW11" i="29" s="1"/>
  <c r="AT11" i="29"/>
  <c r="AR11" i="29"/>
  <c r="AS11" i="29" s="1"/>
  <c r="AP11" i="29"/>
  <c r="AN11" i="29"/>
  <c r="AO11" i="29" s="1"/>
  <c r="AL11" i="29"/>
  <c r="AJ11" i="29"/>
  <c r="AK11" i="29" s="1"/>
  <c r="AH11" i="29"/>
  <c r="B11" i="29"/>
  <c r="DY10" i="29"/>
  <c r="DX10" i="29"/>
  <c r="DW10" i="29"/>
  <c r="DV10" i="29"/>
  <c r="DU10" i="29"/>
  <c r="DT10" i="29"/>
  <c r="DS10" i="29"/>
  <c r="DR10" i="29"/>
  <c r="DQ10" i="29"/>
  <c r="DP10" i="29"/>
  <c r="DO10" i="29"/>
  <c r="DN10" i="29"/>
  <c r="DM10" i="29"/>
  <c r="DL10" i="29"/>
  <c r="DK10" i="29"/>
  <c r="DJ10" i="29"/>
  <c r="DI10" i="29"/>
  <c r="DH10" i="29"/>
  <c r="DG10" i="29"/>
  <c r="DF10" i="29"/>
  <c r="DE10" i="29"/>
  <c r="DD10" i="29"/>
  <c r="DC10" i="29"/>
  <c r="DB10" i="29"/>
  <c r="DA10" i="29"/>
  <c r="CZ10" i="29"/>
  <c r="CY10" i="29"/>
  <c r="CO10" i="29"/>
  <c r="CM10" i="29"/>
  <c r="CK10" i="29"/>
  <c r="CI10" i="29"/>
  <c r="CG10" i="29"/>
  <c r="CE10" i="29"/>
  <c r="CC10" i="29"/>
  <c r="CA10" i="29"/>
  <c r="BY10" i="29"/>
  <c r="BW10" i="29"/>
  <c r="BU10" i="29"/>
  <c r="BS10" i="29"/>
  <c r="BQ10" i="29"/>
  <c r="BO10" i="29"/>
  <c r="BM10" i="29"/>
  <c r="BK10" i="29"/>
  <c r="BI10" i="29"/>
  <c r="BG10" i="29"/>
  <c r="BE10" i="29"/>
  <c r="BC10" i="29"/>
  <c r="AZ10" i="29"/>
  <c r="AX10" i="29"/>
  <c r="AV10" i="29"/>
  <c r="AT10" i="29"/>
  <c r="AR10" i="29"/>
  <c r="AP10" i="29"/>
  <c r="AN10" i="29"/>
  <c r="AF10" i="29"/>
  <c r="AE10" i="29"/>
  <c r="AD10" i="29"/>
  <c r="AC10" i="29"/>
  <c r="AB10" i="29"/>
  <c r="AA10" i="29"/>
  <c r="Z10" i="29"/>
  <c r="Y10" i="29"/>
  <c r="X10" i="29"/>
  <c r="W10" i="29"/>
  <c r="V10" i="29"/>
  <c r="U10" i="29"/>
  <c r="T10" i="29"/>
  <c r="S10" i="29"/>
  <c r="R10" i="29"/>
  <c r="Q10" i="29"/>
  <c r="P10" i="29"/>
  <c r="O10" i="29"/>
  <c r="N10" i="29"/>
  <c r="M10" i="29"/>
  <c r="L10" i="29"/>
  <c r="K10" i="29"/>
  <c r="J10" i="29"/>
  <c r="I10" i="29"/>
  <c r="H10" i="29"/>
  <c r="G10" i="29"/>
  <c r="F10" i="29"/>
  <c r="CR7" i="29"/>
  <c r="CM7" i="29"/>
  <c r="CN7" i="29" s="1"/>
  <c r="CK7" i="29"/>
  <c r="CL7" i="29" s="1"/>
  <c r="AF7" i="29"/>
  <c r="AE7" i="29"/>
  <c r="AD7" i="29"/>
  <c r="AC7" i="29"/>
  <c r="AB7" i="29"/>
  <c r="AA7" i="29"/>
  <c r="Z7" i="29"/>
  <c r="Y7" i="29"/>
  <c r="X7" i="29"/>
  <c r="W7" i="29"/>
  <c r="V7" i="29"/>
  <c r="U7" i="29"/>
  <c r="T7" i="29"/>
  <c r="S7" i="29"/>
  <c r="R7" i="29"/>
  <c r="Q7" i="29"/>
  <c r="P7" i="29"/>
  <c r="O7" i="29"/>
  <c r="N7" i="29"/>
  <c r="M7" i="29"/>
  <c r="L7" i="29"/>
  <c r="K7" i="29"/>
  <c r="J7" i="29"/>
  <c r="I7" i="29"/>
  <c r="H7" i="29"/>
  <c r="G7" i="29"/>
  <c r="F7" i="29"/>
  <c r="E7" i="29"/>
  <c r="D7" i="29"/>
  <c r="C7" i="29"/>
  <c r="CU6" i="29"/>
  <c r="CO6" i="29"/>
  <c r="CP6" i="29" s="1"/>
  <c r="CM6" i="29"/>
  <c r="CN6" i="29" s="1"/>
  <c r="CK6" i="29"/>
  <c r="CL6" i="29" s="1"/>
  <c r="CI6" i="29"/>
  <c r="CG6" i="29"/>
  <c r="DV6" i="29" s="1"/>
  <c r="CE6" i="29"/>
  <c r="CC6" i="29"/>
  <c r="CD6" i="29" s="1"/>
  <c r="DS6" i="29" s="1"/>
  <c r="CA6" i="29"/>
  <c r="CB6" i="29" s="1"/>
  <c r="DR6" i="29" s="1"/>
  <c r="BY6" i="29"/>
  <c r="BZ6" i="29" s="1"/>
  <c r="DQ6" i="29" s="1"/>
  <c r="BW6" i="29"/>
  <c r="BX6" i="29" s="1"/>
  <c r="DP6" i="29" s="1"/>
  <c r="BU6" i="29"/>
  <c r="BV6" i="29" s="1"/>
  <c r="DO6" i="29" s="1"/>
  <c r="BS6" i="29"/>
  <c r="BT6" i="29" s="1"/>
  <c r="DN6" i="29" s="1"/>
  <c r="BQ6" i="29"/>
  <c r="BR6" i="29" s="1"/>
  <c r="DM6" i="29" s="1"/>
  <c r="BO6" i="29"/>
  <c r="BM6" i="29"/>
  <c r="BN6" i="29" s="1"/>
  <c r="DK6" i="29" s="1"/>
  <c r="BK6" i="29"/>
  <c r="BL6" i="29" s="1"/>
  <c r="DJ6" i="29" s="1"/>
  <c r="BI6" i="29"/>
  <c r="BJ6" i="29" s="1"/>
  <c r="DI6" i="29" s="1"/>
  <c r="BG6" i="29"/>
  <c r="BH6" i="29" s="1"/>
  <c r="DH6" i="29" s="1"/>
  <c r="BE6" i="29"/>
  <c r="BF6" i="29" s="1"/>
  <c r="DG6" i="29" s="1"/>
  <c r="BC6" i="29"/>
  <c r="BD6" i="29" s="1"/>
  <c r="DF6" i="29" s="1"/>
  <c r="AZ6" i="29"/>
  <c r="BA6" i="29" s="1"/>
  <c r="DE6" i="29" s="1"/>
  <c r="AX6" i="29"/>
  <c r="AY6" i="29" s="1"/>
  <c r="DD6" i="29" s="1"/>
  <c r="AV6" i="29"/>
  <c r="AW6" i="29" s="1"/>
  <c r="DC6" i="29" s="1"/>
  <c r="AT6" i="29"/>
  <c r="AU6" i="29" s="1"/>
  <c r="DB6" i="29" s="1"/>
  <c r="AR6" i="29"/>
  <c r="AS6" i="29" s="1"/>
  <c r="DA6" i="29" s="1"/>
  <c r="AP6" i="29"/>
  <c r="AQ6" i="29" s="1"/>
  <c r="CZ6" i="29" s="1"/>
  <c r="AN6" i="29"/>
  <c r="AO6" i="29" s="1"/>
  <c r="CY6" i="29" s="1"/>
  <c r="AL6" i="29"/>
  <c r="AM6" i="29" s="1"/>
  <c r="CX6" i="29" s="1"/>
  <c r="AJ6" i="29"/>
  <c r="AK6" i="29" s="1"/>
  <c r="CW6" i="29" s="1"/>
  <c r="AH6" i="29"/>
  <c r="AI6" i="29" s="1"/>
  <c r="CV6" i="29" s="1"/>
  <c r="B6" i="29"/>
  <c r="CU5" i="29"/>
  <c r="CO5" i="29"/>
  <c r="CP5" i="29" s="1"/>
  <c r="CM5" i="29"/>
  <c r="CN5" i="29" s="1"/>
  <c r="CK5" i="29"/>
  <c r="CL5" i="29" s="1"/>
  <c r="CI5" i="29"/>
  <c r="CG5" i="29"/>
  <c r="DV5" i="29" s="1"/>
  <c r="CE5" i="29"/>
  <c r="CC5" i="29"/>
  <c r="CD5" i="29" s="1"/>
  <c r="DS5" i="29" s="1"/>
  <c r="CA5" i="29"/>
  <c r="CB5" i="29" s="1"/>
  <c r="DR5" i="29" s="1"/>
  <c r="BY5" i="29"/>
  <c r="BZ5" i="29" s="1"/>
  <c r="DQ5" i="29" s="1"/>
  <c r="BW5" i="29"/>
  <c r="BX5" i="29" s="1"/>
  <c r="DP5" i="29" s="1"/>
  <c r="BU5" i="29"/>
  <c r="BV5" i="29" s="1"/>
  <c r="DO5" i="29" s="1"/>
  <c r="BS5" i="29"/>
  <c r="BT5" i="29" s="1"/>
  <c r="DN5" i="29" s="1"/>
  <c r="BQ5" i="29"/>
  <c r="BR5" i="29" s="1"/>
  <c r="DM5" i="29" s="1"/>
  <c r="BO5" i="29"/>
  <c r="BM5" i="29"/>
  <c r="BN5" i="29" s="1"/>
  <c r="DK5" i="29" s="1"/>
  <c r="BK5" i="29"/>
  <c r="BL5" i="29" s="1"/>
  <c r="DJ5" i="29" s="1"/>
  <c r="BI5" i="29"/>
  <c r="BJ5" i="29" s="1"/>
  <c r="DI5" i="29" s="1"/>
  <c r="BG5" i="29"/>
  <c r="BH5" i="29" s="1"/>
  <c r="DH5" i="29" s="1"/>
  <c r="BE5" i="29"/>
  <c r="BF5" i="29" s="1"/>
  <c r="DG5" i="29" s="1"/>
  <c r="BC5" i="29"/>
  <c r="BD5" i="29" s="1"/>
  <c r="DF5" i="29" s="1"/>
  <c r="AZ5" i="29"/>
  <c r="BA5" i="29" s="1"/>
  <c r="DE5" i="29" s="1"/>
  <c r="AX5" i="29"/>
  <c r="AY5" i="29" s="1"/>
  <c r="DD5" i="29" s="1"/>
  <c r="AV5" i="29"/>
  <c r="AW5" i="29" s="1"/>
  <c r="DC5" i="29" s="1"/>
  <c r="AT5" i="29"/>
  <c r="AU5" i="29" s="1"/>
  <c r="DB5" i="29" s="1"/>
  <c r="AR5" i="29"/>
  <c r="AS5" i="29" s="1"/>
  <c r="DA5" i="29" s="1"/>
  <c r="AP5" i="29"/>
  <c r="AQ5" i="29" s="1"/>
  <c r="CZ5" i="29" s="1"/>
  <c r="AN5" i="29"/>
  <c r="AO5" i="29" s="1"/>
  <c r="CY5" i="29" s="1"/>
  <c r="AL5" i="29"/>
  <c r="AM5" i="29" s="1"/>
  <c r="CX5" i="29" s="1"/>
  <c r="AJ5" i="29"/>
  <c r="AK5" i="29" s="1"/>
  <c r="CW5" i="29" s="1"/>
  <c r="AH5" i="29"/>
  <c r="AI5" i="29" s="1"/>
  <c r="CV5" i="29" s="1"/>
  <c r="B5" i="29"/>
  <c r="CU4" i="29"/>
  <c r="CO4" i="29"/>
  <c r="CP4" i="29" s="1"/>
  <c r="CM4" i="29"/>
  <c r="CN4" i="29" s="1"/>
  <c r="CK4" i="29"/>
  <c r="CL4" i="29" s="1"/>
  <c r="CI4" i="29"/>
  <c r="CG4" i="29"/>
  <c r="CE4" i="29"/>
  <c r="DT4" i="29" s="1"/>
  <c r="CC4" i="29"/>
  <c r="CA4" i="29"/>
  <c r="CA7" i="29" s="1"/>
  <c r="BY4" i="29"/>
  <c r="BZ4" i="29" s="1"/>
  <c r="BW4" i="29"/>
  <c r="BU4" i="29"/>
  <c r="BV4" i="29" s="1"/>
  <c r="BS4" i="29"/>
  <c r="BQ4" i="29"/>
  <c r="BO4" i="29"/>
  <c r="BM4" i="29"/>
  <c r="BK4" i="29"/>
  <c r="BI4" i="29"/>
  <c r="BJ4" i="29" s="1"/>
  <c r="BG4" i="29"/>
  <c r="BE4" i="29"/>
  <c r="BF4" i="29" s="1"/>
  <c r="BC4" i="29"/>
  <c r="AZ4" i="29"/>
  <c r="AX4" i="29"/>
  <c r="AV4" i="29"/>
  <c r="AW4" i="29" s="1"/>
  <c r="AW7" i="29" s="1"/>
  <c r="AT4" i="29"/>
  <c r="AR4" i="29"/>
  <c r="AS4" i="29" s="1"/>
  <c r="AS7" i="29" s="1"/>
  <c r="AP4" i="29"/>
  <c r="AN4" i="29"/>
  <c r="AL4" i="29"/>
  <c r="AJ4" i="29"/>
  <c r="AH4" i="29"/>
  <c r="DY3" i="29"/>
  <c r="DX3" i="29"/>
  <c r="DW3" i="29"/>
  <c r="DV3" i="29"/>
  <c r="DU3" i="29"/>
  <c r="DT3" i="29"/>
  <c r="DS3" i="29"/>
  <c r="DR3" i="29"/>
  <c r="DQ3" i="29"/>
  <c r="DP3" i="29"/>
  <c r="DO3" i="29"/>
  <c r="DN3" i="29"/>
  <c r="DM3" i="29"/>
  <c r="DL3" i="29"/>
  <c r="DK3" i="29"/>
  <c r="DJ3" i="29"/>
  <c r="DI3" i="29"/>
  <c r="DH3" i="29"/>
  <c r="DG3" i="29"/>
  <c r="DF3" i="29"/>
  <c r="DE3" i="29"/>
  <c r="DD3" i="29"/>
  <c r="DC3" i="29"/>
  <c r="DB3" i="29"/>
  <c r="DA3" i="29"/>
  <c r="CZ3" i="29"/>
  <c r="CY3" i="29"/>
  <c r="CO3" i="29"/>
  <c r="CM3" i="29"/>
  <c r="CK3" i="29"/>
  <c r="CI3" i="29"/>
  <c r="CG3" i="29"/>
  <c r="CE3" i="29"/>
  <c r="CC3" i="29"/>
  <c r="CA3" i="29"/>
  <c r="BY3" i="29"/>
  <c r="BW3" i="29"/>
  <c r="BU3" i="29"/>
  <c r="BS3" i="29"/>
  <c r="BQ3" i="29"/>
  <c r="BO3" i="29"/>
  <c r="BM3" i="29"/>
  <c r="BK3" i="29"/>
  <c r="BI3" i="29"/>
  <c r="BG3" i="29"/>
  <c r="BE3" i="29"/>
  <c r="BC3" i="29"/>
  <c r="AZ3" i="29"/>
  <c r="AX3" i="29"/>
  <c r="AV3" i="29"/>
  <c r="AT3" i="29"/>
  <c r="AR3" i="29"/>
  <c r="AP3" i="29"/>
  <c r="AN3" i="29"/>
  <c r="AF3" i="29"/>
  <c r="AE3" i="29"/>
  <c r="AD3" i="29"/>
  <c r="AC3" i="29"/>
  <c r="AB3" i="29"/>
  <c r="AA3" i="29"/>
  <c r="Z3" i="29"/>
  <c r="Y3" i="29"/>
  <c r="X3" i="29"/>
  <c r="W3" i="29"/>
  <c r="V3" i="29"/>
  <c r="U3" i="29"/>
  <c r="T3" i="29"/>
  <c r="S3" i="29"/>
  <c r="R3" i="29"/>
  <c r="Q3" i="29"/>
  <c r="P3" i="29"/>
  <c r="O3" i="29"/>
  <c r="N3" i="29"/>
  <c r="M3" i="29"/>
  <c r="L3" i="29"/>
  <c r="K3" i="29"/>
  <c r="J3" i="29"/>
  <c r="I3" i="29"/>
  <c r="H3" i="29"/>
  <c r="G3" i="29"/>
  <c r="F3" i="29"/>
  <c r="AM21" i="29" l="1"/>
  <c r="BI14" i="29"/>
  <c r="BV7" i="29"/>
  <c r="BY14" i="29"/>
  <c r="BU14" i="29"/>
  <c r="AX7" i="29"/>
  <c r="DL12" i="29"/>
  <c r="CY21" i="29"/>
  <c r="AV14" i="29"/>
  <c r="AN7" i="29"/>
  <c r="DV11" i="29"/>
  <c r="AN14" i="29"/>
  <c r="BQ7" i="29"/>
  <c r="CJ11" i="29"/>
  <c r="DY11" i="29" s="1"/>
  <c r="CJ12" i="29"/>
  <c r="DY12" i="29" s="1"/>
  <c r="BR4" i="29"/>
  <c r="DM4" i="29" s="1"/>
  <c r="DM7" i="29" s="1"/>
  <c r="AJ14" i="29"/>
  <c r="DT12" i="29"/>
  <c r="AK12" i="29"/>
  <c r="CW12" i="29" s="1"/>
  <c r="BI21" i="29"/>
  <c r="CC14" i="29"/>
  <c r="CH19" i="29"/>
  <c r="DW19" i="29" s="1"/>
  <c r="AL7" i="29"/>
  <c r="BK7" i="29"/>
  <c r="DT11" i="29"/>
  <c r="AL21" i="29"/>
  <c r="BL14" i="29"/>
  <c r="DV20" i="29"/>
  <c r="BW7" i="29"/>
  <c r="BM7" i="29"/>
  <c r="BN4" i="29"/>
  <c r="BN7" i="29" s="1"/>
  <c r="BO14" i="29"/>
  <c r="BP11" i="29"/>
  <c r="DL11" i="29"/>
  <c r="CB14" i="29"/>
  <c r="BD14" i="29"/>
  <c r="BE7" i="29"/>
  <c r="BE14" i="29"/>
  <c r="CF13" i="29"/>
  <c r="DU13" i="29" s="1"/>
  <c r="DT13" i="29"/>
  <c r="DL13" i="29"/>
  <c r="BM14" i="29"/>
  <c r="BF7" i="29"/>
  <c r="CC7" i="29"/>
  <c r="CD4" i="29"/>
  <c r="CD7" i="29" s="1"/>
  <c r="BG14" i="29"/>
  <c r="BH11" i="29"/>
  <c r="BT14" i="29"/>
  <c r="BG7" i="29"/>
  <c r="BU7" i="29"/>
  <c r="BW14" i="29"/>
  <c r="BX11" i="29"/>
  <c r="BQ14" i="29"/>
  <c r="BC7" i="29"/>
  <c r="BY7" i="29"/>
  <c r="BF11" i="29"/>
  <c r="DG11" i="29" s="1"/>
  <c r="DG14" i="29" s="1"/>
  <c r="BV11" i="29"/>
  <c r="BV14" i="29" s="1"/>
  <c r="CD11" i="29"/>
  <c r="CD14" i="29" s="1"/>
  <c r="DV13" i="29"/>
  <c r="DV14" i="29" s="1"/>
  <c r="BY21" i="29"/>
  <c r="CH12" i="29"/>
  <c r="DW12" i="29" s="1"/>
  <c r="BQ21" i="29"/>
  <c r="BI7" i="29"/>
  <c r="BS7" i="29"/>
  <c r="BJ11" i="29"/>
  <c r="DI11" i="29" s="1"/>
  <c r="DI14" i="29" s="1"/>
  <c r="BC14" i="29"/>
  <c r="BK14" i="29"/>
  <c r="BS14" i="29"/>
  <c r="CA14" i="29"/>
  <c r="AX14" i="29"/>
  <c r="AY11" i="29"/>
  <c r="AY14" i="29" s="1"/>
  <c r="AZ14" i="29"/>
  <c r="AR14" i="29"/>
  <c r="AP14" i="29"/>
  <c r="AQ11" i="29"/>
  <c r="AQ14" i="29" s="1"/>
  <c r="AH14" i="29"/>
  <c r="AI11" i="29"/>
  <c r="AI14" i="29" s="1"/>
  <c r="AO4" i="29"/>
  <c r="AO7" i="29" s="1"/>
  <c r="AZ7" i="29"/>
  <c r="BA4" i="29"/>
  <c r="BA7" i="29" s="1"/>
  <c r="AP7" i="29"/>
  <c r="AZ21" i="29"/>
  <c r="AR7" i="29"/>
  <c r="AH7" i="29"/>
  <c r="AJ7" i="29"/>
  <c r="AT7" i="29"/>
  <c r="AL14" i="29"/>
  <c r="AT14" i="29"/>
  <c r="AR21" i="29"/>
  <c r="AK4" i="29"/>
  <c r="AK7" i="29" s="1"/>
  <c r="AV7" i="29"/>
  <c r="AM11" i="29"/>
  <c r="AM14" i="29" s="1"/>
  <c r="AU11" i="29"/>
  <c r="AU14" i="29" s="1"/>
  <c r="AJ21" i="29"/>
  <c r="BJ7" i="29"/>
  <c r="DI4" i="29"/>
  <c r="DI7" i="29" s="1"/>
  <c r="BR7" i="29"/>
  <c r="BZ7" i="29"/>
  <c r="DQ4" i="29"/>
  <c r="DQ7" i="29" s="1"/>
  <c r="DX4" i="29"/>
  <c r="CJ4" i="29"/>
  <c r="DY4" i="29" s="1"/>
  <c r="DC4" i="29"/>
  <c r="DC7" i="29" s="1"/>
  <c r="DO4" i="29"/>
  <c r="DO7" i="29" s="1"/>
  <c r="DL5" i="29"/>
  <c r="BP5" i="29"/>
  <c r="DT5" i="29"/>
  <c r="CF5" i="29"/>
  <c r="DU5" i="29" s="1"/>
  <c r="BO7" i="29"/>
  <c r="DL4" i="29"/>
  <c r="DX6" i="29"/>
  <c r="CJ6" i="29"/>
  <c r="DY6" i="29" s="1"/>
  <c r="AI4" i="29"/>
  <c r="AM4" i="29"/>
  <c r="AQ4" i="29"/>
  <c r="AU4" i="29"/>
  <c r="AY4" i="29"/>
  <c r="BD4" i="29"/>
  <c r="BH4" i="29"/>
  <c r="BL4" i="29"/>
  <c r="BP4" i="29"/>
  <c r="BT4" i="29"/>
  <c r="BX4" i="29"/>
  <c r="CB4" i="29"/>
  <c r="CF4" i="29"/>
  <c r="DU4" i="29" s="1"/>
  <c r="DG4" i="29"/>
  <c r="DG7" i="29" s="1"/>
  <c r="DX5" i="29"/>
  <c r="CJ5" i="29"/>
  <c r="DY5" i="29" s="1"/>
  <c r="DV4" i="29"/>
  <c r="CH4" i="29"/>
  <c r="DW4" i="29" s="1"/>
  <c r="DA4" i="29"/>
  <c r="DA7" i="29" s="1"/>
  <c r="DK4" i="29"/>
  <c r="DK7" i="29" s="1"/>
  <c r="DL6" i="29"/>
  <c r="BP6" i="29"/>
  <c r="DT6" i="29"/>
  <c r="CF6" i="29"/>
  <c r="DU6" i="29" s="1"/>
  <c r="CH5" i="29"/>
  <c r="DW5" i="29" s="1"/>
  <c r="CH6" i="29"/>
  <c r="DW6" i="29" s="1"/>
  <c r="DJ11" i="29"/>
  <c r="DJ14" i="29" s="1"/>
  <c r="DR11" i="29"/>
  <c r="DR14" i="29" s="1"/>
  <c r="DF11" i="29"/>
  <c r="DF14" i="29" s="1"/>
  <c r="DN11" i="29"/>
  <c r="DN14" i="29" s="1"/>
  <c r="CW11" i="29"/>
  <c r="CW14" i="29" s="1"/>
  <c r="AK14" i="29"/>
  <c r="AO14" i="29"/>
  <c r="CY11" i="29"/>
  <c r="CY14" i="29" s="1"/>
  <c r="DA11" i="29"/>
  <c r="DA14" i="29" s="1"/>
  <c r="AS14" i="29"/>
  <c r="AW14" i="29"/>
  <c r="DC11" i="29"/>
  <c r="DC14" i="29" s="1"/>
  <c r="DE11" i="29"/>
  <c r="DE14" i="29" s="1"/>
  <c r="BA14" i="29"/>
  <c r="BN14" i="29"/>
  <c r="DK11" i="29"/>
  <c r="DK14" i="29" s="1"/>
  <c r="DM11" i="29"/>
  <c r="DM14" i="29" s="1"/>
  <c r="BR14" i="29"/>
  <c r="DQ11" i="29"/>
  <c r="DQ14" i="29" s="1"/>
  <c r="BZ14" i="29"/>
  <c r="CZ11" i="29"/>
  <c r="CZ14" i="29" s="1"/>
  <c r="AI21" i="29"/>
  <c r="CV18" i="29"/>
  <c r="CV21" i="29" s="1"/>
  <c r="AW21" i="29"/>
  <c r="BC21" i="29"/>
  <c r="BD18" i="29"/>
  <c r="BN21" i="29"/>
  <c r="BS21" i="29"/>
  <c r="BT18" i="29"/>
  <c r="CD21" i="29"/>
  <c r="DX18" i="29"/>
  <c r="CJ18" i="29"/>
  <c r="DY18" i="29" s="1"/>
  <c r="CX18" i="29"/>
  <c r="CX21" i="29" s="1"/>
  <c r="DC18" i="29"/>
  <c r="DC21" i="29" s="1"/>
  <c r="DS18" i="29"/>
  <c r="DS21" i="29" s="1"/>
  <c r="AN21" i="29"/>
  <c r="AS18" i="29"/>
  <c r="AX21" i="29"/>
  <c r="AY18" i="29"/>
  <c r="BE21" i="29"/>
  <c r="BJ18" i="29"/>
  <c r="BO21" i="29"/>
  <c r="DL18" i="29"/>
  <c r="BP18" i="29"/>
  <c r="BU21" i="29"/>
  <c r="BZ18" i="29"/>
  <c r="DT18" i="29"/>
  <c r="CF18" i="29"/>
  <c r="DU18" i="29" s="1"/>
  <c r="AK21" i="29"/>
  <c r="AO21" i="29"/>
  <c r="AT21" i="29"/>
  <c r="AU18" i="29"/>
  <c r="BF21" i="29"/>
  <c r="BK21" i="29"/>
  <c r="BL18" i="29"/>
  <c r="BV21" i="29"/>
  <c r="CA21" i="29"/>
  <c r="CB18" i="29"/>
  <c r="DK18" i="29"/>
  <c r="DK21" i="29" s="1"/>
  <c r="DV18" i="29"/>
  <c r="DV21" i="29" s="1"/>
  <c r="DL19" i="29"/>
  <c r="BP19" i="29"/>
  <c r="AH21" i="29"/>
  <c r="AP21" i="29"/>
  <c r="AQ18" i="29"/>
  <c r="AV21" i="29"/>
  <c r="BA18" i="29"/>
  <c r="BG21" i="29"/>
  <c r="BH18" i="29"/>
  <c r="BM21" i="29"/>
  <c r="BR18" i="29"/>
  <c r="BW21" i="29"/>
  <c r="BX18" i="29"/>
  <c r="CC21" i="29"/>
  <c r="CW18" i="29"/>
  <c r="CW21" i="29" s="1"/>
  <c r="DG18" i="29"/>
  <c r="DG21" i="29" s="1"/>
  <c r="CF19" i="29"/>
  <c r="DU19" i="29" s="1"/>
  <c r="CJ19" i="29"/>
  <c r="DY19" i="29" s="1"/>
  <c r="BP20" i="29"/>
  <c r="CF20" i="29"/>
  <c r="DU20" i="29" s="1"/>
  <c r="CJ20" i="29"/>
  <c r="DY20" i="29" s="1"/>
  <c r="P12" i="10"/>
  <c r="N12" i="10"/>
  <c r="L12" i="10"/>
  <c r="J12" i="10"/>
  <c r="H12" i="10"/>
  <c r="F12" i="10"/>
  <c r="D12" i="10"/>
  <c r="B12" i="10"/>
  <c r="N14" i="33" l="1"/>
  <c r="N14" i="32"/>
  <c r="N7" i="32"/>
  <c r="N7" i="34"/>
  <c r="N21" i="34"/>
  <c r="N7" i="33"/>
  <c r="N7" i="31"/>
  <c r="N21" i="30"/>
  <c r="N21" i="31"/>
  <c r="N7" i="30"/>
  <c r="N21" i="33"/>
  <c r="N14" i="31"/>
  <c r="N14" i="34"/>
  <c r="N21" i="32"/>
  <c r="N14" i="30"/>
  <c r="DD11" i="29"/>
  <c r="DD14" i="29" s="1"/>
  <c r="DS11" i="29"/>
  <c r="DS14" i="29" s="1"/>
  <c r="BF14" i="29"/>
  <c r="DE4" i="29"/>
  <c r="DE7" i="29" s="1"/>
  <c r="DY14" i="29"/>
  <c r="DU14" i="29"/>
  <c r="CY4" i="29"/>
  <c r="CY7" i="29" s="1"/>
  <c r="DS4" i="29"/>
  <c r="DS7" i="29" s="1"/>
  <c r="DW14" i="29"/>
  <c r="DB11" i="29"/>
  <c r="DB14" i="29" s="1"/>
  <c r="DX14" i="29"/>
  <c r="DT7" i="29"/>
  <c r="DT14" i="29"/>
  <c r="DW21" i="29"/>
  <c r="BJ14" i="29"/>
  <c r="BX14" i="29"/>
  <c r="DP11" i="29"/>
  <c r="DP14" i="29" s="1"/>
  <c r="DL14" i="29"/>
  <c r="BP14" i="29"/>
  <c r="DO11" i="29"/>
  <c r="DO14" i="29" s="1"/>
  <c r="BH14" i="29"/>
  <c r="DH11" i="29"/>
  <c r="DH14" i="29" s="1"/>
  <c r="CW4" i="29"/>
  <c r="CW7" i="29" s="1"/>
  <c r="CX11" i="29"/>
  <c r="CX14" i="29" s="1"/>
  <c r="CV11" i="29"/>
  <c r="CV14" i="29" s="1"/>
  <c r="BX21" i="29"/>
  <c r="DP18" i="29"/>
  <c r="DP21" i="29" s="1"/>
  <c r="BH21" i="29"/>
  <c r="DH18" i="29"/>
  <c r="DH21" i="29" s="1"/>
  <c r="AQ21" i="29"/>
  <c r="CZ18" i="29"/>
  <c r="CZ21" i="29" s="1"/>
  <c r="BJ21" i="29"/>
  <c r="DI18" i="29"/>
  <c r="DI21" i="29" s="1"/>
  <c r="AS21" i="29"/>
  <c r="DA18" i="29"/>
  <c r="DA21" i="29" s="1"/>
  <c r="BT21" i="29"/>
  <c r="DN18" i="29"/>
  <c r="DN21" i="29" s="1"/>
  <c r="DV7" i="29"/>
  <c r="BT7" i="29"/>
  <c r="DN4" i="29"/>
  <c r="DN7" i="29" s="1"/>
  <c r="BD7" i="29"/>
  <c r="DF4" i="29"/>
  <c r="DF7" i="29" s="1"/>
  <c r="AM7" i="29"/>
  <c r="CX4" i="29"/>
  <c r="CX7" i="29" s="1"/>
  <c r="DL7" i="29"/>
  <c r="DY7" i="29"/>
  <c r="AU21" i="29"/>
  <c r="DB18" i="29"/>
  <c r="DB21" i="29" s="1"/>
  <c r="DU21" i="29"/>
  <c r="BP21" i="29"/>
  <c r="DY21" i="29"/>
  <c r="BP7" i="29"/>
  <c r="AY7" i="29"/>
  <c r="DD4" i="29"/>
  <c r="DD7" i="29" s="1"/>
  <c r="AI7" i="29"/>
  <c r="CV4" i="29"/>
  <c r="CV7" i="29" s="1"/>
  <c r="DX7" i="29"/>
  <c r="BR21" i="29"/>
  <c r="DM18" i="29"/>
  <c r="DM21" i="29" s="1"/>
  <c r="BA21" i="29"/>
  <c r="DE18" i="29"/>
  <c r="DE21" i="29" s="1"/>
  <c r="BL21" i="29"/>
  <c r="DJ18" i="29"/>
  <c r="DJ21" i="29" s="1"/>
  <c r="DT21" i="29"/>
  <c r="DL21" i="29"/>
  <c r="AY21" i="29"/>
  <c r="DD18" i="29"/>
  <c r="DD21" i="29" s="1"/>
  <c r="DX21" i="29"/>
  <c r="CB7" i="29"/>
  <c r="DR4" i="29"/>
  <c r="DR7" i="29" s="1"/>
  <c r="BL7" i="29"/>
  <c r="DJ4" i="29"/>
  <c r="DJ7" i="29" s="1"/>
  <c r="AU7" i="29"/>
  <c r="DB4" i="29"/>
  <c r="DB7" i="29" s="1"/>
  <c r="CB21" i="29"/>
  <c r="DR18" i="29"/>
  <c r="DR21" i="29" s="1"/>
  <c r="BZ21" i="29"/>
  <c r="DQ18" i="29"/>
  <c r="DQ21" i="29" s="1"/>
  <c r="BD21" i="29"/>
  <c r="DF18" i="29"/>
  <c r="DF21" i="29" s="1"/>
  <c r="DW7" i="29"/>
  <c r="BX7" i="29"/>
  <c r="DP4" i="29"/>
  <c r="DP7" i="29" s="1"/>
  <c r="BH7" i="29"/>
  <c r="DH4" i="29"/>
  <c r="DH7" i="29" s="1"/>
  <c r="AQ7" i="29"/>
  <c r="CZ4" i="29"/>
  <c r="CZ7" i="29" s="1"/>
  <c r="AN8" i="23" l="1"/>
  <c r="AL8" i="23"/>
  <c r="AJ8" i="23"/>
  <c r="AH8" i="23"/>
  <c r="AF8" i="23"/>
  <c r="AD8" i="23"/>
  <c r="A7" i="23"/>
  <c r="A6" i="23"/>
  <c r="A5" i="23"/>
  <c r="CI7" i="29" l="1"/>
  <c r="CJ7" i="29" s="1"/>
  <c r="CE7" i="29"/>
  <c r="CF7" i="29" s="1"/>
  <c r="DU7" i="29" s="1"/>
  <c r="CO7" i="29"/>
  <c r="CP7" i="29" s="1"/>
  <c r="CG7" i="29"/>
  <c r="CH7" i="29" s="1"/>
  <c r="D8" i="23" l="1"/>
  <c r="F8" i="23"/>
  <c r="H8" i="23"/>
  <c r="J8" i="23"/>
  <c r="L8" i="23"/>
  <c r="N8" i="23"/>
  <c r="P8" i="23"/>
  <c r="R8" i="23"/>
  <c r="T8" i="23"/>
  <c r="V8" i="23"/>
  <c r="X8" i="23"/>
  <c r="Z8" i="23"/>
  <c r="AB8" i="23"/>
  <c r="B8" i="23"/>
  <c r="R12" i="10"/>
  <c r="T12" i="10"/>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<sst xmlns="http://schemas.openxmlformats.org/spreadsheetml/2006/main" count="902" uniqueCount="229">
  <si>
    <t>Step 1: Preparing State/Territory Data</t>
  </si>
  <si>
    <t>Step 2: Entering Data</t>
  </si>
  <si>
    <t>Step 3: Creating Special Emphasis Report</t>
  </si>
  <si>
    <t>Name</t>
  </si>
  <si>
    <t>ICD-10-CM code</t>
  </si>
  <si>
    <t>ICD-10-CM notes</t>
  </si>
  <si>
    <t>ICD-10-CM injury diagnosis codes* 
*Only include cases if the 7th character of the code is A, B, C, or missing (reflects initial encounter, active treatment). T30-T32 do not have a 7th character</t>
  </si>
  <si>
    <t>S00-S99</t>
  </si>
  <si>
    <t>Anatomic injuries</t>
  </si>
  <si>
    <t>T07-T34</t>
  </si>
  <si>
    <t>Foreign bodies, burns, corrosions, frostbite</t>
  </si>
  <si>
    <t>T51-T65</t>
  </si>
  <si>
    <t>Toxic effects of substances nonmedicinal as to source</t>
  </si>
  <si>
    <t>T66-T76</t>
  </si>
  <si>
    <t>Other and unspecified effects of external causes</t>
  </si>
  <si>
    <t>T79</t>
  </si>
  <si>
    <t>Certain early complications of trauma, not elsewhere classified</t>
  </si>
  <si>
    <t>O9A.2-O9A.5</t>
  </si>
  <si>
    <t>Traumatic injuries and abuse complicating pregnancy, childbirth, and the puerperium</t>
  </si>
  <si>
    <t>T84.04**</t>
  </si>
  <si>
    <t>Periprosthetic fracture around internal prosthetic joint</t>
  </si>
  <si>
    <t xml:space="preserve">ICD-10-CM Codes* for Unintentional Fall-related Injuries
*Only include cases if the 7th character of the code is A or missing (reflects initial encounter, active treatment)
</t>
  </si>
  <si>
    <t>V00.1-V00.8 With 6th character=1</t>
  </si>
  <si>
    <t>Falls related to pedestrian conveyance</t>
  </si>
  <si>
    <t>W00-W15, W17, W19</t>
  </si>
  <si>
    <t>Falls</t>
  </si>
  <si>
    <t>W16 with 6th character=2, W16.42, W16.92</t>
  </si>
  <si>
    <t>Fall, jump, or diving into water</t>
  </si>
  <si>
    <t>W18.1-W18.3</t>
  </si>
  <si>
    <t>Other falls</t>
  </si>
  <si>
    <t>S72.0</t>
  </si>
  <si>
    <t>Fracture of head and neck of femur</t>
  </si>
  <si>
    <t>S72.1</t>
  </si>
  <si>
    <t>Pertrochanteric fracture</t>
  </si>
  <si>
    <t>S72.2</t>
  </si>
  <si>
    <t>Subtrochanteric fracture</t>
  </si>
  <si>
    <t>T84.040**</t>
  </si>
  <si>
    <t>Periprosthetic fracture around internal prosthetic right hip joint
**T84.04 was retired and replaced by M97.0 in the FY2017 version of ICD-10-CM which went into effect on Oct 1, 2016</t>
  </si>
  <si>
    <t>T84.041**</t>
  </si>
  <si>
    <t>Periprosthetic fracture around internal prosthetic hip joint</t>
  </si>
  <si>
    <t>M97**</t>
  </si>
  <si>
    <t>V00.1-V00.8 with 6th character=1</t>
  </si>
  <si>
    <t>M97.0**</t>
  </si>
  <si>
    <t>W00-W19</t>
  </si>
  <si>
    <t>Older Adult Falls-Specific State Injury Indicators Report</t>
  </si>
  <si>
    <t>State/Territor Population Data</t>
  </si>
  <si>
    <t>State/Territory:</t>
  </si>
  <si>
    <t>Data year:</t>
  </si>
  <si>
    <t>Enter your state name in A4</t>
  </si>
  <si>
    <t>Enter the data year in D4</t>
  </si>
  <si>
    <t>Enter total population data by age group below</t>
  </si>
  <si>
    <t>Enter male population data by age group below</t>
  </si>
  <si>
    <t>Enter female population data by age group below</t>
  </si>
  <si>
    <t>Enter demographic population data</t>
  </si>
  <si>
    <t>Age</t>
  </si>
  <si>
    <t>Total</t>
  </si>
  <si>
    <t>Male</t>
  </si>
  <si>
    <t>Female</t>
  </si>
  <si>
    <t>White-Not Hispanic</t>
  </si>
  <si>
    <t>Hispanic</t>
  </si>
  <si>
    <t>Black-Not Hispanic</t>
  </si>
  <si>
    <t>Asian</t>
  </si>
  <si>
    <t>American Indian/Alaska Native</t>
  </si>
  <si>
    <t>Other</t>
  </si>
  <si>
    <t>Enter name of "Other" category in R8</t>
  </si>
  <si>
    <t>Enter name of "Other" category in T8</t>
  </si>
  <si>
    <t>65-74</t>
  </si>
  <si>
    <t>75-84</t>
  </si>
  <si>
    <t>85+</t>
  </si>
  <si>
    <t>TOTAL 
(ages 65-85+)</t>
  </si>
  <si>
    <t>2000 Standard population - from "Populations" tab</t>
  </si>
  <si>
    <t>Health Districts/Regions Data</t>
  </si>
  <si>
    <t>Region 1</t>
  </si>
  <si>
    <t>Region 2</t>
  </si>
  <si>
    <t>Region 3</t>
  </si>
  <si>
    <t>Region 4</t>
  </si>
  <si>
    <t>Region 5</t>
  </si>
  <si>
    <t>Region 6</t>
  </si>
  <si>
    <t>Region 7</t>
  </si>
  <si>
    <t>Region 8</t>
  </si>
  <si>
    <t>Region 9</t>
  </si>
  <si>
    <t>Region 10</t>
  </si>
  <si>
    <t>Region 11</t>
  </si>
  <si>
    <t>Region 12</t>
  </si>
  <si>
    <t>Region 13</t>
  </si>
  <si>
    <t>Region 14</t>
  </si>
  <si>
    <t>Region 15</t>
  </si>
  <si>
    <t>Region 16</t>
  </si>
  <si>
    <t>Region 17</t>
  </si>
  <si>
    <t>Region 18</t>
  </si>
  <si>
    <t>Region 19</t>
  </si>
  <si>
    <t>Region 20</t>
  </si>
  <si>
    <t>TOTAL</t>
  </si>
  <si>
    <t xml:space="preserve">Year 1 </t>
  </si>
  <si>
    <r>
      <rPr>
        <sz val="14"/>
        <rFont val="Arial"/>
        <family val="2"/>
      </rPr>
      <t>Data Input Tables</t>
    </r>
    <r>
      <rPr>
        <sz val="10"/>
        <rFont val="Arial"/>
        <family val="2"/>
      </rPr>
      <t xml:space="preserve">
</t>
    </r>
    <r>
      <rPr>
        <b/>
        <sz val="11"/>
        <rFont val="Arial"/>
        <family val="2"/>
      </rPr>
      <t>Instructions</t>
    </r>
    <r>
      <rPr>
        <sz val="11"/>
        <rFont val="Arial"/>
        <family val="2"/>
      </rPr>
      <t xml:space="preserve">: Please enter the actual Data Year in cell A1. Enter your Older Adult Falls-related injury data in the </t>
    </r>
    <r>
      <rPr>
        <sz val="11"/>
        <color rgb="FFFF0000"/>
        <rFont val="Arial"/>
        <family val="2"/>
      </rPr>
      <t>red cells</t>
    </r>
    <r>
      <rPr>
        <sz val="11"/>
        <rFont val="Arial"/>
        <family val="2"/>
      </rPr>
      <t xml:space="preserve"> below. The age-adjusted rates will automatically calculate in the results table. </t>
    </r>
  </si>
  <si>
    <t xml:space="preserve">Use columns F through L to enter demographic data </t>
  </si>
  <si>
    <t>Optional: Unhide columns O through AK to show rate calculations and 2000 population weights</t>
  </si>
  <si>
    <t xml:space="preserve"> Columns AN through AW will automatically calculate age-adjusted rates per 100,000 </t>
  </si>
  <si>
    <r>
      <rPr>
        <sz val="14"/>
        <rFont val="Arial"/>
        <family val="2"/>
      </rPr>
      <t xml:space="preserve">Results Table
</t>
    </r>
    <r>
      <rPr>
        <sz val="10"/>
        <rFont val="Arial"/>
        <family val="2"/>
      </rPr>
      <t>Age Adjusted Rates per 100,1000. Results will calculate automatically.</t>
    </r>
  </si>
  <si>
    <t>Sex Data</t>
  </si>
  <si>
    <t>Demographic Data</t>
  </si>
  <si>
    <t>Age-adjusted Rates per 100,000 population</t>
  </si>
  <si>
    <t>Number of hospitalizations- Total</t>
  </si>
  <si>
    <t>Number of hospitalizations- Male</t>
  </si>
  <si>
    <t>Number of hospitalizations- Female</t>
  </si>
  <si>
    <t>State population - Total</t>
  </si>
  <si>
    <t>Rate</t>
  </si>
  <si>
    <t>State population - Male</t>
  </si>
  <si>
    <t>State population - Female</t>
  </si>
  <si>
    <t>2000 state population weights</t>
  </si>
  <si>
    <t>total</t>
  </si>
  <si>
    <t>Number of ED visits- Total</t>
  </si>
  <si>
    <t>Number of ED visits- Male</t>
  </si>
  <si>
    <t>Number of ED visits- Female</t>
  </si>
  <si>
    <t>Weight</t>
  </si>
  <si>
    <t>Number of deaths- Total</t>
  </si>
  <si>
    <t>Number of deaths- Male</t>
  </si>
  <si>
    <t>Number of deaths- Female</t>
  </si>
  <si>
    <t>Year 2</t>
  </si>
  <si>
    <r>
      <rPr>
        <sz val="14"/>
        <rFont val="Arial"/>
        <family val="2"/>
      </rPr>
      <t>Data Input Tables</t>
    </r>
    <r>
      <rPr>
        <sz val="10"/>
        <rFont val="Arial"/>
        <family val="2"/>
      </rPr>
      <t xml:space="preserve">
</t>
    </r>
    <r>
      <rPr>
        <b/>
        <sz val="11"/>
        <rFont val="Arial"/>
        <family val="2"/>
      </rPr>
      <t>Instructions</t>
    </r>
    <r>
      <rPr>
        <sz val="11"/>
        <rFont val="Arial"/>
        <family val="2"/>
      </rPr>
      <t xml:space="preserve">: Please enter the actual Data Year in cell A1. Enter your Older Adult Falls-related injury data in the </t>
    </r>
    <r>
      <rPr>
        <sz val="11"/>
        <color rgb="FFFF0000"/>
        <rFont val="Arial"/>
        <family val="2"/>
      </rPr>
      <t>red cells</t>
    </r>
    <r>
      <rPr>
        <sz val="11"/>
        <rFont val="Arial"/>
        <family val="2"/>
      </rPr>
      <t xml:space="preserve"> below. The age-adjusted rates will automatically calculate in the results table.</t>
    </r>
  </si>
  <si>
    <t xml:space="preserve">Columns AM through AV will then autogenerate age adjusted rates per 100,000 </t>
  </si>
  <si>
    <t>State Population Total</t>
  </si>
  <si>
    <t>Year 3</t>
  </si>
  <si>
    <t xml:space="preserve">Enter 2000 State population by age group. Columns AM through AV will then autogenerate age adjusted rates per 100,000 </t>
  </si>
  <si>
    <t>Year 4</t>
  </si>
  <si>
    <r>
      <rPr>
        <sz val="14"/>
        <rFont val="Arial"/>
        <family val="2"/>
      </rPr>
      <t>Data Input Tables</t>
    </r>
    <r>
      <rPr>
        <sz val="10"/>
        <rFont val="Arial"/>
        <family val="2"/>
      </rPr>
      <t xml:space="preserve">
</t>
    </r>
    <r>
      <rPr>
        <b/>
        <sz val="10"/>
        <rFont val="Arial"/>
        <family val="2"/>
      </rPr>
      <t>Instructions</t>
    </r>
    <r>
      <rPr>
        <sz val="10"/>
        <rFont val="Arial"/>
        <family val="2"/>
      </rPr>
      <t xml:space="preserve">: Please enter the actual Data Year in cell A1. Enter your Older Adult Falls-related injury data in the </t>
    </r>
    <r>
      <rPr>
        <sz val="10"/>
        <color rgb="FFFF0000"/>
        <rFont val="Arial"/>
        <family val="2"/>
      </rPr>
      <t>red cells</t>
    </r>
    <r>
      <rPr>
        <sz val="10"/>
        <rFont val="Arial"/>
        <family val="2"/>
      </rPr>
      <t xml:space="preserve"> below. The age-adjusted rates will automatically calculate in the results table.</t>
    </r>
  </si>
  <si>
    <t xml:space="preserve">Columns AM through AV will then automatically calculate age-adjusted rates per 100,000 </t>
  </si>
  <si>
    <t>Year 5</t>
  </si>
  <si>
    <r>
      <rPr>
        <sz val="14"/>
        <rFont val="Arial"/>
        <family val="2"/>
      </rPr>
      <t>Data Input Tables</t>
    </r>
    <r>
      <rPr>
        <sz val="10"/>
        <rFont val="Arial"/>
        <family val="2"/>
      </rPr>
      <t xml:space="preserve">
Instructions: Please enter the actual Data Year in cell A1. Enter your Older Adult Falls-related injury data in the </t>
    </r>
    <r>
      <rPr>
        <sz val="10"/>
        <color rgb="FFFF0000"/>
        <rFont val="Arial"/>
        <family val="2"/>
      </rPr>
      <t>red cells</t>
    </r>
    <r>
      <rPr>
        <sz val="10"/>
        <rFont val="Arial"/>
        <family val="2"/>
      </rPr>
      <t xml:space="preserve"> below. The age-adjusted rates will automatically calculate in the results table.</t>
    </r>
  </si>
  <si>
    <t>Optional: Unhide columns AI through AG to show rate calculations by sex and race/ethnicity and 2000 population weights</t>
  </si>
  <si>
    <t xml:space="preserve">Columns AL through AU will then autogenerate age-adjusted rates per 100,000 </t>
  </si>
  <si>
    <t>This tab can be used for data validation. You can directly enter your total numbers of Older Adult Falls hospitalizations, ED visits, and deaths and compare them against the results in the "Report" tab.</t>
  </si>
  <si>
    <t>Optional: Unhide columns N through Z to enter health region data</t>
  </si>
  <si>
    <t>Optional: Unhide columns AC through CA to show rate calculations and 2000 population weights</t>
  </si>
  <si>
    <t>Optional: Unhide columns CG through DA to show demographic and Regional rates</t>
  </si>
  <si>
    <t>Region Data</t>
  </si>
  <si>
    <t>2000 population</t>
  </si>
  <si>
    <t>Health Region Data</t>
  </si>
  <si>
    <r>
      <rPr>
        <sz val="14"/>
        <rFont val="Arial"/>
        <family val="2"/>
      </rPr>
      <t>Data Input Tables</t>
    </r>
    <r>
      <rPr>
        <sz val="10"/>
        <rFont val="Arial"/>
        <family val="2"/>
      </rPr>
      <t xml:space="preserve">
</t>
    </r>
    <r>
      <rPr>
        <b/>
        <sz val="10"/>
        <rFont val="Arial"/>
        <family val="2"/>
      </rPr>
      <t>Instructions</t>
    </r>
    <r>
      <rPr>
        <sz val="10"/>
        <rFont val="Arial"/>
        <family val="2"/>
      </rPr>
      <t xml:space="preserve">: Please rename Health Regions in the "B_Populations" tab. Enter your Older Adult Falls-related injury data in the </t>
    </r>
    <r>
      <rPr>
        <sz val="10"/>
        <color rgb="FFFF0000"/>
        <rFont val="Arial"/>
        <family val="2"/>
      </rPr>
      <t>red cells</t>
    </r>
    <r>
      <rPr>
        <sz val="10"/>
        <rFont val="Arial"/>
        <family val="2"/>
      </rPr>
      <t xml:space="preserve"> below. The age-adjusted rates will automatically calculate in the results table.</t>
    </r>
  </si>
  <si>
    <t>Unhide columns G through W to enter data for additional Health Regions if needed</t>
  </si>
  <si>
    <t xml:space="preserve">Optional: Unhide columns AG through BL to show additional rate calculations by health region </t>
  </si>
  <si>
    <t>Insert data year</t>
  </si>
  <si>
    <t>Deaths</t>
  </si>
  <si>
    <t>Fracture</t>
  </si>
  <si>
    <t>TBI</t>
  </si>
  <si>
    <t>Both Fracture and TBI</t>
  </si>
  <si>
    <t>Hospitalizations</t>
  </si>
  <si>
    <t>Total Hospitalization rates</t>
  </si>
  <si>
    <t>Total Death rates</t>
  </si>
  <si>
    <t>Total Nonfatal Hospitalizations Rate per 100,000 by Health Region</t>
  </si>
  <si>
    <t>Counts</t>
  </si>
  <si>
    <t>Rank</t>
  </si>
  <si>
    <t>Total Nonfatal ED Visits Rate per 100,000 by Health Region</t>
  </si>
  <si>
    <t>Total Deaths Rate per 100,000 by Health Region</t>
  </si>
  <si>
    <t>Please edit years in the Populations tab, not this tab</t>
  </si>
  <si>
    <t>Year 1 - Year 5 total  Older Adult Falls non-fatal and fatal injury rates</t>
  </si>
  <si>
    <t>Hopitalization</t>
  </si>
  <si>
    <t>ED</t>
  </si>
  <si>
    <t>Death</t>
  </si>
  <si>
    <t>Year 1 - Year 5 hospitalization rates across age groups</t>
  </si>
  <si>
    <t>age group</t>
  </si>
  <si>
    <t>average annual change in age-adjusted rate per 100,000 over 5 years (not percentage change)</t>
  </si>
  <si>
    <t>Year 1 - Year 5 ED rates across age groups</t>
  </si>
  <si>
    <t>Year 1 - Year 5 death rates across age groups</t>
  </si>
  <si>
    <t>Year 1 - Year 5 hospitalization rates across race/ethnicity and sex</t>
  </si>
  <si>
    <t>Year 1 - Year 5 ED rates across race/ethnicity and sex</t>
  </si>
  <si>
    <t>Year 1 - Year 5 death rates across race/ethnicity and sex</t>
  </si>
  <si>
    <t>Figure 3 - Older Adult Falls by &lt;Group, Health Region, or Location&gt;</t>
  </si>
  <si>
    <t>Health Regions Data</t>
  </si>
  <si>
    <t>This tab will automatically fill with data from the individual "2016", "2017", "2018", "2019", and "2020" tabs. The information in this tab can be used to complete the "Burden and Overview" section of the Falls in Older Adults Special Emphasis report. The average annual change in Falls in Older Adults injury age-adjusted rates per 100,000 over 5 years (not percentage change) is shown in this tab for hospitalizations, ED visits, and deaths across race/ethnicity, sex, and age groups.</t>
  </si>
  <si>
    <t>Year 1</t>
  </si>
  <si>
    <t>Enter data year</t>
  </si>
  <si>
    <t>Total falls count for data year</t>
  </si>
  <si>
    <t>Total Deaths count for data year</t>
  </si>
  <si>
    <t>Total Hospitalizations count for data year</t>
  </si>
  <si>
    <t>Total Hospitalizations rate per 100,000 for data year</t>
  </si>
  <si>
    <t>Total Death rate per 100,000 for data year</t>
  </si>
  <si>
    <t>Total ED Visit count for data year</t>
  </si>
  <si>
    <t>Total ED Visit rate per 100,000 for data year</t>
  </si>
  <si>
    <t>ED Visits</t>
  </si>
  <si>
    <t>Sex with highest death count  for data year</t>
  </si>
  <si>
    <t>Age group with highest Death rate</t>
  </si>
  <si>
    <t>Age group with highest Hospitalizations rate</t>
  </si>
  <si>
    <t>Age group with highest ED Visits rate</t>
  </si>
  <si>
    <t>State/Territory</t>
  </si>
  <si>
    <t>Current year</t>
  </si>
  <si>
    <t>Figure 2 - Percentage of Annual Older Adult Falls-Related Deaths, Hospitalizations, and ED Visits by Cause</t>
  </si>
  <si>
    <t>Figure 1 - Older Adult Falls-Related Rates per 100,000 in &lt;Data Years&gt;</t>
  </si>
  <si>
    <t>1a. Create a Nonfatal Hospital Discharge Data Injury Subset - includes records that have one of the following ICD-10-CM injury diagnosis codes* in the principal diagnosis field</t>
  </si>
  <si>
    <t>T36-T50 with a 6th character of 1, 2, 3, or 4 Note: Include T36.9, T37.9, T39.9, T41.4, T42.7, T43.9, T45.9, T47.9, and T49.9 with a 5th character of 1, 2, 3, or 4 (Intent information for these codes is included in the 5th character and not the 6th)</t>
  </si>
  <si>
    <t xml:space="preserve">Poisoning by drugs, medicaments, and biological substances (Includes accidental, intentional self-harm, assault, and underdetermined intents; Excludes adverse effects and underdosing)
</t>
  </si>
  <si>
    <t>Periprosthetic fracture around internal prosthetic joint
**T84.04 was retired and replaced by M97 in the FY2017 version of ICD-10-CM which went into effect on Oct 1, 2016</t>
  </si>
  <si>
    <t>1b. Create a Nonfatal Unintentional Fall-related Injury Hospitalizations Data Subset - Includes data for nonfatal hospitalizations from the injury hospital discharge subset with any of the following ICD-10-CM external cause-of-injury codes in any field</t>
  </si>
  <si>
    <t>2. Create a Nonfatal Unintentional Fall-related Injury ED Visit Data Subset - Includes data with any of the following ICD-10-CM external cause-of-injury codes in any field</t>
  </si>
  <si>
    <t>3. Create an Unintentional Fall-related Injury Death Data Subset - Includes data for deaths with any of the following ICD-10 codes in the underlying cause of death field</t>
  </si>
  <si>
    <t>ICD-10 codes for Unintentional Fall-related Fatalities</t>
  </si>
  <si>
    <t>Codes for specific injuries</t>
  </si>
  <si>
    <t xml:space="preserve">Periprosthetic fracture around internal prosthetic left hip joint
</t>
  </si>
  <si>
    <t>S02.0, S02.1</t>
  </si>
  <si>
    <t>Fracture of skull</t>
  </si>
  <si>
    <t xml:space="preserve">S02.8X**, S02.80, S02.81, S02.82, S02.91 </t>
  </si>
  <si>
    <t>S04.02, S04.03, S04.04</t>
  </si>
  <si>
    <t>Injury of optic chiasm; injury of optic tract and pathways; injuries of visual cortex</t>
  </si>
  <si>
    <t>S06</t>
  </si>
  <si>
    <t>Intracranial injury</t>
  </si>
  <si>
    <t>S07.1</t>
  </si>
  <si>
    <t>Crushing injury of skull</t>
  </si>
  <si>
    <t>T74.4</t>
  </si>
  <si>
    <t>Shaken infant syndrome</t>
  </si>
  <si>
    <t xml:space="preserve">Fracture of other specified skull and facial bones; unspecified fracture 
**In the FY 2017 ICD-10-CM code set, which went into effect on Oct 1, 2016, the S02.8 code was expanded to include several subcodes (S02.80, S02.81, and S02.82). These subcodes should be included in the selection criteria for the indicator if using data for admissions/visits after Oct 1, 2016. In FY 2020, the S02.8 code was expanded again to include S02.83-, S02.84- and S02.85. These subcodes are not included in the selection criteria for the indicator as they represent fractures to the medial and lateral orbital wall, or unspecified fractures of the orbit and are not considered to be TBI. </t>
  </si>
  <si>
    <t>ICD-10-CM Codes for Nonfatal Hip Fractures (for both Hospitalizations and ED visits) 
Have one of the following ICD-10-CM* diagnosis codes in any field
*Only include cases if the 7th character of the code is A, B, C or missing (reflects initial encounter, active treatment)</t>
  </si>
  <si>
    <t>ICD-10-CM Codes for Nonfatal TBI (for both Hospitalizations and ED visits)
Have one of the following ICD-10-CM* diagnosis codes in any field
*Only Include cases if the 7th character of the code is A, B, or missing (reflects initial encounter, active treatment)</t>
  </si>
  <si>
    <t>Fracture of neck of femur</t>
  </si>
  <si>
    <t>S01.0–S01.9</t>
  </si>
  <si>
    <t>Open wound of head</t>
  </si>
  <si>
    <t>S02.0, S02.1, S02.3, S02.7–S02.9</t>
  </si>
  <si>
    <t>Fracture of skull and facial bones</t>
  </si>
  <si>
    <t>S04.0</t>
  </si>
  <si>
    <t>Injury of optic nerve and pathways</t>
  </si>
  <si>
    <t>S06.0–S06.9</t>
  </si>
  <si>
    <t>S07.0, S07.1, S07.8, S07.9</t>
  </si>
  <si>
    <t>Crushing injury of head</t>
  </si>
  <si>
    <t>S09.7-S09.9</t>
  </si>
  <si>
    <t>Other and unspecified injuries of head</t>
  </si>
  <si>
    <t>T90.1, T90.2, T90.4, T90.5, T90.8, T90.9</t>
  </si>
  <si>
    <t>Sequelae of injuries of head</t>
  </si>
  <si>
    <t>ICD-10 Codes for Hip Fractures - Have one of the following ICD-10 codes in any multiple cause of death field</t>
  </si>
  <si>
    <t>ICD-10 Codes for TBI - Have one of the following ICD-10 codes in any multiple cause of death field</t>
  </si>
  <si>
    <t>Hospitalizations and ED Visits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</si>
</sst>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Red]#,##0"/>
    <numFmt numFmtId="165" formatCode="#,##0.0"/>
    <numFmt numFmtId="166" formatCode="#,##0.0;[Red]#,##0.0"/>
    <numFmt numFmtId="167" formatCode="0.0"/>
  </numFmts>
  <fonts count="34" x14ac:knownFonts="1">
    <font>
      <sz val="10"/>
      <name val="Arial"/>
    </font>
    <font>
      <sz val="11"/>
      <color theme="1"/>
      <name val="Calibri"/>
      <family val="2"/>
      <scheme val="minor"/>
    </font>
    <font>
      <b/>
      <sz val="10"/>
      <name val="Arial"/>
      <family val="2"/>
    </font>
    <font>
      <sz val="10"/>
      <color indexed="12"/>
      <name val="Arial"/>
      <family val="2"/>
    </font>
    <font>
      <sz val="10"/>
      <name val="Arial"/>
      <family val="2"/>
    </font>
    <font>
      <b/>
      <sz val="10"/>
      <color indexed="12"/>
      <name val="Arial"/>
      <family val="2"/>
    </font>
    <font>
      <i/>
      <sz val="10"/>
      <color indexed="10"/>
      <name val="Arial"/>
      <family val="2"/>
    </font>
    <font>
      <sz val="14"/>
      <name val="Arial"/>
      <family val="2"/>
    </font>
    <font>
      <i/>
      <sz val="9"/>
      <color theme="0"/>
      <name val="Arial"/>
      <family val="2"/>
    </font>
    <font>
      <sz val="9"/>
      <name val="Arial"/>
      <family val="2"/>
    </font>
    <font>
      <sz val="11"/>
      <name val="Calibri"/>
      <family val="2"/>
      <scheme val="minor"/>
    </font>
    <font>
      <b/>
      <sz val="11"/>
      <name val="Calibri"/>
      <family val="2"/>
      <scheme val="minor"/>
    </font>
    <font>
      <sz val="10"/>
      <color rgb="FFFF0000"/>
      <name val="Arial"/>
      <family val="2"/>
    </font>
    <font>
      <b/>
      <sz val="20"/>
      <name val="Calibri"/>
      <family val="2"/>
      <scheme val="minor"/>
    </font>
    <font>
      <b/>
      <sz val="11"/>
      <name val="Arial"/>
      <family val="2"/>
    </font>
    <font>
      <sz val="11"/>
      <color rgb="FF000000"/>
      <name val="Calibri"/>
      <family val="2"/>
      <scheme val="minor"/>
    </font>
    <font>
      <i/>
      <sz val="10"/>
      <color theme="0"/>
      <name val="Arial"/>
      <family val="2"/>
    </font>
    <font>
      <sz val="10"/>
      <name val="Arial"/>
    </font>
    <font>
      <b/>
      <sz val="12"/>
      <name val="Calibri"/>
      <family val="2"/>
      <scheme val="minor"/>
    </font>
    <font>
      <sz val="11"/>
      <name val="Arial"/>
      <family val="2"/>
    </font>
    <font>
      <sz val="11"/>
      <color rgb="FFFF0000"/>
      <name val="Arial"/>
      <family val="2"/>
    </font>
    <font>
      <i/>
      <sz val="12"/>
      <color theme="0"/>
      <name val="Calibri"/>
      <family val="2"/>
      <scheme val="minor"/>
    </font>
    <font>
      <b/>
      <i/>
      <sz val="11"/>
      <color theme="0"/>
      <name val="Calibri"/>
      <family val="2"/>
      <scheme val="minor"/>
    </font>
    <font>
      <sz val="11"/>
      <color rgb="FF0000FF"/>
      <name val="Calibri"/>
      <family val="2"/>
      <scheme val="minor"/>
    </font>
    <font>
      <i/>
      <sz val="11"/>
      <color theme="0"/>
      <name val="Calibri"/>
      <family val="2"/>
      <scheme val="minor"/>
    </font>
    <font>
      <b/>
      <sz val="11"/>
      <color rgb="FFFF0000"/>
      <name val="Calibri"/>
      <family val="2"/>
      <scheme val="minor"/>
    </font>
    <font>
      <sz val="11"/>
      <color indexed="12"/>
      <name val="Calibri"/>
      <family val="2"/>
      <scheme val="minor"/>
    </font>
    <font>
      <b/>
      <sz val="11"/>
      <color rgb="FF00B050"/>
      <name val="Calibri"/>
      <family val="2"/>
      <scheme val="minor"/>
    </font>
    <font>
      <b/>
      <sz val="11"/>
      <color rgb="FF0070C0"/>
      <name val="Calibri"/>
      <family val="2"/>
      <scheme val="minor"/>
    </font>
    <font>
      <b/>
      <sz val="10"/>
      <name val="Calibri"/>
      <family val="2"/>
      <scheme val="minor"/>
    </font>
    <font>
      <sz val="10"/>
      <name val="Calibri"/>
      <family val="2"/>
      <scheme val="minor"/>
    </font>
    <font>
      <b/>
      <sz val="12"/>
      <color theme="0"/>
      <name val="Calibri"/>
      <family val="2"/>
      <scheme val="minor"/>
    </font>
    <font>
      <sz val="12"/>
      <name val="Calibri"/>
      <family val="2"/>
      <scheme val="minor"/>
    </font>
    <font>
      <b/>
      <sz val="14"/>
      <name val="Calibri"/>
      <family val="2"/>
      <scheme val="minor"/>
    </font>
  </fonts>
  <fills count="22">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rgb="FFAEAAAA"/>
        <bgColor indexed="64"/>
      </patternFill>
    </fill>
    <fill>
      <patternFill patternType="solid">
        <fgColor theme="4" tint="0.79998168889431442"/>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rgb="FFFFFF99"/>
        <bgColor indexed="64"/>
      </patternFill>
    </fill>
    <fill>
      <patternFill patternType="solid">
        <fgColor theme="1" tint="0.499984740745262"/>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6" tint="0.39997558519241921"/>
        <bgColor indexed="64"/>
      </patternFill>
    </fill>
    <fill>
      <patternFill patternType="solid">
        <fgColor rgb="FF0070C0"/>
        <bgColor indexed="64"/>
      </patternFill>
    </fill>
  </fills>
  <borders count="77">
    <border>
      <left/>
      <right/>
      <top/>
      <bottom/>
      <diagonal/>
    </border>
    <border>
      <left style="thin">
        <color indexed="10"/>
      </left>
      <right/>
      <top/>
      <bottom style="thin">
        <color indexed="10"/>
      </bottom>
      <diagonal/>
    </border>
    <border>
      <left style="thin">
        <color rgb="FFFF0000"/>
      </left>
      <right style="thin">
        <color rgb="FFFF0000"/>
      </right>
      <top/>
      <bottom style="thin">
        <color rgb="FFFF0000"/>
      </bottom>
      <diagonal/>
    </border>
    <border>
      <left style="thin">
        <color indexed="10"/>
      </left>
      <right style="thin">
        <color indexed="10"/>
      </right>
      <top/>
      <bottom style="thin">
        <color indexed="10"/>
      </bottom>
      <diagonal/>
    </border>
    <border>
      <left style="thin">
        <color rgb="FFFF0000"/>
      </left>
      <right style="thin">
        <color rgb="FFFF0000"/>
      </right>
      <top style="thin">
        <color rgb="FFFF0000"/>
      </top>
      <bottom style="thin">
        <color rgb="FFFF0000"/>
      </bottom>
      <diagonal/>
    </border>
    <border>
      <left style="thin">
        <color indexed="64"/>
      </left>
      <right/>
      <top/>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style="thin">
        <color indexed="64"/>
      </left>
      <right/>
      <top/>
      <bottom style="thin">
        <color theme="4"/>
      </bottom>
      <diagonal/>
    </border>
    <border>
      <left style="thin">
        <color rgb="FF000000"/>
      </left>
      <right style="thin">
        <color theme="4"/>
      </right>
      <top style="thin">
        <color theme="4"/>
      </top>
      <bottom style="thin">
        <color indexed="64"/>
      </bottom>
      <diagonal/>
    </border>
    <border>
      <left style="thin">
        <color rgb="FFFF0000"/>
      </left>
      <right style="thin">
        <color theme="4"/>
      </right>
      <top style="thin">
        <color indexed="64"/>
      </top>
      <bottom style="thin">
        <color rgb="FFFF0000"/>
      </bottom>
      <diagonal/>
    </border>
    <border>
      <left style="thin">
        <color rgb="FFFF0000"/>
      </left>
      <right style="thin">
        <color theme="4"/>
      </right>
      <top style="thin">
        <color rgb="FFFF0000"/>
      </top>
      <bottom style="thin">
        <color rgb="FFFF0000"/>
      </bottom>
      <diagonal/>
    </border>
    <border>
      <left/>
      <right style="thin">
        <color theme="4"/>
      </right>
      <top style="thin">
        <color rgb="FFFF0000"/>
      </top>
      <bottom style="thin">
        <color theme="4"/>
      </bottom>
      <diagonal/>
    </border>
    <border>
      <left/>
      <right/>
      <top/>
      <bottom style="thin">
        <color theme="9"/>
      </bottom>
      <diagonal/>
    </border>
    <border>
      <left style="thin">
        <color rgb="FFFF0000"/>
      </left>
      <right style="thin">
        <color theme="9"/>
      </right>
      <top style="thin">
        <color indexed="64"/>
      </top>
      <bottom style="thin">
        <color rgb="FFFF0000"/>
      </bottom>
      <diagonal/>
    </border>
    <border>
      <left style="thin">
        <color rgb="FFFF0000"/>
      </left>
      <right style="thin">
        <color theme="9"/>
      </right>
      <top style="thin">
        <color rgb="FFFF0000"/>
      </top>
      <bottom style="thin">
        <color rgb="FFFF0000"/>
      </bottom>
      <diagonal/>
    </border>
    <border>
      <left style="thin">
        <color indexed="64"/>
      </left>
      <right/>
      <top/>
      <bottom style="thin">
        <color theme="9"/>
      </bottom>
      <diagonal/>
    </border>
    <border>
      <left/>
      <right/>
      <top/>
      <bottom style="thin">
        <color theme="5" tint="0.39997558519241921"/>
      </bottom>
      <diagonal/>
    </border>
    <border>
      <left style="thin">
        <color indexed="64"/>
      </left>
      <right/>
      <top/>
      <bottom style="thin">
        <color theme="5" tint="0.39997558519241921"/>
      </bottom>
      <diagonal/>
    </border>
    <border>
      <left style="thin">
        <color rgb="FFFF0000"/>
      </left>
      <right style="thin">
        <color theme="5" tint="0.39997558519241921"/>
      </right>
      <top style="thin">
        <color rgb="FFFF0000"/>
      </top>
      <bottom style="thin">
        <color rgb="FFFF0000"/>
      </bottom>
      <diagonal/>
    </border>
    <border>
      <left style="thin">
        <color rgb="FFFF0000"/>
      </left>
      <right style="thin">
        <color theme="5" tint="0.39997558519241921"/>
      </right>
      <top style="thin">
        <color indexed="64"/>
      </top>
      <bottom style="thin">
        <color rgb="FFFF0000"/>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F0000"/>
      </left>
      <right/>
      <top/>
      <bottom style="thin">
        <color rgb="FFFF0000"/>
      </bottom>
      <diagonal/>
    </border>
    <border>
      <left style="thin">
        <color rgb="FFFF0000"/>
      </left>
      <right/>
      <top style="thin">
        <color rgb="FFFF0000"/>
      </top>
      <bottom style="thin">
        <color rgb="FFFF0000"/>
      </bottom>
      <diagonal/>
    </border>
    <border>
      <left/>
      <right/>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thin">
        <color theme="0"/>
      </left>
      <right style="thin">
        <color theme="0"/>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10"/>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right/>
      <top style="thin">
        <color indexed="10"/>
      </top>
      <bottom style="thin">
        <color theme="4"/>
      </bottom>
      <diagonal/>
    </border>
    <border>
      <left/>
      <right/>
      <top style="thin">
        <color indexed="10"/>
      </top>
      <bottom style="thin">
        <color theme="9"/>
      </bottom>
      <diagonal/>
    </border>
    <border>
      <left/>
      <right/>
      <top style="thin">
        <color indexed="10"/>
      </top>
      <bottom style="thin">
        <color theme="5" tint="0.3999755851924192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style="thin">
        <color indexed="64"/>
      </bottom>
      <diagonal/>
    </border>
  </borders>
  <cellStyleXfs count="5">
    <xf numFmtId="0" fontId="0" fillId="0" borderId="0"/>
    <xf numFmtId="0" fontId="4" fillId="0" borderId="0"/>
    <xf numFmtId="9" fontId="4" fillId="0" borderId="0" applyFont="0" applyFill="0" applyBorder="0" applyAlignment="0" applyProtection="0"/>
    <xf numFmtId="0" fontId="1" fillId="0" borderId="0"/>
    <xf numFmtId="9" fontId="17" fillId="0" borderId="0" applyFont="0" applyFill="0" applyBorder="0" applyAlignment="0" applyProtection="0"/>
  </cellStyleXfs>
  <cellXfs count="346">
    <xf numFmtId="0" fontId="0" fillId="0" borderId="0" xfId="0"/>
    <xf numFmtId="0" fontId="2" fillId="0" borderId="0" xfId="0" applyFont="1"/>
    <xf numFmtId="0" fontId="2" fillId="0" borderId="0" xfId="0" applyFont="1" applyAlignment="1">
      <alignment wrapText="1"/>
    </xf>
    <xf numFmtId="1" fontId="0" fillId="0" borderId="0" xfId="0" applyNumberFormat="1"/>
    <xf numFmtId="3" fontId="0" fillId="0" borderId="0" xfId="0" applyNumberFormat="1"/>
    <xf numFmtId="0" fontId="5" fillId="0" borderId="0" xfId="0" applyFont="1"/>
    <xf numFmtId="0" fontId="4" fillId="0" borderId="0" xfId="0" applyFont="1"/>
    <xf numFmtId="0" fontId="3" fillId="0" borderId="0" xfId="0" applyFont="1"/>
    <xf numFmtId="16" fontId="3" fillId="0" borderId="0" xfId="0" applyNumberFormat="1" applyFont="1"/>
    <xf numFmtId="164" fontId="0" fillId="0" borderId="0" xfId="0" applyNumberFormat="1" applyProtection="1">
      <protection locked="0"/>
    </xf>
    <xf numFmtId="0" fontId="2" fillId="2" borderId="7" xfId="0" applyFont="1" applyFill="1" applyBorder="1" applyAlignment="1">
      <alignment wrapText="1"/>
    </xf>
    <xf numFmtId="0" fontId="0" fillId="0" borderId="6" xfId="0" applyBorder="1"/>
    <xf numFmtId="0" fontId="4" fillId="4" borderId="6" xfId="0" applyFont="1" applyFill="1" applyBorder="1"/>
    <xf numFmtId="0" fontId="2" fillId="0" borderId="5" xfId="0" applyFont="1" applyBorder="1" applyAlignment="1">
      <alignment wrapText="1"/>
    </xf>
    <xf numFmtId="0" fontId="0" fillId="0" borderId="9" xfId="0" applyBorder="1"/>
    <xf numFmtId="0" fontId="0" fillId="5" borderId="6" xfId="0" applyFill="1" applyBorder="1"/>
    <xf numFmtId="0" fontId="4" fillId="5" borderId="6" xfId="0" applyFont="1" applyFill="1" applyBorder="1"/>
    <xf numFmtId="0" fontId="0" fillId="0" borderId="14" xfId="0" applyBorder="1"/>
    <xf numFmtId="0" fontId="4" fillId="4" borderId="14" xfId="0" applyFont="1" applyFill="1" applyBorder="1"/>
    <xf numFmtId="0" fontId="4" fillId="5" borderId="14" xfId="0" applyFont="1" applyFill="1" applyBorder="1"/>
    <xf numFmtId="0" fontId="0" fillId="5" borderId="14" xfId="0" applyFill="1" applyBorder="1"/>
    <xf numFmtId="0" fontId="0" fillId="0" borderId="17" xfId="0" applyBorder="1"/>
    <xf numFmtId="0" fontId="0" fillId="0" borderId="18" xfId="0" applyBorder="1"/>
    <xf numFmtId="0" fontId="4" fillId="4" borderId="18" xfId="0" applyFont="1" applyFill="1" applyBorder="1"/>
    <xf numFmtId="0" fontId="4" fillId="5" borderId="18" xfId="0" applyFont="1" applyFill="1" applyBorder="1"/>
    <xf numFmtId="0" fontId="0" fillId="5" borderId="18" xfId="0" applyFill="1" applyBorder="1"/>
    <xf numFmtId="0" fontId="0" fillId="0" borderId="19" xfId="0" applyBorder="1"/>
    <xf numFmtId="0" fontId="2" fillId="5" borderId="7" xfId="0" applyFont="1" applyFill="1" applyBorder="1" applyAlignment="1">
      <alignment wrapText="1"/>
    </xf>
    <xf numFmtId="164" fontId="0" fillId="5" borderId="2" xfId="0" applyNumberFormat="1" applyFill="1" applyBorder="1" applyProtection="1">
      <protection locked="0"/>
    </xf>
    <xf numFmtId="164" fontId="0" fillId="5" borderId="11" xfId="0" applyNumberFormat="1" applyFill="1" applyBorder="1" applyProtection="1">
      <protection locked="0"/>
    </xf>
    <xf numFmtId="164" fontId="0" fillId="5" borderId="4" xfId="0" applyNumberFormat="1" applyFill="1" applyBorder="1" applyProtection="1">
      <protection locked="0"/>
    </xf>
    <xf numFmtId="164" fontId="0" fillId="5" borderId="12" xfId="0" applyNumberFormat="1" applyFill="1" applyBorder="1" applyProtection="1">
      <protection locked="0"/>
    </xf>
    <xf numFmtId="164" fontId="0" fillId="5" borderId="15" xfId="0" applyNumberFormat="1" applyFill="1" applyBorder="1" applyProtection="1">
      <protection locked="0"/>
    </xf>
    <xf numFmtId="164" fontId="0" fillId="5" borderId="16" xfId="0" applyNumberFormat="1" applyFill="1" applyBorder="1" applyProtection="1">
      <protection locked="0"/>
    </xf>
    <xf numFmtId="164" fontId="0" fillId="5" borderId="21" xfId="0" applyNumberFormat="1" applyFill="1" applyBorder="1" applyProtection="1">
      <protection locked="0"/>
    </xf>
    <xf numFmtId="164" fontId="0" fillId="5" borderId="20" xfId="0" applyNumberFormat="1" applyFill="1" applyBorder="1" applyProtection="1">
      <protection locked="0"/>
    </xf>
    <xf numFmtId="0" fontId="2" fillId="3" borderId="8" xfId="0" applyFont="1" applyFill="1" applyBorder="1" applyAlignment="1">
      <alignment wrapText="1"/>
    </xf>
    <xf numFmtId="164" fontId="0" fillId="3" borderId="1" xfId="0" applyNumberFormat="1" applyFill="1" applyBorder="1" applyProtection="1">
      <protection locked="0"/>
    </xf>
    <xf numFmtId="164" fontId="0" fillId="3" borderId="2" xfId="0" applyNumberFormat="1" applyFill="1" applyBorder="1" applyProtection="1">
      <protection locked="0"/>
    </xf>
    <xf numFmtId="164" fontId="0" fillId="3" borderId="4" xfId="0" applyNumberFormat="1" applyFill="1" applyBorder="1" applyProtection="1">
      <protection locked="0"/>
    </xf>
    <xf numFmtId="164" fontId="0" fillId="5" borderId="22" xfId="0" applyNumberFormat="1" applyFill="1" applyBorder="1" applyProtection="1">
      <protection locked="0"/>
    </xf>
    <xf numFmtId="0" fontId="2" fillId="0" borderId="22" xfId="0" applyFont="1" applyBorder="1" applyAlignment="1">
      <alignment wrapText="1"/>
    </xf>
    <xf numFmtId="0" fontId="2" fillId="2" borderId="22" xfId="0" applyFont="1" applyFill="1" applyBorder="1" applyAlignment="1">
      <alignment wrapText="1"/>
    </xf>
    <xf numFmtId="0" fontId="2" fillId="3" borderId="22" xfId="0" applyFont="1" applyFill="1" applyBorder="1" applyAlignment="1">
      <alignment wrapText="1"/>
    </xf>
    <xf numFmtId="0" fontId="2" fillId="5" borderId="22" xfId="0" applyFont="1" applyFill="1" applyBorder="1" applyAlignment="1">
      <alignment wrapText="1"/>
    </xf>
    <xf numFmtId="0" fontId="0" fillId="0" borderId="22" xfId="0" applyBorder="1"/>
    <xf numFmtId="3" fontId="0" fillId="3" borderId="22" xfId="0" applyNumberFormat="1" applyFill="1" applyBorder="1"/>
    <xf numFmtId="0" fontId="0" fillId="3" borderId="22" xfId="0" applyFill="1" applyBorder="1"/>
    <xf numFmtId="0" fontId="0" fillId="5" borderId="22" xfId="0" applyFill="1" applyBorder="1"/>
    <xf numFmtId="164" fontId="0" fillId="2" borderId="3" xfId="0" applyNumberFormat="1" applyFill="1" applyBorder="1" applyProtection="1">
      <protection locked="0"/>
    </xf>
    <xf numFmtId="3" fontId="0" fillId="2" borderId="22" xfId="0" applyNumberFormat="1" applyFill="1" applyBorder="1"/>
    <xf numFmtId="164" fontId="0" fillId="5" borderId="23" xfId="0" applyNumberFormat="1" applyFill="1" applyBorder="1" applyProtection="1">
      <protection locked="0"/>
    </xf>
    <xf numFmtId="164" fontId="0" fillId="5" borderId="24" xfId="0" applyNumberFormat="1" applyFill="1" applyBorder="1" applyProtection="1">
      <protection locked="0"/>
    </xf>
    <xf numFmtId="0" fontId="0" fillId="0" borderId="26" xfId="0" applyBorder="1"/>
    <xf numFmtId="0" fontId="2" fillId="0" borderId="27" xfId="0" applyFont="1" applyBorder="1" applyAlignment="1">
      <alignment wrapText="1"/>
    </xf>
    <xf numFmtId="0" fontId="4" fillId="6" borderId="0" xfId="0" applyFont="1" applyFill="1"/>
    <xf numFmtId="0" fontId="0" fillId="6" borderId="0" xfId="0" applyFill="1"/>
    <xf numFmtId="0" fontId="2" fillId="6" borderId="10" xfId="0" applyFont="1" applyFill="1" applyBorder="1" applyAlignment="1">
      <alignment wrapText="1"/>
    </xf>
    <xf numFmtId="164" fontId="0" fillId="6" borderId="23" xfId="0" applyNumberFormat="1" applyFill="1" applyBorder="1" applyProtection="1">
      <protection locked="0"/>
    </xf>
    <xf numFmtId="164" fontId="4" fillId="6" borderId="11" xfId="0" applyNumberFormat="1" applyFont="1" applyFill="1" applyBorder="1" applyProtection="1">
      <protection locked="0"/>
    </xf>
    <xf numFmtId="164" fontId="0" fillId="6" borderId="24" xfId="0" applyNumberFormat="1" applyFill="1" applyBorder="1" applyProtection="1">
      <protection locked="0"/>
    </xf>
    <xf numFmtId="164" fontId="4" fillId="6" borderId="12" xfId="0" applyNumberFormat="1" applyFont="1" applyFill="1" applyBorder="1" applyProtection="1">
      <protection locked="0"/>
    </xf>
    <xf numFmtId="164" fontId="0" fillId="6" borderId="11" xfId="0" applyNumberFormat="1" applyFill="1" applyBorder="1" applyProtection="1">
      <protection locked="0"/>
    </xf>
    <xf numFmtId="164" fontId="0" fillId="6" borderId="12" xfId="0" applyNumberFormat="1" applyFill="1" applyBorder="1" applyProtection="1">
      <protection locked="0"/>
    </xf>
    <xf numFmtId="0" fontId="2" fillId="0" borderId="28" xfId="0" applyFont="1" applyBorder="1" applyAlignment="1">
      <alignment wrapText="1"/>
    </xf>
    <xf numFmtId="0" fontId="0" fillId="0" borderId="29" xfId="0" applyBorder="1"/>
    <xf numFmtId="3" fontId="4" fillId="0" borderId="22" xfId="1" applyNumberFormat="1" applyBorder="1"/>
    <xf numFmtId="0" fontId="4" fillId="0" borderId="22" xfId="1" applyBorder="1"/>
    <xf numFmtId="3" fontId="0" fillId="0" borderId="22" xfId="0" applyNumberFormat="1" applyBorder="1"/>
    <xf numFmtId="3" fontId="0" fillId="6" borderId="13" xfId="0" applyNumberFormat="1" applyFill="1" applyBorder="1"/>
    <xf numFmtId="164" fontId="0" fillId="6" borderId="13" xfId="0" applyNumberFormat="1" applyFill="1" applyBorder="1"/>
    <xf numFmtId="0" fontId="8" fillId="8" borderId="30" xfId="0" applyFont="1" applyFill="1" applyBorder="1" applyAlignment="1">
      <alignment horizontal="center" vertical="center" wrapText="1"/>
    </xf>
    <xf numFmtId="0" fontId="9" fillId="0" borderId="30" xfId="0" applyFont="1" applyBorder="1"/>
    <xf numFmtId="0" fontId="0" fillId="0" borderId="0" xfId="0" applyAlignment="1">
      <alignment vertical="center"/>
    </xf>
    <xf numFmtId="164" fontId="0" fillId="2" borderId="22" xfId="0" applyNumberFormat="1" applyFill="1" applyBorder="1"/>
    <xf numFmtId="164" fontId="0" fillId="3" borderId="22" xfId="0" applyNumberFormat="1" applyFill="1" applyBorder="1"/>
    <xf numFmtId="3" fontId="0" fillId="0" borderId="29" xfId="0" applyNumberFormat="1" applyBorder="1"/>
    <xf numFmtId="164" fontId="4" fillId="0" borderId="22" xfId="0" applyNumberFormat="1" applyFont="1" applyBorder="1"/>
    <xf numFmtId="164" fontId="0" fillId="0" borderId="22" xfId="0" applyNumberFormat="1" applyBorder="1"/>
    <xf numFmtId="164" fontId="0" fillId="0" borderId="0" xfId="0" applyNumberFormat="1"/>
    <xf numFmtId="164" fontId="4" fillId="0" borderId="3" xfId="0" applyNumberFormat="1" applyFont="1" applyBorder="1" applyProtection="1">
      <protection locked="0"/>
    </xf>
    <xf numFmtId="0" fontId="0" fillId="0" borderId="25" xfId="0" applyBorder="1"/>
    <xf numFmtId="0" fontId="2" fillId="0" borderId="26" xfId="0" applyFont="1" applyBorder="1" applyAlignment="1">
      <alignment wrapText="1"/>
    </xf>
    <xf numFmtId="0" fontId="2" fillId="0" borderId="4" xfId="0" applyFont="1" applyBorder="1" applyAlignment="1">
      <alignment wrapText="1"/>
    </xf>
    <xf numFmtId="1" fontId="0" fillId="5" borderId="22" xfId="0" applyNumberFormat="1" applyFill="1" applyBorder="1"/>
    <xf numFmtId="0" fontId="4" fillId="0" borderId="0" xfId="1"/>
    <xf numFmtId="0" fontId="10" fillId="0" borderId="0" xfId="3" applyFont="1" applyAlignment="1">
      <alignment horizontal="left" wrapText="1"/>
    </xf>
    <xf numFmtId="0" fontId="10" fillId="0" borderId="0" xfId="3" applyFont="1"/>
    <xf numFmtId="0" fontId="8" fillId="8" borderId="0" xfId="0" applyFont="1" applyFill="1" applyAlignment="1">
      <alignment horizontal="center" vertical="center" wrapText="1"/>
    </xf>
    <xf numFmtId="49" fontId="3" fillId="0" borderId="0" xfId="0" applyNumberFormat="1" applyFont="1"/>
    <xf numFmtId="0" fontId="13" fillId="11" borderId="0" xfId="3" applyFont="1" applyFill="1"/>
    <xf numFmtId="0" fontId="13" fillId="13" borderId="0" xfId="3" applyFont="1" applyFill="1"/>
    <xf numFmtId="0" fontId="4" fillId="13" borderId="0" xfId="1" applyFill="1"/>
    <xf numFmtId="0" fontId="13" fillId="12" borderId="0" xfId="3" applyFont="1" applyFill="1"/>
    <xf numFmtId="0" fontId="4" fillId="12" borderId="0" xfId="1" applyFill="1"/>
    <xf numFmtId="0" fontId="11" fillId="0" borderId="39" xfId="3" applyFont="1" applyBorder="1" applyAlignment="1">
      <alignment horizontal="center"/>
    </xf>
    <xf numFmtId="0" fontId="11" fillId="0" borderId="40" xfId="3" applyFont="1" applyBorder="1" applyAlignment="1">
      <alignment horizontal="center" wrapText="1"/>
    </xf>
    <xf numFmtId="0" fontId="7" fillId="0" borderId="0" xfId="1" applyFont="1"/>
    <xf numFmtId="0" fontId="10" fillId="11" borderId="0" xfId="3" applyFont="1" applyFill="1" applyAlignment="1">
      <alignment horizontal="left" wrapText="1"/>
    </xf>
    <xf numFmtId="0" fontId="8" fillId="8" borderId="30" xfId="1" applyFont="1" applyFill="1" applyBorder="1" applyAlignment="1">
      <alignment horizontal="center" vertical="center" wrapText="1"/>
    </xf>
    <xf numFmtId="0" fontId="9" fillId="0" borderId="30" xfId="1" applyFont="1" applyBorder="1"/>
    <xf numFmtId="0" fontId="16" fillId="8" borderId="0" xfId="1" applyFont="1" applyFill="1" applyAlignment="1">
      <alignment horizontal="center" vertical="center" wrapText="1"/>
    </xf>
    <xf numFmtId="0" fontId="4" fillId="0" borderId="0" xfId="1" applyAlignment="1">
      <alignment vertical="center"/>
    </xf>
    <xf numFmtId="0" fontId="4" fillId="0" borderId="6" xfId="1" applyBorder="1"/>
    <xf numFmtId="0" fontId="4" fillId="4" borderId="6" xfId="1" applyFill="1" applyBorder="1"/>
    <xf numFmtId="0" fontId="4" fillId="5" borderId="6" xfId="1" applyFill="1" applyBorder="1"/>
    <xf numFmtId="0" fontId="2" fillId="0" borderId="5" xfId="1" applyFont="1" applyBorder="1" applyAlignment="1">
      <alignment wrapText="1"/>
    </xf>
    <xf numFmtId="0" fontId="2" fillId="2" borderId="7" xfId="1" applyFont="1" applyFill="1" applyBorder="1" applyAlignment="1">
      <alignment wrapText="1"/>
    </xf>
    <xf numFmtId="0" fontId="2" fillId="3" borderId="8" xfId="1" applyFont="1" applyFill="1" applyBorder="1" applyAlignment="1">
      <alignment wrapText="1"/>
    </xf>
    <xf numFmtId="0" fontId="2" fillId="5" borderId="7" xfId="1" applyFont="1" applyFill="1" applyBorder="1" applyAlignment="1">
      <alignment wrapText="1"/>
    </xf>
    <xf numFmtId="0" fontId="2" fillId="0" borderId="0" xfId="1" applyFont="1" applyAlignment="1">
      <alignment wrapText="1"/>
    </xf>
    <xf numFmtId="0" fontId="2" fillId="0" borderId="22" xfId="1" applyFont="1" applyBorder="1" applyAlignment="1">
      <alignment wrapText="1"/>
    </xf>
    <xf numFmtId="0" fontId="2" fillId="0" borderId="28" xfId="1" applyFont="1" applyBorder="1" applyAlignment="1">
      <alignment wrapText="1"/>
    </xf>
    <xf numFmtId="0" fontId="2" fillId="2" borderId="22" xfId="1" applyFont="1" applyFill="1" applyBorder="1" applyAlignment="1">
      <alignment wrapText="1"/>
    </xf>
    <xf numFmtId="0" fontId="2" fillId="3" borderId="22" xfId="1" applyFont="1" applyFill="1" applyBorder="1" applyAlignment="1">
      <alignment wrapText="1"/>
    </xf>
    <xf numFmtId="0" fontId="3" fillId="0" borderId="0" xfId="1" applyFont="1"/>
    <xf numFmtId="164" fontId="4" fillId="2" borderId="3" xfId="1" applyNumberFormat="1" applyFill="1" applyBorder="1" applyProtection="1">
      <protection locked="0"/>
    </xf>
    <xf numFmtId="164" fontId="4" fillId="3" borderId="1" xfId="1" applyNumberFormat="1" applyFill="1" applyBorder="1" applyProtection="1">
      <protection locked="0"/>
    </xf>
    <xf numFmtId="164" fontId="4" fillId="3" borderId="2" xfId="1" applyNumberFormat="1" applyFill="1" applyBorder="1" applyProtection="1">
      <protection locked="0"/>
    </xf>
    <xf numFmtId="164" fontId="4" fillId="5" borderId="2" xfId="1" applyNumberFormat="1" applyFill="1" applyBorder="1" applyProtection="1">
      <protection locked="0"/>
    </xf>
    <xf numFmtId="164" fontId="4" fillId="5" borderId="23" xfId="1" applyNumberFormat="1" applyFill="1" applyBorder="1" applyProtection="1">
      <protection locked="0"/>
    </xf>
    <xf numFmtId="164" fontId="4" fillId="5" borderId="11" xfId="1" applyNumberFormat="1" applyFill="1" applyBorder="1" applyProtection="1">
      <protection locked="0"/>
    </xf>
    <xf numFmtId="164" fontId="4" fillId="0" borderId="0" xfId="1" applyNumberFormat="1" applyProtection="1">
      <protection locked="0"/>
    </xf>
    <xf numFmtId="0" fontId="4" fillId="0" borderId="22" xfId="1" applyBorder="1" applyAlignment="1">
      <alignment wrapText="1"/>
    </xf>
    <xf numFmtId="3" fontId="4" fillId="0" borderId="0" xfId="1" applyNumberFormat="1"/>
    <xf numFmtId="165" fontId="4" fillId="2" borderId="22" xfId="1" applyNumberFormat="1" applyFill="1" applyBorder="1"/>
    <xf numFmtId="165" fontId="4" fillId="3" borderId="22" xfId="1" applyNumberFormat="1" applyFill="1" applyBorder="1"/>
    <xf numFmtId="165" fontId="4" fillId="5" borderId="22" xfId="1" applyNumberFormat="1" applyFill="1" applyBorder="1" applyProtection="1">
      <protection locked="0"/>
    </xf>
    <xf numFmtId="164" fontId="4" fillId="3" borderId="4" xfId="1" applyNumberFormat="1" applyFill="1" applyBorder="1" applyProtection="1">
      <protection locked="0"/>
    </xf>
    <xf numFmtId="164" fontId="4" fillId="5" borderId="4" xfId="1" applyNumberFormat="1" applyFill="1" applyBorder="1" applyProtection="1">
      <protection locked="0"/>
    </xf>
    <xf numFmtId="164" fontId="4" fillId="5" borderId="24" xfId="1" applyNumberFormat="1" applyFill="1" applyBorder="1" applyProtection="1">
      <protection locked="0"/>
    </xf>
    <xf numFmtId="164" fontId="4" fillId="5" borderId="12" xfId="1" applyNumberFormat="1" applyFill="1" applyBorder="1" applyProtection="1">
      <protection locked="0"/>
    </xf>
    <xf numFmtId="0" fontId="4" fillId="0" borderId="9" xfId="1" applyBorder="1"/>
    <xf numFmtId="164" fontId="4" fillId="0" borderId="22" xfId="1" applyNumberFormat="1" applyBorder="1"/>
    <xf numFmtId="164" fontId="4" fillId="0" borderId="0" xfId="1" applyNumberFormat="1"/>
    <xf numFmtId="0" fontId="4" fillId="0" borderId="29" xfId="1" applyBorder="1"/>
    <xf numFmtId="165" fontId="4" fillId="5" borderId="22" xfId="1" applyNumberFormat="1" applyFill="1" applyBorder="1"/>
    <xf numFmtId="0" fontId="4" fillId="0" borderId="14" xfId="1" applyBorder="1"/>
    <xf numFmtId="0" fontId="4" fillId="4" borderId="14" xfId="1" applyFill="1" applyBorder="1"/>
    <xf numFmtId="0" fontId="4" fillId="5" borderId="14" xfId="1" applyFill="1" applyBorder="1"/>
    <xf numFmtId="164" fontId="4" fillId="5" borderId="15" xfId="1" applyNumberFormat="1" applyFill="1" applyBorder="1" applyProtection="1">
      <protection locked="0"/>
    </xf>
    <xf numFmtId="164" fontId="4" fillId="5" borderId="16" xfId="1" applyNumberFormat="1" applyFill="1" applyBorder="1" applyProtection="1">
      <protection locked="0"/>
    </xf>
    <xf numFmtId="0" fontId="4" fillId="0" borderId="17" xfId="1" applyBorder="1"/>
    <xf numFmtId="0" fontId="4" fillId="0" borderId="18" xfId="1" applyBorder="1"/>
    <xf numFmtId="0" fontId="4" fillId="4" borderId="18" xfId="1" applyFill="1" applyBorder="1"/>
    <xf numFmtId="0" fontId="4" fillId="5" borderId="18" xfId="1" applyFill="1" applyBorder="1"/>
    <xf numFmtId="164" fontId="4" fillId="5" borderId="21" xfId="1" applyNumberFormat="1" applyFill="1" applyBorder="1" applyProtection="1">
      <protection locked="0"/>
    </xf>
    <xf numFmtId="164" fontId="4" fillId="5" borderId="20" xfId="1" applyNumberFormat="1" applyFill="1" applyBorder="1" applyProtection="1">
      <protection locked="0"/>
    </xf>
    <xf numFmtId="0" fontId="4" fillId="0" borderId="19" xfId="1" applyBorder="1"/>
    <xf numFmtId="166" fontId="4" fillId="2" borderId="22" xfId="1" applyNumberFormat="1" applyFill="1" applyBorder="1"/>
    <xf numFmtId="166" fontId="4" fillId="3" borderId="22" xfId="1" applyNumberFormat="1" applyFill="1" applyBorder="1"/>
    <xf numFmtId="166" fontId="4" fillId="5" borderId="22" xfId="1" applyNumberFormat="1" applyFill="1" applyBorder="1" applyProtection="1">
      <protection locked="0"/>
    </xf>
    <xf numFmtId="166" fontId="4" fillId="5" borderId="22" xfId="1" applyNumberFormat="1" applyFill="1" applyBorder="1"/>
    <xf numFmtId="0" fontId="8" fillId="8" borderId="0" xfId="1" applyFont="1" applyFill="1" applyAlignment="1">
      <alignment vertical="center" wrapText="1"/>
    </xf>
    <xf numFmtId="167" fontId="4" fillId="2" borderId="22" xfId="1" applyNumberFormat="1" applyFill="1" applyBorder="1"/>
    <xf numFmtId="167" fontId="4" fillId="3" borderId="22" xfId="1" applyNumberFormat="1" applyFill="1" applyBorder="1"/>
    <xf numFmtId="167" fontId="4" fillId="5" borderId="22" xfId="1" applyNumberFormat="1" applyFill="1" applyBorder="1" applyProtection="1">
      <protection locked="0"/>
    </xf>
    <xf numFmtId="167" fontId="4" fillId="5" borderId="22" xfId="1" applyNumberFormat="1" applyFill="1" applyBorder="1"/>
    <xf numFmtId="49" fontId="3" fillId="0" borderId="0" xfId="1" applyNumberFormat="1" applyFont="1"/>
    <xf numFmtId="0" fontId="5" fillId="0" borderId="0" xfId="0" applyFont="1" applyAlignment="1">
      <alignment wrapText="1"/>
    </xf>
    <xf numFmtId="3" fontId="4" fillId="0" borderId="22" xfId="1" applyNumberFormat="1" applyBorder="1" applyAlignment="1">
      <alignment wrapText="1"/>
    </xf>
    <xf numFmtId="1" fontId="4" fillId="0" borderId="22" xfId="1" applyNumberFormat="1" applyBorder="1" applyAlignment="1">
      <alignment wrapText="1"/>
    </xf>
    <xf numFmtId="0" fontId="9" fillId="0" borderId="0" xfId="1" applyFont="1"/>
    <xf numFmtId="0" fontId="2" fillId="6" borderId="10" xfId="1" applyFont="1" applyFill="1" applyBorder="1" applyAlignment="1">
      <alignment wrapText="1"/>
    </xf>
    <xf numFmtId="164" fontId="4" fillId="6" borderId="23" xfId="1" applyNumberFormat="1" applyFill="1" applyBorder="1" applyProtection="1">
      <protection locked="0"/>
    </xf>
    <xf numFmtId="164" fontId="4" fillId="6" borderId="11" xfId="1" applyNumberFormat="1" applyFill="1" applyBorder="1" applyProtection="1">
      <protection locked="0"/>
    </xf>
    <xf numFmtId="164" fontId="4" fillId="6" borderId="24" xfId="1" applyNumberFormat="1" applyFill="1" applyBorder="1" applyProtection="1">
      <protection locked="0"/>
    </xf>
    <xf numFmtId="164" fontId="4" fillId="6" borderId="12" xfId="1" applyNumberFormat="1" applyFill="1" applyBorder="1" applyProtection="1">
      <protection locked="0"/>
    </xf>
    <xf numFmtId="0" fontId="11" fillId="0" borderId="0" xfId="0" applyFont="1"/>
    <xf numFmtId="0" fontId="18" fillId="14" borderId="0" xfId="1" applyFont="1" applyFill="1" applyAlignment="1">
      <alignment horizontal="center" vertical="center" wrapText="1"/>
    </xf>
    <xf numFmtId="0" fontId="11" fillId="14" borderId="0" xfId="1" applyFont="1" applyFill="1" applyAlignment="1">
      <alignment horizontal="center" vertical="center" wrapText="1"/>
    </xf>
    <xf numFmtId="0" fontId="11" fillId="10" borderId="0" xfId="1" applyFont="1" applyFill="1" applyAlignment="1">
      <alignment horizontal="center" vertical="center" wrapText="1"/>
    </xf>
    <xf numFmtId="0" fontId="8" fillId="8" borderId="0" xfId="1" applyFont="1" applyFill="1" applyAlignment="1">
      <alignment horizontal="center" vertical="center" wrapText="1"/>
    </xf>
    <xf numFmtId="0" fontId="6" fillId="0" borderId="65" xfId="0" applyFont="1" applyBorder="1" applyAlignment="1" applyProtection="1">
      <alignment wrapText="1"/>
      <protection locked="0"/>
    </xf>
    <xf numFmtId="0" fontId="6" fillId="0" borderId="65" xfId="0" applyFont="1" applyBorder="1" applyProtection="1">
      <protection locked="0"/>
    </xf>
    <xf numFmtId="2" fontId="0" fillId="0" borderId="65" xfId="0" applyNumberFormat="1" applyBorder="1" applyProtection="1">
      <protection locked="0"/>
    </xf>
    <xf numFmtId="164" fontId="4" fillId="0" borderId="65" xfId="0" applyNumberFormat="1" applyFont="1" applyBorder="1" applyProtection="1">
      <protection locked="0"/>
    </xf>
    <xf numFmtId="1" fontId="0" fillId="0" borderId="65" xfId="0" applyNumberFormat="1" applyBorder="1" applyProtection="1">
      <protection locked="0"/>
    </xf>
    <xf numFmtId="164" fontId="0" fillId="0" borderId="65" xfId="0" applyNumberFormat="1" applyBorder="1" applyProtection="1">
      <protection locked="0"/>
    </xf>
    <xf numFmtId="164" fontId="4" fillId="2" borderId="65" xfId="1" applyNumberFormat="1" applyFill="1" applyBorder="1" applyProtection="1">
      <protection locked="0"/>
    </xf>
    <xf numFmtId="164" fontId="4" fillId="3" borderId="66" xfId="1" applyNumberFormat="1" applyFill="1" applyBorder="1" applyProtection="1">
      <protection locked="0"/>
    </xf>
    <xf numFmtId="3" fontId="4" fillId="2" borderId="67" xfId="1" applyNumberFormat="1" applyFill="1" applyBorder="1"/>
    <xf numFmtId="3" fontId="4" fillId="3" borderId="67" xfId="1" applyNumberFormat="1" applyFill="1" applyBorder="1"/>
    <xf numFmtId="3" fontId="4" fillId="5" borderId="67" xfId="1" applyNumberFormat="1" applyFill="1" applyBorder="1"/>
    <xf numFmtId="3" fontId="4" fillId="2" borderId="68" xfId="1" applyNumberFormat="1" applyFill="1" applyBorder="1"/>
    <xf numFmtId="3" fontId="4" fillId="3" borderId="68" xfId="1" applyNumberFormat="1" applyFill="1" applyBorder="1"/>
    <xf numFmtId="3" fontId="4" fillId="5" borderId="68" xfId="1" applyNumberFormat="1" applyFill="1" applyBorder="1"/>
    <xf numFmtId="3" fontId="4" fillId="2" borderId="69" xfId="1" applyNumberFormat="1" applyFill="1" applyBorder="1"/>
    <xf numFmtId="3" fontId="4" fillId="3" borderId="69" xfId="1" applyNumberFormat="1" applyFill="1" applyBorder="1"/>
    <xf numFmtId="3" fontId="4" fillId="5" borderId="69" xfId="1" applyNumberFormat="1" applyFill="1" applyBorder="1"/>
    <xf numFmtId="164" fontId="0" fillId="2" borderId="65" xfId="0" applyNumberFormat="1" applyFill="1" applyBorder="1" applyProtection="1">
      <protection locked="0"/>
    </xf>
    <xf numFmtId="164" fontId="0" fillId="3" borderId="66" xfId="0" applyNumberFormat="1" applyFill="1" applyBorder="1" applyProtection="1">
      <protection locked="0"/>
    </xf>
    <xf numFmtId="3" fontId="0" fillId="2" borderId="67" xfId="0" applyNumberFormat="1" applyFill="1" applyBorder="1"/>
    <xf numFmtId="3" fontId="0" fillId="2" borderId="68" xfId="0" applyNumberFormat="1" applyFill="1" applyBorder="1"/>
    <xf numFmtId="3" fontId="0" fillId="2" borderId="69" xfId="0" applyNumberFormat="1" applyFill="1" applyBorder="1"/>
    <xf numFmtId="0" fontId="10" fillId="0" borderId="0" xfId="0" applyFont="1"/>
    <xf numFmtId="0" fontId="10" fillId="16" borderId="0" xfId="0" applyFont="1" applyFill="1"/>
    <xf numFmtId="0" fontId="10" fillId="4" borderId="0" xfId="0" applyFont="1" applyFill="1"/>
    <xf numFmtId="0" fontId="0" fillId="4" borderId="0" xfId="0" applyFill="1"/>
    <xf numFmtId="0" fontId="10" fillId="17" borderId="0" xfId="0" applyFont="1" applyFill="1"/>
    <xf numFmtId="0" fontId="10" fillId="18" borderId="0" xfId="0" applyFont="1" applyFill="1"/>
    <xf numFmtId="0" fontId="0" fillId="17" borderId="0" xfId="0" applyFill="1"/>
    <xf numFmtId="0" fontId="10" fillId="19" borderId="0" xfId="0" applyFont="1" applyFill="1"/>
    <xf numFmtId="0" fontId="0" fillId="19" borderId="0" xfId="0" applyFill="1"/>
    <xf numFmtId="0" fontId="0" fillId="16" borderId="0" xfId="0" applyFill="1"/>
    <xf numFmtId="0" fontId="0" fillId="18" borderId="0" xfId="0" applyFill="1"/>
    <xf numFmtId="0" fontId="10" fillId="20" borderId="0" xfId="0" applyFont="1" applyFill="1"/>
    <xf numFmtId="0" fontId="0" fillId="20" borderId="0" xfId="0" applyFill="1"/>
    <xf numFmtId="0" fontId="10" fillId="0" borderId="70" xfId="0" applyFont="1" applyBorder="1"/>
    <xf numFmtId="0" fontId="10" fillId="0" borderId="70" xfId="0" applyFont="1" applyBorder="1" applyAlignment="1">
      <alignment wrapText="1"/>
    </xf>
    <xf numFmtId="9" fontId="10" fillId="0" borderId="70" xfId="4" applyFont="1" applyBorder="1"/>
    <xf numFmtId="0" fontId="11" fillId="0" borderId="0" xfId="0" applyFont="1" applyAlignment="1">
      <alignment wrapText="1"/>
    </xf>
    <xf numFmtId="0" fontId="10" fillId="15" borderId="0" xfId="0" applyFont="1" applyFill="1"/>
    <xf numFmtId="0" fontId="10" fillId="0" borderId="0" xfId="0" applyFont="1" applyAlignment="1">
      <alignment wrapText="1"/>
    </xf>
    <xf numFmtId="3" fontId="10" fillId="0" borderId="0" xfId="0" applyNumberFormat="1" applyFont="1"/>
    <xf numFmtId="0" fontId="22" fillId="0" borderId="44" xfId="1" applyFont="1" applyBorder="1" applyAlignment="1">
      <alignment vertical="top" wrapText="1"/>
    </xf>
    <xf numFmtId="0" fontId="22" fillId="0" borderId="0" xfId="1" applyFont="1" applyAlignment="1">
      <alignment vertical="top" wrapText="1"/>
    </xf>
    <xf numFmtId="0" fontId="23" fillId="0" borderId="0" xfId="1" applyFont="1"/>
    <xf numFmtId="0" fontId="11" fillId="0" borderId="0" xfId="1" applyFont="1" applyAlignment="1">
      <alignment wrapText="1"/>
    </xf>
    <xf numFmtId="0" fontId="24" fillId="8" borderId="38" xfId="0" applyFont="1" applyFill="1" applyBorder="1" applyAlignment="1">
      <alignment horizontal="center" vertical="center" wrapText="1"/>
    </xf>
    <xf numFmtId="0" fontId="10" fillId="0" borderId="44" xfId="0" applyFont="1" applyBorder="1" applyAlignment="1">
      <alignment horizontal="center"/>
    </xf>
    <xf numFmtId="0" fontId="10" fillId="0" borderId="70" xfId="0" applyFont="1" applyBorder="1" applyAlignment="1">
      <alignment horizontal="center"/>
    </xf>
    <xf numFmtId="0" fontId="10" fillId="0" borderId="45" xfId="0" applyFont="1" applyBorder="1" applyAlignment="1">
      <alignment horizontal="center"/>
    </xf>
    <xf numFmtId="0" fontId="11" fillId="0" borderId="46" xfId="0" applyFont="1" applyBorder="1" applyAlignment="1">
      <alignment horizontal="center"/>
    </xf>
    <xf numFmtId="165" fontId="10" fillId="0" borderId="70" xfId="0" applyNumberFormat="1" applyFont="1" applyBorder="1"/>
    <xf numFmtId="165" fontId="10" fillId="0" borderId="45" xfId="0" applyNumberFormat="1" applyFont="1" applyBorder="1"/>
    <xf numFmtId="0" fontId="11" fillId="0" borderId="47" xfId="0" applyFont="1" applyBorder="1" applyAlignment="1">
      <alignment horizontal="center"/>
    </xf>
    <xf numFmtId="165" fontId="10" fillId="0" borderId="48" xfId="0" applyNumberFormat="1" applyFont="1" applyBorder="1"/>
    <xf numFmtId="165" fontId="10" fillId="0" borderId="49" xfId="0" applyNumberFormat="1" applyFont="1" applyBorder="1"/>
    <xf numFmtId="0" fontId="10" fillId="0" borderId="0" xfId="0" applyFont="1" applyAlignment="1">
      <alignment horizontal="center"/>
    </xf>
    <xf numFmtId="0" fontId="10" fillId="0" borderId="50" xfId="0" applyFont="1" applyBorder="1" applyAlignment="1">
      <alignment horizontal="center"/>
    </xf>
    <xf numFmtId="0" fontId="10" fillId="0" borderId="52" xfId="0" applyFont="1" applyBorder="1"/>
    <xf numFmtId="0" fontId="10" fillId="0" borderId="53" xfId="0" applyFont="1" applyBorder="1" applyAlignment="1">
      <alignment horizontal="center"/>
    </xf>
    <xf numFmtId="0" fontId="10" fillId="0" borderId="54" xfId="0" applyFont="1" applyBorder="1" applyAlignment="1">
      <alignment horizontal="center"/>
    </xf>
    <xf numFmtId="0" fontId="10" fillId="0" borderId="54" xfId="0" applyFont="1" applyBorder="1" applyAlignment="1">
      <alignment horizontal="center" wrapText="1"/>
    </xf>
    <xf numFmtId="0" fontId="10" fillId="0" borderId="55" xfId="0" applyFont="1" applyBorder="1"/>
    <xf numFmtId="0" fontId="26" fillId="0" borderId="46" xfId="0" applyFont="1" applyBorder="1" applyAlignment="1">
      <alignment horizontal="center"/>
    </xf>
    <xf numFmtId="167" fontId="10" fillId="0" borderId="70" xfId="0" applyNumberFormat="1" applyFont="1" applyBorder="1"/>
    <xf numFmtId="0" fontId="10" fillId="0" borderId="45" xfId="0" applyFont="1" applyBorder="1"/>
    <xf numFmtId="49" fontId="26" fillId="0" borderId="46" xfId="0" applyNumberFormat="1" applyFont="1" applyBorder="1" applyAlignment="1">
      <alignment horizontal="center"/>
    </xf>
    <xf numFmtId="0" fontId="26" fillId="0" borderId="0" xfId="0" applyFont="1" applyAlignment="1">
      <alignment horizontal="center"/>
    </xf>
    <xf numFmtId="0" fontId="11" fillId="0" borderId="50" xfId="0" applyFont="1" applyBorder="1" applyAlignment="1">
      <alignment horizontal="center"/>
    </xf>
    <xf numFmtId="0" fontId="11" fillId="0" borderId="53" xfId="0" applyFont="1" applyBorder="1" applyAlignment="1">
      <alignment horizontal="center"/>
    </xf>
    <xf numFmtId="0" fontId="11" fillId="0" borderId="0" xfId="0" applyFont="1" applyAlignment="1">
      <alignment horizontal="center"/>
    </xf>
    <xf numFmtId="0" fontId="11" fillId="0" borderId="54" xfId="0" applyFont="1" applyBorder="1" applyAlignment="1">
      <alignment horizontal="center"/>
    </xf>
    <xf numFmtId="0" fontId="10" fillId="7" borderId="57" xfId="0" applyFont="1" applyFill="1" applyBorder="1" applyAlignment="1">
      <alignment horizontal="center"/>
    </xf>
    <xf numFmtId="0" fontId="10" fillId="7" borderId="38" xfId="0" applyFont="1" applyFill="1" applyBorder="1"/>
    <xf numFmtId="0" fontId="10" fillId="7" borderId="40" xfId="0" applyFont="1" applyFill="1" applyBorder="1"/>
    <xf numFmtId="0" fontId="10" fillId="7" borderId="58" xfId="0" applyFont="1" applyFill="1" applyBorder="1" applyAlignment="1">
      <alignment horizontal="center"/>
    </xf>
    <xf numFmtId="0" fontId="10" fillId="7" borderId="59" xfId="0" applyFont="1" applyFill="1" applyBorder="1"/>
    <xf numFmtId="0" fontId="10" fillId="7" borderId="60" xfId="0" applyFont="1" applyFill="1" applyBorder="1"/>
    <xf numFmtId="0" fontId="10" fillId="0" borderId="46" xfId="0" applyFont="1" applyBorder="1" applyAlignment="1">
      <alignment horizontal="center"/>
    </xf>
    <xf numFmtId="0" fontId="11" fillId="0" borderId="70" xfId="0" applyFont="1" applyBorder="1" applyAlignment="1">
      <alignment horizontal="center"/>
    </xf>
    <xf numFmtId="0" fontId="10" fillId="0" borderId="70" xfId="0" applyFont="1" applyBorder="1" applyAlignment="1">
      <alignment horizontal="center" wrapText="1"/>
    </xf>
    <xf numFmtId="0" fontId="10" fillId="0" borderId="46" xfId="0" applyFont="1" applyBorder="1" applyAlignment="1">
      <alignment horizontal="left" wrapText="1"/>
    </xf>
    <xf numFmtId="0" fontId="10" fillId="0" borderId="73" xfId="0" applyFont="1" applyBorder="1" applyAlignment="1">
      <alignment horizontal="left" wrapText="1"/>
    </xf>
    <xf numFmtId="167" fontId="10" fillId="0" borderId="74" xfId="0" applyNumberFormat="1" applyFont="1" applyBorder="1"/>
    <xf numFmtId="0" fontId="10" fillId="0" borderId="75" xfId="0" applyFont="1" applyBorder="1"/>
    <xf numFmtId="0" fontId="10" fillId="0" borderId="53" xfId="0" applyFont="1" applyBorder="1" applyAlignment="1">
      <alignment horizontal="left" wrapText="1"/>
    </xf>
    <xf numFmtId="167" fontId="10" fillId="0" borderId="54" xfId="0" applyNumberFormat="1" applyFont="1" applyBorder="1"/>
    <xf numFmtId="0" fontId="10" fillId="0" borderId="47" xfId="0" applyFont="1" applyBorder="1" applyAlignment="1">
      <alignment horizontal="left" wrapText="1"/>
    </xf>
    <xf numFmtId="167" fontId="10" fillId="0" borderId="48" xfId="0" applyNumberFormat="1" applyFont="1" applyBorder="1"/>
    <xf numFmtId="0" fontId="10" fillId="0" borderId="49" xfId="0" applyFont="1" applyBorder="1"/>
    <xf numFmtId="0" fontId="29" fillId="0" borderId="0" xfId="0" applyFont="1"/>
    <xf numFmtId="0" fontId="30" fillId="0" borderId="0" xfId="0" applyFont="1"/>
    <xf numFmtId="0" fontId="29" fillId="0" borderId="0" xfId="0" applyFont="1" applyAlignment="1">
      <alignment wrapText="1"/>
    </xf>
    <xf numFmtId="0" fontId="10" fillId="0" borderId="32" xfId="3" applyFont="1" applyBorder="1" applyAlignment="1">
      <alignment horizontal="left" vertical="top" wrapText="1"/>
    </xf>
    <xf numFmtId="0" fontId="10" fillId="0" borderId="31" xfId="3" applyFont="1" applyBorder="1" applyAlignment="1">
      <alignment horizontal="left" vertical="top" wrapText="1"/>
    </xf>
    <xf numFmtId="0" fontId="4" fillId="0" borderId="0" xfId="1" applyAlignment="1">
      <alignment horizontal="center" vertical="center" wrapText="1"/>
    </xf>
    <xf numFmtId="0" fontId="4" fillId="0" borderId="0" xfId="1" applyAlignment="1">
      <alignment horizontal="center" vertical="center"/>
    </xf>
    <xf numFmtId="0" fontId="8" fillId="8" borderId="0" xfId="1" applyFont="1" applyFill="1" applyAlignment="1">
      <alignment horizontal="center" vertical="center" wrapText="1"/>
    </xf>
    <xf numFmtId="0" fontId="14" fillId="0" borderId="0" xfId="0" applyFont="1" applyAlignment="1">
      <alignment horizontal="center" vertical="center" wrapText="1"/>
    </xf>
    <xf numFmtId="0" fontId="14" fillId="0" borderId="0" xfId="0" applyFont="1" applyAlignment="1">
      <alignment horizontal="center" vertical="center"/>
    </xf>
    <xf numFmtId="0" fontId="4" fillId="0" borderId="0" xfId="0" applyFont="1" applyAlignment="1">
      <alignment horizontal="center" vertical="center" wrapText="1"/>
    </xf>
    <xf numFmtId="0" fontId="0" fillId="0" borderId="0" xfId="0" applyAlignment="1">
      <alignment horizontal="center" vertical="center"/>
    </xf>
    <xf numFmtId="0" fontId="11" fillId="0" borderId="71" xfId="0" applyFont="1" applyBorder="1" applyAlignment="1">
      <alignment horizontal="center"/>
    </xf>
    <xf numFmtId="0" fontId="11" fillId="0" borderId="72" xfId="0" applyFont="1" applyBorder="1" applyAlignment="1">
      <alignment horizontal="center"/>
    </xf>
    <xf numFmtId="0" fontId="11" fillId="0" borderId="70" xfId="0" applyFont="1" applyBorder="1" applyAlignment="1">
      <alignment horizontal="center" wrapText="1"/>
    </xf>
    <xf numFmtId="0" fontId="11" fillId="0" borderId="71" xfId="0" applyFont="1" applyBorder="1" applyAlignment="1">
      <alignment horizontal="center" wrapText="1"/>
    </xf>
    <xf numFmtId="0" fontId="11" fillId="0" borderId="72" xfId="0" applyFont="1" applyBorder="1" applyAlignment="1">
      <alignment horizontal="center" wrapText="1"/>
    </xf>
    <xf numFmtId="0" fontId="21" fillId="8" borderId="0" xfId="1" applyFont="1" applyFill="1" applyAlignment="1">
      <alignment horizontal="center" vertical="center" wrapText="1"/>
    </xf>
    <xf numFmtId="0" fontId="25" fillId="0" borderId="54" xfId="0" applyFont="1" applyBorder="1" applyAlignment="1">
      <alignment horizontal="center"/>
    </xf>
    <xf numFmtId="0" fontId="27" fillId="0" borderId="41" xfId="0" applyFont="1" applyBorder="1" applyAlignment="1">
      <alignment horizontal="center"/>
    </xf>
    <xf numFmtId="0" fontId="27" fillId="0" borderId="42" xfId="0" applyFont="1" applyBorder="1" applyAlignment="1">
      <alignment horizontal="center"/>
    </xf>
    <xf numFmtId="0" fontId="27" fillId="0" borderId="61" xfId="0" applyFont="1" applyBorder="1" applyAlignment="1">
      <alignment horizontal="center"/>
    </xf>
    <xf numFmtId="0" fontId="28" fillId="0" borderId="41" xfId="0" applyFont="1" applyBorder="1" applyAlignment="1">
      <alignment horizontal="center"/>
    </xf>
    <xf numFmtId="0" fontId="28" fillId="0" borderId="42" xfId="0" applyFont="1" applyBorder="1" applyAlignment="1">
      <alignment horizontal="center"/>
    </xf>
    <xf numFmtId="0" fontId="28" fillId="0" borderId="61" xfId="0" applyFont="1" applyBorder="1" applyAlignment="1">
      <alignment horizontal="center"/>
    </xf>
    <xf numFmtId="0" fontId="11" fillId="0" borderId="41" xfId="0" applyFont="1" applyBorder="1" applyAlignment="1">
      <alignment horizontal="center" vertical="top" wrapText="1"/>
    </xf>
    <xf numFmtId="0" fontId="11" fillId="0" borderId="42" xfId="0" applyFont="1" applyBorder="1" applyAlignment="1">
      <alignment horizontal="center" vertical="top" wrapText="1"/>
    </xf>
    <xf numFmtId="0" fontId="11" fillId="0" borderId="43" xfId="0" applyFont="1" applyBorder="1" applyAlignment="1">
      <alignment horizontal="center" vertical="top" wrapText="1"/>
    </xf>
    <xf numFmtId="0" fontId="25" fillId="0" borderId="51" xfId="0" applyFont="1" applyBorder="1" applyAlignment="1">
      <alignment horizontal="center"/>
    </xf>
    <xf numFmtId="0" fontId="27" fillId="0" borderId="56" xfId="0" applyFont="1" applyBorder="1" applyAlignment="1">
      <alignment horizontal="center"/>
    </xf>
    <xf numFmtId="0" fontId="27" fillId="0" borderId="38" xfId="0" applyFont="1" applyBorder="1" applyAlignment="1">
      <alignment horizontal="center"/>
    </xf>
    <xf numFmtId="0" fontId="27" fillId="0" borderId="37" xfId="0" applyFont="1" applyBorder="1" applyAlignment="1">
      <alignment horizontal="center"/>
    </xf>
    <xf numFmtId="0" fontId="28" fillId="0" borderId="56" xfId="0" applyFont="1" applyBorder="1" applyAlignment="1">
      <alignment horizontal="center"/>
    </xf>
    <xf numFmtId="0" fontId="28" fillId="0" borderId="38" xfId="0" applyFont="1" applyBorder="1" applyAlignment="1">
      <alignment horizontal="center"/>
    </xf>
    <xf numFmtId="0" fontId="28" fillId="0" borderId="37" xfId="0" applyFont="1" applyBorder="1" applyAlignment="1">
      <alignment horizontal="center"/>
    </xf>
    <xf numFmtId="0" fontId="10" fillId="0" borderId="74" xfId="3" applyFont="1" applyBorder="1" applyAlignment="1">
      <alignment horizontal="left" vertical="top" wrapText="1"/>
    </xf>
    <xf numFmtId="0" fontId="10" fillId="10" borderId="70" xfId="3" applyFont="1" applyFill="1" applyBorder="1" applyAlignment="1">
      <alignment horizontal="left" vertical="top" wrapText="1"/>
    </xf>
    <xf numFmtId="0" fontId="10" fillId="10" borderId="70" xfId="3" applyFont="1" applyFill="1" applyBorder="1" applyAlignment="1">
      <alignment horizontal="left" wrapText="1"/>
    </xf>
    <xf numFmtId="0" fontId="10" fillId="10" borderId="70" xfId="3" applyFont="1" applyFill="1" applyBorder="1" applyAlignment="1">
      <alignment horizontal="left" vertical="top" wrapText="1"/>
    </xf>
    <xf numFmtId="0" fontId="10" fillId="0" borderId="70" xfId="3" applyFont="1" applyBorder="1" applyAlignment="1">
      <alignment vertical="top" wrapText="1"/>
    </xf>
    <xf numFmtId="0" fontId="10" fillId="0" borderId="70" xfId="3" applyFont="1" applyBorder="1" applyAlignment="1">
      <alignment horizontal="left" vertical="top" wrapText="1"/>
    </xf>
    <xf numFmtId="0" fontId="15" fillId="0" borderId="70" xfId="3" applyFont="1" applyBorder="1" applyAlignment="1">
      <alignment vertical="top" wrapText="1"/>
    </xf>
    <xf numFmtId="0" fontId="15" fillId="0" borderId="70" xfId="3" applyFont="1" applyBorder="1" applyAlignment="1">
      <alignment horizontal="left" vertical="top" wrapText="1"/>
    </xf>
    <xf numFmtId="0" fontId="10" fillId="0" borderId="70" xfId="3" applyFont="1" applyBorder="1" applyAlignment="1">
      <alignment wrapText="1"/>
    </xf>
    <xf numFmtId="0" fontId="10" fillId="0" borderId="70" xfId="3" applyFont="1" applyBorder="1" applyAlignment="1">
      <alignment horizontal="left" wrapText="1"/>
    </xf>
    <xf numFmtId="0" fontId="10" fillId="10" borderId="70" xfId="3" applyFont="1" applyFill="1" applyBorder="1" applyAlignment="1">
      <alignment vertical="top" wrapText="1"/>
    </xf>
    <xf numFmtId="0" fontId="10" fillId="0" borderId="70" xfId="3" applyFont="1" applyBorder="1"/>
    <xf numFmtId="0" fontId="10" fillId="0" borderId="70" xfId="3" applyFont="1" applyBorder="1" applyAlignment="1">
      <alignment vertical="top"/>
    </xf>
    <xf numFmtId="0" fontId="0" fillId="10" borderId="70" xfId="0" applyFill="1" applyBorder="1" applyAlignment="1">
      <alignment wrapText="1"/>
    </xf>
    <xf numFmtId="0" fontId="0" fillId="10" borderId="0" xfId="0" applyFill="1" applyAlignment="1">
      <alignment horizontal="left" vertical="top" wrapText="1"/>
    </xf>
    <xf numFmtId="0" fontId="10" fillId="0" borderId="70" xfId="3" applyFont="1" applyBorder="1" applyAlignment="1">
      <alignment horizontal="left" vertical="top"/>
    </xf>
    <xf numFmtId="0" fontId="4" fillId="10" borderId="63" xfId="0" applyFont="1" applyFill="1" applyBorder="1" applyAlignment="1">
      <alignment horizontal="left" vertical="top" wrapText="1"/>
    </xf>
    <xf numFmtId="0" fontId="11" fillId="7" borderId="72" xfId="3" applyFont="1" applyFill="1" applyBorder="1" applyAlignment="1">
      <alignment horizontal="left" vertical="top" wrapText="1"/>
    </xf>
    <xf numFmtId="0" fontId="10" fillId="0" borderId="0" xfId="3" applyFont="1" applyBorder="1" applyAlignment="1">
      <alignment wrapText="1"/>
    </xf>
    <xf numFmtId="0" fontId="10" fillId="0" borderId="0" xfId="3" applyFont="1" applyBorder="1" applyAlignment="1">
      <alignment horizontal="left" wrapText="1"/>
    </xf>
    <xf numFmtId="0" fontId="10" fillId="7" borderId="76" xfId="3" applyFont="1" applyFill="1" applyBorder="1" applyAlignment="1">
      <alignment horizontal="left" vertical="top" wrapText="1"/>
    </xf>
    <xf numFmtId="0" fontId="18" fillId="7" borderId="63" xfId="3" applyFont="1" applyFill="1" applyBorder="1" applyAlignment="1">
      <alignment horizontal="left" vertical="top" wrapText="1"/>
    </xf>
    <xf numFmtId="0" fontId="31" fillId="21" borderId="35" xfId="3" applyFont="1" applyFill="1" applyBorder="1" applyAlignment="1">
      <alignment horizontal="left" vertical="top" wrapText="1"/>
    </xf>
    <xf numFmtId="0" fontId="31" fillId="21" borderId="34" xfId="3" applyFont="1" applyFill="1" applyBorder="1" applyAlignment="1">
      <alignment horizontal="left" vertical="top" wrapText="1"/>
    </xf>
    <xf numFmtId="0" fontId="31" fillId="21" borderId="33" xfId="3" applyFont="1" applyFill="1" applyBorder="1" applyAlignment="1">
      <alignment horizontal="left" vertical="top" wrapText="1"/>
    </xf>
    <xf numFmtId="0" fontId="18" fillId="7" borderId="76" xfId="3" applyFont="1" applyFill="1" applyBorder="1" applyAlignment="1">
      <alignment horizontal="left" vertical="top" wrapText="1"/>
    </xf>
    <xf numFmtId="0" fontId="18" fillId="7" borderId="72" xfId="3" applyFont="1" applyFill="1" applyBorder="1" applyAlignment="1">
      <alignment horizontal="left" vertical="top" wrapText="1"/>
    </xf>
    <xf numFmtId="0" fontId="18" fillId="7" borderId="71" xfId="3" applyFont="1" applyFill="1" applyBorder="1" applyAlignment="1">
      <alignment horizontal="left" vertical="center" wrapText="1"/>
    </xf>
    <xf numFmtId="0" fontId="18" fillId="7" borderId="76" xfId="3" applyFont="1" applyFill="1" applyBorder="1" applyAlignment="1">
      <alignment horizontal="left" vertical="center" wrapText="1"/>
    </xf>
    <xf numFmtId="0" fontId="18" fillId="7" borderId="72" xfId="3" applyFont="1" applyFill="1" applyBorder="1" applyAlignment="1">
      <alignment horizontal="left" vertical="center" wrapText="1"/>
    </xf>
    <xf numFmtId="0" fontId="18" fillId="9" borderId="71" xfId="3" applyFont="1" applyFill="1" applyBorder="1" applyAlignment="1">
      <alignment horizontal="left" vertical="center" wrapText="1"/>
    </xf>
    <xf numFmtId="0" fontId="18" fillId="9" borderId="76" xfId="3" applyFont="1" applyFill="1" applyBorder="1" applyAlignment="1">
      <alignment horizontal="left" vertical="center" wrapText="1"/>
    </xf>
    <xf numFmtId="0" fontId="18" fillId="9" borderId="72" xfId="3" applyFont="1" applyFill="1" applyBorder="1" applyAlignment="1">
      <alignment horizontal="left" vertical="center" wrapText="1"/>
    </xf>
    <xf numFmtId="0" fontId="18" fillId="7" borderId="62" xfId="3" applyFont="1" applyFill="1" applyBorder="1" applyAlignment="1">
      <alignment horizontal="left" vertical="center" wrapText="1"/>
    </xf>
    <xf numFmtId="0" fontId="32" fillId="7" borderId="63" xfId="3" applyFont="1" applyFill="1" applyBorder="1" applyAlignment="1">
      <alignment horizontal="left" vertical="center" wrapText="1"/>
    </xf>
    <xf numFmtId="0" fontId="32" fillId="7" borderId="64" xfId="3" applyFont="1" applyFill="1" applyBorder="1" applyAlignment="1">
      <alignment horizontal="left" vertical="center" wrapText="1"/>
    </xf>
    <xf numFmtId="0" fontId="32" fillId="7" borderId="5" xfId="3" applyFont="1" applyFill="1" applyBorder="1" applyAlignment="1">
      <alignment horizontal="left" vertical="center" wrapText="1"/>
    </xf>
    <xf numFmtId="0" fontId="32" fillId="7" borderId="0" xfId="3" applyFont="1" applyFill="1" applyAlignment="1">
      <alignment horizontal="left" vertical="center" wrapText="1"/>
    </xf>
    <xf numFmtId="0" fontId="32" fillId="7" borderId="36" xfId="3" applyFont="1" applyFill="1" applyBorder="1" applyAlignment="1">
      <alignment horizontal="left" vertical="center" wrapText="1"/>
    </xf>
    <xf numFmtId="0" fontId="32" fillId="7" borderId="35" xfId="3" applyFont="1" applyFill="1" applyBorder="1" applyAlignment="1">
      <alignment horizontal="left" vertical="center" wrapText="1"/>
    </xf>
    <xf numFmtId="0" fontId="32" fillId="7" borderId="34" xfId="3" applyFont="1" applyFill="1" applyBorder="1" applyAlignment="1">
      <alignment horizontal="left" vertical="center" wrapText="1"/>
    </xf>
    <xf numFmtId="0" fontId="32" fillId="7" borderId="33" xfId="3" applyFont="1" applyFill="1" applyBorder="1" applyAlignment="1">
      <alignment horizontal="left" vertical="center" wrapText="1"/>
    </xf>
    <xf numFmtId="0" fontId="18" fillId="9" borderId="38" xfId="3" applyFont="1" applyFill="1" applyBorder="1" applyAlignment="1">
      <alignment horizontal="left" vertical="center" wrapText="1"/>
    </xf>
    <xf numFmtId="0" fontId="32" fillId="9" borderId="38" xfId="3" applyFont="1" applyFill="1" applyBorder="1" applyAlignment="1">
      <alignment horizontal="left" vertical="center" wrapText="1"/>
    </xf>
    <xf numFmtId="0" fontId="32" fillId="9" borderId="37" xfId="3" applyFont="1" applyFill="1" applyBorder="1" applyAlignment="1">
      <alignment horizontal="left" vertical="center" wrapText="1"/>
    </xf>
    <xf numFmtId="0" fontId="32" fillId="9" borderId="0" xfId="3" applyFont="1" applyFill="1" applyAlignment="1">
      <alignment horizontal="left" vertical="center" wrapText="1"/>
    </xf>
    <xf numFmtId="0" fontId="32" fillId="9" borderId="36" xfId="3" applyFont="1" applyFill="1" applyBorder="1" applyAlignment="1">
      <alignment horizontal="left" vertical="center" wrapText="1"/>
    </xf>
    <xf numFmtId="0" fontId="33" fillId="0" borderId="0" xfId="0" applyFont="1"/>
  </cellXfs>
  <cellStyles count="5">
    <cellStyle name="Normal" xfId="0" builtinId="0"/>
    <cellStyle name="Normal 2" xfId="1" xr:uid="{7F552557-01E9-4582-A399-B89D5C58A3E3}"/>
    <cellStyle name="Normal 2 2" xfId="3" xr:uid="{D103F048-F66E-4DB1-8F98-1607C5E6327E}"/>
    <cellStyle name="Percent" xfId="4" builtinId="5"/>
    <cellStyle name="Percent 2" xfId="2" xr:uid="{8341FAD8-0F7D-4D8A-B83A-F24539C4DCBD}"/>
  </cellStyles>
  <dxfs count="12">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C7CE"/>
        </patternFill>
      </fill>
    </dxf>
    <dxf>
      <font>
        <color rgb="FF006100"/>
      </font>
      <fill>
        <patternFill>
          <bgColor rgb="FFC6EFCE"/>
        </patternFill>
      </fill>
    </dxf>
    <dxf>
      <fill>
        <patternFill>
          <bgColor rgb="FFFFC7CE"/>
        </patternFill>
      </fill>
    </dxf>
    <dxf>
      <font>
        <color rgb="FF006100"/>
      </font>
      <fill>
        <patternFill>
          <bgColor rgb="FFC6EFCE"/>
        </patternFill>
      </fill>
    </dxf>
    <dxf>
      <fill>
        <patternFill>
          <bgColor rgb="FFFFC7CE"/>
        </patternFill>
      </fill>
    </dxf>
    <dxf>
      <font>
        <color rgb="FF006100"/>
      </font>
      <fill>
        <patternFill>
          <bgColor rgb="FFC6EFCE"/>
        </patternFill>
      </fill>
    </dxf>
  </dxfs>
  <tableStyles count="0" defaultTableStyle="TableStyleMedium9" defaultPivotStyle="PivotStyleLight16"/>
  <colors>
    <mruColors>
      <color rgb="FF29434E"/>
      <color rgb="FF087673"/>
      <color rgb="FFB890BB"/>
      <color rgb="FFC5FBFA"/>
      <color rgb="FF098986"/>
      <color rgb="FF6600FF"/>
      <color rgb="FFFFFF99"/>
      <color rgb="FFCCCC00"/>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Older Adult Falls-Related Nonfatal</a:t>
            </a:r>
            <a:r>
              <a:rPr lang="en-US" baseline="0"/>
              <a:t> </a:t>
            </a:r>
            <a:r>
              <a:rPr lang="en-US"/>
              <a:t>Hospitalization Rates per 100,000 in &lt;Data Years&gt;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'K_Figure 1'!$A$9</c:f>
              <c:strCache>
                <c:ptCount val="1"/>
                <c:pt idx="0">
                  <c:v>65-74</c:v>
                </c:pt>
              </c:strCache>
            </c:strRef>
          </c:tx>
          <c:spPr>
            <a:ln w="28575" cap="rnd">
              <a:solidFill>
                <a:srgbClr val="B890BB"/>
              </a:solidFill>
              <a:round/>
            </a:ln>
            <a:effectLst/>
          </c:spPr>
          <c:marker>
            <c:symbol val="none"/>
          </c:marker>
          <c:cat>
            <c:strRef>
              <c:f>'K_Figure 1'!$B$8:$F$8</c:f>
              <c:strCache>
                <c:ptCount val="5"/>
                <c:pt idx="0">
                  <c:v>Year 1 </c:v>
                </c:pt>
                <c:pt idx="1">
                  <c:v>Year 2</c:v>
                </c:pt>
                <c:pt idx="2">
                  <c:v>Year 3</c:v>
                </c:pt>
                <c:pt idx="3">
                  <c:v>Year 4</c:v>
                </c:pt>
                <c:pt idx="4">
                  <c:v>Year 5</c:v>
                </c:pt>
              </c:strCache>
            </c:strRef>
          </c:cat>
          <c:val>
            <c:numRef>
              <c:f>'K_Figure 1'!$B$9:$F$9</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756A-4D0A-8D21-6C267581FED5}"/>
            </c:ext>
          </c:extLst>
        </c:ser>
        <c:ser>
          <c:idx val="1"/>
          <c:order val="1"/>
          <c:tx>
            <c:strRef>
              <c:f>'K_Figure 1'!$A$10</c:f>
              <c:strCache>
                <c:ptCount val="1"/>
                <c:pt idx="0">
                  <c:v>75-84</c:v>
                </c:pt>
              </c:strCache>
            </c:strRef>
          </c:tx>
          <c:spPr>
            <a:ln w="28575" cap="rnd">
              <a:solidFill>
                <a:srgbClr val="087673"/>
              </a:solidFill>
              <a:prstDash val="dash"/>
              <a:round/>
            </a:ln>
            <a:effectLst/>
          </c:spPr>
          <c:marker>
            <c:symbol val="none"/>
          </c:marker>
          <c:cat>
            <c:strRef>
              <c:f>'K_Figure 1'!$B$8:$F$8</c:f>
              <c:strCache>
                <c:ptCount val="5"/>
                <c:pt idx="0">
                  <c:v>Year 1 </c:v>
                </c:pt>
                <c:pt idx="1">
                  <c:v>Year 2</c:v>
                </c:pt>
                <c:pt idx="2">
                  <c:v>Year 3</c:v>
                </c:pt>
                <c:pt idx="3">
                  <c:v>Year 4</c:v>
                </c:pt>
                <c:pt idx="4">
                  <c:v>Year 5</c:v>
                </c:pt>
              </c:strCache>
            </c:strRef>
          </c:cat>
          <c:val>
            <c:numRef>
              <c:f>'K_Figure 1'!$B$10:$F$10</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756A-4D0A-8D21-6C267581FED5}"/>
            </c:ext>
          </c:extLst>
        </c:ser>
        <c:ser>
          <c:idx val="2"/>
          <c:order val="2"/>
          <c:tx>
            <c:strRef>
              <c:f>'K_Figure 1'!$A$11</c:f>
              <c:strCache>
                <c:ptCount val="1"/>
                <c:pt idx="0">
                  <c:v>85+</c:v>
                </c:pt>
              </c:strCache>
            </c:strRef>
          </c:tx>
          <c:spPr>
            <a:ln w="28575" cap="rnd">
              <a:solidFill>
                <a:srgbClr val="29434E"/>
              </a:solidFill>
              <a:round/>
            </a:ln>
            <a:effectLst/>
          </c:spPr>
          <c:marker>
            <c:symbol val="none"/>
          </c:marker>
          <c:cat>
            <c:strRef>
              <c:f>'K_Figure 1'!$B$8:$F$8</c:f>
              <c:strCache>
                <c:ptCount val="5"/>
                <c:pt idx="0">
                  <c:v>Year 1 </c:v>
                </c:pt>
                <c:pt idx="1">
                  <c:v>Year 2</c:v>
                </c:pt>
                <c:pt idx="2">
                  <c:v>Year 3</c:v>
                </c:pt>
                <c:pt idx="3">
                  <c:v>Year 4</c:v>
                </c:pt>
                <c:pt idx="4">
                  <c:v>Year 5</c:v>
                </c:pt>
              </c:strCache>
            </c:strRef>
          </c:cat>
          <c:val>
            <c:numRef>
              <c:f>'K_Figure 1'!$B$11:$F$11</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3-756A-4D0A-8D21-6C267581FED5}"/>
            </c:ext>
          </c:extLst>
        </c:ser>
        <c:dLbls>
          <c:showLegendKey val="0"/>
          <c:showVal val="0"/>
          <c:showCatName val="0"/>
          <c:showSerName val="0"/>
          <c:showPercent val="0"/>
          <c:showBubbleSize val="0"/>
        </c:dLbls>
        <c:smooth val="0"/>
        <c:axId val="1247027936"/>
        <c:axId val="1247028352"/>
      </c:lineChart>
      <c:catAx>
        <c:axId val="12470279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028352"/>
        <c:crosses val="autoZero"/>
        <c:auto val="1"/>
        <c:lblAlgn val="ctr"/>
        <c:lblOffset val="100"/>
        <c:noMultiLvlLbl val="0"/>
      </c:catAx>
      <c:valAx>
        <c:axId val="124702835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0279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Older Adult Falls-Related Death Rates per 100,000 in &lt;Data Years&gt;</a:t>
            </a:r>
            <a:endParaRPr lang="en-US" sz="12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'K_Figure 1'!$A$15</c:f>
              <c:strCache>
                <c:ptCount val="1"/>
                <c:pt idx="0">
                  <c:v>65-74</c:v>
                </c:pt>
              </c:strCache>
            </c:strRef>
          </c:tx>
          <c:spPr>
            <a:ln w="28575" cap="rnd">
              <a:solidFill>
                <a:srgbClr val="B890BB"/>
              </a:solidFill>
              <a:round/>
            </a:ln>
            <a:effectLst/>
          </c:spPr>
          <c:marker>
            <c:symbol val="none"/>
          </c:marker>
          <c:cat>
            <c:strRef>
              <c:f>'K_Figure 1'!$B$14:$F$14</c:f>
              <c:strCache>
                <c:ptCount val="5"/>
                <c:pt idx="0">
                  <c:v>Year 1 </c:v>
                </c:pt>
                <c:pt idx="1">
                  <c:v>Year 2</c:v>
                </c:pt>
                <c:pt idx="2">
                  <c:v>Year 3</c:v>
                </c:pt>
                <c:pt idx="3">
                  <c:v>Year 4</c:v>
                </c:pt>
                <c:pt idx="4">
                  <c:v>Year 5</c:v>
                </c:pt>
              </c:strCache>
            </c:strRef>
          </c:cat>
          <c:val>
            <c:numRef>
              <c:f>'K_Figure 1'!$B$15:$F$15</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5EA0-4682-8C0C-3CBF08835991}"/>
            </c:ext>
          </c:extLst>
        </c:ser>
        <c:ser>
          <c:idx val="1"/>
          <c:order val="1"/>
          <c:tx>
            <c:strRef>
              <c:f>'K_Figure 1'!$A$16</c:f>
              <c:strCache>
                <c:ptCount val="1"/>
                <c:pt idx="0">
                  <c:v>75-84</c:v>
                </c:pt>
              </c:strCache>
            </c:strRef>
          </c:tx>
          <c:spPr>
            <a:ln w="28575" cap="rnd">
              <a:solidFill>
                <a:srgbClr val="087673"/>
              </a:solidFill>
              <a:prstDash val="dash"/>
              <a:round/>
            </a:ln>
            <a:effectLst/>
          </c:spPr>
          <c:marker>
            <c:symbol val="none"/>
          </c:marker>
          <c:cat>
            <c:strRef>
              <c:f>'K_Figure 1'!$B$14:$F$14</c:f>
              <c:strCache>
                <c:ptCount val="5"/>
                <c:pt idx="0">
                  <c:v>Year 1 </c:v>
                </c:pt>
                <c:pt idx="1">
                  <c:v>Year 2</c:v>
                </c:pt>
                <c:pt idx="2">
                  <c:v>Year 3</c:v>
                </c:pt>
                <c:pt idx="3">
                  <c:v>Year 4</c:v>
                </c:pt>
                <c:pt idx="4">
                  <c:v>Year 5</c:v>
                </c:pt>
              </c:strCache>
            </c:strRef>
          </c:cat>
          <c:val>
            <c:numRef>
              <c:f>'K_Figure 1'!$B$16:$F$16</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5EA0-4682-8C0C-3CBF08835991}"/>
            </c:ext>
          </c:extLst>
        </c:ser>
        <c:ser>
          <c:idx val="2"/>
          <c:order val="2"/>
          <c:tx>
            <c:strRef>
              <c:f>'K_Figure 1'!$A$17</c:f>
              <c:strCache>
                <c:ptCount val="1"/>
                <c:pt idx="0">
                  <c:v>85+</c:v>
                </c:pt>
              </c:strCache>
            </c:strRef>
          </c:tx>
          <c:spPr>
            <a:ln w="28575" cap="rnd">
              <a:solidFill>
                <a:srgbClr val="29434E"/>
              </a:solidFill>
              <a:round/>
            </a:ln>
            <a:effectLst/>
          </c:spPr>
          <c:marker>
            <c:symbol val="none"/>
          </c:marker>
          <c:cat>
            <c:strRef>
              <c:f>'K_Figure 1'!$B$14:$F$14</c:f>
              <c:strCache>
                <c:ptCount val="5"/>
                <c:pt idx="0">
                  <c:v>Year 1 </c:v>
                </c:pt>
                <c:pt idx="1">
                  <c:v>Year 2</c:v>
                </c:pt>
                <c:pt idx="2">
                  <c:v>Year 3</c:v>
                </c:pt>
                <c:pt idx="3">
                  <c:v>Year 4</c:v>
                </c:pt>
                <c:pt idx="4">
                  <c:v>Year 5</c:v>
                </c:pt>
              </c:strCache>
            </c:strRef>
          </c:cat>
          <c:val>
            <c:numRef>
              <c:f>'K_Figure 1'!$B$17:$F$17</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3-5EA0-4682-8C0C-3CBF08835991}"/>
            </c:ext>
          </c:extLst>
        </c:ser>
        <c:dLbls>
          <c:showLegendKey val="0"/>
          <c:showVal val="0"/>
          <c:showCatName val="0"/>
          <c:showSerName val="0"/>
          <c:showPercent val="0"/>
          <c:showBubbleSize val="0"/>
        </c:dLbls>
        <c:smooth val="0"/>
        <c:axId val="714942191"/>
        <c:axId val="714941359"/>
      </c:lineChart>
      <c:catAx>
        <c:axId val="7149421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4941359"/>
        <c:crosses val="autoZero"/>
        <c:auto val="1"/>
        <c:lblAlgn val="ctr"/>
        <c:lblOffset val="100"/>
        <c:noMultiLvlLbl val="0"/>
      </c:catAx>
      <c:valAx>
        <c:axId val="7149413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4942191"/>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Percentage of Annual Falls in Older Adults-Related</a:t>
            </a:r>
            <a:r>
              <a:rPr lang="en-US" baseline="0"/>
              <a:t> ED Visits, Hospitalizations, and Deaths by Circumstance in &lt;Data Year&gt;</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4456036745406818E-2"/>
          <c:y val="0.22222222222222221"/>
          <c:w val="0.69244810161170167"/>
          <c:h val="0.67037839020122481"/>
        </c:manualLayout>
      </c:layout>
      <c:barChart>
        <c:barDir val="col"/>
        <c:grouping val="clustered"/>
        <c:varyColors val="0"/>
        <c:ser>
          <c:idx val="0"/>
          <c:order val="0"/>
          <c:tx>
            <c:strRef>
              <c:f>'L_Figure 2'!$A$9:$B$9</c:f>
              <c:strCache>
                <c:ptCount val="1"/>
                <c:pt idx="0">
                  <c:v>Fracture</c:v>
                </c:pt>
              </c:strCache>
            </c:strRef>
          </c:tx>
          <c:spPr>
            <a:solidFill>
              <a:srgbClr val="B890BB"/>
            </a:solidFill>
            <a:ln>
              <a:noFill/>
            </a:ln>
            <a:effectLst/>
          </c:spPr>
          <c:invertIfNegative val="0"/>
          <c:cat>
            <c:strRef>
              <c:f>'L_Figure 2'!$A$10:$A$12</c:f>
              <c:strCache>
                <c:ptCount val="3"/>
                <c:pt idx="0">
                  <c:v>ED Visits</c:v>
                </c:pt>
                <c:pt idx="1">
                  <c:v>Hospitalizations</c:v>
                </c:pt>
                <c:pt idx="2">
                  <c:v>Deaths</c:v>
                </c:pt>
              </c:strCache>
            </c:strRef>
          </c:cat>
          <c:val>
            <c:numRef>
              <c:f>'L_Figure 2'!$B$10:$B$12</c:f>
              <c:numCache>
                <c:formatCode>0%</c:formatCode>
                <c:ptCount val="3"/>
                <c:pt idx="0">
                  <c:v>0.1</c:v>
                </c:pt>
                <c:pt idx="1">
                  <c:v>0.3</c:v>
                </c:pt>
                <c:pt idx="2">
                  <c:v>0.4</c:v>
                </c:pt>
              </c:numCache>
            </c:numRef>
          </c:val>
          <c:extLst>
            <c:ext xmlns:c16="http://schemas.microsoft.com/office/drawing/2014/chart" uri="{C3380CC4-5D6E-409C-BE32-E72D297353CC}">
              <c16:uniqueId val="{00000000-0AF6-4447-A335-74E66501E7E9}"/>
            </c:ext>
          </c:extLst>
        </c:ser>
        <c:ser>
          <c:idx val="1"/>
          <c:order val="1"/>
          <c:tx>
            <c:strRef>
              <c:f>'L_Figure 2'!$A$14:$B$14</c:f>
              <c:strCache>
                <c:ptCount val="1"/>
                <c:pt idx="0">
                  <c:v>TBI</c:v>
                </c:pt>
              </c:strCache>
            </c:strRef>
          </c:tx>
          <c:spPr>
            <a:solidFill>
              <a:srgbClr val="29434E"/>
            </a:solidFill>
            <a:ln>
              <a:noFill/>
            </a:ln>
            <a:effectLst/>
          </c:spPr>
          <c:invertIfNegative val="0"/>
          <c:cat>
            <c:strRef>
              <c:f>'L_Figure 2'!$A$10:$A$12</c:f>
              <c:strCache>
                <c:ptCount val="3"/>
                <c:pt idx="0">
                  <c:v>ED Visits</c:v>
                </c:pt>
                <c:pt idx="1">
                  <c:v>Hospitalizations</c:v>
                </c:pt>
                <c:pt idx="2">
                  <c:v>Deaths</c:v>
                </c:pt>
              </c:strCache>
            </c:strRef>
          </c:cat>
          <c:val>
            <c:numRef>
              <c:f>'L_Figure 2'!$B$15:$B$17</c:f>
              <c:numCache>
                <c:formatCode>0%</c:formatCode>
                <c:ptCount val="3"/>
                <c:pt idx="0">
                  <c:v>0.2</c:v>
                </c:pt>
                <c:pt idx="1">
                  <c:v>0.3</c:v>
                </c:pt>
                <c:pt idx="2">
                  <c:v>0.1</c:v>
                </c:pt>
              </c:numCache>
            </c:numRef>
          </c:val>
          <c:extLst>
            <c:ext xmlns:c16="http://schemas.microsoft.com/office/drawing/2014/chart" uri="{C3380CC4-5D6E-409C-BE32-E72D297353CC}">
              <c16:uniqueId val="{00000002-0AF6-4447-A335-74E66501E7E9}"/>
            </c:ext>
          </c:extLst>
        </c:ser>
        <c:ser>
          <c:idx val="2"/>
          <c:order val="2"/>
          <c:tx>
            <c:strRef>
              <c:f>'L_Figure 2'!$A$19:$B$19</c:f>
              <c:strCache>
                <c:ptCount val="1"/>
                <c:pt idx="0">
                  <c:v>Both Fracture and TBI</c:v>
                </c:pt>
              </c:strCache>
            </c:strRef>
          </c:tx>
          <c:spPr>
            <a:solidFill>
              <a:srgbClr val="087673"/>
            </a:solidFill>
            <a:ln>
              <a:noFill/>
            </a:ln>
            <a:effectLst/>
          </c:spPr>
          <c:invertIfNegative val="0"/>
          <c:cat>
            <c:strRef>
              <c:f>'L_Figure 2'!$A$10:$A$12</c:f>
              <c:strCache>
                <c:ptCount val="3"/>
                <c:pt idx="0">
                  <c:v>ED Visits</c:v>
                </c:pt>
                <c:pt idx="1">
                  <c:v>Hospitalizations</c:v>
                </c:pt>
                <c:pt idx="2">
                  <c:v>Deaths</c:v>
                </c:pt>
              </c:strCache>
            </c:strRef>
          </c:cat>
          <c:val>
            <c:numRef>
              <c:f>'L_Figure 2'!$B$20:$B$22</c:f>
              <c:numCache>
                <c:formatCode>0%</c:formatCode>
                <c:ptCount val="3"/>
                <c:pt idx="0">
                  <c:v>0.3</c:v>
                </c:pt>
                <c:pt idx="1">
                  <c:v>0.3</c:v>
                </c:pt>
                <c:pt idx="2">
                  <c:v>0.3</c:v>
                </c:pt>
              </c:numCache>
            </c:numRef>
          </c:val>
          <c:extLst>
            <c:ext xmlns:c16="http://schemas.microsoft.com/office/drawing/2014/chart" uri="{C3380CC4-5D6E-409C-BE32-E72D297353CC}">
              <c16:uniqueId val="{00000003-0AF6-4447-A335-74E66501E7E9}"/>
            </c:ext>
          </c:extLst>
        </c:ser>
        <c:dLbls>
          <c:showLegendKey val="0"/>
          <c:showVal val="0"/>
          <c:showCatName val="0"/>
          <c:showSerName val="0"/>
          <c:showPercent val="0"/>
          <c:showBubbleSize val="0"/>
        </c:dLbls>
        <c:gapWidth val="219"/>
        <c:overlap val="-27"/>
        <c:axId val="208032159"/>
        <c:axId val="208029247"/>
      </c:barChart>
      <c:catAx>
        <c:axId val="2080321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029247"/>
        <c:crosses val="autoZero"/>
        <c:auto val="1"/>
        <c:lblAlgn val="ctr"/>
        <c:lblOffset val="100"/>
        <c:noMultiLvlLbl val="0"/>
      </c:catAx>
      <c:valAx>
        <c:axId val="20802924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032159"/>
        <c:crosses val="autoZero"/>
        <c:crossBetween val="between"/>
      </c:valAx>
      <c:spPr>
        <a:noFill/>
        <a:ln>
          <a:noFill/>
        </a:ln>
        <a:effectLst/>
      </c:spPr>
    </c:plotArea>
    <c:legend>
      <c:legendPos val="r"/>
      <c:layout>
        <c:manualLayout>
          <c:xMode val="edge"/>
          <c:yMode val="edge"/>
          <c:x val="0.80612844344485413"/>
          <c:y val="0.37818205016039658"/>
          <c:w val="0.14094445809102832"/>
          <c:h val="0.3130803441236512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Percentage of Annual Falls in Older Adults-Related</a:t>
            </a:r>
            <a:r>
              <a:rPr lang="en-US" baseline="0"/>
              <a:t> ED Visits, Hospitalizations, and Deaths by Circumstance in &lt;Data Year&gt;</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4456036745406818E-2"/>
          <c:y val="0.22222222222222221"/>
          <c:w val="0.69244810161170167"/>
          <c:h val="0.67037839020122481"/>
        </c:manualLayout>
      </c:layout>
      <c:barChart>
        <c:barDir val="col"/>
        <c:grouping val="clustered"/>
        <c:varyColors val="0"/>
        <c:ser>
          <c:idx val="0"/>
          <c:order val="0"/>
          <c:tx>
            <c:strRef>
              <c:f>'L_Figure 2'!$A$9:$B$9</c:f>
              <c:strCache>
                <c:ptCount val="1"/>
                <c:pt idx="0">
                  <c:v>Fracture</c:v>
                </c:pt>
              </c:strCache>
            </c:strRef>
          </c:tx>
          <c:spPr>
            <a:solidFill>
              <a:srgbClr val="B890BB"/>
            </a:solidFill>
            <a:ln>
              <a:noFill/>
            </a:ln>
            <a:effectLst/>
          </c:spPr>
          <c:invertIfNegative val="0"/>
          <c:cat>
            <c:strRef>
              <c:f>'L_Figure 2'!$A$10:$A$12</c:f>
              <c:strCache>
                <c:ptCount val="3"/>
                <c:pt idx="0">
                  <c:v>ED Visits</c:v>
                </c:pt>
                <c:pt idx="1">
                  <c:v>Hospitalizations</c:v>
                </c:pt>
                <c:pt idx="2">
                  <c:v>Deaths</c:v>
                </c:pt>
              </c:strCache>
            </c:strRef>
          </c:cat>
          <c:val>
            <c:numRef>
              <c:f>'L_Figure 2'!$B$10:$B$12</c:f>
              <c:numCache>
                <c:formatCode>0%</c:formatCode>
                <c:ptCount val="3"/>
                <c:pt idx="0">
                  <c:v>0.1</c:v>
                </c:pt>
                <c:pt idx="1">
                  <c:v>0.3</c:v>
                </c:pt>
                <c:pt idx="2">
                  <c:v>0.4</c:v>
                </c:pt>
              </c:numCache>
            </c:numRef>
          </c:val>
          <c:extLst>
            <c:ext xmlns:c16="http://schemas.microsoft.com/office/drawing/2014/chart" uri="{C3380CC4-5D6E-409C-BE32-E72D297353CC}">
              <c16:uniqueId val="{00000000-3B76-42D2-B463-4544FB24BD39}"/>
            </c:ext>
          </c:extLst>
        </c:ser>
        <c:ser>
          <c:idx val="1"/>
          <c:order val="1"/>
          <c:tx>
            <c:strRef>
              <c:f>'L_Figure 2'!$A$14:$B$14</c:f>
              <c:strCache>
                <c:ptCount val="1"/>
                <c:pt idx="0">
                  <c:v>TBI</c:v>
                </c:pt>
              </c:strCache>
            </c:strRef>
          </c:tx>
          <c:spPr>
            <a:solidFill>
              <a:srgbClr val="29434E"/>
            </a:solidFill>
            <a:ln>
              <a:noFill/>
            </a:ln>
            <a:effectLst/>
          </c:spPr>
          <c:invertIfNegative val="0"/>
          <c:cat>
            <c:strRef>
              <c:f>'L_Figure 2'!$A$10:$A$12</c:f>
              <c:strCache>
                <c:ptCount val="3"/>
                <c:pt idx="0">
                  <c:v>ED Visits</c:v>
                </c:pt>
                <c:pt idx="1">
                  <c:v>Hospitalizations</c:v>
                </c:pt>
                <c:pt idx="2">
                  <c:v>Deaths</c:v>
                </c:pt>
              </c:strCache>
            </c:strRef>
          </c:cat>
          <c:val>
            <c:numRef>
              <c:f>'L_Figure 2'!$B$15:$B$17</c:f>
              <c:numCache>
                <c:formatCode>0%</c:formatCode>
                <c:ptCount val="3"/>
                <c:pt idx="0">
                  <c:v>0.2</c:v>
                </c:pt>
                <c:pt idx="1">
                  <c:v>0.3</c:v>
                </c:pt>
                <c:pt idx="2">
                  <c:v>0.1</c:v>
                </c:pt>
              </c:numCache>
            </c:numRef>
          </c:val>
          <c:extLst>
            <c:ext xmlns:c16="http://schemas.microsoft.com/office/drawing/2014/chart" uri="{C3380CC4-5D6E-409C-BE32-E72D297353CC}">
              <c16:uniqueId val="{00000001-3B76-42D2-B463-4544FB24BD39}"/>
            </c:ext>
          </c:extLst>
        </c:ser>
        <c:ser>
          <c:idx val="2"/>
          <c:order val="2"/>
          <c:tx>
            <c:strRef>
              <c:f>'L_Figure 2'!$A$19:$B$19</c:f>
              <c:strCache>
                <c:ptCount val="1"/>
                <c:pt idx="0">
                  <c:v>Both Fracture and TBI</c:v>
                </c:pt>
              </c:strCache>
            </c:strRef>
          </c:tx>
          <c:spPr>
            <a:solidFill>
              <a:srgbClr val="087673"/>
            </a:solidFill>
            <a:ln>
              <a:noFill/>
            </a:ln>
            <a:effectLst/>
          </c:spPr>
          <c:invertIfNegative val="0"/>
          <c:cat>
            <c:strRef>
              <c:f>'L_Figure 2'!$A$10:$A$12</c:f>
              <c:strCache>
                <c:ptCount val="3"/>
                <c:pt idx="0">
                  <c:v>ED Visits</c:v>
                </c:pt>
                <c:pt idx="1">
                  <c:v>Hospitalizations</c:v>
                </c:pt>
                <c:pt idx="2">
                  <c:v>Deaths</c:v>
                </c:pt>
              </c:strCache>
            </c:strRef>
          </c:cat>
          <c:val>
            <c:numRef>
              <c:f>'L_Figure 2'!$B$20:$B$22</c:f>
              <c:numCache>
                <c:formatCode>0%</c:formatCode>
                <c:ptCount val="3"/>
                <c:pt idx="0">
                  <c:v>0.3</c:v>
                </c:pt>
                <c:pt idx="1">
                  <c:v>0.3</c:v>
                </c:pt>
                <c:pt idx="2">
                  <c:v>0.3</c:v>
                </c:pt>
              </c:numCache>
            </c:numRef>
          </c:val>
          <c:extLst>
            <c:ext xmlns:c16="http://schemas.microsoft.com/office/drawing/2014/chart" uri="{C3380CC4-5D6E-409C-BE32-E72D297353CC}">
              <c16:uniqueId val="{00000002-3B76-42D2-B463-4544FB24BD39}"/>
            </c:ext>
          </c:extLst>
        </c:ser>
        <c:dLbls>
          <c:showLegendKey val="0"/>
          <c:showVal val="0"/>
          <c:showCatName val="0"/>
          <c:showSerName val="0"/>
          <c:showPercent val="0"/>
          <c:showBubbleSize val="0"/>
        </c:dLbls>
        <c:gapWidth val="219"/>
        <c:overlap val="-27"/>
        <c:axId val="208032159"/>
        <c:axId val="208029247"/>
      </c:barChart>
      <c:catAx>
        <c:axId val="2080321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029247"/>
        <c:crosses val="autoZero"/>
        <c:auto val="1"/>
        <c:lblAlgn val="ctr"/>
        <c:lblOffset val="100"/>
        <c:noMultiLvlLbl val="0"/>
      </c:catAx>
      <c:valAx>
        <c:axId val="20802924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032159"/>
        <c:crosses val="autoZero"/>
        <c:crossBetween val="between"/>
      </c:valAx>
      <c:spPr>
        <a:noFill/>
        <a:ln>
          <a:noFill/>
        </a:ln>
        <a:effectLst/>
      </c:spPr>
    </c:plotArea>
    <c:legend>
      <c:legendPos val="r"/>
      <c:layout>
        <c:manualLayout>
          <c:xMode val="edge"/>
          <c:yMode val="edge"/>
          <c:x val="0.80612844344485413"/>
          <c:y val="0.37818205016039658"/>
          <c:w val="0.14094445809102832"/>
          <c:h val="0.3130803441236512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Older Adult Falls-Related Nonfatal</a:t>
            </a:r>
            <a:r>
              <a:rPr lang="en-US" baseline="0"/>
              <a:t> </a:t>
            </a:r>
            <a:r>
              <a:rPr lang="en-US"/>
              <a:t>Hospitalization Rates per 100,000 in &lt;Data Years&gt;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'K_Figure 1'!$A$9</c:f>
              <c:strCache>
                <c:ptCount val="1"/>
                <c:pt idx="0">
                  <c:v>65-74</c:v>
                </c:pt>
              </c:strCache>
            </c:strRef>
          </c:tx>
          <c:spPr>
            <a:ln w="28575" cap="rnd">
              <a:solidFill>
                <a:srgbClr val="B890BB"/>
              </a:solidFill>
              <a:round/>
            </a:ln>
            <a:effectLst/>
          </c:spPr>
          <c:marker>
            <c:symbol val="none"/>
          </c:marker>
          <c:cat>
            <c:strRef>
              <c:f>'K_Figure 1'!$B$8:$F$8</c:f>
              <c:strCache>
                <c:ptCount val="5"/>
                <c:pt idx="0">
                  <c:v>Year 1 </c:v>
                </c:pt>
                <c:pt idx="1">
                  <c:v>Year 2</c:v>
                </c:pt>
                <c:pt idx="2">
                  <c:v>Year 3</c:v>
                </c:pt>
                <c:pt idx="3">
                  <c:v>Year 4</c:v>
                </c:pt>
                <c:pt idx="4">
                  <c:v>Year 5</c:v>
                </c:pt>
              </c:strCache>
            </c:strRef>
          </c:cat>
          <c:val>
            <c:numRef>
              <c:f>'K_Figure 1'!$B$9:$F$9</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D0C6-46BB-BB6E-C2911E658028}"/>
            </c:ext>
          </c:extLst>
        </c:ser>
        <c:ser>
          <c:idx val="1"/>
          <c:order val="1"/>
          <c:tx>
            <c:strRef>
              <c:f>'K_Figure 1'!$A$10</c:f>
              <c:strCache>
                <c:ptCount val="1"/>
                <c:pt idx="0">
                  <c:v>75-84</c:v>
                </c:pt>
              </c:strCache>
            </c:strRef>
          </c:tx>
          <c:spPr>
            <a:ln w="28575" cap="rnd">
              <a:solidFill>
                <a:srgbClr val="087673"/>
              </a:solidFill>
              <a:prstDash val="dash"/>
              <a:round/>
            </a:ln>
            <a:effectLst/>
          </c:spPr>
          <c:marker>
            <c:symbol val="none"/>
          </c:marker>
          <c:cat>
            <c:strRef>
              <c:f>'K_Figure 1'!$B$8:$F$8</c:f>
              <c:strCache>
                <c:ptCount val="5"/>
                <c:pt idx="0">
                  <c:v>Year 1 </c:v>
                </c:pt>
                <c:pt idx="1">
                  <c:v>Year 2</c:v>
                </c:pt>
                <c:pt idx="2">
                  <c:v>Year 3</c:v>
                </c:pt>
                <c:pt idx="3">
                  <c:v>Year 4</c:v>
                </c:pt>
                <c:pt idx="4">
                  <c:v>Year 5</c:v>
                </c:pt>
              </c:strCache>
            </c:strRef>
          </c:cat>
          <c:val>
            <c:numRef>
              <c:f>'K_Figure 1'!$B$10:$F$10</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D0C6-46BB-BB6E-C2911E658028}"/>
            </c:ext>
          </c:extLst>
        </c:ser>
        <c:ser>
          <c:idx val="2"/>
          <c:order val="2"/>
          <c:tx>
            <c:strRef>
              <c:f>'K_Figure 1'!$A$11</c:f>
              <c:strCache>
                <c:ptCount val="1"/>
                <c:pt idx="0">
                  <c:v>85+</c:v>
                </c:pt>
              </c:strCache>
            </c:strRef>
          </c:tx>
          <c:spPr>
            <a:ln w="28575" cap="rnd">
              <a:solidFill>
                <a:srgbClr val="29434E"/>
              </a:solidFill>
              <a:round/>
            </a:ln>
            <a:effectLst/>
          </c:spPr>
          <c:marker>
            <c:symbol val="none"/>
          </c:marker>
          <c:cat>
            <c:strRef>
              <c:f>'K_Figure 1'!$B$8:$F$8</c:f>
              <c:strCache>
                <c:ptCount val="5"/>
                <c:pt idx="0">
                  <c:v>Year 1 </c:v>
                </c:pt>
                <c:pt idx="1">
                  <c:v>Year 2</c:v>
                </c:pt>
                <c:pt idx="2">
                  <c:v>Year 3</c:v>
                </c:pt>
                <c:pt idx="3">
                  <c:v>Year 4</c:v>
                </c:pt>
                <c:pt idx="4">
                  <c:v>Year 5</c:v>
                </c:pt>
              </c:strCache>
            </c:strRef>
          </c:cat>
          <c:val>
            <c:numRef>
              <c:f>'K_Figure 1'!$B$11:$F$11</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D0C6-46BB-BB6E-C2911E658028}"/>
            </c:ext>
          </c:extLst>
        </c:ser>
        <c:dLbls>
          <c:showLegendKey val="0"/>
          <c:showVal val="0"/>
          <c:showCatName val="0"/>
          <c:showSerName val="0"/>
          <c:showPercent val="0"/>
          <c:showBubbleSize val="0"/>
        </c:dLbls>
        <c:smooth val="0"/>
        <c:axId val="1247027936"/>
        <c:axId val="1247028352"/>
      </c:lineChart>
      <c:catAx>
        <c:axId val="12470279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028352"/>
        <c:crosses val="autoZero"/>
        <c:auto val="1"/>
        <c:lblAlgn val="ctr"/>
        <c:lblOffset val="100"/>
        <c:noMultiLvlLbl val="0"/>
      </c:catAx>
      <c:valAx>
        <c:axId val="124702835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0279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B890BB"/>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Older Adult Falls-Related Death Rates per 100,000 in &lt;Data Years&gt;</a:t>
            </a:r>
            <a:endParaRPr lang="en-US" sz="12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'K_Figure 1'!$A$15</c:f>
              <c:strCache>
                <c:ptCount val="1"/>
                <c:pt idx="0">
                  <c:v>65-74</c:v>
                </c:pt>
              </c:strCache>
            </c:strRef>
          </c:tx>
          <c:spPr>
            <a:ln w="28575" cap="rnd">
              <a:solidFill>
                <a:srgbClr val="B890BB"/>
              </a:solidFill>
              <a:round/>
            </a:ln>
            <a:effectLst/>
          </c:spPr>
          <c:marker>
            <c:symbol val="none"/>
          </c:marker>
          <c:cat>
            <c:strRef>
              <c:f>'K_Figure 1'!$B$14:$F$14</c:f>
              <c:strCache>
                <c:ptCount val="5"/>
                <c:pt idx="0">
                  <c:v>Year 1 </c:v>
                </c:pt>
                <c:pt idx="1">
                  <c:v>Year 2</c:v>
                </c:pt>
                <c:pt idx="2">
                  <c:v>Year 3</c:v>
                </c:pt>
                <c:pt idx="3">
                  <c:v>Year 4</c:v>
                </c:pt>
                <c:pt idx="4">
                  <c:v>Year 5</c:v>
                </c:pt>
              </c:strCache>
            </c:strRef>
          </c:cat>
          <c:val>
            <c:numRef>
              <c:f>'K_Figure 1'!$B$15:$F$15</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CA7B-48A6-ABFB-6F02821C4CB1}"/>
            </c:ext>
          </c:extLst>
        </c:ser>
        <c:ser>
          <c:idx val="1"/>
          <c:order val="1"/>
          <c:tx>
            <c:strRef>
              <c:f>'K_Figure 1'!$A$16</c:f>
              <c:strCache>
                <c:ptCount val="1"/>
                <c:pt idx="0">
                  <c:v>75-84</c:v>
                </c:pt>
              </c:strCache>
            </c:strRef>
          </c:tx>
          <c:spPr>
            <a:ln w="28575" cap="rnd">
              <a:solidFill>
                <a:srgbClr val="087673"/>
              </a:solidFill>
              <a:prstDash val="dash"/>
              <a:round/>
            </a:ln>
            <a:effectLst/>
          </c:spPr>
          <c:marker>
            <c:symbol val="none"/>
          </c:marker>
          <c:cat>
            <c:strRef>
              <c:f>'K_Figure 1'!$B$14:$F$14</c:f>
              <c:strCache>
                <c:ptCount val="5"/>
                <c:pt idx="0">
                  <c:v>Year 1 </c:v>
                </c:pt>
                <c:pt idx="1">
                  <c:v>Year 2</c:v>
                </c:pt>
                <c:pt idx="2">
                  <c:v>Year 3</c:v>
                </c:pt>
                <c:pt idx="3">
                  <c:v>Year 4</c:v>
                </c:pt>
                <c:pt idx="4">
                  <c:v>Year 5</c:v>
                </c:pt>
              </c:strCache>
            </c:strRef>
          </c:cat>
          <c:val>
            <c:numRef>
              <c:f>'K_Figure 1'!$B$16:$F$16</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CA7B-48A6-ABFB-6F02821C4CB1}"/>
            </c:ext>
          </c:extLst>
        </c:ser>
        <c:ser>
          <c:idx val="2"/>
          <c:order val="2"/>
          <c:tx>
            <c:strRef>
              <c:f>'K_Figure 1'!$A$17</c:f>
              <c:strCache>
                <c:ptCount val="1"/>
                <c:pt idx="0">
                  <c:v>85+</c:v>
                </c:pt>
              </c:strCache>
            </c:strRef>
          </c:tx>
          <c:spPr>
            <a:ln w="28575" cap="rnd">
              <a:solidFill>
                <a:srgbClr val="29434E"/>
              </a:solidFill>
              <a:round/>
            </a:ln>
            <a:effectLst/>
          </c:spPr>
          <c:marker>
            <c:symbol val="none"/>
          </c:marker>
          <c:cat>
            <c:strRef>
              <c:f>'K_Figure 1'!$B$14:$F$14</c:f>
              <c:strCache>
                <c:ptCount val="5"/>
                <c:pt idx="0">
                  <c:v>Year 1 </c:v>
                </c:pt>
                <c:pt idx="1">
                  <c:v>Year 2</c:v>
                </c:pt>
                <c:pt idx="2">
                  <c:v>Year 3</c:v>
                </c:pt>
                <c:pt idx="3">
                  <c:v>Year 4</c:v>
                </c:pt>
                <c:pt idx="4">
                  <c:v>Year 5</c:v>
                </c:pt>
              </c:strCache>
            </c:strRef>
          </c:cat>
          <c:val>
            <c:numRef>
              <c:f>'K_Figure 1'!$B$17:$F$17</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CA7B-48A6-ABFB-6F02821C4CB1}"/>
            </c:ext>
          </c:extLst>
        </c:ser>
        <c:dLbls>
          <c:showLegendKey val="0"/>
          <c:showVal val="0"/>
          <c:showCatName val="0"/>
          <c:showSerName val="0"/>
          <c:showPercent val="0"/>
          <c:showBubbleSize val="0"/>
        </c:dLbls>
        <c:smooth val="0"/>
        <c:axId val="714942191"/>
        <c:axId val="714941359"/>
      </c:lineChart>
      <c:catAx>
        <c:axId val="7149421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4941359"/>
        <c:crosses val="autoZero"/>
        <c:auto val="1"/>
        <c:lblAlgn val="ctr"/>
        <c:lblOffset val="100"/>
        <c:noMultiLvlLbl val="0"/>
      </c:catAx>
      <c:valAx>
        <c:axId val="7149413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4942191"/>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B890BB"/>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0.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4.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chart" Target="../charts/chart6.xml"/><Relationship Id="rId4"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4</xdr:col>
      <xdr:colOff>587216</xdr:colOff>
      <xdr:row>2</xdr:row>
      <xdr:rowOff>0</xdr:rowOff>
    </xdr:from>
    <xdr:to>
      <xdr:col>17</xdr:col>
      <xdr:colOff>0</xdr:colOff>
      <xdr:row>23</xdr:row>
      <xdr:rowOff>181429</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9976145" y="3066143"/>
          <a:ext cx="7196069" cy="6903357"/>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1. Open the "</a:t>
          </a:r>
          <a:r>
            <a:rPr lang="en-US" sz="1400" b="1">
              <a:solidFill>
                <a:srgbClr val="FF0000"/>
              </a:solidFill>
            </a:rPr>
            <a:t>B_Populations</a:t>
          </a:r>
          <a:r>
            <a:rPr lang="en-US" sz="1400" b="1"/>
            <a:t>"</a:t>
          </a:r>
          <a:r>
            <a:rPr lang="en-US" sz="1400" b="1" baseline="0"/>
            <a:t> tab</a:t>
          </a:r>
        </a:p>
        <a:p>
          <a:r>
            <a:rPr lang="en-US" sz="1400" baseline="0"/>
            <a:t>1.1 - E</a:t>
          </a:r>
          <a:r>
            <a:rPr lang="en-US" sz="1400"/>
            <a:t>nter your state or territory name in cell A4 and data year in cell D4</a:t>
          </a:r>
        </a:p>
        <a:p>
          <a:r>
            <a:rPr lang="en-US" sz="1400"/>
            <a:t>1.2 - Enter your state or territory population data by age group in columns B, D, and F</a:t>
          </a:r>
        </a:p>
        <a:p>
          <a:r>
            <a:rPr lang="en-US" sz="1400"/>
            <a:t>1.3 - </a:t>
          </a:r>
          <a:r>
            <a:rPr lang="en-US" sz="1400" baseline="0"/>
            <a:t>Enter state or territory population data by race/ethnicity in columns H through T. If your state uses different race/ethnicity categories, enter them into the appropriate cell</a:t>
          </a:r>
          <a:endParaRPr lang="en-US" sz="1400"/>
        </a:p>
        <a:p>
          <a:endParaRPr lang="en-US" sz="1400"/>
        </a:p>
        <a:p>
          <a:r>
            <a:rPr lang="en-US" sz="1400" b="1"/>
            <a:t>2. Optional:</a:t>
          </a:r>
          <a:r>
            <a:rPr lang="en-US" sz="1400" b="1" baseline="0"/>
            <a:t> </a:t>
          </a:r>
          <a:r>
            <a:rPr lang="en-US" sz="1400" b="1"/>
            <a:t>"</a:t>
          </a:r>
          <a:r>
            <a:rPr lang="en-US" sz="1400" b="1">
              <a:solidFill>
                <a:srgbClr val="FF0000"/>
              </a:solidFill>
            </a:rPr>
            <a:t>C_Health</a:t>
          </a:r>
          <a:r>
            <a:rPr lang="en-US" sz="1400" b="1" baseline="0">
              <a:solidFill>
                <a:srgbClr val="FF0000"/>
              </a:solidFill>
            </a:rPr>
            <a:t> Regions</a:t>
          </a:r>
          <a:r>
            <a:rPr lang="en-US" sz="1400" b="1" baseline="0"/>
            <a:t>" tab</a:t>
          </a:r>
        </a:p>
        <a:p>
          <a:r>
            <a:rPr lang="en-US" sz="1400" baseline="0"/>
            <a:t>2.1 - Enter the name of each health region (if applicable)</a:t>
          </a:r>
        </a:p>
        <a:p>
          <a:r>
            <a:rPr lang="en-US" sz="1400" baseline="0"/>
            <a:t>2.2 - Enter the population data for each health region</a:t>
          </a:r>
        </a:p>
        <a:p>
          <a:endParaRPr lang="en-US" sz="1400" baseline="0"/>
        </a:p>
        <a:p>
          <a:r>
            <a:rPr lang="en-US" sz="1400" b="1" baseline="0"/>
            <a:t>3. Open the </a:t>
          </a:r>
          <a:r>
            <a:rPr lang="en-US" sz="1400" b="1" baseline="0">
              <a:solidFill>
                <a:srgbClr val="FF0000"/>
              </a:solidFill>
            </a:rPr>
            <a:t>"D_Year 1" </a:t>
          </a:r>
          <a:r>
            <a:rPr lang="en-US" sz="1400" b="1" baseline="0"/>
            <a:t>tab</a:t>
          </a:r>
        </a:p>
        <a:p>
          <a:r>
            <a:rPr lang="en-US" sz="1400" baseline="0"/>
            <a:t>3.1 - Enter the number of fall-related injuries in columns C (total), D (male), and E (female) categorized by hospitalizations, ED visits, and deaths</a:t>
          </a:r>
        </a:p>
        <a:p>
          <a:r>
            <a:rPr lang="en-US" sz="1400" baseline="0"/>
            <a:t>3.2 - Enter the same data organized by race/ethnicity in columns F through L</a:t>
          </a:r>
        </a:p>
        <a:p>
          <a:endParaRPr lang="en-US" sz="1400" baseline="0"/>
        </a:p>
        <a:p>
          <a:r>
            <a:rPr lang="en-US" sz="1400" b="1" baseline="0"/>
            <a:t>4. Open the </a:t>
          </a:r>
          <a:r>
            <a:rPr lang="en-US" sz="1400" b="1" baseline="0">
              <a:solidFill>
                <a:srgbClr val="FF0000"/>
              </a:solidFill>
            </a:rPr>
            <a:t>"E_Year 2, F_Year 3, G_Year 4, H_Year 5"</a:t>
          </a:r>
          <a:r>
            <a:rPr lang="en-US" sz="1400" b="1" baseline="0"/>
            <a:t> tabs</a:t>
          </a:r>
        </a:p>
        <a:p>
          <a:r>
            <a:rPr lang="en-US" sz="1400" baseline="0"/>
            <a:t>4.1 - Repeat steps 3.1 through 3.3 for each of these tab</a:t>
          </a:r>
        </a:p>
        <a:p>
          <a:endParaRPr lang="en-US" sz="1400" baseline="0"/>
        </a:p>
        <a:p>
          <a:pPr marL="0" marR="0" lvl="0" indent="0" defTabSz="914400" eaLnBrk="1" fontAlgn="auto" latinLnBrk="0" hangingPunct="1">
            <a:lnSpc>
              <a:spcPct val="100000"/>
            </a:lnSpc>
            <a:spcBef>
              <a:spcPts val="0"/>
            </a:spcBef>
            <a:spcAft>
              <a:spcPts val="0"/>
            </a:spcAft>
            <a:buClrTx/>
            <a:buSzTx/>
            <a:buFontTx/>
            <a:buNone/>
            <a:tabLst/>
            <a:defRPr/>
          </a:pPr>
          <a:r>
            <a:rPr lang="en-US" sz="1400" b="1" baseline="0"/>
            <a:t>5. Optional: Open the </a:t>
          </a:r>
          <a:r>
            <a:rPr lang="en-US" sz="1400" b="1" baseline="0">
              <a:solidFill>
                <a:srgbClr val="FF0000"/>
              </a:solidFill>
            </a:rPr>
            <a:t>"J_Health Regions" </a:t>
          </a:r>
          <a:r>
            <a:rPr lang="en-US" sz="1400" b="1" baseline="0"/>
            <a:t>tab</a:t>
          </a:r>
        </a:p>
        <a:p>
          <a:pPr marL="0" marR="0" lvl="0" indent="0" defTabSz="914400" eaLnBrk="1" fontAlgn="auto" latinLnBrk="0" hangingPunct="1">
            <a:lnSpc>
              <a:spcPct val="100000"/>
            </a:lnSpc>
            <a:spcBef>
              <a:spcPts val="0"/>
            </a:spcBef>
            <a:spcAft>
              <a:spcPts val="0"/>
            </a:spcAft>
            <a:buClrTx/>
            <a:buSzTx/>
            <a:buFontTx/>
            <a:buNone/>
            <a:tabLst/>
            <a:defRPr/>
          </a:pPr>
          <a:r>
            <a:rPr lang="en-US" sz="1400" b="0" baseline="0"/>
            <a:t>5.1 - Enter the number of fall-related injuries in columns C through W categorized by hospitalizations, ED visits, and deaths</a:t>
          </a: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a:p>
          <a:pPr marL="0" marR="0" lvl="0" indent="0" defTabSz="914400" eaLnBrk="1" fontAlgn="auto" latinLnBrk="0" hangingPunct="1">
            <a:lnSpc>
              <a:spcPct val="100000"/>
            </a:lnSpc>
            <a:spcBef>
              <a:spcPts val="0"/>
            </a:spcBef>
            <a:spcAft>
              <a:spcPts val="0"/>
            </a:spcAft>
            <a:buClrTx/>
            <a:buSzTx/>
            <a:buFontTx/>
            <a:buNone/>
            <a:tabLst/>
            <a:defRPr/>
          </a:pPr>
          <a:r>
            <a:rPr lang="en-US" sz="1400" b="1" baseline="0"/>
            <a:t>6. Open the </a:t>
          </a:r>
          <a:r>
            <a:rPr lang="en-US" sz="1400" b="1" baseline="0">
              <a:solidFill>
                <a:srgbClr val="FF0000"/>
              </a:solidFill>
            </a:rPr>
            <a:t>"K_Figure 1" </a:t>
          </a:r>
          <a:r>
            <a:rPr lang="en-US" sz="1400" b="1" baseline="0"/>
            <a:t>tab</a:t>
          </a:r>
        </a:p>
        <a:p>
          <a:pPr marL="0" marR="0" lvl="0" indent="0" defTabSz="914400" eaLnBrk="1" fontAlgn="auto" latinLnBrk="0" hangingPunct="1">
            <a:lnSpc>
              <a:spcPct val="100000"/>
            </a:lnSpc>
            <a:spcBef>
              <a:spcPts val="0"/>
            </a:spcBef>
            <a:spcAft>
              <a:spcPts val="0"/>
            </a:spcAft>
            <a:buClrTx/>
            <a:buSzTx/>
            <a:buFontTx/>
            <a:buNone/>
            <a:tabLst/>
            <a:defRPr/>
          </a:pPr>
          <a:r>
            <a:rPr lang="en-US" sz="1400" b="0" baseline="0"/>
            <a:t>6.1 - Follow the directions in this tab to create your graph for Figure 1</a:t>
          </a: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7. Open the </a:t>
          </a:r>
          <a:r>
            <a:rPr kumimoji="0" lang="en-US" sz="1400" b="1" i="0" u="none" strike="noStrike" kern="0" cap="none" spc="0" normalizeH="0" baseline="0" noProof="0">
              <a:ln>
                <a:noFill/>
              </a:ln>
              <a:solidFill>
                <a:srgbClr val="FF0000"/>
              </a:solidFill>
              <a:effectLst/>
              <a:uLnTx/>
              <a:uFillTx/>
              <a:latin typeface="+mn-lt"/>
              <a:ea typeface="+mn-ea"/>
              <a:cs typeface="+mn-cs"/>
            </a:rPr>
            <a:t>"L_Figure 2" </a:t>
          </a:r>
          <a:r>
            <a:rPr kumimoji="0" lang="en-US" sz="1400" b="1" i="0" u="none" strike="noStrike" kern="0" cap="none" spc="0" normalizeH="0" baseline="0" noProof="0">
              <a:ln>
                <a:noFill/>
              </a:ln>
              <a:solidFill>
                <a:prstClr val="black"/>
              </a:solidFill>
              <a:effectLst/>
              <a:uLnTx/>
              <a:uFillTx/>
              <a:latin typeface="+mn-lt"/>
              <a:ea typeface="+mn-ea"/>
              <a:cs typeface="+mn-cs"/>
            </a:rPr>
            <a:t>tab</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prstClr val="black"/>
              </a:solidFill>
              <a:effectLst/>
              <a:uLnTx/>
              <a:uFillTx/>
              <a:latin typeface="+mn-lt"/>
              <a:ea typeface="+mn-ea"/>
              <a:cs typeface="+mn-cs"/>
            </a:rPr>
            <a:t>7.1 - Follow the directions in this tab to create your graph for Figure 2</a:t>
          </a: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8. Open the </a:t>
          </a:r>
          <a:r>
            <a:rPr kumimoji="0" lang="en-US" sz="1400" b="1" i="0" u="none" strike="noStrike" kern="0" cap="none" spc="0" normalizeH="0" baseline="0" noProof="0">
              <a:ln>
                <a:noFill/>
              </a:ln>
              <a:solidFill>
                <a:srgbClr val="FF0000"/>
              </a:solidFill>
              <a:effectLst/>
              <a:uLnTx/>
              <a:uFillTx/>
              <a:latin typeface="+mn-lt"/>
              <a:ea typeface="+mn-ea"/>
              <a:cs typeface="+mn-cs"/>
            </a:rPr>
            <a:t>"M_Figure 3 (Health Regions)" and "M_Figure 3 (Race/Ethnicity) </a:t>
          </a:r>
          <a:r>
            <a:rPr kumimoji="0" lang="en-US" sz="1400" b="1" i="0" u="none" strike="noStrike" kern="0" cap="none" spc="0" normalizeH="0" baseline="0" noProof="0">
              <a:ln>
                <a:noFill/>
              </a:ln>
              <a:solidFill>
                <a:prstClr val="black"/>
              </a:solidFill>
              <a:effectLst/>
              <a:uLnTx/>
              <a:uFillTx/>
              <a:latin typeface="+mn-lt"/>
              <a:ea typeface="+mn-ea"/>
              <a:cs typeface="+mn-cs"/>
            </a:rPr>
            <a:t>tabs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prstClr val="black"/>
              </a:solidFill>
              <a:effectLst/>
              <a:uLnTx/>
              <a:uFillTx/>
              <a:latin typeface="+mn-lt"/>
              <a:ea typeface="+mn-ea"/>
              <a:cs typeface="+mn-cs"/>
            </a:rPr>
            <a:t>8.1 - Follow the directions in this tab to create your table for Figure 3. Data from these tables can be pulled into Figure 3.</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xdr:txBody>
    </xdr:sp>
    <xdr:clientData/>
  </xdr:twoCellAnchor>
  <xdr:twoCellAnchor>
    <xdr:from>
      <xdr:col>0</xdr:col>
      <xdr:colOff>59531</xdr:colOff>
      <xdr:row>0</xdr:row>
      <xdr:rowOff>19525</xdr:rowOff>
    </xdr:from>
    <xdr:to>
      <xdr:col>27</xdr:col>
      <xdr:colOff>0</xdr:colOff>
      <xdr:row>1</xdr:row>
      <xdr:rowOff>0</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59531" y="19525"/>
          <a:ext cx="21776532" cy="17545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Older Adult Falls Special Emphasis Report is a three step process:</a:t>
          </a:r>
        </a:p>
        <a:p>
          <a:r>
            <a:rPr lang="en-US" sz="2400" b="1" baseline="0">
              <a:solidFill>
                <a:schemeClr val="accent6"/>
              </a:solidFill>
            </a:rPr>
            <a:t>Step 1</a:t>
          </a:r>
          <a:r>
            <a:rPr lang="en-US" sz="2400" b="0" baseline="0"/>
            <a:t> is to prepare your state/territory data on Older Adult Falls, organized by mechanism </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in tabs B through M</a:t>
          </a:r>
        </a:p>
        <a:p>
          <a:r>
            <a:rPr lang="en-US" sz="2400" b="1" baseline="0">
              <a:solidFill>
                <a:schemeClr val="accent3"/>
              </a:solidFill>
            </a:rPr>
            <a:t>Step 3</a:t>
          </a:r>
          <a:r>
            <a:rPr lang="en-US" sz="2400" b="0" baseline="0"/>
            <a:t> is to create the SER by populating the PDF form with the appropriate data</a:t>
          </a:r>
          <a:endParaRPr lang="en-US" sz="2400" b="0"/>
        </a:p>
      </xdr:txBody>
    </xdr:sp>
    <xdr:clientData/>
  </xdr:twoCellAnchor>
  <xdr:twoCellAnchor>
    <xdr:from>
      <xdr:col>19</xdr:col>
      <xdr:colOff>11429</xdr:colOff>
      <xdr:row>2</xdr:row>
      <xdr:rowOff>0</xdr:rowOff>
    </xdr:from>
    <xdr:to>
      <xdr:col>26</xdr:col>
      <xdr:colOff>428625</xdr:colOff>
      <xdr:row>12</xdr:row>
      <xdr:rowOff>381000</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18045429" y="3058583"/>
          <a:ext cx="4565863" cy="3884084"/>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t>1. Open the PDF SER form</a:t>
          </a:r>
        </a:p>
        <a:p>
          <a:r>
            <a:rPr lang="en-US" sz="1400" b="1" baseline="0"/>
            <a:t>2. Open the </a:t>
          </a:r>
          <a:r>
            <a:rPr lang="en-US" sz="1400" b="1" baseline="0">
              <a:solidFill>
                <a:srgbClr val="FF0000"/>
              </a:solidFill>
            </a:rPr>
            <a:t>"N_Report" </a:t>
          </a:r>
          <a:r>
            <a:rPr lang="en-US" sz="1400" b="1" baseline="0"/>
            <a:t>tab</a:t>
          </a:r>
          <a:endParaRPr lang="en-US" sz="1400" b="0" baseline="0"/>
        </a:p>
        <a:p>
          <a:r>
            <a:rPr lang="en-US" sz="1400" b="0" baseline="0"/>
            <a:t>2.1 - The PDF SER form includes fields that will be populated according to the data you have entered in the spreadsheet. Follow the instructions in the "Report" tab and populate the PDF SER form with the appropriate data. You will need to copy and paste some of the graphs and charts from the report tab into your SER - instructions for how to do this are embedded in the tab.</a:t>
          </a:r>
        </a:p>
        <a:p>
          <a:r>
            <a:rPr lang="en-US" sz="1400" b="1">
              <a:solidFill>
                <a:schemeClr val="dk1"/>
              </a:solidFill>
              <a:effectLst/>
              <a:latin typeface="+mn-lt"/>
              <a:ea typeface="+mn-ea"/>
              <a:cs typeface="+mn-cs"/>
            </a:rPr>
            <a:t>3. Finalize the PDF SER form</a:t>
          </a:r>
        </a:p>
        <a:p>
          <a:r>
            <a:rPr lang="en-US" sz="1400">
              <a:solidFill>
                <a:schemeClr val="dk1"/>
              </a:solidFill>
              <a:effectLst/>
              <a:latin typeface="+mn-lt"/>
              <a:ea typeface="+mn-ea"/>
              <a:cs typeface="+mn-cs"/>
            </a:rPr>
            <a:t>3.</a:t>
          </a:r>
          <a:r>
            <a:rPr lang="en-US" sz="1400" baseline="0">
              <a:solidFill>
                <a:schemeClr val="dk1"/>
              </a:solidFill>
              <a:effectLst/>
              <a:latin typeface="+mn-lt"/>
              <a:ea typeface="+mn-ea"/>
              <a:cs typeface="+mn-cs"/>
            </a:rPr>
            <a:t>1 - </a:t>
          </a:r>
          <a:r>
            <a:rPr lang="en-US" sz="1400">
              <a:solidFill>
                <a:schemeClr val="dk1"/>
              </a:solidFill>
              <a:effectLst/>
              <a:latin typeface="+mn-lt"/>
              <a:ea typeface="+mn-ea"/>
              <a:cs typeface="+mn-cs"/>
            </a:rPr>
            <a:t>Once you have copied and entered all the data into the form, remove the blue shading, which is on by default in the document so all the fillable fields can be easily distinguished. Turn it off within Acrobat Reader by going to Edit &gt; Preferences &gt; Forms &gt; and deselecting “show border hover color for fields”</a:t>
          </a:r>
        </a:p>
        <a:p>
          <a:endParaRPr lang="en-US" sz="1400" b="1"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1501880</xdr:colOff>
      <xdr:row>3</xdr:row>
      <xdr:rowOff>123295</xdr:rowOff>
    </xdr:from>
    <xdr:to>
      <xdr:col>0</xdr:col>
      <xdr:colOff>1754822</xdr:colOff>
      <xdr:row>3</xdr:row>
      <xdr:rowOff>312736</xdr:rowOff>
    </xdr:to>
    <xdr:sp macro="" textlink="">
      <xdr:nvSpPr>
        <xdr:cNvPr id="2" name="Isosceles Triangle 1">
          <a:extLst>
            <a:ext uri="{FF2B5EF4-FFF2-40B4-BE49-F238E27FC236}">
              <a16:creationId xmlns:a16="http://schemas.microsoft.com/office/drawing/2014/main" id="{00000000-0008-0000-0100-000002000000}"/>
            </a:ext>
          </a:extLst>
        </xdr:cNvPr>
        <xdr:cNvSpPr/>
      </xdr:nvSpPr>
      <xdr:spPr>
        <a:xfrm rot="16200000">
          <a:off x="1533630" y="599545"/>
          <a:ext cx="189441" cy="25294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3</xdr:row>
      <xdr:rowOff>116523</xdr:rowOff>
    </xdr:from>
    <xdr:to>
      <xdr:col>4</xdr:col>
      <xdr:colOff>4763</xdr:colOff>
      <xdr:row>3</xdr:row>
      <xdr:rowOff>305964</xdr:rowOff>
    </xdr:to>
    <xdr:sp macro="" textlink="">
      <xdr:nvSpPr>
        <xdr:cNvPr id="3" name="Isosceles Triangle 2">
          <a:extLst>
            <a:ext uri="{FF2B5EF4-FFF2-40B4-BE49-F238E27FC236}">
              <a16:creationId xmlns:a16="http://schemas.microsoft.com/office/drawing/2014/main" id="{00000000-0008-0000-0100-000003000000}"/>
            </a:ext>
          </a:extLst>
        </xdr:cNvPr>
        <xdr:cNvSpPr/>
      </xdr:nvSpPr>
      <xdr:spPr>
        <a:xfrm rot="16200000">
          <a:off x="3396298" y="596583"/>
          <a:ext cx="189441" cy="24532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7</xdr:row>
      <xdr:rowOff>11749</xdr:rowOff>
    </xdr:from>
    <xdr:to>
      <xdr:col>1</xdr:col>
      <xdr:colOff>476992</xdr:colOff>
      <xdr:row>7</xdr:row>
      <xdr:rowOff>272311</xdr:rowOff>
    </xdr:to>
    <xdr:sp macro="" textlink="">
      <xdr:nvSpPr>
        <xdr:cNvPr id="4" name="Isosceles Triangle 3">
          <a:extLst>
            <a:ext uri="{FF2B5EF4-FFF2-40B4-BE49-F238E27FC236}">
              <a16:creationId xmlns:a16="http://schemas.microsoft.com/office/drawing/2014/main" id="{00000000-0008-0000-0100-000004000000}"/>
            </a:ext>
          </a:extLst>
        </xdr:cNvPr>
        <xdr:cNvSpPr/>
      </xdr:nvSpPr>
      <xdr:spPr>
        <a:xfrm rot="10800000">
          <a:off x="2044384" y="2011999"/>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7</xdr:row>
      <xdr:rowOff>9845</xdr:rowOff>
    </xdr:from>
    <xdr:to>
      <xdr:col>3</xdr:col>
      <xdr:colOff>510646</xdr:colOff>
      <xdr:row>7</xdr:row>
      <xdr:rowOff>278027</xdr:rowOff>
    </xdr:to>
    <xdr:sp macro="" textlink="">
      <xdr:nvSpPr>
        <xdr:cNvPr id="5" name="Isosceles Triangle 4">
          <a:extLst>
            <a:ext uri="{FF2B5EF4-FFF2-40B4-BE49-F238E27FC236}">
              <a16:creationId xmlns:a16="http://schemas.microsoft.com/office/drawing/2014/main" id="{00000000-0008-0000-0100-000005000000}"/>
            </a:ext>
          </a:extLst>
        </xdr:cNvPr>
        <xdr:cNvSpPr/>
      </xdr:nvSpPr>
      <xdr:spPr>
        <a:xfrm rot="10800000">
          <a:off x="3168122" y="20100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7</xdr:row>
      <xdr:rowOff>11750</xdr:rowOff>
    </xdr:from>
    <xdr:to>
      <xdr:col>5</xdr:col>
      <xdr:colOff>493290</xdr:colOff>
      <xdr:row>7</xdr:row>
      <xdr:rowOff>279932</xdr:rowOff>
    </xdr:to>
    <xdr:sp macro="" textlink="">
      <xdr:nvSpPr>
        <xdr:cNvPr id="6" name="Isosceles Triangle 5">
          <a:extLst>
            <a:ext uri="{FF2B5EF4-FFF2-40B4-BE49-F238E27FC236}">
              <a16:creationId xmlns:a16="http://schemas.microsoft.com/office/drawing/2014/main" id="{00000000-0008-0000-0100-000006000000}"/>
            </a:ext>
          </a:extLst>
        </xdr:cNvPr>
        <xdr:cNvSpPr/>
      </xdr:nvSpPr>
      <xdr:spPr>
        <a:xfrm rot="10800000">
          <a:off x="4505432" y="20120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7</xdr:row>
      <xdr:rowOff>4977</xdr:rowOff>
    </xdr:from>
    <xdr:to>
      <xdr:col>7</xdr:col>
      <xdr:colOff>493290</xdr:colOff>
      <xdr:row>7</xdr:row>
      <xdr:rowOff>273159</xdr:rowOff>
    </xdr:to>
    <xdr:sp macro="" textlink="">
      <xdr:nvSpPr>
        <xdr:cNvPr id="7" name="Isosceles Triangle 6">
          <a:extLst>
            <a:ext uri="{FF2B5EF4-FFF2-40B4-BE49-F238E27FC236}">
              <a16:creationId xmlns:a16="http://schemas.microsoft.com/office/drawing/2014/main" id="{00000000-0008-0000-0100-000007000000}"/>
            </a:ext>
          </a:extLst>
        </xdr:cNvPr>
        <xdr:cNvSpPr/>
      </xdr:nvSpPr>
      <xdr:spPr>
        <a:xfrm rot="10800000">
          <a:off x="5616682" y="20052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8" name="Isosceles Triangle 7">
          <a:extLst>
            <a:ext uri="{FF2B5EF4-FFF2-40B4-BE49-F238E27FC236}">
              <a16:creationId xmlns:a16="http://schemas.microsoft.com/office/drawing/2014/main" id="{00000000-0008-0000-0100-000008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9" name="Isosceles Triangle 8">
          <a:extLst>
            <a:ext uri="{FF2B5EF4-FFF2-40B4-BE49-F238E27FC236}">
              <a16:creationId xmlns:a16="http://schemas.microsoft.com/office/drawing/2014/main" id="{00000000-0008-0000-0100-000009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0" name="Isosceles Triangle 9">
          <a:extLst>
            <a:ext uri="{FF2B5EF4-FFF2-40B4-BE49-F238E27FC236}">
              <a16:creationId xmlns:a16="http://schemas.microsoft.com/office/drawing/2014/main" id="{00000000-0008-0000-0100-00000A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1" name="Isosceles Triangle 10">
          <a:extLst>
            <a:ext uri="{FF2B5EF4-FFF2-40B4-BE49-F238E27FC236}">
              <a16:creationId xmlns:a16="http://schemas.microsoft.com/office/drawing/2014/main" id="{00000000-0008-0000-0100-00000B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7</xdr:row>
      <xdr:rowOff>108</xdr:rowOff>
    </xdr:from>
    <xdr:to>
      <xdr:col>13</xdr:col>
      <xdr:colOff>486517</xdr:colOff>
      <xdr:row>7</xdr:row>
      <xdr:rowOff>268290</xdr:rowOff>
    </xdr:to>
    <xdr:sp macro="" textlink="">
      <xdr:nvSpPr>
        <xdr:cNvPr id="12" name="Isosceles Triangle 11">
          <a:extLst>
            <a:ext uri="{FF2B5EF4-FFF2-40B4-BE49-F238E27FC236}">
              <a16:creationId xmlns:a16="http://schemas.microsoft.com/office/drawing/2014/main" id="{00000000-0008-0000-0100-00000C000000}"/>
            </a:ext>
          </a:extLst>
        </xdr:cNvPr>
        <xdr:cNvSpPr/>
      </xdr:nvSpPr>
      <xdr:spPr>
        <a:xfrm rot="10800000">
          <a:off x="9631576"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7</xdr:row>
      <xdr:rowOff>108</xdr:rowOff>
    </xdr:from>
    <xdr:to>
      <xdr:col>15</xdr:col>
      <xdr:colOff>526946</xdr:colOff>
      <xdr:row>7</xdr:row>
      <xdr:rowOff>268290</xdr:rowOff>
    </xdr:to>
    <xdr:sp macro="" textlink="">
      <xdr:nvSpPr>
        <xdr:cNvPr id="13" name="Isosceles Triangle 12">
          <a:extLst>
            <a:ext uri="{FF2B5EF4-FFF2-40B4-BE49-F238E27FC236}">
              <a16:creationId xmlns:a16="http://schemas.microsoft.com/office/drawing/2014/main" id="{00000000-0008-0000-0100-00000D000000}"/>
            </a:ext>
          </a:extLst>
        </xdr:cNvPr>
        <xdr:cNvSpPr/>
      </xdr:nvSpPr>
      <xdr:spPr>
        <a:xfrm rot="10800000">
          <a:off x="11047838"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7</xdr:row>
      <xdr:rowOff>279931</xdr:rowOff>
    </xdr:from>
    <xdr:to>
      <xdr:col>18</xdr:col>
      <xdr:colOff>9212</xdr:colOff>
      <xdr:row>7</xdr:row>
      <xdr:rowOff>486833</xdr:rowOff>
    </xdr:to>
    <xdr:sp macro="" textlink="">
      <xdr:nvSpPr>
        <xdr:cNvPr id="14" name="Isosceles Triangle 13">
          <a:extLst>
            <a:ext uri="{FF2B5EF4-FFF2-40B4-BE49-F238E27FC236}">
              <a16:creationId xmlns:a16="http://schemas.microsoft.com/office/drawing/2014/main" id="{00000000-0008-0000-0100-00000E000000}"/>
            </a:ext>
          </a:extLst>
        </xdr:cNvPr>
        <xdr:cNvSpPr/>
      </xdr:nvSpPr>
      <xdr:spPr>
        <a:xfrm rot="16200000">
          <a:off x="12876324" y="2315527"/>
          <a:ext cx="206902" cy="13620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7</xdr:row>
      <xdr:rowOff>4764</xdr:rowOff>
    </xdr:from>
    <xdr:to>
      <xdr:col>17</xdr:col>
      <xdr:colOff>528005</xdr:colOff>
      <xdr:row>7</xdr:row>
      <xdr:rowOff>274851</xdr:rowOff>
    </xdr:to>
    <xdr:sp macro="" textlink="">
      <xdr:nvSpPr>
        <xdr:cNvPr id="15" name="Isosceles Triangle 14">
          <a:extLst>
            <a:ext uri="{FF2B5EF4-FFF2-40B4-BE49-F238E27FC236}">
              <a16:creationId xmlns:a16="http://schemas.microsoft.com/office/drawing/2014/main" id="{00000000-0008-0000-0100-00000F000000}"/>
            </a:ext>
          </a:extLst>
        </xdr:cNvPr>
        <xdr:cNvSpPr/>
      </xdr:nvSpPr>
      <xdr:spPr>
        <a:xfrm rot="10800000">
          <a:off x="12562314" y="20050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326076</xdr:colOff>
      <xdr:row>6</xdr:row>
      <xdr:rowOff>715753</xdr:rowOff>
    </xdr:from>
    <xdr:to>
      <xdr:col>19</xdr:col>
      <xdr:colOff>515517</xdr:colOff>
      <xdr:row>7</xdr:row>
      <xdr:rowOff>264268</xdr:rowOff>
    </xdr:to>
    <xdr:sp macro="" textlink="">
      <xdr:nvSpPr>
        <xdr:cNvPr id="16" name="Isosceles Triangle 15">
          <a:extLst>
            <a:ext uri="{FF2B5EF4-FFF2-40B4-BE49-F238E27FC236}">
              <a16:creationId xmlns:a16="http://schemas.microsoft.com/office/drawing/2014/main" id="{00000000-0008-0000-0100-000010000000}"/>
            </a:ext>
          </a:extLst>
        </xdr:cNvPr>
        <xdr:cNvSpPr/>
      </xdr:nvSpPr>
      <xdr:spPr>
        <a:xfrm rot="10800000">
          <a:off x="13989159" y="199633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645584</xdr:colOff>
      <xdr:row>7</xdr:row>
      <xdr:rowOff>269347</xdr:rowOff>
    </xdr:from>
    <xdr:to>
      <xdr:col>20</xdr:col>
      <xdr:colOff>16831</xdr:colOff>
      <xdr:row>7</xdr:row>
      <xdr:rowOff>465666</xdr:rowOff>
    </xdr:to>
    <xdr:sp macro="" textlink="">
      <xdr:nvSpPr>
        <xdr:cNvPr id="17" name="Isosceles Triangle 16">
          <a:extLst>
            <a:ext uri="{FF2B5EF4-FFF2-40B4-BE49-F238E27FC236}">
              <a16:creationId xmlns:a16="http://schemas.microsoft.com/office/drawing/2014/main" id="{00000000-0008-0000-0100-000011000000}"/>
            </a:ext>
          </a:extLst>
        </xdr:cNvPr>
        <xdr:cNvSpPr/>
      </xdr:nvSpPr>
      <xdr:spPr>
        <a:xfrm rot="16200000">
          <a:off x="14303589" y="2274675"/>
          <a:ext cx="196319" cy="186164"/>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rot="16200000">
          <a:off x="-965677" y="2139475"/>
          <a:ext cx="2731138" cy="7750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300-000003000000}"/>
            </a:ext>
          </a:extLst>
        </xdr:cNvPr>
        <xdr:cNvSpPr txBox="1"/>
      </xdr:nvSpPr>
      <xdr:spPr>
        <a:xfrm rot="16200000">
          <a:off x="-1004888" y="5192713"/>
          <a:ext cx="2808605" cy="7988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300-000004000000}"/>
            </a:ext>
          </a:extLst>
        </xdr:cNvPr>
        <xdr:cNvSpPr txBox="1"/>
      </xdr:nvSpPr>
      <xdr:spPr>
        <a:xfrm rot="16200000">
          <a:off x="-1002031" y="8317865"/>
          <a:ext cx="2802894" cy="7988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rot="16200000">
          <a:off x="-1099027" y="22728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1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400-000003000000}"/>
            </a:ext>
          </a:extLst>
        </xdr:cNvPr>
        <xdr:cNvSpPr txBox="1"/>
      </xdr:nvSpPr>
      <xdr:spPr>
        <a:xfrm rot="16200000">
          <a:off x="-1176338" y="5453063"/>
          <a:ext cx="2973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1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400-000004000000}"/>
            </a:ext>
          </a:extLst>
        </xdr:cNvPr>
        <xdr:cNvSpPr txBox="1"/>
      </xdr:nvSpPr>
      <xdr:spPr>
        <a:xfrm rot="16200000">
          <a:off x="-1125856" y="8695690"/>
          <a:ext cx="287274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100" b="1"/>
            <a:t>Deaths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rot="16200000">
          <a:off x="-1099027" y="22728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500-000003000000}"/>
            </a:ext>
          </a:extLst>
        </xdr:cNvPr>
        <xdr:cNvSpPr txBox="1"/>
      </xdr:nvSpPr>
      <xdr:spPr>
        <a:xfrm rot="16200000">
          <a:off x="-1176338" y="5453063"/>
          <a:ext cx="2973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500-000004000000}"/>
            </a:ext>
          </a:extLst>
        </xdr:cNvPr>
        <xdr:cNvSpPr txBox="1"/>
      </xdr:nvSpPr>
      <xdr:spPr>
        <a:xfrm rot="16200000">
          <a:off x="-1125856" y="8695690"/>
          <a:ext cx="287274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rot="16200000">
          <a:off x="-1099027" y="22728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600-000003000000}"/>
            </a:ext>
          </a:extLst>
        </xdr:cNvPr>
        <xdr:cNvSpPr txBox="1"/>
      </xdr:nvSpPr>
      <xdr:spPr>
        <a:xfrm rot="16200000">
          <a:off x="-1176338" y="5453063"/>
          <a:ext cx="2973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600-000004000000}"/>
            </a:ext>
          </a:extLst>
        </xdr:cNvPr>
        <xdr:cNvSpPr txBox="1"/>
      </xdr:nvSpPr>
      <xdr:spPr>
        <a:xfrm rot="16200000">
          <a:off x="-1125856" y="8702040"/>
          <a:ext cx="287274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rot="16200000">
          <a:off x="-1054577" y="2228375"/>
          <a:ext cx="27311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1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700-000003000000}"/>
            </a:ext>
          </a:extLst>
        </xdr:cNvPr>
        <xdr:cNvSpPr txBox="1"/>
      </xdr:nvSpPr>
      <xdr:spPr>
        <a:xfrm rot="16200000">
          <a:off x="-1093788" y="5281613"/>
          <a:ext cx="28086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1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700-000004000000}"/>
            </a:ext>
          </a:extLst>
        </xdr:cNvPr>
        <xdr:cNvSpPr txBox="1"/>
      </xdr:nvSpPr>
      <xdr:spPr>
        <a:xfrm rot="16200000">
          <a:off x="-1090931" y="8406765"/>
          <a:ext cx="280289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100" b="1"/>
            <a:t>Deaths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800-000002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800-000003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800-000004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7</xdr:row>
      <xdr:rowOff>19053</xdr:rowOff>
    </xdr:to>
    <xdr:sp macro="" textlink="">
      <xdr:nvSpPr>
        <xdr:cNvPr id="5" name="TextBox 4">
          <a:extLst>
            <a:ext uri="{FF2B5EF4-FFF2-40B4-BE49-F238E27FC236}">
              <a16:creationId xmlns:a16="http://schemas.microsoft.com/office/drawing/2014/main" id="{00000000-0008-0000-0800-000005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6" name="TextBox 5">
          <a:extLst>
            <a:ext uri="{FF2B5EF4-FFF2-40B4-BE49-F238E27FC236}">
              <a16:creationId xmlns:a16="http://schemas.microsoft.com/office/drawing/2014/main" id="{00000000-0008-0000-0800-000006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7" name="TextBox 6">
          <a:extLst>
            <a:ext uri="{FF2B5EF4-FFF2-40B4-BE49-F238E27FC236}">
              <a16:creationId xmlns:a16="http://schemas.microsoft.com/office/drawing/2014/main" id="{00000000-0008-0000-0800-000007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7</xdr:row>
      <xdr:rowOff>19053</xdr:rowOff>
    </xdr:to>
    <xdr:sp macro="" textlink="">
      <xdr:nvSpPr>
        <xdr:cNvPr id="8" name="TextBox 7">
          <a:extLst>
            <a:ext uri="{FF2B5EF4-FFF2-40B4-BE49-F238E27FC236}">
              <a16:creationId xmlns:a16="http://schemas.microsoft.com/office/drawing/2014/main" id="{00000000-0008-0000-0800-000008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9" name="TextBox 8">
          <a:extLst>
            <a:ext uri="{FF2B5EF4-FFF2-40B4-BE49-F238E27FC236}">
              <a16:creationId xmlns:a16="http://schemas.microsoft.com/office/drawing/2014/main" id="{00000000-0008-0000-0800-000009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10" name="TextBox 9">
          <a:extLst>
            <a:ext uri="{FF2B5EF4-FFF2-40B4-BE49-F238E27FC236}">
              <a16:creationId xmlns:a16="http://schemas.microsoft.com/office/drawing/2014/main" id="{00000000-0008-0000-0800-00000A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7</xdr:row>
      <xdr:rowOff>19053</xdr:rowOff>
    </xdr:to>
    <xdr:sp macro="" textlink="">
      <xdr:nvSpPr>
        <xdr:cNvPr id="11" name="TextBox 10">
          <a:extLst>
            <a:ext uri="{FF2B5EF4-FFF2-40B4-BE49-F238E27FC236}">
              <a16:creationId xmlns:a16="http://schemas.microsoft.com/office/drawing/2014/main" id="{00000000-0008-0000-0800-00000B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12" name="TextBox 11">
          <a:extLst>
            <a:ext uri="{FF2B5EF4-FFF2-40B4-BE49-F238E27FC236}">
              <a16:creationId xmlns:a16="http://schemas.microsoft.com/office/drawing/2014/main" id="{00000000-0008-0000-0800-00000C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13" name="TextBox 12">
          <a:extLst>
            <a:ext uri="{FF2B5EF4-FFF2-40B4-BE49-F238E27FC236}">
              <a16:creationId xmlns:a16="http://schemas.microsoft.com/office/drawing/2014/main" id="{00000000-0008-0000-0800-00000D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7</xdr:row>
      <xdr:rowOff>19053</xdr:rowOff>
    </xdr:to>
    <xdr:sp macro="" textlink="">
      <xdr:nvSpPr>
        <xdr:cNvPr id="14" name="TextBox 13">
          <a:extLst>
            <a:ext uri="{FF2B5EF4-FFF2-40B4-BE49-F238E27FC236}">
              <a16:creationId xmlns:a16="http://schemas.microsoft.com/office/drawing/2014/main" id="{00000000-0008-0000-0800-00000E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15" name="TextBox 14">
          <a:extLst>
            <a:ext uri="{FF2B5EF4-FFF2-40B4-BE49-F238E27FC236}">
              <a16:creationId xmlns:a16="http://schemas.microsoft.com/office/drawing/2014/main" id="{00000000-0008-0000-0800-00000F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16" name="TextBox 15">
          <a:extLst>
            <a:ext uri="{FF2B5EF4-FFF2-40B4-BE49-F238E27FC236}">
              <a16:creationId xmlns:a16="http://schemas.microsoft.com/office/drawing/2014/main" id="{00000000-0008-0000-0800-000010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7</xdr:row>
      <xdr:rowOff>19053</xdr:rowOff>
    </xdr:to>
    <xdr:sp macro="" textlink="">
      <xdr:nvSpPr>
        <xdr:cNvPr id="17" name="TextBox 16">
          <a:extLst>
            <a:ext uri="{FF2B5EF4-FFF2-40B4-BE49-F238E27FC236}">
              <a16:creationId xmlns:a16="http://schemas.microsoft.com/office/drawing/2014/main" id="{00000000-0008-0000-0800-000011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18" name="TextBox 17">
          <a:extLst>
            <a:ext uri="{FF2B5EF4-FFF2-40B4-BE49-F238E27FC236}">
              <a16:creationId xmlns:a16="http://schemas.microsoft.com/office/drawing/2014/main" id="{00000000-0008-0000-0800-000012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19" name="TextBox 18">
          <a:extLst>
            <a:ext uri="{FF2B5EF4-FFF2-40B4-BE49-F238E27FC236}">
              <a16:creationId xmlns:a16="http://schemas.microsoft.com/office/drawing/2014/main" id="{00000000-0008-0000-0800-000013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7</xdr:row>
      <xdr:rowOff>19053</xdr:rowOff>
    </xdr:to>
    <xdr:sp macro="" textlink="">
      <xdr:nvSpPr>
        <xdr:cNvPr id="20" name="TextBox 19">
          <a:extLst>
            <a:ext uri="{FF2B5EF4-FFF2-40B4-BE49-F238E27FC236}">
              <a16:creationId xmlns:a16="http://schemas.microsoft.com/office/drawing/2014/main" id="{00000000-0008-0000-0800-000014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21" name="TextBox 20">
          <a:extLst>
            <a:ext uri="{FF2B5EF4-FFF2-40B4-BE49-F238E27FC236}">
              <a16:creationId xmlns:a16="http://schemas.microsoft.com/office/drawing/2014/main" id="{00000000-0008-0000-0800-000015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22" name="TextBox 21">
          <a:extLst>
            <a:ext uri="{FF2B5EF4-FFF2-40B4-BE49-F238E27FC236}">
              <a16:creationId xmlns:a16="http://schemas.microsoft.com/office/drawing/2014/main" id="{00000000-0008-0000-0800-000016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7</xdr:row>
      <xdr:rowOff>19053</xdr:rowOff>
    </xdr:to>
    <xdr:sp macro="" textlink="">
      <xdr:nvSpPr>
        <xdr:cNvPr id="23" name="TextBox 22">
          <a:extLst>
            <a:ext uri="{FF2B5EF4-FFF2-40B4-BE49-F238E27FC236}">
              <a16:creationId xmlns:a16="http://schemas.microsoft.com/office/drawing/2014/main" id="{00000000-0008-0000-0800-000017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24" name="TextBox 23">
          <a:extLst>
            <a:ext uri="{FF2B5EF4-FFF2-40B4-BE49-F238E27FC236}">
              <a16:creationId xmlns:a16="http://schemas.microsoft.com/office/drawing/2014/main" id="{00000000-0008-0000-0800-000018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25" name="TextBox 24">
          <a:extLst>
            <a:ext uri="{FF2B5EF4-FFF2-40B4-BE49-F238E27FC236}">
              <a16:creationId xmlns:a16="http://schemas.microsoft.com/office/drawing/2014/main" id="{00000000-0008-0000-0800-000019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7</xdr:row>
      <xdr:rowOff>19053</xdr:rowOff>
    </xdr:to>
    <xdr:sp macro="" textlink="">
      <xdr:nvSpPr>
        <xdr:cNvPr id="26" name="TextBox 25">
          <a:extLst>
            <a:ext uri="{FF2B5EF4-FFF2-40B4-BE49-F238E27FC236}">
              <a16:creationId xmlns:a16="http://schemas.microsoft.com/office/drawing/2014/main" id="{00000000-0008-0000-0800-00001A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1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27" name="TextBox 26">
          <a:extLst>
            <a:ext uri="{FF2B5EF4-FFF2-40B4-BE49-F238E27FC236}">
              <a16:creationId xmlns:a16="http://schemas.microsoft.com/office/drawing/2014/main" id="{00000000-0008-0000-0800-00001B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1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28" name="TextBox 27">
          <a:extLst>
            <a:ext uri="{FF2B5EF4-FFF2-40B4-BE49-F238E27FC236}">
              <a16:creationId xmlns:a16="http://schemas.microsoft.com/office/drawing/2014/main" id="{00000000-0008-0000-0800-00001C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100" b="1"/>
            <a:t>Deaths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900-000002000000}"/>
            </a:ext>
          </a:extLst>
        </xdr:cNvPr>
        <xdr:cNvSpPr txBox="1"/>
      </xdr:nvSpPr>
      <xdr:spPr>
        <a:xfrm rot="16200000">
          <a:off x="-260827" y="1434625"/>
          <a:ext cx="11436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1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900-000003000000}"/>
            </a:ext>
          </a:extLst>
        </xdr:cNvPr>
        <xdr:cNvSpPr txBox="1"/>
      </xdr:nvSpPr>
      <xdr:spPr>
        <a:xfrm rot="16200000">
          <a:off x="-268288" y="2868613"/>
          <a:ext cx="11576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1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900-000004000000}"/>
            </a:ext>
          </a:extLst>
        </xdr:cNvPr>
        <xdr:cNvSpPr txBox="1"/>
      </xdr:nvSpPr>
      <xdr:spPr>
        <a:xfrm rot="16200000">
          <a:off x="-265431" y="4342765"/>
          <a:ext cx="115189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100" b="1"/>
            <a:t>Deaths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6</xdr:col>
      <xdr:colOff>158750</xdr:colOff>
      <xdr:row>1</xdr:row>
      <xdr:rowOff>3175</xdr:rowOff>
    </xdr:from>
    <xdr:to>
      <xdr:col>13</xdr:col>
      <xdr:colOff>463550</xdr:colOff>
      <xdr:row>15</xdr:row>
      <xdr:rowOff>22225</xdr:rowOff>
    </xdr:to>
    <xdr:graphicFrame macro="">
      <xdr:nvGraphicFramePr>
        <xdr:cNvPr id="4" name="Chart 4">
          <a:extLst>
            <a:ext uri="{FF2B5EF4-FFF2-40B4-BE49-F238E27FC236}">
              <a16:creationId xmlns:a16="http://schemas.microsoft.com/office/drawing/2014/main" id="{00000000-0008-0000-0A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215900</xdr:colOff>
      <xdr:row>15</xdr:row>
      <xdr:rowOff>130175</xdr:rowOff>
    </xdr:from>
    <xdr:to>
      <xdr:col>13</xdr:col>
      <xdr:colOff>457200</xdr:colOff>
      <xdr:row>33</xdr:row>
      <xdr:rowOff>6350</xdr:rowOff>
    </xdr:to>
    <xdr:graphicFrame macro="">
      <xdr:nvGraphicFramePr>
        <xdr:cNvPr id="6" name="Chart 6">
          <a:extLst>
            <a:ext uri="{FF2B5EF4-FFF2-40B4-BE49-F238E27FC236}">
              <a16:creationId xmlns:a16="http://schemas.microsoft.com/office/drawing/2014/main" id="{00000000-0008-0000-0A00-000007000000}"/>
            </a:ext>
            <a:ext uri="{147F2762-F138-4A5C-976F-8EAC2B608ADB}">
              <a16:predDERef xmlns:a16="http://schemas.microsoft.com/office/drawing/2014/main" pred="{00000000-0008-0000-0A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85725</xdr:colOff>
      <xdr:row>1</xdr:row>
      <xdr:rowOff>57150</xdr:rowOff>
    </xdr:from>
    <xdr:to>
      <xdr:col>5</xdr:col>
      <xdr:colOff>368300</xdr:colOff>
      <xdr:row>6</xdr:row>
      <xdr:rowOff>63500</xdr:rowOff>
    </xdr:to>
    <xdr:sp macro="" textlink="">
      <xdr:nvSpPr>
        <xdr:cNvPr id="10" name="TextBox 7">
          <a:extLst>
            <a:ext uri="{FF2B5EF4-FFF2-40B4-BE49-F238E27FC236}">
              <a16:creationId xmlns:a16="http://schemas.microsoft.com/office/drawing/2014/main" id="{00000000-0008-0000-0A00-000008000000}"/>
            </a:ext>
            <a:ext uri="{147F2762-F138-4A5C-976F-8EAC2B608ADB}">
              <a16:predDERef xmlns:a16="http://schemas.microsoft.com/office/drawing/2014/main" pred="{00000000-0008-0000-0A00-000007000000}"/>
            </a:ext>
          </a:extLst>
        </xdr:cNvPr>
        <xdr:cNvSpPr txBox="1"/>
      </xdr:nvSpPr>
      <xdr:spPr>
        <a:xfrm>
          <a:off x="85725" y="222250"/>
          <a:ext cx="4175125" cy="80010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Instructions: </a:t>
          </a:r>
          <a:r>
            <a:rPr lang="en-US" sz="1100"/>
            <a:t>The tables below will be automatically filled in with the total rates</a:t>
          </a:r>
          <a:r>
            <a:rPr lang="en-US" sz="1100" baseline="0"/>
            <a:t> per 100,000 for hospitalizations and Deaths across Year 1 through Year 5. Graphs for Hospitalization rates and Death rates will be generated in this tab to then use for Figure 1 in the SER PDF.</a:t>
          </a:r>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44450</xdr:colOff>
      <xdr:row>1</xdr:row>
      <xdr:rowOff>76200</xdr:rowOff>
    </xdr:from>
    <xdr:to>
      <xdr:col>6</xdr:col>
      <xdr:colOff>514350</xdr:colOff>
      <xdr:row>5</xdr:row>
      <xdr:rowOff>101600</xdr:rowOff>
    </xdr:to>
    <xdr:sp macro="" textlink="">
      <xdr:nvSpPr>
        <xdr:cNvPr id="3" name="TextBox 2">
          <a:extLst>
            <a:ext uri="{FF2B5EF4-FFF2-40B4-BE49-F238E27FC236}">
              <a16:creationId xmlns:a16="http://schemas.microsoft.com/office/drawing/2014/main" id="{00000000-0008-0000-0B00-000003000000}"/>
            </a:ext>
          </a:extLst>
        </xdr:cNvPr>
        <xdr:cNvSpPr txBox="1"/>
      </xdr:nvSpPr>
      <xdr:spPr>
        <a:xfrm>
          <a:off x="44450" y="260350"/>
          <a:ext cx="5956300" cy="66040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Instructions: </a:t>
          </a:r>
          <a:r>
            <a:rPr lang="en-US" sz="1100"/>
            <a:t>In the tables below, please enter the percentages</a:t>
          </a:r>
          <a:r>
            <a:rPr lang="en-US" sz="1100" baseline="0"/>
            <a:t> of annual older adult falls-related deaths, hospitalizations, and ED visits by circumstance. Data from the table will then generate the graph for Figure 2 in the SER PDF.</a:t>
          </a:r>
          <a:endParaRPr lang="en-US" sz="1100"/>
        </a:p>
      </xdr:txBody>
    </xdr:sp>
    <xdr:clientData/>
  </xdr:twoCellAnchor>
  <xdr:twoCellAnchor>
    <xdr:from>
      <xdr:col>2</xdr:col>
      <xdr:colOff>1019968</xdr:colOff>
      <xdr:row>5</xdr:row>
      <xdr:rowOff>136525</xdr:rowOff>
    </xdr:from>
    <xdr:to>
      <xdr:col>11</xdr:col>
      <xdr:colOff>547687</xdr:colOff>
      <xdr:row>23</xdr:row>
      <xdr:rowOff>6350</xdr:rowOff>
    </xdr:to>
    <xdr:graphicFrame macro="">
      <xdr:nvGraphicFramePr>
        <xdr:cNvPr id="4" name="Chart 3">
          <a:extLst>
            <a:ext uri="{FF2B5EF4-FFF2-40B4-BE49-F238E27FC236}">
              <a16:creationId xmlns:a16="http://schemas.microsoft.com/office/drawing/2014/main" id="{00000000-0008-0000-0B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38100</xdr:colOff>
      <xdr:row>1</xdr:row>
      <xdr:rowOff>76200</xdr:rowOff>
    </xdr:from>
    <xdr:to>
      <xdr:col>6</xdr:col>
      <xdr:colOff>482600</xdr:colOff>
      <xdr:row>5</xdr:row>
      <xdr:rowOff>165100</xdr:rowOff>
    </xdr:to>
    <xdr:sp macro="" textlink="">
      <xdr:nvSpPr>
        <xdr:cNvPr id="2" name="TextBox 1">
          <a:extLst>
            <a:ext uri="{FF2B5EF4-FFF2-40B4-BE49-F238E27FC236}">
              <a16:creationId xmlns:a16="http://schemas.microsoft.com/office/drawing/2014/main" id="{00000000-0008-0000-0C00-000002000000}"/>
            </a:ext>
          </a:extLst>
        </xdr:cNvPr>
        <xdr:cNvSpPr txBox="1"/>
      </xdr:nvSpPr>
      <xdr:spPr>
        <a:xfrm>
          <a:off x="38100" y="260350"/>
          <a:ext cx="5130800" cy="82550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Instructions: </a:t>
          </a:r>
          <a:r>
            <a:rPr lang="en-US" sz="1100"/>
            <a:t>The tables below will be automatically filled in with the total rates</a:t>
          </a:r>
          <a:r>
            <a:rPr lang="en-US" sz="1100" baseline="0"/>
            <a:t> per 100,000 for hospitalizations, ED visits, and Deaths across health regions. The rank column will rank health regions based on their rates per 100,000. Data from this tab can be used to fill in Figure 3 for the PDF SER.</a:t>
          </a:r>
          <a:endParaRPr 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72571</xdr:colOff>
      <xdr:row>1</xdr:row>
      <xdr:rowOff>81642</xdr:rowOff>
    </xdr:from>
    <xdr:to>
      <xdr:col>6</xdr:col>
      <xdr:colOff>716642</xdr:colOff>
      <xdr:row>6</xdr:row>
      <xdr:rowOff>72570</xdr:rowOff>
    </xdr:to>
    <xdr:sp macro="" textlink="">
      <xdr:nvSpPr>
        <xdr:cNvPr id="3" name="TextBox 2">
          <a:extLst>
            <a:ext uri="{FF2B5EF4-FFF2-40B4-BE49-F238E27FC236}">
              <a16:creationId xmlns:a16="http://schemas.microsoft.com/office/drawing/2014/main" id="{00000000-0008-0000-0D00-000003000000}"/>
            </a:ext>
          </a:extLst>
        </xdr:cNvPr>
        <xdr:cNvSpPr txBox="1"/>
      </xdr:nvSpPr>
      <xdr:spPr>
        <a:xfrm>
          <a:off x="72571" y="81642"/>
          <a:ext cx="6858000" cy="807357"/>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Instructions: </a:t>
          </a:r>
          <a:r>
            <a:rPr lang="en-US" sz="1400"/>
            <a:t>The tables below will be automatically filled in with the total rates</a:t>
          </a:r>
          <a:r>
            <a:rPr lang="en-US" sz="1400" baseline="0"/>
            <a:t> per 100,000 for hospitalizations, ED visits, and Deaths across sex and race/ethnicity. Data from this tab can be used to fill in Figure 3 for the PDF SER.</a:t>
          </a:r>
          <a:endParaRPr lang="en-US" sz="1400"/>
        </a:p>
      </xdr:txBody>
    </xdr:sp>
    <xdr:clientData/>
  </xdr:twoCellAnchor>
</xdr:wsDr>
</file>

<file path=xl/drawings/drawing14.xml><?xml version="1.0" encoding="utf-8"?>
<xdr:wsDr xmlns:xdr="http://schemas.openxmlformats.org/drawingml/2006/spreadsheetDrawing" xmlns:a="http://schemas.openxmlformats.org/drawingml/2006/main">
  <xdr:oneCellAnchor>
    <xdr:from>
      <xdr:col>4</xdr:col>
      <xdr:colOff>460022</xdr:colOff>
      <xdr:row>0</xdr:row>
      <xdr:rowOff>17639</xdr:rowOff>
    </xdr:from>
    <xdr:ext cx="5517005" cy="7310647"/>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3239911" y="17639"/>
          <a:ext cx="5517005" cy="7310647"/>
        </a:xfrm>
        <a:prstGeom prst="rect">
          <a:avLst/>
        </a:prstGeom>
      </xdr:spPr>
    </xdr:pic>
    <xdr:clientData/>
  </xdr:oneCellAnchor>
  <xdr:oneCellAnchor>
    <xdr:from>
      <xdr:col>4</xdr:col>
      <xdr:colOff>342901</xdr:colOff>
      <xdr:row>41</xdr:row>
      <xdr:rowOff>175683</xdr:rowOff>
    </xdr:from>
    <xdr:ext cx="5639000" cy="7251690"/>
    <xdr:pic>
      <xdr:nvPicPr>
        <xdr:cNvPr id="3" name="Picture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a:stretch>
          <a:fillRect/>
        </a:stretch>
      </xdr:blipFill>
      <xdr:spPr>
        <a:xfrm>
          <a:off x="3147484" y="7552266"/>
          <a:ext cx="5639000" cy="7251690"/>
        </a:xfrm>
        <a:prstGeom prst="rect">
          <a:avLst/>
        </a:prstGeom>
      </xdr:spPr>
    </xdr:pic>
    <xdr:clientData/>
  </xdr:oneCellAnchor>
  <xdr:twoCellAnchor>
    <xdr:from>
      <xdr:col>5</xdr:col>
      <xdr:colOff>270653</xdr:colOff>
      <xdr:row>13</xdr:row>
      <xdr:rowOff>131884</xdr:rowOff>
    </xdr:from>
    <xdr:to>
      <xdr:col>6</xdr:col>
      <xdr:colOff>212925</xdr:colOff>
      <xdr:row>14</xdr:row>
      <xdr:rowOff>91220</xdr:rowOff>
    </xdr:to>
    <xdr:sp macro="" textlink="">
      <xdr:nvSpPr>
        <xdr:cNvPr id="4" name="Rectangle 3">
          <a:extLst>
            <a:ext uri="{FF2B5EF4-FFF2-40B4-BE49-F238E27FC236}">
              <a16:creationId xmlns:a16="http://schemas.microsoft.com/office/drawing/2014/main" id="{00000000-0008-0000-0E00-000004000000}"/>
            </a:ext>
          </a:extLst>
        </xdr:cNvPr>
        <xdr:cNvSpPr/>
      </xdr:nvSpPr>
      <xdr:spPr>
        <a:xfrm>
          <a:off x="3670345" y="2544884"/>
          <a:ext cx="552849" cy="144951"/>
        </a:xfrm>
        <a:prstGeom prst="rect">
          <a:avLst/>
        </a:prstGeom>
        <a:noFill/>
        <a:ln w="12700" cap="flat" cmpd="sng" algn="ctr">
          <a:solidFill>
            <a:schemeClr val="accent6"/>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n-US" sz="1100"/>
        </a:p>
      </xdr:txBody>
    </xdr:sp>
    <xdr:clientData/>
  </xdr:twoCellAnchor>
  <xdr:twoCellAnchor>
    <xdr:from>
      <xdr:col>7</xdr:col>
      <xdr:colOff>512885</xdr:colOff>
      <xdr:row>13</xdr:row>
      <xdr:rowOff>141653</xdr:rowOff>
    </xdr:from>
    <xdr:to>
      <xdr:col>8</xdr:col>
      <xdr:colOff>229577</xdr:colOff>
      <xdr:row>14</xdr:row>
      <xdr:rowOff>83039</xdr:rowOff>
    </xdr:to>
    <xdr:sp macro="" textlink="">
      <xdr:nvSpPr>
        <xdr:cNvPr id="5" name="Rectangle 4">
          <a:extLst>
            <a:ext uri="{FF2B5EF4-FFF2-40B4-BE49-F238E27FC236}">
              <a16:creationId xmlns:a16="http://schemas.microsoft.com/office/drawing/2014/main" id="{00000000-0008-0000-0E00-000005000000}"/>
            </a:ext>
          </a:extLst>
        </xdr:cNvPr>
        <xdr:cNvSpPr/>
      </xdr:nvSpPr>
      <xdr:spPr>
        <a:xfrm>
          <a:off x="5133731" y="2554653"/>
          <a:ext cx="327269" cy="127001"/>
        </a:xfrm>
        <a:prstGeom prst="rect">
          <a:avLst/>
        </a:prstGeom>
        <a:noFill/>
        <a:ln w="12700" cap="flat" cmpd="sng" algn="ctr">
          <a:solidFill>
            <a:srgbClr val="92D05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n-US" sz="1100"/>
        </a:p>
      </xdr:txBody>
    </xdr:sp>
    <xdr:clientData/>
  </xdr:twoCellAnchor>
  <xdr:twoCellAnchor>
    <xdr:from>
      <xdr:col>5</xdr:col>
      <xdr:colOff>351500</xdr:colOff>
      <xdr:row>14</xdr:row>
      <xdr:rowOff>112006</xdr:rowOff>
    </xdr:from>
    <xdr:to>
      <xdr:col>6</xdr:col>
      <xdr:colOff>60650</xdr:colOff>
      <xdr:row>15</xdr:row>
      <xdr:rowOff>42415</xdr:rowOff>
    </xdr:to>
    <xdr:sp macro="" textlink="">
      <xdr:nvSpPr>
        <xdr:cNvPr id="6" name="Rectangle 5">
          <a:extLst>
            <a:ext uri="{FF2B5EF4-FFF2-40B4-BE49-F238E27FC236}">
              <a16:creationId xmlns:a16="http://schemas.microsoft.com/office/drawing/2014/main" id="{00000000-0008-0000-0E00-000006000000}"/>
            </a:ext>
          </a:extLst>
        </xdr:cNvPr>
        <xdr:cNvSpPr/>
      </xdr:nvSpPr>
      <xdr:spPr>
        <a:xfrm>
          <a:off x="3748750" y="2690106"/>
          <a:ext cx="318750" cy="114559"/>
        </a:xfrm>
        <a:prstGeom prst="rect">
          <a:avLst/>
        </a:prstGeom>
        <a:noFill/>
        <a:ln w="1270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n-US" sz="1100"/>
        </a:p>
      </xdr:txBody>
    </xdr:sp>
    <xdr:clientData/>
  </xdr:twoCellAnchor>
  <xdr:twoCellAnchor>
    <xdr:from>
      <xdr:col>6</xdr:col>
      <xdr:colOff>471335</xdr:colOff>
      <xdr:row>16</xdr:row>
      <xdr:rowOff>106551</xdr:rowOff>
    </xdr:from>
    <xdr:to>
      <xdr:col>7</xdr:col>
      <xdr:colOff>317500</xdr:colOff>
      <xdr:row>17</xdr:row>
      <xdr:rowOff>41030</xdr:rowOff>
    </xdr:to>
    <xdr:sp macro="" textlink="">
      <xdr:nvSpPr>
        <xdr:cNvPr id="7" name="Rectangle 6">
          <a:extLst>
            <a:ext uri="{FF2B5EF4-FFF2-40B4-BE49-F238E27FC236}">
              <a16:creationId xmlns:a16="http://schemas.microsoft.com/office/drawing/2014/main" id="{00000000-0008-0000-0E00-000007000000}"/>
            </a:ext>
          </a:extLst>
        </xdr:cNvPr>
        <xdr:cNvSpPr/>
      </xdr:nvSpPr>
      <xdr:spPr>
        <a:xfrm>
          <a:off x="4481604" y="3076397"/>
          <a:ext cx="456742" cy="120095"/>
        </a:xfrm>
        <a:prstGeom prst="rect">
          <a:avLst/>
        </a:prstGeom>
        <a:noFill/>
        <a:ln w="1270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n-US" sz="1100"/>
        </a:p>
      </xdr:txBody>
    </xdr:sp>
    <xdr:clientData/>
  </xdr:twoCellAnchor>
  <xdr:twoCellAnchor>
    <xdr:from>
      <xdr:col>7</xdr:col>
      <xdr:colOff>266832</xdr:colOff>
      <xdr:row>14</xdr:row>
      <xdr:rowOff>90585</xdr:rowOff>
    </xdr:from>
    <xdr:to>
      <xdr:col>8</xdr:col>
      <xdr:colOff>108276</xdr:colOff>
      <xdr:row>15</xdr:row>
      <xdr:rowOff>45185</xdr:rowOff>
    </xdr:to>
    <xdr:sp macro="" textlink="">
      <xdr:nvSpPr>
        <xdr:cNvPr id="8" name="Rectangle 7">
          <a:extLst>
            <a:ext uri="{FF2B5EF4-FFF2-40B4-BE49-F238E27FC236}">
              <a16:creationId xmlns:a16="http://schemas.microsoft.com/office/drawing/2014/main" id="{00000000-0008-0000-0E00-000008000000}"/>
            </a:ext>
          </a:extLst>
        </xdr:cNvPr>
        <xdr:cNvSpPr/>
      </xdr:nvSpPr>
      <xdr:spPr>
        <a:xfrm>
          <a:off x="4887678" y="2689200"/>
          <a:ext cx="452021" cy="140216"/>
        </a:xfrm>
        <a:prstGeom prst="rect">
          <a:avLst/>
        </a:prstGeom>
        <a:noFill/>
        <a:ln w="12700" cap="flat" cmpd="sng" algn="ctr">
          <a:solidFill>
            <a:srgbClr val="00B0F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n-US" sz="1100"/>
        </a:p>
      </xdr:txBody>
    </xdr:sp>
    <xdr:clientData/>
  </xdr:twoCellAnchor>
  <xdr:twoCellAnchor>
    <xdr:from>
      <xdr:col>5</xdr:col>
      <xdr:colOff>322501</xdr:colOff>
      <xdr:row>15</xdr:row>
      <xdr:rowOff>173485</xdr:rowOff>
    </xdr:from>
    <xdr:to>
      <xdr:col>6</xdr:col>
      <xdr:colOff>165100</xdr:colOff>
      <xdr:row>16</xdr:row>
      <xdr:rowOff>105833</xdr:rowOff>
    </xdr:to>
    <xdr:sp macro="" textlink="">
      <xdr:nvSpPr>
        <xdr:cNvPr id="9" name="Rectangle 8">
          <a:extLst>
            <a:ext uri="{FF2B5EF4-FFF2-40B4-BE49-F238E27FC236}">
              <a16:creationId xmlns:a16="http://schemas.microsoft.com/office/drawing/2014/main" id="{00000000-0008-0000-0E00-000009000000}"/>
            </a:ext>
          </a:extLst>
        </xdr:cNvPr>
        <xdr:cNvSpPr/>
      </xdr:nvSpPr>
      <xdr:spPr>
        <a:xfrm>
          <a:off x="3719751" y="2935735"/>
          <a:ext cx="452199" cy="116498"/>
        </a:xfrm>
        <a:prstGeom prst="rect">
          <a:avLst/>
        </a:prstGeom>
        <a:noFill/>
        <a:ln w="12700" cap="flat" cmpd="sng" algn="ctr">
          <a:solidFill>
            <a:srgbClr val="6600FF"/>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n-US" sz="1100"/>
        </a:p>
      </xdr:txBody>
    </xdr:sp>
    <xdr:clientData/>
  </xdr:twoCellAnchor>
  <xdr:twoCellAnchor>
    <xdr:from>
      <xdr:col>13</xdr:col>
      <xdr:colOff>464608</xdr:colOff>
      <xdr:row>16</xdr:row>
      <xdr:rowOff>97972</xdr:rowOff>
    </xdr:from>
    <xdr:to>
      <xdr:col>27</xdr:col>
      <xdr:colOff>35378</xdr:colOff>
      <xdr:row>18</xdr:row>
      <xdr:rowOff>176741</xdr:rowOff>
    </xdr:to>
    <xdr:cxnSp macro="">
      <xdr:nvCxnSpPr>
        <xdr:cNvPr id="18" name="Connector: Elbow 17">
          <a:extLst>
            <a:ext uri="{FF2B5EF4-FFF2-40B4-BE49-F238E27FC236}">
              <a16:creationId xmlns:a16="http://schemas.microsoft.com/office/drawing/2014/main" id="{00000000-0008-0000-0E00-000012000000}"/>
            </a:ext>
          </a:extLst>
        </xdr:cNvPr>
        <xdr:cNvCxnSpPr>
          <a:cxnSpLocks/>
          <a:stCxn id="37" idx="3"/>
          <a:endCxn id="159" idx="2"/>
        </xdr:cNvCxnSpPr>
      </xdr:nvCxnSpPr>
      <xdr:spPr>
        <a:xfrm flipV="1">
          <a:off x="8740775" y="3078239"/>
          <a:ext cx="8105170" cy="451302"/>
        </a:xfrm>
        <a:prstGeom prst="bentConnector2">
          <a:avLst/>
        </a:prstGeom>
        <a:ln w="19050">
          <a:solidFill>
            <a:srgbClr val="B890BB"/>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464608</xdr:colOff>
      <xdr:row>8</xdr:row>
      <xdr:rowOff>156634</xdr:rowOff>
    </xdr:from>
    <xdr:to>
      <xdr:col>15</xdr:col>
      <xdr:colOff>234043</xdr:colOff>
      <xdr:row>18</xdr:row>
      <xdr:rowOff>176741</xdr:rowOff>
    </xdr:to>
    <xdr:cxnSp macro="">
      <xdr:nvCxnSpPr>
        <xdr:cNvPr id="19" name="Connector: Elbow 18">
          <a:extLst>
            <a:ext uri="{FF2B5EF4-FFF2-40B4-BE49-F238E27FC236}">
              <a16:creationId xmlns:a16="http://schemas.microsoft.com/office/drawing/2014/main" id="{00000000-0008-0000-0E00-000013000000}"/>
            </a:ext>
          </a:extLst>
        </xdr:cNvPr>
        <xdr:cNvCxnSpPr>
          <a:cxnSpLocks/>
          <a:stCxn id="37" idx="3"/>
          <a:endCxn id="158" idx="1"/>
        </xdr:cNvCxnSpPr>
      </xdr:nvCxnSpPr>
      <xdr:spPr>
        <a:xfrm flipV="1">
          <a:off x="8740775" y="1646767"/>
          <a:ext cx="988635" cy="1882774"/>
        </a:xfrm>
        <a:prstGeom prst="bentConnector3">
          <a:avLst>
            <a:gd name="adj1" fmla="val 50000"/>
          </a:avLst>
        </a:prstGeom>
        <a:ln w="19050">
          <a:solidFill>
            <a:srgbClr val="B890BB"/>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229659</xdr:colOff>
      <xdr:row>21</xdr:row>
      <xdr:rowOff>42332</xdr:rowOff>
    </xdr:from>
    <xdr:to>
      <xdr:col>24</xdr:col>
      <xdr:colOff>409697</xdr:colOff>
      <xdr:row>38</xdr:row>
      <xdr:rowOff>19433</xdr:rowOff>
    </xdr:to>
    <xdr:graphicFrame macro="">
      <xdr:nvGraphicFramePr>
        <xdr:cNvPr id="34" name="Chart 33">
          <a:extLst>
            <a:ext uri="{FF2B5EF4-FFF2-40B4-BE49-F238E27FC236}">
              <a16:creationId xmlns:a16="http://schemas.microsoft.com/office/drawing/2014/main" id="{00000000-0008-0000-0E00-00002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13</xdr:col>
      <xdr:colOff>474133</xdr:colOff>
      <xdr:row>29</xdr:row>
      <xdr:rowOff>7676</xdr:rowOff>
    </xdr:from>
    <xdr:to>
      <xdr:col>15</xdr:col>
      <xdr:colOff>229659</xdr:colOff>
      <xdr:row>29</xdr:row>
      <xdr:rowOff>122163</xdr:rowOff>
    </xdr:to>
    <xdr:cxnSp macro="">
      <xdr:nvCxnSpPr>
        <xdr:cNvPr id="35" name="Connector: Elbow 34">
          <a:extLst>
            <a:ext uri="{FF2B5EF4-FFF2-40B4-BE49-F238E27FC236}">
              <a16:creationId xmlns:a16="http://schemas.microsoft.com/office/drawing/2014/main" id="{00000000-0008-0000-0E00-000023000000}"/>
            </a:ext>
          </a:extLst>
        </xdr:cNvPr>
        <xdr:cNvCxnSpPr>
          <a:stCxn id="41" idx="3"/>
          <a:endCxn id="34" idx="1"/>
        </xdr:cNvCxnSpPr>
      </xdr:nvCxnSpPr>
      <xdr:spPr>
        <a:xfrm>
          <a:off x="8768821" y="5301989"/>
          <a:ext cx="977901" cy="114487"/>
        </a:xfrm>
        <a:prstGeom prst="bentConnector3">
          <a:avLst>
            <a:gd name="adj1" fmla="val 50000"/>
          </a:avLst>
        </a:prstGeom>
        <a:ln w="19050">
          <a:solidFill>
            <a:srgbClr val="007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261408</xdr:colOff>
      <xdr:row>14</xdr:row>
      <xdr:rowOff>118532</xdr:rowOff>
    </xdr:from>
    <xdr:to>
      <xdr:col>13</xdr:col>
      <xdr:colOff>464608</xdr:colOff>
      <xdr:row>23</xdr:row>
      <xdr:rowOff>48683</xdr:rowOff>
    </xdr:to>
    <xdr:sp macro="" textlink="">
      <xdr:nvSpPr>
        <xdr:cNvPr id="37" name="Rectangle 36">
          <a:extLst>
            <a:ext uri="{FF2B5EF4-FFF2-40B4-BE49-F238E27FC236}">
              <a16:creationId xmlns:a16="http://schemas.microsoft.com/office/drawing/2014/main" id="{00000000-0008-0000-0E00-000025000000}"/>
            </a:ext>
          </a:extLst>
        </xdr:cNvPr>
        <xdr:cNvSpPr/>
      </xdr:nvSpPr>
      <xdr:spPr>
        <a:xfrm>
          <a:off x="6099175" y="2726265"/>
          <a:ext cx="2641600" cy="1606551"/>
        </a:xfrm>
        <a:prstGeom prst="rect">
          <a:avLst/>
        </a:prstGeom>
        <a:noFill/>
        <a:ln w="19050" cap="flat" cmpd="sng" algn="ctr">
          <a:solidFill>
            <a:srgbClr val="B890BB"/>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US" sz="1100"/>
        </a:p>
      </xdr:txBody>
    </xdr:sp>
    <xdr:clientData/>
  </xdr:twoCellAnchor>
  <xdr:twoCellAnchor>
    <xdr:from>
      <xdr:col>9</xdr:col>
      <xdr:colOff>270933</xdr:colOff>
      <xdr:row>23</xdr:row>
      <xdr:rowOff>149758</xdr:rowOff>
    </xdr:from>
    <xdr:to>
      <xdr:col>13</xdr:col>
      <xdr:colOff>474133</xdr:colOff>
      <xdr:row>34</xdr:row>
      <xdr:rowOff>48156</xdr:rowOff>
    </xdr:to>
    <xdr:sp macro="" textlink="">
      <xdr:nvSpPr>
        <xdr:cNvPr id="41" name="Rectangle 40">
          <a:extLst>
            <a:ext uri="{FF2B5EF4-FFF2-40B4-BE49-F238E27FC236}">
              <a16:creationId xmlns:a16="http://schemas.microsoft.com/office/drawing/2014/main" id="{00000000-0008-0000-0E00-000029000000}"/>
            </a:ext>
          </a:extLst>
        </xdr:cNvPr>
        <xdr:cNvSpPr/>
      </xdr:nvSpPr>
      <xdr:spPr>
        <a:xfrm>
          <a:off x="6120871" y="4348696"/>
          <a:ext cx="2647950" cy="1906585"/>
        </a:xfrm>
        <a:prstGeom prst="rect">
          <a:avLst/>
        </a:prstGeom>
        <a:noFill/>
        <a:ln w="19050" cap="flat" cmpd="sng" algn="ctr">
          <a:solidFill>
            <a:srgbClr val="0070C0"/>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US" sz="1100"/>
        </a:p>
      </xdr:txBody>
    </xdr:sp>
    <xdr:clientData/>
  </xdr:twoCellAnchor>
  <xdr:twoCellAnchor>
    <xdr:from>
      <xdr:col>0</xdr:col>
      <xdr:colOff>131234</xdr:colOff>
      <xdr:row>49</xdr:row>
      <xdr:rowOff>14817</xdr:rowOff>
    </xdr:from>
    <xdr:to>
      <xdr:col>2</xdr:col>
      <xdr:colOff>560389</xdr:colOff>
      <xdr:row>54</xdr:row>
      <xdr:rowOff>119063</xdr:rowOff>
    </xdr:to>
    <xdr:sp macro="" textlink="">
      <xdr:nvSpPr>
        <xdr:cNvPr id="44" name="TextBox 43">
          <a:extLst>
            <a:ext uri="{FF2B5EF4-FFF2-40B4-BE49-F238E27FC236}">
              <a16:creationId xmlns:a16="http://schemas.microsoft.com/office/drawing/2014/main" id="{00000000-0008-0000-0E00-00002C000000}"/>
            </a:ext>
          </a:extLst>
        </xdr:cNvPr>
        <xdr:cNvSpPr txBox="1"/>
      </xdr:nvSpPr>
      <xdr:spPr>
        <a:xfrm>
          <a:off x="131234" y="8960380"/>
          <a:ext cx="2000780" cy="1017058"/>
        </a:xfrm>
        <a:prstGeom prst="rect">
          <a:avLst/>
        </a:prstGeom>
        <a:solidFill>
          <a:schemeClr val="lt1"/>
        </a:solidFill>
        <a:ln w="19050" cmpd="sng">
          <a:solidFill>
            <a:srgbClr val="087673"/>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t>Reference </a:t>
          </a:r>
          <a:r>
            <a:rPr lang="en-US" sz="1400" b="1"/>
            <a:t>Tab M</a:t>
          </a:r>
          <a:r>
            <a:rPr lang="en-US" sz="1400"/>
            <a:t> to fill in "Falls in Older Addults by &lt;Group, Health Region, or Location&gt;</a:t>
          </a:r>
        </a:p>
      </xdr:txBody>
    </xdr:sp>
    <xdr:clientData/>
  </xdr:twoCellAnchor>
  <xdr:twoCellAnchor>
    <xdr:from>
      <xdr:col>4</xdr:col>
      <xdr:colOff>397931</xdr:colOff>
      <xdr:row>46</xdr:row>
      <xdr:rowOff>93667</xdr:rowOff>
    </xdr:from>
    <xdr:to>
      <xdr:col>9</xdr:col>
      <xdr:colOff>98777</xdr:colOff>
      <xdr:row>56</xdr:row>
      <xdr:rowOff>174100</xdr:rowOff>
    </xdr:to>
    <xdr:sp macro="" textlink="">
      <xdr:nvSpPr>
        <xdr:cNvPr id="45" name="Rectangle 44">
          <a:extLst>
            <a:ext uri="{FF2B5EF4-FFF2-40B4-BE49-F238E27FC236}">
              <a16:creationId xmlns:a16="http://schemas.microsoft.com/office/drawing/2014/main" id="{00000000-0008-0000-0E00-00002D000000}"/>
            </a:ext>
          </a:extLst>
        </xdr:cNvPr>
        <xdr:cNvSpPr/>
      </xdr:nvSpPr>
      <xdr:spPr>
        <a:xfrm>
          <a:off x="3191931" y="8491542"/>
          <a:ext cx="2756784" cy="1906058"/>
        </a:xfrm>
        <a:prstGeom prst="rect">
          <a:avLst/>
        </a:prstGeom>
        <a:noFill/>
        <a:ln w="19050" cap="flat" cmpd="sng" algn="ctr">
          <a:solidFill>
            <a:srgbClr val="087673"/>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US" sz="1100"/>
        </a:p>
      </xdr:txBody>
    </xdr:sp>
    <xdr:clientData/>
  </xdr:twoCellAnchor>
  <xdr:twoCellAnchor>
    <xdr:from>
      <xdr:col>2</xdr:col>
      <xdr:colOff>560389</xdr:colOff>
      <xdr:row>51</xdr:row>
      <xdr:rowOff>133883</xdr:rowOff>
    </xdr:from>
    <xdr:to>
      <xdr:col>4</xdr:col>
      <xdr:colOff>397931</xdr:colOff>
      <xdr:row>51</xdr:row>
      <xdr:rowOff>158221</xdr:rowOff>
    </xdr:to>
    <xdr:cxnSp macro="">
      <xdr:nvCxnSpPr>
        <xdr:cNvPr id="46" name="Connector: Elbow 45">
          <a:extLst>
            <a:ext uri="{FF2B5EF4-FFF2-40B4-BE49-F238E27FC236}">
              <a16:creationId xmlns:a16="http://schemas.microsoft.com/office/drawing/2014/main" id="{00000000-0008-0000-0E00-00002E000000}"/>
            </a:ext>
          </a:extLst>
        </xdr:cNvPr>
        <xdr:cNvCxnSpPr>
          <a:stCxn id="44" idx="3"/>
          <a:endCxn id="45" idx="1"/>
        </xdr:cNvCxnSpPr>
      </xdr:nvCxnSpPr>
      <xdr:spPr>
        <a:xfrm flipV="1">
          <a:off x="2132014" y="9444571"/>
          <a:ext cx="1059917" cy="24338"/>
        </a:xfrm>
        <a:prstGeom prst="bentConnector3">
          <a:avLst>
            <a:gd name="adj1" fmla="val 50000"/>
          </a:avLst>
        </a:prstGeom>
        <a:ln w="19050">
          <a:solidFill>
            <a:srgbClr val="08767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913423</xdr:colOff>
      <xdr:row>13</xdr:row>
      <xdr:rowOff>114382</xdr:rowOff>
    </xdr:from>
    <xdr:to>
      <xdr:col>5</xdr:col>
      <xdr:colOff>547078</xdr:colOff>
      <xdr:row>13</xdr:row>
      <xdr:rowOff>131884</xdr:rowOff>
    </xdr:to>
    <xdr:cxnSp macro="">
      <xdr:nvCxnSpPr>
        <xdr:cNvPr id="54" name="Connector: Elbow 53">
          <a:extLst>
            <a:ext uri="{FF2B5EF4-FFF2-40B4-BE49-F238E27FC236}">
              <a16:creationId xmlns:a16="http://schemas.microsoft.com/office/drawing/2014/main" id="{00000000-0008-0000-0E00-000036000000}"/>
            </a:ext>
          </a:extLst>
        </xdr:cNvPr>
        <xdr:cNvCxnSpPr>
          <a:endCxn id="4" idx="0"/>
        </xdr:cNvCxnSpPr>
      </xdr:nvCxnSpPr>
      <xdr:spPr>
        <a:xfrm>
          <a:off x="913423" y="2527382"/>
          <a:ext cx="3033347" cy="17502"/>
        </a:xfrm>
        <a:prstGeom prst="bentConnector2">
          <a:avLst/>
        </a:prstGeom>
        <a:ln w="9525">
          <a:solidFill>
            <a:schemeClr val="accent6"/>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5292</xdr:colOff>
      <xdr:row>13</xdr:row>
      <xdr:rowOff>141653</xdr:rowOff>
    </xdr:from>
    <xdr:to>
      <xdr:col>8</xdr:col>
      <xdr:colOff>65943</xdr:colOff>
      <xdr:row>14</xdr:row>
      <xdr:rowOff>95252</xdr:rowOff>
    </xdr:to>
    <xdr:cxnSp macro="">
      <xdr:nvCxnSpPr>
        <xdr:cNvPr id="61" name="Connector: Elbow 60">
          <a:extLst>
            <a:ext uri="{FF2B5EF4-FFF2-40B4-BE49-F238E27FC236}">
              <a16:creationId xmlns:a16="http://schemas.microsoft.com/office/drawing/2014/main" id="{00000000-0008-0000-0E00-00003D000000}"/>
            </a:ext>
          </a:extLst>
        </xdr:cNvPr>
        <xdr:cNvCxnSpPr>
          <a:endCxn id="5" idx="0"/>
        </xdr:cNvCxnSpPr>
      </xdr:nvCxnSpPr>
      <xdr:spPr>
        <a:xfrm flipV="1">
          <a:off x="2183830" y="2554653"/>
          <a:ext cx="3113536" cy="139214"/>
        </a:xfrm>
        <a:prstGeom prst="bentConnector4">
          <a:avLst>
            <a:gd name="adj1" fmla="val 47372"/>
            <a:gd name="adj2" fmla="val 264208"/>
          </a:avLst>
        </a:prstGeom>
        <a:ln w="12700">
          <a:solidFill>
            <a:srgbClr val="92D05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10583</xdr:colOff>
      <xdr:row>14</xdr:row>
      <xdr:rowOff>169734</xdr:rowOff>
    </xdr:from>
    <xdr:to>
      <xdr:col>5</xdr:col>
      <xdr:colOff>386099</xdr:colOff>
      <xdr:row>15</xdr:row>
      <xdr:rowOff>111125</xdr:rowOff>
    </xdr:to>
    <xdr:cxnSp macro="">
      <xdr:nvCxnSpPr>
        <xdr:cNvPr id="69" name="Connector: Elbow 68">
          <a:extLst>
            <a:ext uri="{FF2B5EF4-FFF2-40B4-BE49-F238E27FC236}">
              <a16:creationId xmlns:a16="http://schemas.microsoft.com/office/drawing/2014/main" id="{00000000-0008-0000-0E00-000045000000}"/>
            </a:ext>
          </a:extLst>
        </xdr:cNvPr>
        <xdr:cNvCxnSpPr/>
      </xdr:nvCxnSpPr>
      <xdr:spPr>
        <a:xfrm flipV="1">
          <a:off x="968375" y="2762651"/>
          <a:ext cx="2809682" cy="126599"/>
        </a:xfrm>
        <a:prstGeom prst="bentConnector3">
          <a:avLst>
            <a:gd name="adj1" fmla="val 50000"/>
          </a:avLst>
        </a:prstGeom>
        <a:ln w="952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581270</xdr:colOff>
      <xdr:row>14</xdr:row>
      <xdr:rowOff>90585</xdr:rowOff>
    </xdr:from>
    <xdr:to>
      <xdr:col>7</xdr:col>
      <xdr:colOff>491825</xdr:colOff>
      <xdr:row>20</xdr:row>
      <xdr:rowOff>29308</xdr:rowOff>
    </xdr:to>
    <xdr:cxnSp macro="">
      <xdr:nvCxnSpPr>
        <xdr:cNvPr id="82" name="Connector: Elbow 81">
          <a:extLst>
            <a:ext uri="{FF2B5EF4-FFF2-40B4-BE49-F238E27FC236}">
              <a16:creationId xmlns:a16="http://schemas.microsoft.com/office/drawing/2014/main" id="{00000000-0008-0000-0E00-000052000000}"/>
            </a:ext>
          </a:extLst>
        </xdr:cNvPr>
        <xdr:cNvCxnSpPr>
          <a:endCxn id="8" idx="0"/>
        </xdr:cNvCxnSpPr>
      </xdr:nvCxnSpPr>
      <xdr:spPr>
        <a:xfrm flipV="1">
          <a:off x="2759808" y="2689200"/>
          <a:ext cx="2352863" cy="1052416"/>
        </a:xfrm>
        <a:prstGeom prst="bentConnector4">
          <a:avLst>
            <a:gd name="adj1" fmla="val 25814"/>
            <a:gd name="adj2" fmla="val 121772"/>
          </a:avLst>
        </a:prstGeom>
        <a:ln w="12700">
          <a:solidFill>
            <a:srgbClr val="00B0F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181137</xdr:colOff>
      <xdr:row>16</xdr:row>
      <xdr:rowOff>46526</xdr:rowOff>
    </xdr:from>
    <xdr:to>
      <xdr:col>5</xdr:col>
      <xdr:colOff>322501</xdr:colOff>
      <xdr:row>21</xdr:row>
      <xdr:rowOff>46079</xdr:rowOff>
    </xdr:to>
    <xdr:cxnSp macro="">
      <xdr:nvCxnSpPr>
        <xdr:cNvPr id="94" name="Connector: Elbow 93">
          <a:extLst>
            <a:ext uri="{FF2B5EF4-FFF2-40B4-BE49-F238E27FC236}">
              <a16:creationId xmlns:a16="http://schemas.microsoft.com/office/drawing/2014/main" id="{00000000-0008-0000-0E00-00005E000000}"/>
            </a:ext>
          </a:extLst>
        </xdr:cNvPr>
        <xdr:cNvCxnSpPr>
          <a:endCxn id="9" idx="1"/>
        </xdr:cNvCxnSpPr>
      </xdr:nvCxnSpPr>
      <xdr:spPr>
        <a:xfrm rot="5400000" flipH="1" flipV="1">
          <a:off x="2884117" y="3077596"/>
          <a:ext cx="920303" cy="750964"/>
        </a:xfrm>
        <a:prstGeom prst="bentConnector2">
          <a:avLst/>
        </a:prstGeom>
        <a:ln w="9525">
          <a:solidFill>
            <a:srgbClr val="6600FF"/>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603248</xdr:colOff>
      <xdr:row>16</xdr:row>
      <xdr:rowOff>116417</xdr:rowOff>
    </xdr:from>
    <xdr:to>
      <xdr:col>6</xdr:col>
      <xdr:colOff>470958</xdr:colOff>
      <xdr:row>24</xdr:row>
      <xdr:rowOff>5293</xdr:rowOff>
    </xdr:to>
    <xdr:cxnSp macro="">
      <xdr:nvCxnSpPr>
        <xdr:cNvPr id="100" name="Connector: Elbow 99">
          <a:extLst>
            <a:ext uri="{FF2B5EF4-FFF2-40B4-BE49-F238E27FC236}">
              <a16:creationId xmlns:a16="http://schemas.microsoft.com/office/drawing/2014/main" id="{00000000-0008-0000-0E00-000064000000}"/>
            </a:ext>
          </a:extLst>
        </xdr:cNvPr>
        <xdr:cNvCxnSpPr/>
      </xdr:nvCxnSpPr>
      <xdr:spPr>
        <a:xfrm flipV="1">
          <a:off x="2778123" y="3079750"/>
          <a:ext cx="1693335" cy="1370543"/>
        </a:xfrm>
        <a:prstGeom prst="bentConnector3">
          <a:avLst>
            <a:gd name="adj1" fmla="val 35625"/>
          </a:avLst>
        </a:prstGeom>
        <a:ln w="952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300374</xdr:colOff>
      <xdr:row>31</xdr:row>
      <xdr:rowOff>54119</xdr:rowOff>
    </xdr:from>
    <xdr:to>
      <xdr:col>7</xdr:col>
      <xdr:colOff>219808</xdr:colOff>
      <xdr:row>32</xdr:row>
      <xdr:rowOff>5373</xdr:rowOff>
    </xdr:to>
    <xdr:sp macro="" textlink="">
      <xdr:nvSpPr>
        <xdr:cNvPr id="127" name="Rectangle 126">
          <a:extLst>
            <a:ext uri="{FF2B5EF4-FFF2-40B4-BE49-F238E27FC236}">
              <a16:creationId xmlns:a16="http://schemas.microsoft.com/office/drawing/2014/main" id="{00000000-0008-0000-0E00-00007F000000}"/>
            </a:ext>
          </a:extLst>
        </xdr:cNvPr>
        <xdr:cNvSpPr/>
      </xdr:nvSpPr>
      <xdr:spPr>
        <a:xfrm>
          <a:off x="3697624" y="5762769"/>
          <a:ext cx="1138634" cy="135404"/>
        </a:xfrm>
        <a:prstGeom prst="rect">
          <a:avLst/>
        </a:prstGeom>
        <a:noFill/>
        <a:ln w="12700" cap="flat" cmpd="sng" algn="ctr">
          <a:solidFill>
            <a:srgbClr val="00B05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n-US" sz="1100"/>
        </a:p>
      </xdr:txBody>
    </xdr:sp>
    <xdr:clientData/>
  </xdr:twoCellAnchor>
  <xdr:twoCellAnchor>
    <xdr:from>
      <xdr:col>3</xdr:col>
      <xdr:colOff>595924</xdr:colOff>
      <xdr:row>31</xdr:row>
      <xdr:rowOff>101601</xdr:rowOff>
    </xdr:from>
    <xdr:to>
      <xdr:col>5</xdr:col>
      <xdr:colOff>300374</xdr:colOff>
      <xdr:row>31</xdr:row>
      <xdr:rowOff>121821</xdr:rowOff>
    </xdr:to>
    <xdr:cxnSp macro="">
      <xdr:nvCxnSpPr>
        <xdr:cNvPr id="128" name="Connector: Elbow 127">
          <a:extLst>
            <a:ext uri="{FF2B5EF4-FFF2-40B4-BE49-F238E27FC236}">
              <a16:creationId xmlns:a16="http://schemas.microsoft.com/office/drawing/2014/main" id="{00000000-0008-0000-0E00-000080000000}"/>
            </a:ext>
          </a:extLst>
        </xdr:cNvPr>
        <xdr:cNvCxnSpPr>
          <a:endCxn id="127" idx="1"/>
        </xdr:cNvCxnSpPr>
      </xdr:nvCxnSpPr>
      <xdr:spPr>
        <a:xfrm>
          <a:off x="2773974" y="5810251"/>
          <a:ext cx="923650" cy="20220"/>
        </a:xfrm>
        <a:prstGeom prst="bentConnector3">
          <a:avLst>
            <a:gd name="adj1" fmla="val 50000"/>
          </a:avLst>
        </a:prstGeom>
        <a:ln w="12700">
          <a:solidFill>
            <a:srgbClr val="00B05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530929</xdr:colOff>
      <xdr:row>32</xdr:row>
      <xdr:rowOff>124946</xdr:rowOff>
    </xdr:from>
    <xdr:to>
      <xdr:col>7</xdr:col>
      <xdr:colOff>19539</xdr:colOff>
      <xdr:row>33</xdr:row>
      <xdr:rowOff>73757</xdr:rowOff>
    </xdr:to>
    <xdr:sp macro="" textlink="">
      <xdr:nvSpPr>
        <xdr:cNvPr id="133" name="Rectangle 132">
          <a:extLst>
            <a:ext uri="{FF2B5EF4-FFF2-40B4-BE49-F238E27FC236}">
              <a16:creationId xmlns:a16="http://schemas.microsoft.com/office/drawing/2014/main" id="{00000000-0008-0000-0E00-000085000000}"/>
            </a:ext>
          </a:extLst>
        </xdr:cNvPr>
        <xdr:cNvSpPr/>
      </xdr:nvSpPr>
      <xdr:spPr>
        <a:xfrm>
          <a:off x="3928179" y="6017746"/>
          <a:ext cx="707810" cy="132961"/>
        </a:xfrm>
        <a:prstGeom prst="rect">
          <a:avLst/>
        </a:prstGeom>
        <a:noFill/>
        <a:ln w="12700" cap="flat" cmpd="sng" algn="ctr">
          <a:solidFill>
            <a:schemeClr val="accent6"/>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accent2"/>
              </a:solidFill>
              <a:latin typeface="+mn-lt"/>
              <a:ea typeface="+mn-ea"/>
              <a:cs typeface="+mn-cs"/>
            </a:defRPr>
          </a:lvl1pPr>
          <a:lvl2pPr marL="457200" indent="0">
            <a:defRPr sz="1100">
              <a:solidFill>
                <a:schemeClr val="accent2"/>
              </a:solidFill>
              <a:latin typeface="+mn-lt"/>
              <a:ea typeface="+mn-ea"/>
              <a:cs typeface="+mn-cs"/>
            </a:defRPr>
          </a:lvl2pPr>
          <a:lvl3pPr marL="914400" indent="0">
            <a:defRPr sz="1100">
              <a:solidFill>
                <a:schemeClr val="accent2"/>
              </a:solidFill>
              <a:latin typeface="+mn-lt"/>
              <a:ea typeface="+mn-ea"/>
              <a:cs typeface="+mn-cs"/>
            </a:defRPr>
          </a:lvl3pPr>
          <a:lvl4pPr marL="1371600" indent="0">
            <a:defRPr sz="1100">
              <a:solidFill>
                <a:schemeClr val="accent2"/>
              </a:solidFill>
              <a:latin typeface="+mn-lt"/>
              <a:ea typeface="+mn-ea"/>
              <a:cs typeface="+mn-cs"/>
            </a:defRPr>
          </a:lvl4pPr>
          <a:lvl5pPr marL="1828800" indent="0">
            <a:defRPr sz="1100">
              <a:solidFill>
                <a:schemeClr val="accent2"/>
              </a:solidFill>
              <a:latin typeface="+mn-lt"/>
              <a:ea typeface="+mn-ea"/>
              <a:cs typeface="+mn-cs"/>
            </a:defRPr>
          </a:lvl5pPr>
          <a:lvl6pPr marL="2286000" indent="0">
            <a:defRPr sz="1100">
              <a:solidFill>
                <a:schemeClr val="accent2"/>
              </a:solidFill>
              <a:latin typeface="+mn-lt"/>
              <a:ea typeface="+mn-ea"/>
              <a:cs typeface="+mn-cs"/>
            </a:defRPr>
          </a:lvl6pPr>
          <a:lvl7pPr marL="2743200" indent="0">
            <a:defRPr sz="1100">
              <a:solidFill>
                <a:schemeClr val="accent2"/>
              </a:solidFill>
              <a:latin typeface="+mn-lt"/>
              <a:ea typeface="+mn-ea"/>
              <a:cs typeface="+mn-cs"/>
            </a:defRPr>
          </a:lvl7pPr>
          <a:lvl8pPr marL="3200400" indent="0">
            <a:defRPr sz="1100">
              <a:solidFill>
                <a:schemeClr val="accent2"/>
              </a:solidFill>
              <a:latin typeface="+mn-lt"/>
              <a:ea typeface="+mn-ea"/>
              <a:cs typeface="+mn-cs"/>
            </a:defRPr>
          </a:lvl8pPr>
          <a:lvl9pPr marL="3657600" indent="0">
            <a:defRPr sz="1100">
              <a:solidFill>
                <a:schemeClr val="accent2"/>
              </a:solidFill>
              <a:latin typeface="+mn-lt"/>
              <a:ea typeface="+mn-ea"/>
              <a:cs typeface="+mn-cs"/>
            </a:defRPr>
          </a:lvl9pPr>
        </a:lstStyle>
        <a:p>
          <a:pPr algn="l"/>
          <a:endParaRPr lang="en-US" sz="1100"/>
        </a:p>
      </xdr:txBody>
    </xdr:sp>
    <xdr:clientData/>
  </xdr:twoCellAnchor>
  <xdr:twoCellAnchor>
    <xdr:from>
      <xdr:col>5</xdr:col>
      <xdr:colOff>214405</xdr:colOff>
      <xdr:row>33</xdr:row>
      <xdr:rowOff>72192</xdr:rowOff>
    </xdr:from>
    <xdr:to>
      <xdr:col>6</xdr:col>
      <xdr:colOff>313592</xdr:colOff>
      <xdr:row>34</xdr:row>
      <xdr:rowOff>22469</xdr:rowOff>
    </xdr:to>
    <xdr:sp macro="" textlink="">
      <xdr:nvSpPr>
        <xdr:cNvPr id="134" name="Rectangle 133">
          <a:extLst>
            <a:ext uri="{FF2B5EF4-FFF2-40B4-BE49-F238E27FC236}">
              <a16:creationId xmlns:a16="http://schemas.microsoft.com/office/drawing/2014/main" id="{00000000-0008-0000-0E00-000086000000}"/>
            </a:ext>
          </a:extLst>
        </xdr:cNvPr>
        <xdr:cNvSpPr/>
      </xdr:nvSpPr>
      <xdr:spPr>
        <a:xfrm>
          <a:off x="3611655" y="6149142"/>
          <a:ext cx="708787" cy="134427"/>
        </a:xfrm>
        <a:prstGeom prst="rect">
          <a:avLst/>
        </a:prstGeom>
        <a:noFill/>
        <a:ln w="12700" cap="flat" cmpd="sng" algn="ctr">
          <a:solidFill>
            <a:srgbClr val="00B0F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accent2"/>
              </a:solidFill>
              <a:latin typeface="+mn-lt"/>
              <a:ea typeface="+mn-ea"/>
              <a:cs typeface="+mn-cs"/>
            </a:defRPr>
          </a:lvl1pPr>
          <a:lvl2pPr marL="457200" indent="0">
            <a:defRPr sz="1100">
              <a:solidFill>
                <a:schemeClr val="accent2"/>
              </a:solidFill>
              <a:latin typeface="+mn-lt"/>
              <a:ea typeface="+mn-ea"/>
              <a:cs typeface="+mn-cs"/>
            </a:defRPr>
          </a:lvl2pPr>
          <a:lvl3pPr marL="914400" indent="0">
            <a:defRPr sz="1100">
              <a:solidFill>
                <a:schemeClr val="accent2"/>
              </a:solidFill>
              <a:latin typeface="+mn-lt"/>
              <a:ea typeface="+mn-ea"/>
              <a:cs typeface="+mn-cs"/>
            </a:defRPr>
          </a:lvl3pPr>
          <a:lvl4pPr marL="1371600" indent="0">
            <a:defRPr sz="1100">
              <a:solidFill>
                <a:schemeClr val="accent2"/>
              </a:solidFill>
              <a:latin typeface="+mn-lt"/>
              <a:ea typeface="+mn-ea"/>
              <a:cs typeface="+mn-cs"/>
            </a:defRPr>
          </a:lvl4pPr>
          <a:lvl5pPr marL="1828800" indent="0">
            <a:defRPr sz="1100">
              <a:solidFill>
                <a:schemeClr val="accent2"/>
              </a:solidFill>
              <a:latin typeface="+mn-lt"/>
              <a:ea typeface="+mn-ea"/>
              <a:cs typeface="+mn-cs"/>
            </a:defRPr>
          </a:lvl5pPr>
          <a:lvl6pPr marL="2286000" indent="0">
            <a:defRPr sz="1100">
              <a:solidFill>
                <a:schemeClr val="accent2"/>
              </a:solidFill>
              <a:latin typeface="+mn-lt"/>
              <a:ea typeface="+mn-ea"/>
              <a:cs typeface="+mn-cs"/>
            </a:defRPr>
          </a:lvl6pPr>
          <a:lvl7pPr marL="2743200" indent="0">
            <a:defRPr sz="1100">
              <a:solidFill>
                <a:schemeClr val="accent2"/>
              </a:solidFill>
              <a:latin typeface="+mn-lt"/>
              <a:ea typeface="+mn-ea"/>
              <a:cs typeface="+mn-cs"/>
            </a:defRPr>
          </a:lvl7pPr>
          <a:lvl8pPr marL="3200400" indent="0">
            <a:defRPr sz="1100">
              <a:solidFill>
                <a:schemeClr val="accent2"/>
              </a:solidFill>
              <a:latin typeface="+mn-lt"/>
              <a:ea typeface="+mn-ea"/>
              <a:cs typeface="+mn-cs"/>
            </a:defRPr>
          </a:lvl8pPr>
          <a:lvl9pPr marL="3657600" indent="0">
            <a:defRPr sz="1100">
              <a:solidFill>
                <a:schemeClr val="accent2"/>
              </a:solidFill>
              <a:latin typeface="+mn-lt"/>
              <a:ea typeface="+mn-ea"/>
              <a:cs typeface="+mn-cs"/>
            </a:defRPr>
          </a:lvl9pPr>
        </a:lstStyle>
        <a:p>
          <a:pPr algn="l"/>
          <a:endParaRPr lang="en-US" sz="1100"/>
        </a:p>
      </xdr:txBody>
    </xdr:sp>
    <xdr:clientData/>
  </xdr:twoCellAnchor>
  <xdr:twoCellAnchor>
    <xdr:from>
      <xdr:col>3</xdr:col>
      <xdr:colOff>586155</xdr:colOff>
      <xdr:row>32</xdr:row>
      <xdr:rowOff>124946</xdr:rowOff>
    </xdr:from>
    <xdr:to>
      <xdr:col>6</xdr:col>
      <xdr:colOff>275234</xdr:colOff>
      <xdr:row>33</xdr:row>
      <xdr:rowOff>6839</xdr:rowOff>
    </xdr:to>
    <xdr:cxnSp macro="">
      <xdr:nvCxnSpPr>
        <xdr:cNvPr id="135" name="Connector: Elbow 134">
          <a:extLst>
            <a:ext uri="{FF2B5EF4-FFF2-40B4-BE49-F238E27FC236}">
              <a16:creationId xmlns:a16="http://schemas.microsoft.com/office/drawing/2014/main" id="{00000000-0008-0000-0E00-000087000000}"/>
            </a:ext>
          </a:extLst>
        </xdr:cNvPr>
        <xdr:cNvCxnSpPr>
          <a:endCxn id="133" idx="0"/>
        </xdr:cNvCxnSpPr>
      </xdr:nvCxnSpPr>
      <xdr:spPr>
        <a:xfrm flipV="1">
          <a:off x="2764205" y="6017746"/>
          <a:ext cx="1517879" cy="66043"/>
        </a:xfrm>
        <a:prstGeom prst="bentConnector4">
          <a:avLst>
            <a:gd name="adj1" fmla="val 38332"/>
            <a:gd name="adj2" fmla="val 105916"/>
          </a:avLst>
        </a:prstGeom>
        <a:ln w="12700">
          <a:solidFill>
            <a:schemeClr val="accent6"/>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581269</xdr:colOff>
      <xdr:row>33</xdr:row>
      <xdr:rowOff>139406</xdr:rowOff>
    </xdr:from>
    <xdr:to>
      <xdr:col>5</xdr:col>
      <xdr:colOff>214405</xdr:colOff>
      <xdr:row>34</xdr:row>
      <xdr:rowOff>11723</xdr:rowOff>
    </xdr:to>
    <xdr:cxnSp macro="">
      <xdr:nvCxnSpPr>
        <xdr:cNvPr id="139" name="Connector: Elbow 138">
          <a:extLst>
            <a:ext uri="{FF2B5EF4-FFF2-40B4-BE49-F238E27FC236}">
              <a16:creationId xmlns:a16="http://schemas.microsoft.com/office/drawing/2014/main" id="{00000000-0008-0000-0E00-00008B000000}"/>
            </a:ext>
          </a:extLst>
        </xdr:cNvPr>
        <xdr:cNvCxnSpPr>
          <a:endCxn id="134" idx="1"/>
        </xdr:cNvCxnSpPr>
      </xdr:nvCxnSpPr>
      <xdr:spPr>
        <a:xfrm flipV="1">
          <a:off x="2149719" y="6216356"/>
          <a:ext cx="1461936" cy="56467"/>
        </a:xfrm>
        <a:prstGeom prst="bentConnector3">
          <a:avLst>
            <a:gd name="adj1" fmla="val 50000"/>
          </a:avLst>
        </a:prstGeom>
        <a:ln w="12700">
          <a:solidFill>
            <a:srgbClr val="00B0F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2</xdr:row>
      <xdr:rowOff>101600</xdr:rowOff>
    </xdr:from>
    <xdr:to>
      <xdr:col>12</xdr:col>
      <xdr:colOff>69850</xdr:colOff>
      <xdr:row>15</xdr:row>
      <xdr:rowOff>114300</xdr:rowOff>
    </xdr:to>
    <xdr:cxnSp macro="">
      <xdr:nvCxnSpPr>
        <xdr:cNvPr id="143" name="Connector: Elbow 142">
          <a:extLst>
            <a:ext uri="{FF2B5EF4-FFF2-40B4-BE49-F238E27FC236}">
              <a16:creationId xmlns:a16="http://schemas.microsoft.com/office/drawing/2014/main" id="{00000000-0008-0000-0E00-00008F000000}"/>
            </a:ext>
          </a:extLst>
        </xdr:cNvPr>
        <xdr:cNvCxnSpPr/>
      </xdr:nvCxnSpPr>
      <xdr:spPr>
        <a:xfrm flipV="1">
          <a:off x="958850" y="469900"/>
          <a:ext cx="6775450" cy="2406650"/>
        </a:xfrm>
        <a:prstGeom prst="bentConnector3">
          <a:avLst>
            <a:gd name="adj1" fmla="val 33974"/>
          </a:avLst>
        </a:prstGeom>
        <a:ln w="952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0</xdr:row>
      <xdr:rowOff>76200</xdr:rowOff>
    </xdr:from>
    <xdr:to>
      <xdr:col>11</xdr:col>
      <xdr:colOff>387350</xdr:colOff>
      <xdr:row>1</xdr:row>
      <xdr:rowOff>38100</xdr:rowOff>
    </xdr:to>
    <xdr:cxnSp macro="">
      <xdr:nvCxnSpPr>
        <xdr:cNvPr id="156" name="Connector: Elbow 155">
          <a:extLst>
            <a:ext uri="{FF2B5EF4-FFF2-40B4-BE49-F238E27FC236}">
              <a16:creationId xmlns:a16="http://schemas.microsoft.com/office/drawing/2014/main" id="{00000000-0008-0000-0E00-00009C000000}"/>
            </a:ext>
          </a:extLst>
        </xdr:cNvPr>
        <xdr:cNvCxnSpPr/>
      </xdr:nvCxnSpPr>
      <xdr:spPr>
        <a:xfrm>
          <a:off x="958850" y="76200"/>
          <a:ext cx="6483350" cy="146050"/>
        </a:xfrm>
        <a:prstGeom prst="bentConnector3">
          <a:avLst>
            <a:gd name="adj1" fmla="val 68707"/>
          </a:avLst>
        </a:prstGeom>
        <a:ln>
          <a:solidFill>
            <a:srgbClr val="00B0F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234043</xdr:colOff>
      <xdr:row>1</xdr:row>
      <xdr:rowOff>63500</xdr:rowOff>
    </xdr:from>
    <xdr:to>
      <xdr:col>22</xdr:col>
      <xdr:colOff>551543</xdr:colOff>
      <xdr:row>16</xdr:row>
      <xdr:rowOff>63500</xdr:rowOff>
    </xdr:to>
    <xdr:graphicFrame macro="">
      <xdr:nvGraphicFramePr>
        <xdr:cNvPr id="158" name="Chart 157">
          <a:extLst>
            <a:ext uri="{FF2B5EF4-FFF2-40B4-BE49-F238E27FC236}">
              <a16:creationId xmlns:a16="http://schemas.microsoft.com/office/drawing/2014/main" id="{00000000-0008-0000-0E00-00009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23</xdr:col>
      <xdr:colOff>181428</xdr:colOff>
      <xdr:row>1</xdr:row>
      <xdr:rowOff>76200</xdr:rowOff>
    </xdr:from>
    <xdr:to>
      <xdr:col>30</xdr:col>
      <xdr:colOff>498928</xdr:colOff>
      <xdr:row>16</xdr:row>
      <xdr:rowOff>97972</xdr:rowOff>
    </xdr:to>
    <xdr:graphicFrame macro="">
      <xdr:nvGraphicFramePr>
        <xdr:cNvPr id="159" name="Chart 158">
          <a:extLst>
            <a:ext uri="{FF2B5EF4-FFF2-40B4-BE49-F238E27FC236}">
              <a16:creationId xmlns:a16="http://schemas.microsoft.com/office/drawing/2014/main" id="{00000000-0008-0000-0E00-00009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3</xdr:col>
      <xdr:colOff>0</xdr:colOff>
      <xdr:row>5</xdr:row>
      <xdr:rowOff>0</xdr:rowOff>
    </xdr:from>
    <xdr:to>
      <xdr:col>3</xdr:col>
      <xdr:colOff>304800</xdr:colOff>
      <xdr:row>6</xdr:row>
      <xdr:rowOff>120650</xdr:rowOff>
    </xdr:to>
    <xdr:sp macro="" textlink="">
      <xdr:nvSpPr>
        <xdr:cNvPr id="14337" name="AutoShape 1">
          <a:extLst>
            <a:ext uri="{FF2B5EF4-FFF2-40B4-BE49-F238E27FC236}">
              <a16:creationId xmlns:a16="http://schemas.microsoft.com/office/drawing/2014/main" id="{3431E1A8-9E22-42DB-84E2-7DD9206D7402}"/>
            </a:ext>
          </a:extLst>
        </xdr:cNvPr>
        <xdr:cNvSpPr>
          <a:spLocks noChangeAspect="1" noChangeArrowheads="1"/>
        </xdr:cNvSpPr>
      </xdr:nvSpPr>
      <xdr:spPr bwMode="auto">
        <a:xfrm>
          <a:off x="2178050" y="920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1</xdr:row>
      <xdr:rowOff>39688</xdr:rowOff>
    </xdr:from>
    <xdr:to>
      <xdr:col>4</xdr:col>
      <xdr:colOff>246063</xdr:colOff>
      <xdr:row>12</xdr:row>
      <xdr:rowOff>134938</xdr:rowOff>
    </xdr:to>
    <xdr:sp macro="" textlink="">
      <xdr:nvSpPr>
        <xdr:cNvPr id="38" name="TextBox 37">
          <a:extLst>
            <a:ext uri="{FF2B5EF4-FFF2-40B4-BE49-F238E27FC236}">
              <a16:creationId xmlns:a16="http://schemas.microsoft.com/office/drawing/2014/main" id="{04EF924F-3D89-4CE0-98D2-48904AE8975E}"/>
            </a:ext>
          </a:extLst>
        </xdr:cNvPr>
        <xdr:cNvSpPr txBox="1"/>
      </xdr:nvSpPr>
      <xdr:spPr>
        <a:xfrm>
          <a:off x="0" y="222251"/>
          <a:ext cx="3040063" cy="2103437"/>
        </a:xfrm>
        <a:prstGeom prst="rect">
          <a:avLst/>
        </a:prstGeom>
        <a:solidFill>
          <a:srgbClr val="29434E"/>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i="0">
              <a:solidFill>
                <a:schemeClr val="bg1">
                  <a:lumMod val="95000"/>
                </a:schemeClr>
              </a:solidFill>
            </a:rPr>
            <a:t>ADDING</a:t>
          </a:r>
          <a:r>
            <a:rPr lang="en-US" sz="1050" b="1" i="0" baseline="0">
              <a:solidFill>
                <a:schemeClr val="bg1">
                  <a:lumMod val="95000"/>
                </a:schemeClr>
              </a:solidFill>
            </a:rPr>
            <a:t> GRAPHS TO PDF FORM:</a:t>
          </a:r>
          <a:endParaRPr lang="en-US" sz="1050" b="1" i="0">
            <a:solidFill>
              <a:schemeClr val="bg1">
                <a:lumMod val="95000"/>
              </a:schemeClr>
            </a:solidFill>
          </a:endParaRPr>
        </a:p>
        <a:p>
          <a:r>
            <a:rPr lang="en-US" sz="1050" i="1">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r>
            <a:rPr lang="en-US" sz="1050" i="1" baseline="0">
              <a:solidFill>
                <a:schemeClr val="bg1">
                  <a:lumMod val="95000"/>
                </a:schemeClr>
              </a:solidFill>
            </a:rPr>
            <a:t> </a:t>
          </a:r>
          <a:r>
            <a:rPr lang="en-US" sz="1050" i="1">
              <a:solidFill>
                <a:schemeClr val="bg1">
                  <a:lumMod val="95000"/>
                </a:schemeClr>
              </a:solidFill>
            </a:rPr>
            <a:t>Please</a:t>
          </a:r>
          <a:r>
            <a:rPr lang="en-US" sz="1050" i="1" baseline="0">
              <a:solidFill>
                <a:schemeClr val="bg1">
                  <a:lumMod val="95000"/>
                </a:schemeClr>
              </a:solidFill>
            </a:rPr>
            <a:t> ensure your PDF editor is up to date to fill out the SER form. Refer to the demo recording from CSTE for additional guidance on filling in the SER form.</a:t>
          </a:r>
          <a:endParaRPr lang="en-US" sz="1050" i="1">
            <a:solidFill>
              <a:schemeClr val="bg1">
                <a:lumMod val="95000"/>
              </a:schemeClr>
            </a:solidFill>
          </a:endParaRPr>
        </a:p>
        <a:p>
          <a:endParaRPr lang="en-US" sz="1050" i="1" baseline="0">
            <a:solidFill>
              <a:schemeClr val="bg1">
                <a:lumMod val="95000"/>
              </a:schemeClr>
            </a:solidFill>
          </a:endParaRPr>
        </a:p>
        <a:p>
          <a:endParaRPr lang="en-US" sz="1050" i="1" baseline="0">
            <a:solidFill>
              <a:schemeClr val="bg1">
                <a:lumMod val="95000"/>
              </a:schemeClr>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jects/1464/ProjectDocuments/MVT/MVT%20Final%20Spreadshe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Populations"/>
      <sheetName val="Health Regions Population"/>
      <sheetName val="Totals"/>
      <sheetName val="2016"/>
      <sheetName val="2017"/>
      <sheetName val="2018"/>
      <sheetName val="2019"/>
      <sheetName val="2020"/>
      <sheetName val="Health Region Rates"/>
      <sheetName val="Table 1"/>
      <sheetName val="Optional - 2016-2020 rates"/>
      <sheetName val="Figure 1"/>
      <sheetName val="Figure 2"/>
      <sheetName val="Figure 3"/>
      <sheetName val="Figure 4"/>
      <sheetName val="Figure 5"/>
      <sheetName val="Figure 6"/>
      <sheetName val="Quick Facts"/>
      <sheetName val="Report"/>
    </sheetNames>
    <sheetDataSet>
      <sheetData sheetId="0"/>
      <sheetData sheetId="1">
        <row r="8">
          <cell r="I8" t="str">
            <v>White-Not Hispanic</v>
          </cell>
          <cell r="K8" t="str">
            <v>Hispanic</v>
          </cell>
          <cell r="M8" t="str">
            <v>Black-Not Hispanic</v>
          </cell>
          <cell r="O8" t="str">
            <v>Asian</v>
          </cell>
          <cell r="Q8" t="str">
            <v>American Indian/Alaska Native</v>
          </cell>
          <cell r="S8" t="str">
            <v>Other</v>
          </cell>
          <cell r="U8" t="str">
            <v>Other</v>
          </cell>
        </row>
        <row r="22">
          <cell r="B22" t="str">
            <v>Total</v>
          </cell>
        </row>
        <row r="26">
          <cell r="E26" t="str">
            <v>Male</v>
          </cell>
          <cell r="G26" t="str">
            <v>Female</v>
          </cell>
          <cell r="I26" t="str">
            <v>White-Not Hispanic</v>
          </cell>
          <cell r="K26" t="str">
            <v>Hispanic</v>
          </cell>
          <cell r="M26" t="str">
            <v>Black-Not Hispanic</v>
          </cell>
          <cell r="O26" t="str">
            <v>Asian</v>
          </cell>
          <cell r="Q26" t="str">
            <v>American Indian/Alaska Native</v>
          </cell>
          <cell r="S26" t="str">
            <v>Other</v>
          </cell>
          <cell r="U26" t="str">
            <v>Other</v>
          </cell>
        </row>
        <row r="44">
          <cell r="E44" t="str">
            <v>Male</v>
          </cell>
          <cell r="G44" t="str">
            <v>Female</v>
          </cell>
          <cell r="I44" t="str">
            <v>White-Not Hispanic</v>
          </cell>
          <cell r="K44" t="str">
            <v>Hispanic</v>
          </cell>
          <cell r="M44" t="str">
            <v>Black-Not Hispanic</v>
          </cell>
          <cell r="O44" t="str">
            <v>Asian</v>
          </cell>
          <cell r="Q44" t="str">
            <v>American Indian/Alaska Native</v>
          </cell>
          <cell r="S44" t="str">
            <v>Other</v>
          </cell>
          <cell r="U44" t="str">
            <v>Other</v>
          </cell>
        </row>
        <row r="62">
          <cell r="I62" t="str">
            <v>White-Not Hispanic</v>
          </cell>
          <cell r="K62" t="str">
            <v>Hispanic</v>
          </cell>
          <cell r="M62" t="str">
            <v>Black-Not Hispanic</v>
          </cell>
          <cell r="O62" t="str">
            <v>Asian</v>
          </cell>
          <cell r="Q62" t="str">
            <v>American Indian/Alaska Native</v>
          </cell>
          <cell r="S62" t="str">
            <v>Other</v>
          </cell>
          <cell r="U62" t="str">
            <v>Other</v>
          </cell>
        </row>
        <row r="80">
          <cell r="I80" t="str">
            <v>White-Not Hispanic</v>
          </cell>
          <cell r="K80" t="str">
            <v>Hispanic</v>
          </cell>
          <cell r="M80" t="str">
            <v>Black-Not Hispanic</v>
          </cell>
          <cell r="O80" t="str">
            <v>Asian</v>
          </cell>
          <cell r="Q80" t="str">
            <v>American Indian/Alaska Native</v>
          </cell>
          <cell r="S80" t="str">
            <v>Other</v>
          </cell>
          <cell r="U80" t="str">
            <v>Other</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F8C8E-73A0-49D3-9B2F-D677BC4CDF8D}">
  <dimension ref="A1:AA55"/>
  <sheetViews>
    <sheetView topLeftCell="D10" zoomScale="70" zoomScaleNormal="70" workbookViewId="0">
      <selection activeCell="W24" sqref="W24"/>
    </sheetView>
  </sheetViews>
  <sheetFormatPr defaultColWidth="8.54296875" defaultRowHeight="14.5" x14ac:dyDescent="0.35"/>
  <cols>
    <col min="1" max="1" width="43.81640625" style="87" customWidth="1"/>
    <col min="2" max="2" width="24.1796875" style="86" customWidth="1"/>
    <col min="3" max="3" width="57.90625" style="86" customWidth="1"/>
    <col min="4" max="16384" width="8.54296875" style="85"/>
  </cols>
  <sheetData>
    <row r="1" spans="1:27" ht="139.5" customHeight="1" x14ac:dyDescent="0.35"/>
    <row r="2" spans="1:27" ht="102" customHeight="1" thickBot="1" x14ac:dyDescent="0.65">
      <c r="A2" s="90" t="s">
        <v>0</v>
      </c>
      <c r="B2" s="98"/>
      <c r="C2" s="98"/>
      <c r="F2" s="91" t="s">
        <v>1</v>
      </c>
      <c r="G2" s="92"/>
      <c r="H2" s="92"/>
      <c r="I2" s="92"/>
      <c r="J2" s="92"/>
      <c r="K2" s="92"/>
      <c r="L2" s="92"/>
      <c r="M2" s="92"/>
      <c r="N2" s="92"/>
      <c r="O2" s="92"/>
      <c r="P2" s="92"/>
      <c r="Q2" s="92"/>
      <c r="T2" s="93" t="s">
        <v>2</v>
      </c>
      <c r="U2" s="94"/>
      <c r="V2" s="94"/>
      <c r="W2" s="94"/>
      <c r="X2" s="94"/>
      <c r="Y2" s="94"/>
      <c r="Z2" s="94"/>
      <c r="AA2" s="94"/>
    </row>
    <row r="3" spans="1:27" ht="15" thickBot="1" x14ac:dyDescent="0.4">
      <c r="A3" s="95" t="s">
        <v>3</v>
      </c>
      <c r="B3" s="96" t="s">
        <v>4</v>
      </c>
      <c r="C3" s="96" t="s">
        <v>5</v>
      </c>
    </row>
    <row r="4" spans="1:27" ht="15" customHeight="1" x14ac:dyDescent="0.35">
      <c r="A4" s="340" t="s">
        <v>188</v>
      </c>
      <c r="B4" s="341"/>
      <c r="C4" s="342"/>
      <c r="F4" s="97"/>
    </row>
    <row r="5" spans="1:27" ht="27.5" customHeight="1" x14ac:dyDescent="0.25">
      <c r="A5" s="343"/>
      <c r="B5" s="343"/>
      <c r="C5" s="344"/>
    </row>
    <row r="6" spans="1:27" x14ac:dyDescent="0.35">
      <c r="A6" s="299" t="s">
        <v>6</v>
      </c>
      <c r="B6" s="300" t="s">
        <v>7</v>
      </c>
      <c r="C6" s="300" t="s">
        <v>8</v>
      </c>
    </row>
    <row r="7" spans="1:27" x14ac:dyDescent="0.35">
      <c r="A7" s="299"/>
      <c r="B7" s="300" t="s">
        <v>9</v>
      </c>
      <c r="C7" s="300" t="s">
        <v>10</v>
      </c>
    </row>
    <row r="8" spans="1:27" ht="115" customHeight="1" x14ac:dyDescent="0.25">
      <c r="A8" s="299"/>
      <c r="B8" s="301" t="s">
        <v>189</v>
      </c>
      <c r="C8" s="301" t="s">
        <v>190</v>
      </c>
    </row>
    <row r="9" spans="1:27" x14ac:dyDescent="0.25">
      <c r="A9" s="299"/>
      <c r="B9" s="301" t="s">
        <v>11</v>
      </c>
      <c r="C9" s="301" t="s">
        <v>12</v>
      </c>
    </row>
    <row r="10" spans="1:27" x14ac:dyDescent="0.25">
      <c r="A10" s="299"/>
      <c r="B10" s="301" t="s">
        <v>13</v>
      </c>
      <c r="C10" s="301" t="s">
        <v>14</v>
      </c>
    </row>
    <row r="11" spans="1:27" x14ac:dyDescent="0.25">
      <c r="A11" s="299"/>
      <c r="B11" s="301" t="s">
        <v>15</v>
      </c>
      <c r="C11" s="301" t="s">
        <v>16</v>
      </c>
    </row>
    <row r="12" spans="1:27" ht="29" x14ac:dyDescent="0.25">
      <c r="A12" s="299"/>
      <c r="B12" s="301" t="s">
        <v>17</v>
      </c>
      <c r="C12" s="301" t="s">
        <v>18</v>
      </c>
    </row>
    <row r="13" spans="1:27" ht="58" x14ac:dyDescent="0.25">
      <c r="A13" s="299"/>
      <c r="B13" s="301" t="s">
        <v>19</v>
      </c>
      <c r="C13" s="301" t="s">
        <v>191</v>
      </c>
    </row>
    <row r="14" spans="1:27" x14ac:dyDescent="0.25">
      <c r="A14" s="299"/>
      <c r="B14" s="301" t="s">
        <v>40</v>
      </c>
      <c r="C14" s="301" t="s">
        <v>20</v>
      </c>
    </row>
    <row r="15" spans="1:27" ht="14.5" customHeight="1" x14ac:dyDescent="0.25">
      <c r="A15" s="331" t="s">
        <v>192</v>
      </c>
      <c r="B15" s="332"/>
      <c r="C15" s="333"/>
    </row>
    <row r="16" spans="1:27" ht="14.5" customHeight="1" x14ac:dyDescent="0.25">
      <c r="A16" s="334"/>
      <c r="B16" s="335"/>
      <c r="C16" s="336"/>
    </row>
    <row r="17" spans="1:3" ht="14.5" customHeight="1" x14ac:dyDescent="0.25">
      <c r="A17" s="337"/>
      <c r="B17" s="338"/>
      <c r="C17" s="339"/>
    </row>
    <row r="18" spans="1:3" ht="14.5" customHeight="1" x14ac:dyDescent="0.25">
      <c r="A18" s="298" t="s">
        <v>21</v>
      </c>
      <c r="B18" s="302" t="s">
        <v>22</v>
      </c>
      <c r="C18" s="303" t="s">
        <v>23</v>
      </c>
    </row>
    <row r="19" spans="1:3" x14ac:dyDescent="0.25">
      <c r="A19" s="266"/>
      <c r="B19" s="302" t="s">
        <v>24</v>
      </c>
      <c r="C19" s="303" t="s">
        <v>25</v>
      </c>
    </row>
    <row r="20" spans="1:3" ht="37" customHeight="1" x14ac:dyDescent="0.25">
      <c r="A20" s="266"/>
      <c r="B20" s="304" t="s">
        <v>26</v>
      </c>
      <c r="C20" s="305" t="s">
        <v>27</v>
      </c>
    </row>
    <row r="21" spans="1:3" ht="24.65" customHeight="1" x14ac:dyDescent="0.25">
      <c r="A21" s="267"/>
      <c r="B21" s="302" t="s">
        <v>28</v>
      </c>
      <c r="C21" s="303" t="s">
        <v>29</v>
      </c>
    </row>
    <row r="22" spans="1:3" ht="33" customHeight="1" x14ac:dyDescent="0.25">
      <c r="A22" s="328" t="s">
        <v>193</v>
      </c>
      <c r="B22" s="329"/>
      <c r="C22" s="330"/>
    </row>
    <row r="23" spans="1:3" ht="18" customHeight="1" x14ac:dyDescent="0.25">
      <c r="A23" s="298" t="s">
        <v>21</v>
      </c>
      <c r="B23" s="302" t="s">
        <v>41</v>
      </c>
      <c r="C23" s="303" t="s">
        <v>23</v>
      </c>
    </row>
    <row r="24" spans="1:3" ht="21.5" customHeight="1" x14ac:dyDescent="0.25">
      <c r="A24" s="266"/>
      <c r="B24" s="302" t="s">
        <v>24</v>
      </c>
      <c r="C24" s="303" t="s">
        <v>25</v>
      </c>
    </row>
    <row r="25" spans="1:3" ht="41" customHeight="1" x14ac:dyDescent="0.25">
      <c r="A25" s="266"/>
      <c r="B25" s="302" t="s">
        <v>26</v>
      </c>
      <c r="C25" s="303" t="s">
        <v>27</v>
      </c>
    </row>
    <row r="26" spans="1:3" ht="21.5" customHeight="1" x14ac:dyDescent="0.25">
      <c r="A26" s="266"/>
      <c r="B26" s="302" t="s">
        <v>28</v>
      </c>
      <c r="C26" s="303" t="s">
        <v>29</v>
      </c>
    </row>
    <row r="27" spans="1:3" ht="33" customHeight="1" x14ac:dyDescent="0.25">
      <c r="A27" s="325" t="s">
        <v>194</v>
      </c>
      <c r="B27" s="326"/>
      <c r="C27" s="327"/>
    </row>
    <row r="28" spans="1:3" ht="29" x14ac:dyDescent="0.35">
      <c r="A28" s="306" t="s">
        <v>195</v>
      </c>
      <c r="B28" s="307" t="s">
        <v>43</v>
      </c>
      <c r="C28" s="307" t="s">
        <v>25</v>
      </c>
    </row>
    <row r="29" spans="1:3" x14ac:dyDescent="0.35">
      <c r="A29" s="316"/>
      <c r="B29" s="317"/>
      <c r="C29" s="317"/>
    </row>
    <row r="30" spans="1:3" x14ac:dyDescent="0.35">
      <c r="A30" s="316"/>
      <c r="B30" s="317"/>
      <c r="C30" s="317"/>
    </row>
    <row r="31" spans="1:3" ht="21.5" customHeight="1" x14ac:dyDescent="0.25">
      <c r="A31" s="320" t="s">
        <v>196</v>
      </c>
      <c r="B31" s="321"/>
      <c r="C31" s="322"/>
    </row>
    <row r="32" spans="1:3" ht="21.5" customHeight="1" x14ac:dyDescent="0.25">
      <c r="A32" s="319" t="s">
        <v>228</v>
      </c>
      <c r="B32" s="323"/>
      <c r="C32" s="324"/>
    </row>
    <row r="33" spans="1:3" ht="21.5" customHeight="1" x14ac:dyDescent="0.25">
      <c r="A33" s="299" t="s">
        <v>210</v>
      </c>
      <c r="B33" s="308" t="s">
        <v>30</v>
      </c>
      <c r="C33" s="301" t="s">
        <v>31</v>
      </c>
    </row>
    <row r="34" spans="1:3" ht="21.5" customHeight="1" x14ac:dyDescent="0.25">
      <c r="A34" s="299"/>
      <c r="B34" s="308" t="s">
        <v>32</v>
      </c>
      <c r="C34" s="301" t="s">
        <v>33</v>
      </c>
    </row>
    <row r="35" spans="1:3" ht="21.5" customHeight="1" x14ac:dyDescent="0.25">
      <c r="A35" s="299"/>
      <c r="B35" s="308" t="s">
        <v>34</v>
      </c>
      <c r="C35" s="301" t="s">
        <v>35</v>
      </c>
    </row>
    <row r="36" spans="1:3" ht="21.5" customHeight="1" x14ac:dyDescent="0.25">
      <c r="A36" s="299"/>
      <c r="B36" s="308" t="s">
        <v>36</v>
      </c>
      <c r="C36" s="301" t="s">
        <v>37</v>
      </c>
    </row>
    <row r="37" spans="1:3" ht="21.5" customHeight="1" x14ac:dyDescent="0.25">
      <c r="A37" s="299"/>
      <c r="B37" s="308" t="s">
        <v>38</v>
      </c>
      <c r="C37" s="301" t="s">
        <v>197</v>
      </c>
    </row>
    <row r="38" spans="1:3" ht="21.5" customHeight="1" x14ac:dyDescent="0.25">
      <c r="A38" s="299"/>
      <c r="B38" s="308" t="s">
        <v>42</v>
      </c>
      <c r="C38" s="301" t="s">
        <v>39</v>
      </c>
    </row>
    <row r="39" spans="1:3" ht="21.5" customHeight="1" x14ac:dyDescent="0.35">
      <c r="A39" s="298" t="s">
        <v>211</v>
      </c>
      <c r="B39" s="309" t="s">
        <v>198</v>
      </c>
      <c r="C39" s="307" t="s">
        <v>199</v>
      </c>
    </row>
    <row r="40" spans="1:3" ht="145" customHeight="1" x14ac:dyDescent="0.25">
      <c r="A40" s="266"/>
      <c r="B40" s="304" t="s">
        <v>200</v>
      </c>
      <c r="C40" s="305" t="s">
        <v>209</v>
      </c>
    </row>
    <row r="41" spans="1:3" ht="32.5" customHeight="1" x14ac:dyDescent="0.35">
      <c r="A41" s="266"/>
      <c r="B41" s="310" t="s">
        <v>201</v>
      </c>
      <c r="C41" s="307" t="s">
        <v>202</v>
      </c>
    </row>
    <row r="42" spans="1:3" ht="21.5" customHeight="1" x14ac:dyDescent="0.35">
      <c r="A42" s="266"/>
      <c r="B42" s="309" t="s">
        <v>203</v>
      </c>
      <c r="C42" s="307" t="s">
        <v>204</v>
      </c>
    </row>
    <row r="43" spans="1:3" ht="21.5" customHeight="1" x14ac:dyDescent="0.35">
      <c r="A43" s="266"/>
      <c r="B43" s="309" t="s">
        <v>205</v>
      </c>
      <c r="C43" s="307" t="s">
        <v>206</v>
      </c>
    </row>
    <row r="44" spans="1:3" ht="21.5" customHeight="1" x14ac:dyDescent="0.35">
      <c r="A44" s="267"/>
      <c r="B44" s="309" t="s">
        <v>207</v>
      </c>
      <c r="C44" s="307" t="s">
        <v>208</v>
      </c>
    </row>
    <row r="45" spans="1:3" ht="21.5" customHeight="1" x14ac:dyDescent="0.25">
      <c r="A45" s="319" t="s">
        <v>142</v>
      </c>
      <c r="B45" s="318"/>
      <c r="C45" s="315"/>
    </row>
    <row r="46" spans="1:3" ht="12.5" x14ac:dyDescent="0.25">
      <c r="A46" s="314" t="s">
        <v>226</v>
      </c>
      <c r="B46" s="311" t="s">
        <v>30</v>
      </c>
      <c r="C46" s="311" t="s">
        <v>212</v>
      </c>
    </row>
    <row r="47" spans="1:3" ht="12.5" x14ac:dyDescent="0.25">
      <c r="A47" s="312"/>
      <c r="B47" s="311" t="s">
        <v>32</v>
      </c>
      <c r="C47" s="311" t="s">
        <v>33</v>
      </c>
    </row>
    <row r="48" spans="1:3" ht="12.5" x14ac:dyDescent="0.25">
      <c r="A48" s="312"/>
      <c r="B48" s="311" t="s">
        <v>34</v>
      </c>
      <c r="C48" s="311" t="s">
        <v>35</v>
      </c>
    </row>
    <row r="49" spans="1:3" x14ac:dyDescent="0.25">
      <c r="A49" s="298" t="s">
        <v>227</v>
      </c>
      <c r="B49" s="313" t="s">
        <v>213</v>
      </c>
      <c r="C49" s="303" t="s">
        <v>214</v>
      </c>
    </row>
    <row r="50" spans="1:3" ht="29" x14ac:dyDescent="0.25">
      <c r="A50" s="266"/>
      <c r="B50" s="303" t="s">
        <v>215</v>
      </c>
      <c r="C50" s="303" t="s">
        <v>216</v>
      </c>
    </row>
    <row r="51" spans="1:3" x14ac:dyDescent="0.25">
      <c r="A51" s="266"/>
      <c r="B51" s="313" t="s">
        <v>217</v>
      </c>
      <c r="C51" s="303" t="s">
        <v>218</v>
      </c>
    </row>
    <row r="52" spans="1:3" x14ac:dyDescent="0.25">
      <c r="A52" s="266"/>
      <c r="B52" s="313" t="s">
        <v>219</v>
      </c>
      <c r="C52" s="303" t="s">
        <v>204</v>
      </c>
    </row>
    <row r="53" spans="1:3" x14ac:dyDescent="0.25">
      <c r="A53" s="266"/>
      <c r="B53" s="313" t="s">
        <v>220</v>
      </c>
      <c r="C53" s="303" t="s">
        <v>221</v>
      </c>
    </row>
    <row r="54" spans="1:3" x14ac:dyDescent="0.25">
      <c r="A54" s="266"/>
      <c r="B54" s="313" t="s">
        <v>222</v>
      </c>
      <c r="C54" s="303" t="s">
        <v>223</v>
      </c>
    </row>
    <row r="55" spans="1:3" ht="29" x14ac:dyDescent="0.25">
      <c r="A55" s="267"/>
      <c r="B55" s="303" t="s">
        <v>224</v>
      </c>
      <c r="C55" s="303" t="s">
        <v>225</v>
      </c>
    </row>
  </sheetData>
  <mergeCells count="12">
    <mergeCell ref="A31:C31"/>
    <mergeCell ref="A46:A48"/>
    <mergeCell ref="A49:A55"/>
    <mergeCell ref="A33:A38"/>
    <mergeCell ref="A39:A44"/>
    <mergeCell ref="A27:C27"/>
    <mergeCell ref="A15:C17"/>
    <mergeCell ref="A22:C22"/>
    <mergeCell ref="A23:A26"/>
    <mergeCell ref="A4:C5"/>
    <mergeCell ref="A6:A14"/>
    <mergeCell ref="A18:A2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U18"/>
  <sheetViews>
    <sheetView topLeftCell="A5" zoomScale="90" workbookViewId="0">
      <selection activeCell="B9" sqref="B9"/>
    </sheetView>
  </sheetViews>
  <sheetFormatPr defaultColWidth="9.1796875" defaultRowHeight="12.5" x14ac:dyDescent="0.25"/>
  <cols>
    <col min="1" max="1" width="17.54296875" customWidth="1"/>
    <col min="2" max="2" width="10.81640625" customWidth="1"/>
    <col min="3" max="3" width="5.1796875" customWidth="1"/>
    <col min="4" max="4" width="11.1796875" customWidth="1"/>
    <col min="5" max="5" width="8.54296875" customWidth="1"/>
    <col min="6" max="6" width="11.1796875" customWidth="1"/>
    <col min="7" max="7" width="5.1796875" customWidth="1"/>
    <col min="8" max="8" width="12.1796875" customWidth="1"/>
    <col min="9" max="9" width="6.81640625" customWidth="1"/>
    <col min="10" max="10" width="11.453125" customWidth="1"/>
    <col min="11" max="11" width="9" customWidth="1"/>
    <col min="12" max="12" width="11.453125" customWidth="1"/>
    <col min="13" max="13" width="7.81640625" customWidth="1"/>
    <col min="14" max="14" width="11.453125" customWidth="1"/>
    <col min="15" max="15" width="8.54296875" customWidth="1"/>
    <col min="16" max="16" width="12.81640625" customWidth="1"/>
    <col min="18" max="18" width="11.81640625" customWidth="1"/>
    <col min="20" max="20" width="11.81640625" customWidth="1"/>
    <col min="22" max="22" width="10.81640625" customWidth="1"/>
    <col min="24" max="24" width="10.1796875" customWidth="1"/>
    <col min="26" max="26" width="10.81640625" customWidth="1"/>
    <col min="28" max="28" width="10.1796875" customWidth="1"/>
  </cols>
  <sheetData>
    <row r="1" spans="1:21" ht="13" x14ac:dyDescent="0.3">
      <c r="A1" s="5" t="s">
        <v>44</v>
      </c>
    </row>
    <row r="2" spans="1:21" ht="13" x14ac:dyDescent="0.3">
      <c r="A2" s="1" t="s">
        <v>45</v>
      </c>
    </row>
    <row r="3" spans="1:21" x14ac:dyDescent="0.25">
      <c r="A3" t="s">
        <v>46</v>
      </c>
      <c r="C3" s="6"/>
      <c r="D3" t="s">
        <v>47</v>
      </c>
    </row>
    <row r="4" spans="1:21" ht="36" x14ac:dyDescent="0.3">
      <c r="A4" s="173"/>
      <c r="B4" s="71" t="s">
        <v>48</v>
      </c>
      <c r="D4" s="174"/>
      <c r="E4" s="71" t="s">
        <v>49</v>
      </c>
    </row>
    <row r="7" spans="1:21" ht="48" x14ac:dyDescent="0.3">
      <c r="B7" s="71" t="s">
        <v>50</v>
      </c>
      <c r="D7" s="71" t="s">
        <v>51</v>
      </c>
      <c r="F7" s="71" t="s">
        <v>52</v>
      </c>
      <c r="G7" s="6"/>
      <c r="H7" s="71" t="s">
        <v>53</v>
      </c>
      <c r="I7" s="1"/>
      <c r="J7" s="71" t="s">
        <v>53</v>
      </c>
      <c r="K7" s="1"/>
      <c r="L7" s="71" t="s">
        <v>53</v>
      </c>
      <c r="M7" s="1"/>
      <c r="N7" s="71" t="s">
        <v>53</v>
      </c>
      <c r="O7" s="1"/>
      <c r="P7" s="71" t="s">
        <v>53</v>
      </c>
      <c r="R7" s="71" t="s">
        <v>53</v>
      </c>
      <c r="T7" s="71" t="s">
        <v>53</v>
      </c>
    </row>
    <row r="8" spans="1:21" ht="60" x14ac:dyDescent="0.3">
      <c r="A8" s="2" t="s">
        <v>54</v>
      </c>
      <c r="B8" s="2" t="s">
        <v>55</v>
      </c>
      <c r="C8" s="2"/>
      <c r="D8" s="2" t="s">
        <v>56</v>
      </c>
      <c r="E8" s="2"/>
      <c r="F8" s="2" t="s">
        <v>57</v>
      </c>
      <c r="H8" s="54" t="s">
        <v>58</v>
      </c>
      <c r="I8" s="2"/>
      <c r="J8" s="54" t="s">
        <v>59</v>
      </c>
      <c r="K8" s="2"/>
      <c r="L8" s="54" t="s">
        <v>60</v>
      </c>
      <c r="M8" s="2"/>
      <c r="N8" s="54" t="s">
        <v>61</v>
      </c>
      <c r="O8" s="2"/>
      <c r="P8" s="54" t="s">
        <v>62</v>
      </c>
      <c r="Q8" s="53"/>
      <c r="R8" s="54" t="s">
        <v>63</v>
      </c>
      <c r="S8" s="71" t="s">
        <v>64</v>
      </c>
      <c r="T8" s="54" t="s">
        <v>63</v>
      </c>
      <c r="U8" s="71" t="s">
        <v>65</v>
      </c>
    </row>
    <row r="9" spans="1:21" x14ac:dyDescent="0.25">
      <c r="A9" s="7" t="s">
        <v>66</v>
      </c>
      <c r="B9" s="175"/>
      <c r="C9" s="7"/>
      <c r="D9" s="175"/>
      <c r="E9" s="7"/>
      <c r="F9" s="175"/>
      <c r="H9" s="175"/>
      <c r="I9" s="9"/>
      <c r="J9" s="175"/>
      <c r="K9" s="9"/>
      <c r="L9" s="175"/>
      <c r="M9" s="9"/>
      <c r="N9" s="175"/>
      <c r="O9" s="3"/>
      <c r="P9" s="175"/>
      <c r="R9" s="175"/>
      <c r="T9" s="80"/>
    </row>
    <row r="10" spans="1:21" x14ac:dyDescent="0.25">
      <c r="A10" s="89" t="s">
        <v>67</v>
      </c>
      <c r="B10" s="175"/>
      <c r="C10" s="8"/>
      <c r="D10" s="175"/>
      <c r="E10" s="8"/>
      <c r="F10" s="175"/>
      <c r="H10" s="175"/>
      <c r="I10" s="9"/>
      <c r="J10" s="175"/>
      <c r="K10" s="9"/>
      <c r="L10" s="175"/>
      <c r="M10" s="9"/>
      <c r="N10" s="175"/>
      <c r="P10" s="175"/>
      <c r="R10" s="175"/>
      <c r="T10" s="176"/>
    </row>
    <row r="11" spans="1:21" x14ac:dyDescent="0.25">
      <c r="A11" s="89" t="s">
        <v>68</v>
      </c>
      <c r="B11" s="175"/>
      <c r="C11" s="7"/>
      <c r="D11" s="175"/>
      <c r="E11" s="7"/>
      <c r="F11" s="175"/>
      <c r="H11" s="175"/>
      <c r="I11" s="9"/>
      <c r="J11" s="175"/>
      <c r="K11" s="9"/>
      <c r="L11" s="175"/>
      <c r="M11" s="9"/>
      <c r="N11" s="175"/>
      <c r="P11" s="175"/>
      <c r="R11" s="175"/>
      <c r="T11" s="176"/>
    </row>
    <row r="12" spans="1:21" ht="26" x14ac:dyDescent="0.3">
      <c r="A12" s="159" t="s">
        <v>69</v>
      </c>
      <c r="B12" s="4">
        <f>SUM(B9:B11)</f>
        <v>0</v>
      </c>
      <c r="C12" s="5"/>
      <c r="D12" s="4">
        <f>SUM(D9:D11)</f>
        <v>0</v>
      </c>
      <c r="E12" s="5"/>
      <c r="F12" s="4">
        <f>SUM(F9:F11)</f>
        <v>0</v>
      </c>
      <c r="H12" s="4">
        <f>SUM(H9:H11)</f>
        <v>0</v>
      </c>
      <c r="I12" s="4"/>
      <c r="J12" s="4">
        <f>SUM(J9:J11)</f>
        <v>0</v>
      </c>
      <c r="K12" s="4"/>
      <c r="L12" s="4">
        <f>SUM(L9:L11)</f>
        <v>0</v>
      </c>
      <c r="M12" s="4"/>
      <c r="N12" s="4">
        <f>SUM(N9:N11)</f>
        <v>0</v>
      </c>
      <c r="O12" s="4"/>
      <c r="P12" s="4">
        <f>SUM(P9:P11)</f>
        <v>0</v>
      </c>
      <c r="Q12" s="4"/>
      <c r="R12" s="4">
        <f>SUM(R9:R11)</f>
        <v>0</v>
      </c>
      <c r="S12" s="4"/>
      <c r="T12" s="4">
        <f>SUM(T9:T11)</f>
        <v>0</v>
      </c>
    </row>
    <row r="14" spans="1:21" ht="13" x14ac:dyDescent="0.3">
      <c r="A14" s="1" t="s">
        <v>70</v>
      </c>
    </row>
    <row r="15" spans="1:21" x14ac:dyDescent="0.25">
      <c r="A15" s="7" t="s">
        <v>66</v>
      </c>
      <c r="B15" s="4">
        <v>18136</v>
      </c>
    </row>
    <row r="16" spans="1:21" x14ac:dyDescent="0.25">
      <c r="A16" s="89" t="s">
        <v>67</v>
      </c>
      <c r="B16" s="4">
        <v>12315</v>
      </c>
      <c r="F16" s="4"/>
    </row>
    <row r="17" spans="1:2" x14ac:dyDescent="0.25">
      <c r="A17" s="89" t="s">
        <v>68</v>
      </c>
      <c r="B17" s="4">
        <v>4259</v>
      </c>
    </row>
    <row r="18" spans="1:2" ht="26" x14ac:dyDescent="0.3">
      <c r="A18" s="159" t="s">
        <v>69</v>
      </c>
      <c r="B18" s="4">
        <f>SUM(B15:B17)</f>
        <v>34710</v>
      </c>
    </row>
  </sheetData>
  <phoneticPr fontId="0" type="noConversion"/>
  <pageMargins left="0" right="0" top="1" bottom="1" header="0.5" footer="0.5"/>
  <pageSetup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2FCEC-74CA-48B6-8ABB-819FE4419ED4}">
  <sheetPr codeName="Sheet3"/>
  <dimension ref="A1:AN8"/>
  <sheetViews>
    <sheetView workbookViewId="0">
      <selection activeCell="G18" sqref="G18"/>
    </sheetView>
  </sheetViews>
  <sheetFormatPr defaultRowHeight="12.5" x14ac:dyDescent="0.25"/>
  <sheetData>
    <row r="1" spans="1:40" ht="13" x14ac:dyDescent="0.3">
      <c r="A1" s="5" t="s">
        <v>44</v>
      </c>
    </row>
    <row r="2" spans="1:40" ht="13" x14ac:dyDescent="0.3">
      <c r="A2" s="1" t="s">
        <v>71</v>
      </c>
    </row>
    <row r="3" spans="1:40" x14ac:dyDescent="0.25">
      <c r="B3" s="81"/>
    </row>
    <row r="4" spans="1:40" ht="26" x14ac:dyDescent="0.3">
      <c r="A4" s="82" t="s">
        <v>54</v>
      </c>
      <c r="B4" s="83" t="s">
        <v>72</v>
      </c>
      <c r="C4" s="2"/>
      <c r="D4" s="83" t="s">
        <v>73</v>
      </c>
      <c r="E4" s="2"/>
      <c r="F4" s="83" t="s">
        <v>74</v>
      </c>
      <c r="H4" s="83" t="s">
        <v>75</v>
      </c>
      <c r="I4" s="2"/>
      <c r="J4" s="83" t="s">
        <v>76</v>
      </c>
      <c r="K4" s="2"/>
      <c r="L4" s="83" t="s">
        <v>77</v>
      </c>
      <c r="M4" s="2"/>
      <c r="N4" s="83" t="s">
        <v>78</v>
      </c>
      <c r="O4" s="2"/>
      <c r="P4" s="83" t="s">
        <v>79</v>
      </c>
      <c r="R4" s="83" t="s">
        <v>80</v>
      </c>
      <c r="T4" s="83" t="s">
        <v>81</v>
      </c>
      <c r="V4" s="83" t="s">
        <v>82</v>
      </c>
      <c r="X4" s="83" t="s">
        <v>83</v>
      </c>
      <c r="Z4" s="83" t="s">
        <v>84</v>
      </c>
      <c r="AB4" s="83" t="s">
        <v>85</v>
      </c>
      <c r="AD4" s="83" t="s">
        <v>86</v>
      </c>
      <c r="AF4" s="83" t="s">
        <v>87</v>
      </c>
      <c r="AH4" s="83" t="s">
        <v>88</v>
      </c>
      <c r="AJ4" s="83" t="s">
        <v>89</v>
      </c>
      <c r="AL4" s="83" t="s">
        <v>90</v>
      </c>
      <c r="AN4" s="83" t="s">
        <v>91</v>
      </c>
    </row>
    <row r="5" spans="1:40" x14ac:dyDescent="0.25">
      <c r="A5" s="7" t="str">
        <f>' B_Populations'!$A$9</f>
        <v>65-74</v>
      </c>
      <c r="B5" s="80"/>
      <c r="C5" s="7"/>
      <c r="D5" s="177"/>
      <c r="E5" s="7"/>
      <c r="F5" s="178"/>
      <c r="H5" s="80"/>
      <c r="I5" s="9"/>
      <c r="J5" s="177"/>
      <c r="K5" s="9"/>
      <c r="L5" s="80"/>
      <c r="M5" s="9"/>
      <c r="N5" s="178"/>
      <c r="O5" s="3"/>
      <c r="P5" s="80"/>
      <c r="R5" s="177"/>
      <c r="T5" s="80"/>
      <c r="V5" s="178"/>
      <c r="X5" s="177"/>
      <c r="Z5" s="178"/>
      <c r="AB5" s="177"/>
      <c r="AD5" s="177"/>
      <c r="AF5" s="177"/>
      <c r="AH5" s="177"/>
      <c r="AJ5" s="177"/>
      <c r="AL5" s="177"/>
      <c r="AN5" s="177"/>
    </row>
    <row r="6" spans="1:40" x14ac:dyDescent="0.25">
      <c r="A6" s="8" t="str">
        <f>' B_Populations'!$A$10</f>
        <v>75-84</v>
      </c>
      <c r="B6" s="176"/>
      <c r="C6" s="8"/>
      <c r="D6" s="177"/>
      <c r="E6" s="8"/>
      <c r="F6" s="178"/>
      <c r="H6" s="176"/>
      <c r="I6" s="9"/>
      <c r="J6" s="177"/>
      <c r="K6" s="9"/>
      <c r="L6" s="176"/>
      <c r="M6" s="9"/>
      <c r="N6" s="178"/>
      <c r="P6" s="176"/>
      <c r="R6" s="177"/>
      <c r="T6" s="176"/>
      <c r="V6" s="178"/>
      <c r="X6" s="177"/>
      <c r="Z6" s="178"/>
      <c r="AB6" s="177"/>
      <c r="AD6" s="177"/>
      <c r="AF6" s="177"/>
      <c r="AH6" s="177"/>
      <c r="AJ6" s="177"/>
      <c r="AL6" s="177"/>
      <c r="AN6" s="177"/>
    </row>
    <row r="7" spans="1:40" x14ac:dyDescent="0.25">
      <c r="A7" s="7" t="str">
        <f>' B_Populations'!$A$11</f>
        <v>85+</v>
      </c>
      <c r="B7" s="176"/>
      <c r="C7" s="7"/>
      <c r="D7" s="177"/>
      <c r="E7" s="7"/>
      <c r="F7" s="178"/>
      <c r="H7" s="176"/>
      <c r="I7" s="9"/>
      <c r="J7" s="177"/>
      <c r="K7" s="9"/>
      <c r="L7" s="176"/>
      <c r="M7" s="9"/>
      <c r="N7" s="178"/>
      <c r="P7" s="176"/>
      <c r="R7" s="177"/>
      <c r="T7" s="176"/>
      <c r="V7" s="178"/>
      <c r="X7" s="177"/>
      <c r="Z7" s="178"/>
      <c r="AB7" s="177"/>
      <c r="AD7" s="177"/>
      <c r="AF7" s="177"/>
      <c r="AH7" s="177"/>
      <c r="AJ7" s="177"/>
      <c r="AL7" s="177"/>
      <c r="AN7" s="177"/>
    </row>
    <row r="8" spans="1:40" ht="13" x14ac:dyDescent="0.3">
      <c r="A8" s="5" t="s">
        <v>92</v>
      </c>
      <c r="B8" s="79">
        <f>SUM(B5:B7)</f>
        <v>0</v>
      </c>
      <c r="C8" s="79"/>
      <c r="D8" s="79">
        <f>SUM(D5:D7)</f>
        <v>0</v>
      </c>
      <c r="E8" s="79"/>
      <c r="F8" s="79">
        <f>SUM(F5:F7)</f>
        <v>0</v>
      </c>
      <c r="G8" s="79"/>
      <c r="H8" s="79">
        <f>SUM(H5:H7)</f>
        <v>0</v>
      </c>
      <c r="I8" s="79"/>
      <c r="J8" s="79">
        <f>SUM(J5:J7)</f>
        <v>0</v>
      </c>
      <c r="K8" s="79"/>
      <c r="L8" s="79">
        <f>SUM(L5:L7)</f>
        <v>0</v>
      </c>
      <c r="M8" s="79"/>
      <c r="N8" s="79">
        <f>SUM(N5:N7)</f>
        <v>0</v>
      </c>
      <c r="O8" s="79"/>
      <c r="P8" s="79">
        <f>SUM(P5:P7)</f>
        <v>0</v>
      </c>
      <c r="Q8" s="79"/>
      <c r="R8" s="79">
        <f>SUM(R5:R7)</f>
        <v>0</v>
      </c>
      <c r="S8" s="79"/>
      <c r="T8" s="79">
        <f>SUM(T5:T7)</f>
        <v>0</v>
      </c>
      <c r="U8" s="79"/>
      <c r="V8" s="79">
        <f>SUM(V5:V7)</f>
        <v>0</v>
      </c>
      <c r="W8" s="79"/>
      <c r="X8" s="79">
        <f>SUM(X5:X7)</f>
        <v>0</v>
      </c>
      <c r="Y8" s="79"/>
      <c r="Z8" s="79">
        <f>SUM(Z5:Z7)</f>
        <v>0</v>
      </c>
      <c r="AA8" s="79"/>
      <c r="AB8" s="79">
        <f>SUM(AB5:AB7)</f>
        <v>0</v>
      </c>
      <c r="AD8" s="79">
        <f>SUM(AD5:AD7)</f>
        <v>0</v>
      </c>
      <c r="AF8" s="79">
        <f>SUM(AF5:AF7)</f>
        <v>0</v>
      </c>
      <c r="AH8" s="79">
        <f>SUM(AH5:AH7)</f>
        <v>0</v>
      </c>
      <c r="AJ8" s="79">
        <f>SUM(AJ5:AJ7)</f>
        <v>0</v>
      </c>
      <c r="AL8" s="79">
        <f>SUM(AL5:AL7)</f>
        <v>0</v>
      </c>
      <c r="AN8" s="79">
        <f>SUM(AN5:AN7)</f>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449F9-9C43-47B0-A372-8DFAF3E79A37}">
  <dimension ref="A1:AW21"/>
  <sheetViews>
    <sheetView zoomScale="80" zoomScaleNormal="80" zoomScaleSheetLayoutView="50" workbookViewId="0">
      <selection activeCell="AQ4" sqref="AQ4"/>
    </sheetView>
  </sheetViews>
  <sheetFormatPr defaultColWidth="8.7265625" defaultRowHeight="12.5" x14ac:dyDescent="0.25"/>
  <cols>
    <col min="1" max="1" width="11" style="85" customWidth="1"/>
    <col min="2" max="2" width="8.7265625" style="85"/>
    <col min="3" max="3" width="15.1796875" style="85" customWidth="1"/>
    <col min="4" max="4" width="15.54296875" style="85" customWidth="1"/>
    <col min="5" max="5" width="15.1796875" style="85" customWidth="1"/>
    <col min="6" max="6" width="17.81640625" style="85" customWidth="1"/>
    <col min="7" max="7" width="15.54296875" style="85" customWidth="1"/>
    <col min="8" max="8" width="15.453125" style="85" customWidth="1"/>
    <col min="9" max="11" width="15.1796875" style="85" customWidth="1"/>
    <col min="12" max="12" width="15.54296875" style="85" customWidth="1"/>
    <col min="13" max="13" width="6" style="85" customWidth="1"/>
    <col min="14" max="14" width="15.1796875" style="85" customWidth="1"/>
    <col min="15" max="27" width="11.1796875" style="85" hidden="1" customWidth="1"/>
    <col min="28" max="29" width="12.54296875" style="85" hidden="1" customWidth="1"/>
    <col min="30" max="34" width="11.1796875" style="85" hidden="1" customWidth="1"/>
    <col min="35" max="35" width="6" style="85" hidden="1" customWidth="1"/>
    <col min="36" max="36" width="20" style="85" customWidth="1"/>
    <col min="37" max="37" width="14.54296875" style="85" hidden="1" customWidth="1"/>
    <col min="38" max="38" width="6" style="85" customWidth="1"/>
    <col min="39" max="39" width="8.81640625" style="85" customWidth="1"/>
    <col min="40" max="41" width="15.54296875" style="85" customWidth="1"/>
    <col min="42" max="42" width="15.1796875" style="85" customWidth="1"/>
    <col min="43" max="43" width="15.453125" style="85" customWidth="1"/>
    <col min="44" max="44" width="15.54296875" style="85" customWidth="1"/>
    <col min="45" max="45" width="15.453125" style="85" customWidth="1"/>
    <col min="46" max="49" width="15.1796875" style="85" customWidth="1"/>
    <col min="50" max="16384" width="8.7265625" style="85"/>
  </cols>
  <sheetData>
    <row r="1" spans="1:49" ht="78.650000000000006" customHeight="1" x14ac:dyDescent="0.25">
      <c r="A1" s="169" t="s">
        <v>93</v>
      </c>
      <c r="B1" s="268" t="s">
        <v>94</v>
      </c>
      <c r="C1" s="269"/>
      <c r="D1" s="269"/>
      <c r="E1" s="269"/>
      <c r="F1" s="99" t="s">
        <v>95</v>
      </c>
      <c r="G1" s="100"/>
      <c r="H1" s="100"/>
      <c r="I1" s="100"/>
      <c r="J1" s="100"/>
      <c r="K1" s="100"/>
      <c r="L1" s="100"/>
      <c r="N1" s="172" t="s">
        <v>96</v>
      </c>
      <c r="AJ1" s="101" t="s">
        <v>97</v>
      </c>
      <c r="AM1" s="268" t="s">
        <v>98</v>
      </c>
      <c r="AN1" s="269"/>
      <c r="AO1" s="269"/>
      <c r="AP1" s="102"/>
      <c r="AQ1" s="102"/>
      <c r="AR1" s="102"/>
      <c r="AS1" s="102"/>
      <c r="AT1" s="102"/>
      <c r="AU1" s="102"/>
      <c r="AV1" s="102"/>
      <c r="AW1" s="102"/>
    </row>
    <row r="2" spans="1:49" x14ac:dyDescent="0.25">
      <c r="B2" s="103"/>
      <c r="C2" s="103"/>
      <c r="D2" s="104" t="s">
        <v>99</v>
      </c>
      <c r="E2" s="104"/>
      <c r="F2" s="105" t="s">
        <v>100</v>
      </c>
      <c r="G2" s="105"/>
      <c r="H2" s="105"/>
      <c r="I2" s="105"/>
      <c r="J2" s="105"/>
      <c r="K2" s="105"/>
      <c r="L2" s="105"/>
      <c r="AN2" s="85" t="s">
        <v>101</v>
      </c>
    </row>
    <row r="3" spans="1:49" ht="39" x14ac:dyDescent="0.3">
      <c r="B3" s="106" t="s">
        <v>54</v>
      </c>
      <c r="C3" s="107" t="s">
        <v>102</v>
      </c>
      <c r="D3" s="108" t="s">
        <v>103</v>
      </c>
      <c r="E3" s="108" t="s">
        <v>104</v>
      </c>
      <c r="F3" s="109" t="str">
        <f>[1]Populations!I80</f>
        <v>White-Not Hispanic</v>
      </c>
      <c r="G3" s="109" t="str">
        <f>[1]Populations!K80</f>
        <v>Hispanic</v>
      </c>
      <c r="H3" s="109" t="str">
        <f>[1]Populations!M80</f>
        <v>Black-Not Hispanic</v>
      </c>
      <c r="I3" s="109" t="str">
        <f>[1]Populations!O80</f>
        <v>Asian</v>
      </c>
      <c r="J3" s="109" t="str">
        <f>[1]Populations!Q80</f>
        <v>American Indian/Alaska Native</v>
      </c>
      <c r="K3" s="109" t="str">
        <f>[1]Populations!S80</f>
        <v>Other</v>
      </c>
      <c r="L3" s="109" t="str">
        <f>[1]Populations!U80</f>
        <v>Other</v>
      </c>
      <c r="M3" s="110"/>
      <c r="N3" s="111" t="s">
        <v>105</v>
      </c>
      <c r="O3" s="111" t="s">
        <v>106</v>
      </c>
      <c r="P3" s="111" t="s">
        <v>107</v>
      </c>
      <c r="Q3" s="111" t="s">
        <v>106</v>
      </c>
      <c r="R3" s="111" t="s">
        <v>108</v>
      </c>
      <c r="S3" s="111" t="s">
        <v>106</v>
      </c>
      <c r="T3" s="111" t="str">
        <f>[1]Populations!I80</f>
        <v>White-Not Hispanic</v>
      </c>
      <c r="U3" s="111" t="s">
        <v>106</v>
      </c>
      <c r="V3" s="111" t="str">
        <f>[1]Populations!K80</f>
        <v>Hispanic</v>
      </c>
      <c r="W3" s="111" t="s">
        <v>106</v>
      </c>
      <c r="X3" s="111" t="str">
        <f>[1]Populations!M80</f>
        <v>Black-Not Hispanic</v>
      </c>
      <c r="Y3" s="111" t="s">
        <v>106</v>
      </c>
      <c r="Z3" s="111" t="str">
        <f>[1]Populations!O80</f>
        <v>Asian</v>
      </c>
      <c r="AA3" s="111" t="s">
        <v>106</v>
      </c>
      <c r="AB3" s="111" t="str">
        <f>[1]Populations!Q80</f>
        <v>American Indian/Alaska Native</v>
      </c>
      <c r="AC3" s="111" t="s">
        <v>106</v>
      </c>
      <c r="AD3" s="111" t="str">
        <f>[1]Populations!S80</f>
        <v>Other</v>
      </c>
      <c r="AE3" s="111" t="s">
        <v>106</v>
      </c>
      <c r="AF3" s="111" t="str">
        <f>[1]Populations!U80</f>
        <v>Other</v>
      </c>
      <c r="AG3" s="111" t="s">
        <v>106</v>
      </c>
      <c r="AH3" s="110"/>
      <c r="AI3" s="110"/>
      <c r="AJ3" s="111" t="s">
        <v>70</v>
      </c>
      <c r="AK3" s="112" t="s">
        <v>109</v>
      </c>
      <c r="AM3" s="111" t="s">
        <v>54</v>
      </c>
      <c r="AN3" s="113" t="s">
        <v>55</v>
      </c>
      <c r="AO3" s="114" t="s">
        <v>56</v>
      </c>
      <c r="AP3" s="114" t="s">
        <v>57</v>
      </c>
      <c r="AQ3" s="109" t="str">
        <f>[1]Populations!I80</f>
        <v>White-Not Hispanic</v>
      </c>
      <c r="AR3" s="109" t="str">
        <f>[1]Populations!K80</f>
        <v>Hispanic</v>
      </c>
      <c r="AS3" s="109" t="str">
        <f>[1]Populations!M80</f>
        <v>Black-Not Hispanic</v>
      </c>
      <c r="AT3" s="109" t="str">
        <f>[1]Populations!O80</f>
        <v>Asian</v>
      </c>
      <c r="AU3" s="109" t="str">
        <f>[1]Populations!Q80</f>
        <v>American Indian/Alaska Native</v>
      </c>
      <c r="AV3" s="109" t="str">
        <f>[1]Populations!S80</f>
        <v>Other</v>
      </c>
      <c r="AW3" s="109" t="str">
        <f>[1]Populations!U80</f>
        <v>Other</v>
      </c>
    </row>
    <row r="4" spans="1:49" x14ac:dyDescent="0.25">
      <c r="B4" s="115" t="str">
        <f>' B_Populations'!A9</f>
        <v>65-74</v>
      </c>
      <c r="C4" s="116"/>
      <c r="D4" s="117"/>
      <c r="E4" s="118"/>
      <c r="F4" s="119"/>
      <c r="G4" s="119"/>
      <c r="H4" s="119"/>
      <c r="I4" s="119"/>
      <c r="J4" s="120"/>
      <c r="K4" s="120"/>
      <c r="L4" s="121"/>
      <c r="M4" s="122"/>
      <c r="N4" s="66">
        <f>' B_Populations'!B9</f>
        <v>0</v>
      </c>
      <c r="O4" s="66">
        <f>IF(N4=0,0,($C$4/$N$4)*100000)</f>
        <v>0</v>
      </c>
      <c r="P4" s="66">
        <f>' B_Populations'!D9</f>
        <v>0</v>
      </c>
      <c r="Q4" s="66">
        <f>IF(P4=0,0,($D$4/$P$4)*100000)</f>
        <v>0</v>
      </c>
      <c r="R4" s="66">
        <f>' B_Populations'!F9</f>
        <v>0</v>
      </c>
      <c r="S4" s="66">
        <f>IF(R4=0,0,($E$4/$R$4)*100000)</f>
        <v>0</v>
      </c>
      <c r="T4" s="66">
        <f>' B_Populations'!H9</f>
        <v>0</v>
      </c>
      <c r="U4" s="66">
        <f>IF(T4=0,0,($F$4/$T$4)*100000)</f>
        <v>0</v>
      </c>
      <c r="V4" s="66">
        <f>' B_Populations'!J9</f>
        <v>0</v>
      </c>
      <c r="W4" s="66">
        <f>IF(V4=0,0,($G$4/$V$4)*100000)</f>
        <v>0</v>
      </c>
      <c r="X4" s="66">
        <f>' B_Populations'!L9</f>
        <v>0</v>
      </c>
      <c r="Y4" s="66">
        <f>IF(X4=0,0,($H$4/$X$4)*100000)</f>
        <v>0</v>
      </c>
      <c r="Z4" s="66">
        <f>' B_Populations'!N9</f>
        <v>0</v>
      </c>
      <c r="AA4" s="66">
        <f>IF(Z4=0,0,($I$4/$Z$4)*100000)</f>
        <v>0</v>
      </c>
      <c r="AB4" s="66">
        <f>' B_Populations'!P9</f>
        <v>0</v>
      </c>
      <c r="AC4" s="66">
        <f>IF(AB4=0,0,($J$4/$AB$4)*100000)</f>
        <v>0</v>
      </c>
      <c r="AD4" s="66">
        <f>' B_Populations'!R9</f>
        <v>0</v>
      </c>
      <c r="AE4" s="66">
        <f>IF(AD4=0,0,($K$4/$AD$4)*100000)</f>
        <v>0</v>
      </c>
      <c r="AF4" s="66">
        <f>' B_Populations'!T9</f>
        <v>0</v>
      </c>
      <c r="AG4" s="66">
        <f>IF(AF4=0,0,($L$4/$AF$4)*100000)</f>
        <v>0</v>
      </c>
      <c r="AH4" s="124"/>
      <c r="AI4" s="122"/>
      <c r="AJ4" s="160">
        <f>' B_Populations'!B15</f>
        <v>18136</v>
      </c>
      <c r="AK4" s="67">
        <v>0.52250099999999999</v>
      </c>
      <c r="AL4" s="122"/>
      <c r="AM4" s="115" t="str">
        <f>' B_Populations'!A9</f>
        <v>65-74</v>
      </c>
      <c r="AN4" s="125">
        <f t="shared" ref="AN4:AN6" si="0">O4*AK4</f>
        <v>0</v>
      </c>
      <c r="AO4" s="126">
        <f t="shared" ref="AO4:AO6" si="1">Q4*AK4</f>
        <v>0</v>
      </c>
      <c r="AP4" s="126">
        <f t="shared" ref="AP4:AP6" si="2">S4*AK4</f>
        <v>0</v>
      </c>
      <c r="AQ4" s="127">
        <f t="shared" ref="AQ4:AQ6" si="3">U4*AK4</f>
        <v>0</v>
      </c>
      <c r="AR4" s="127">
        <f t="shared" ref="AR4:AR6" si="4">W4*AK4</f>
        <v>0</v>
      </c>
      <c r="AS4" s="127">
        <f t="shared" ref="AS4:AS6" si="5">Y4*AK4</f>
        <v>0</v>
      </c>
      <c r="AT4" s="127">
        <f t="shared" ref="AT4:AT6" si="6">AA4*AK4</f>
        <v>0</v>
      </c>
      <c r="AU4" s="127">
        <f t="shared" ref="AU4:AU6" si="7">AC4*AK4</f>
        <v>0</v>
      </c>
      <c r="AV4" s="127">
        <f t="shared" ref="AV4:AV6" si="8">AE4*AK4</f>
        <v>0</v>
      </c>
      <c r="AW4" s="127">
        <f t="shared" ref="AW4:AW6" si="9">AG4*AK4</f>
        <v>0</v>
      </c>
    </row>
    <row r="5" spans="1:49" x14ac:dyDescent="0.25">
      <c r="B5" s="158" t="str">
        <f>' B_Populations'!A10</f>
        <v>75-84</v>
      </c>
      <c r="C5" s="179"/>
      <c r="D5" s="180"/>
      <c r="E5" s="128"/>
      <c r="F5" s="129"/>
      <c r="G5" s="129"/>
      <c r="H5" s="129"/>
      <c r="I5" s="129"/>
      <c r="J5" s="130"/>
      <c r="K5" s="130"/>
      <c r="L5" s="131"/>
      <c r="M5" s="122"/>
      <c r="N5" s="66">
        <f>' B_Populations'!B10</f>
        <v>0</v>
      </c>
      <c r="O5" s="66">
        <f>IF(N5=0,0,($C$5/$N$5)*100000)</f>
        <v>0</v>
      </c>
      <c r="P5" s="66">
        <f>' B_Populations'!D10</f>
        <v>0</v>
      </c>
      <c r="Q5" s="66">
        <f>IF(P5=0,0,($D$5/$P$5)*100000)</f>
        <v>0</v>
      </c>
      <c r="R5" s="66">
        <f>' B_Populations'!F10</f>
        <v>0</v>
      </c>
      <c r="S5" s="66">
        <f>IF(R5=0,0,($E$5/$R$5)*100000)</f>
        <v>0</v>
      </c>
      <c r="T5" s="66">
        <f>' B_Populations'!H10</f>
        <v>0</v>
      </c>
      <c r="U5" s="66">
        <f>IF(T5=0,0,($F$5/$T$5)*100000)</f>
        <v>0</v>
      </c>
      <c r="V5" s="66">
        <f>' B_Populations'!J10</f>
        <v>0</v>
      </c>
      <c r="W5" s="66">
        <f>IF(V5=0,0,($G$5/$V$5)*100000)</f>
        <v>0</v>
      </c>
      <c r="X5" s="66">
        <f>' B_Populations'!L10</f>
        <v>0</v>
      </c>
      <c r="Y5" s="66">
        <f>IF(X5=0,0,($G$5/$X$5)*100000)</f>
        <v>0</v>
      </c>
      <c r="Z5" s="66">
        <f>' B_Populations'!N10</f>
        <v>0</v>
      </c>
      <c r="AA5" s="66">
        <f>IF(Z5=0,0,($I$5/$Z$5)*100000)</f>
        <v>0</v>
      </c>
      <c r="AB5" s="66">
        <f>' B_Populations'!P10</f>
        <v>0</v>
      </c>
      <c r="AC5" s="66">
        <f>IF(AB5=0,0,($J$5/$AB$5)*100000)</f>
        <v>0</v>
      </c>
      <c r="AD5" s="66">
        <f>' B_Populations'!R10</f>
        <v>0</v>
      </c>
      <c r="AE5" s="66">
        <f>IF(AD5=0,0,($K$5/$AD$5)*100000)</f>
        <v>0</v>
      </c>
      <c r="AF5" s="66">
        <f>' B_Populations'!T10</f>
        <v>0</v>
      </c>
      <c r="AG5" s="66">
        <f>IF(AF5=0,0,($L$5/$AF$5)*100000)</f>
        <v>0</v>
      </c>
      <c r="AH5" s="124"/>
      <c r="AI5" s="122"/>
      <c r="AJ5" s="160">
        <f>' B_Populations'!B16</f>
        <v>12315</v>
      </c>
      <c r="AK5" s="67">
        <v>0.35479699999999997</v>
      </c>
      <c r="AL5" s="122"/>
      <c r="AM5" s="115" t="str">
        <f>' B_Populations'!A10</f>
        <v>75-84</v>
      </c>
      <c r="AN5" s="125">
        <f t="shared" si="0"/>
        <v>0</v>
      </c>
      <c r="AO5" s="126">
        <f t="shared" si="1"/>
        <v>0</v>
      </c>
      <c r="AP5" s="126">
        <f t="shared" si="2"/>
        <v>0</v>
      </c>
      <c r="AQ5" s="127">
        <f t="shared" si="3"/>
        <v>0</v>
      </c>
      <c r="AR5" s="127">
        <f t="shared" si="4"/>
        <v>0</v>
      </c>
      <c r="AS5" s="127">
        <f t="shared" si="5"/>
        <v>0</v>
      </c>
      <c r="AT5" s="127">
        <f t="shared" si="6"/>
        <v>0</v>
      </c>
      <c r="AU5" s="127">
        <f t="shared" si="7"/>
        <v>0</v>
      </c>
      <c r="AV5" s="127">
        <f t="shared" si="8"/>
        <v>0</v>
      </c>
      <c r="AW5" s="127">
        <f t="shared" si="9"/>
        <v>0</v>
      </c>
    </row>
    <row r="6" spans="1:49" x14ac:dyDescent="0.25">
      <c r="B6" s="158" t="str">
        <f>' B_Populations'!A11</f>
        <v>85+</v>
      </c>
      <c r="C6" s="179"/>
      <c r="D6" s="180"/>
      <c r="E6" s="128"/>
      <c r="F6" s="129"/>
      <c r="G6" s="129"/>
      <c r="H6" s="129"/>
      <c r="I6" s="129"/>
      <c r="J6" s="130"/>
      <c r="K6" s="130"/>
      <c r="L6" s="131"/>
      <c r="M6" s="122"/>
      <c r="N6" s="66">
        <f>' B_Populations'!B11</f>
        <v>0</v>
      </c>
      <c r="O6" s="66">
        <f>IF(N6=0,0,($C$6/$N$6)*100000)</f>
        <v>0</v>
      </c>
      <c r="P6" s="66">
        <f>' B_Populations'!D11</f>
        <v>0</v>
      </c>
      <c r="Q6" s="66">
        <f>IF(P6=0,0,($D$6/$P$6)*100000)</f>
        <v>0</v>
      </c>
      <c r="R6" s="66">
        <f>' B_Populations'!F11</f>
        <v>0</v>
      </c>
      <c r="S6" s="66">
        <f>IF(R6=0,0,($E$6/$R$6)*100000)</f>
        <v>0</v>
      </c>
      <c r="T6" s="66">
        <f>' B_Populations'!H11</f>
        <v>0</v>
      </c>
      <c r="U6" s="66">
        <f>IF(T6=0,0,($F$6/$T$6)*100000)</f>
        <v>0</v>
      </c>
      <c r="V6" s="66">
        <f>' B_Populations'!J11</f>
        <v>0</v>
      </c>
      <c r="W6" s="66">
        <f>IF(V6=0,0,($G$6/$V$6)*100000)</f>
        <v>0</v>
      </c>
      <c r="X6" s="66">
        <f>' B_Populations'!L11</f>
        <v>0</v>
      </c>
      <c r="Y6" s="66">
        <f>IF(X6=0,0,($G$6/$X$6)*100000)</f>
        <v>0</v>
      </c>
      <c r="Z6" s="66">
        <f>' B_Populations'!N11</f>
        <v>0</v>
      </c>
      <c r="AA6" s="66">
        <f>IF(Z6=0,0,($I$6/$Z$6)*100000)</f>
        <v>0</v>
      </c>
      <c r="AB6" s="66">
        <f>' B_Populations'!P11</f>
        <v>0</v>
      </c>
      <c r="AC6" s="66">
        <f>IF(AB6=0,0,($J$6/$AB$6)*100000)</f>
        <v>0</v>
      </c>
      <c r="AD6" s="66">
        <f>' B_Populations'!R11</f>
        <v>0</v>
      </c>
      <c r="AE6" s="66">
        <f>IF(AD6=0,0,($K$6/$AD$6)*100000)</f>
        <v>0</v>
      </c>
      <c r="AF6" s="66">
        <f>' B_Populations'!T11</f>
        <v>0</v>
      </c>
      <c r="AG6" s="66">
        <f>IF(AF6=0,0,($L$6/$AF$6)*100000)</f>
        <v>0</v>
      </c>
      <c r="AH6" s="124"/>
      <c r="AI6" s="122"/>
      <c r="AJ6" s="160">
        <f>' B_Populations'!B17</f>
        <v>4259</v>
      </c>
      <c r="AK6" s="67">
        <v>0.12270200000000001</v>
      </c>
      <c r="AL6" s="122"/>
      <c r="AM6" s="115" t="str">
        <f>' B_Populations'!A11</f>
        <v>85+</v>
      </c>
      <c r="AN6" s="125">
        <f t="shared" si="0"/>
        <v>0</v>
      </c>
      <c r="AO6" s="126">
        <f t="shared" si="1"/>
        <v>0</v>
      </c>
      <c r="AP6" s="126">
        <f t="shared" si="2"/>
        <v>0</v>
      </c>
      <c r="AQ6" s="127">
        <f t="shared" si="3"/>
        <v>0</v>
      </c>
      <c r="AR6" s="127">
        <f t="shared" si="4"/>
        <v>0</v>
      </c>
      <c r="AS6" s="127">
        <f t="shared" si="5"/>
        <v>0</v>
      </c>
      <c r="AT6" s="127">
        <f t="shared" si="6"/>
        <v>0</v>
      </c>
      <c r="AU6" s="127">
        <f t="shared" si="7"/>
        <v>0</v>
      </c>
      <c r="AV6" s="127">
        <f t="shared" si="8"/>
        <v>0</v>
      </c>
      <c r="AW6" s="127">
        <f t="shared" si="9"/>
        <v>0</v>
      </c>
    </row>
    <row r="7" spans="1:49" ht="48.65" customHeight="1" x14ac:dyDescent="0.25">
      <c r="B7" s="132" t="s">
        <v>110</v>
      </c>
      <c r="C7" s="181">
        <f t="shared" ref="C7:L7" si="10">SUM(C4:C6)</f>
        <v>0</v>
      </c>
      <c r="D7" s="182">
        <f t="shared" si="10"/>
        <v>0</v>
      </c>
      <c r="E7" s="182">
        <f t="shared" si="10"/>
        <v>0</v>
      </c>
      <c r="F7" s="183">
        <f t="shared" si="10"/>
        <v>0</v>
      </c>
      <c r="G7" s="183">
        <f t="shared" si="10"/>
        <v>0</v>
      </c>
      <c r="H7" s="183">
        <f t="shared" si="10"/>
        <v>0</v>
      </c>
      <c r="I7" s="183">
        <f t="shared" si="10"/>
        <v>0</v>
      </c>
      <c r="J7" s="183">
        <f t="shared" si="10"/>
        <v>0</v>
      </c>
      <c r="K7" s="183">
        <f t="shared" si="10"/>
        <v>0</v>
      </c>
      <c r="L7" s="183">
        <f t="shared" si="10"/>
        <v>0</v>
      </c>
      <c r="N7" s="66">
        <f>' B_Populations'!B12</f>
        <v>0</v>
      </c>
      <c r="O7" s="133">
        <f>SUM(O4:O6)</f>
        <v>0</v>
      </c>
      <c r="P7" s="66">
        <f>' B_Populations'!D12</f>
        <v>0</v>
      </c>
      <c r="Q7" s="133">
        <f>SUM(Q4:Q6)</f>
        <v>0</v>
      </c>
      <c r="R7" s="66">
        <f>' B_Populations'!F12</f>
        <v>0</v>
      </c>
      <c r="S7" s="133">
        <f>SUM(S4:S6)</f>
        <v>0</v>
      </c>
      <c r="T7" s="66">
        <f>' B_Populations'!H12</f>
        <v>0</v>
      </c>
      <c r="U7" s="133">
        <f>SUM(U4:U6)</f>
        <v>0</v>
      </c>
      <c r="V7" s="66">
        <f>' B_Populations'!J12</f>
        <v>0</v>
      </c>
      <c r="W7" s="133">
        <f>SUM(W4:W6)</f>
        <v>0</v>
      </c>
      <c r="X7" s="66">
        <f>' B_Populations'!L12</f>
        <v>0</v>
      </c>
      <c r="Y7" s="133">
        <f>SUM(Y4:Y6)</f>
        <v>0</v>
      </c>
      <c r="Z7" s="66">
        <f>' B_Populations'!N12</f>
        <v>0</v>
      </c>
      <c r="AA7" s="133">
        <f>SUM(AA4:AA6)</f>
        <v>0</v>
      </c>
      <c r="AB7" s="66">
        <f>' B_Populations'!P12</f>
        <v>0</v>
      </c>
      <c r="AC7" s="133">
        <f>SUM(AC4:AC6)</f>
        <v>0</v>
      </c>
      <c r="AD7" s="66">
        <f>' B_Populations'!R12</f>
        <v>0</v>
      </c>
      <c r="AE7" s="133">
        <f>SUM(AE4:AE6)</f>
        <v>0</v>
      </c>
      <c r="AF7" s="66">
        <f>' B_Populations'!T12</f>
        <v>0</v>
      </c>
      <c r="AG7" s="133">
        <f>SUM(AG4:AG6)</f>
        <v>0</v>
      </c>
      <c r="AH7" s="134"/>
      <c r="AJ7" s="160">
        <f>' B_Populations'!B18</f>
        <v>34710</v>
      </c>
      <c r="AK7" s="135">
        <v>1</v>
      </c>
      <c r="AM7" s="132" t="s">
        <v>110</v>
      </c>
      <c r="AN7" s="125">
        <f t="shared" ref="AN7:AW7" si="11">SUM(AN4:AN6)</f>
        <v>0</v>
      </c>
      <c r="AO7" s="126">
        <f t="shared" si="11"/>
        <v>0</v>
      </c>
      <c r="AP7" s="126">
        <f t="shared" si="11"/>
        <v>0</v>
      </c>
      <c r="AQ7" s="136">
        <f t="shared" si="11"/>
        <v>0</v>
      </c>
      <c r="AR7" s="136">
        <f t="shared" si="11"/>
        <v>0</v>
      </c>
      <c r="AS7" s="136">
        <f t="shared" si="11"/>
        <v>0</v>
      </c>
      <c r="AT7" s="136">
        <f t="shared" si="11"/>
        <v>0</v>
      </c>
      <c r="AU7" s="136">
        <f t="shared" si="11"/>
        <v>0</v>
      </c>
      <c r="AV7" s="136">
        <f t="shared" si="11"/>
        <v>0</v>
      </c>
      <c r="AW7" s="136">
        <f t="shared" si="11"/>
        <v>0</v>
      </c>
    </row>
    <row r="9" spans="1:49" x14ac:dyDescent="0.25">
      <c r="B9" s="137"/>
      <c r="C9" s="137"/>
      <c r="D9" s="138" t="s">
        <v>99</v>
      </c>
      <c r="E9" s="138"/>
      <c r="F9" s="139" t="s">
        <v>100</v>
      </c>
      <c r="G9" s="139"/>
      <c r="H9" s="139"/>
      <c r="I9" s="139"/>
      <c r="J9" s="139"/>
      <c r="K9" s="139"/>
      <c r="L9" s="139"/>
      <c r="AN9" s="85" t="s">
        <v>101</v>
      </c>
    </row>
    <row r="10" spans="1:49" ht="39" x14ac:dyDescent="0.3">
      <c r="B10" s="106" t="s">
        <v>54</v>
      </c>
      <c r="C10" s="107" t="s">
        <v>111</v>
      </c>
      <c r="D10" s="108" t="s">
        <v>112</v>
      </c>
      <c r="E10" s="108" t="s">
        <v>113</v>
      </c>
      <c r="F10" s="109" t="str">
        <f>[1]Populations!I80</f>
        <v>White-Not Hispanic</v>
      </c>
      <c r="G10" s="109" t="str">
        <f>[1]Populations!K80</f>
        <v>Hispanic</v>
      </c>
      <c r="H10" s="109" t="str">
        <f>[1]Populations!M80</f>
        <v>Black-Not Hispanic</v>
      </c>
      <c r="I10" s="109" t="str">
        <f>[1]Populations!O80</f>
        <v>Asian</v>
      </c>
      <c r="J10" s="109" t="str">
        <f>[1]Populations!Q80</f>
        <v>American Indian/Alaska Native</v>
      </c>
      <c r="K10" s="109" t="str">
        <f>[1]Populations!S80</f>
        <v>Other</v>
      </c>
      <c r="L10" s="109" t="str">
        <f>[1]Populations!U80</f>
        <v>Other</v>
      </c>
      <c r="M10" s="110"/>
      <c r="N10" s="111" t="s">
        <v>105</v>
      </c>
      <c r="O10" s="111" t="s">
        <v>106</v>
      </c>
      <c r="P10" s="111" t="s">
        <v>107</v>
      </c>
      <c r="Q10" s="111" t="s">
        <v>106</v>
      </c>
      <c r="R10" s="111" t="s">
        <v>108</v>
      </c>
      <c r="S10" s="111" t="s">
        <v>106</v>
      </c>
      <c r="T10" s="111" t="str">
        <f>[1]Populations!I80</f>
        <v>White-Not Hispanic</v>
      </c>
      <c r="U10" s="111" t="s">
        <v>106</v>
      </c>
      <c r="V10" s="111" t="str">
        <f>[1]Populations!K80</f>
        <v>Hispanic</v>
      </c>
      <c r="W10" s="111" t="s">
        <v>106</v>
      </c>
      <c r="X10" s="111" t="str">
        <f>[1]Populations!M80</f>
        <v>Black-Not Hispanic</v>
      </c>
      <c r="Y10" s="111" t="s">
        <v>106</v>
      </c>
      <c r="Z10" s="111" t="str">
        <f>[1]Populations!O80</f>
        <v>Asian</v>
      </c>
      <c r="AA10" s="111" t="s">
        <v>106</v>
      </c>
      <c r="AB10" s="111" t="str">
        <f>[1]Populations!Q80</f>
        <v>American Indian/Alaska Native</v>
      </c>
      <c r="AC10" s="111" t="s">
        <v>106</v>
      </c>
      <c r="AD10" s="111" t="str">
        <f>[1]Populations!S80</f>
        <v>Other</v>
      </c>
      <c r="AE10" s="111" t="s">
        <v>106</v>
      </c>
      <c r="AF10" s="111" t="str">
        <f>[1]Populations!U80</f>
        <v>Other</v>
      </c>
      <c r="AG10" s="111" t="s">
        <v>106</v>
      </c>
      <c r="AH10" s="110"/>
      <c r="AI10" s="110"/>
      <c r="AJ10" s="111" t="s">
        <v>70</v>
      </c>
      <c r="AK10" s="111" t="s">
        <v>114</v>
      </c>
      <c r="AM10" s="111" t="s">
        <v>54</v>
      </c>
      <c r="AN10" s="113" t="s">
        <v>55</v>
      </c>
      <c r="AO10" s="114" t="s">
        <v>56</v>
      </c>
      <c r="AP10" s="114" t="s">
        <v>57</v>
      </c>
      <c r="AQ10" s="109" t="str">
        <f>[1]Populations!I80</f>
        <v>White-Not Hispanic</v>
      </c>
      <c r="AR10" s="109" t="str">
        <f>[1]Populations!K80</f>
        <v>Hispanic</v>
      </c>
      <c r="AS10" s="109" t="str">
        <f>[1]Populations!M80</f>
        <v>Black-Not Hispanic</v>
      </c>
      <c r="AT10" s="109" t="str">
        <f>[1]Populations!O80</f>
        <v>Asian</v>
      </c>
      <c r="AU10" s="109" t="str">
        <f>[1]Populations!Q80</f>
        <v>American Indian/Alaska Native</v>
      </c>
      <c r="AV10" s="109" t="str">
        <f>[1]Populations!S80</f>
        <v>Other</v>
      </c>
      <c r="AW10" s="109" t="str">
        <f>[1]Populations!U80</f>
        <v>Other</v>
      </c>
    </row>
    <row r="11" spans="1:49" x14ac:dyDescent="0.25">
      <c r="B11" s="115" t="str">
        <f>' B_Populations'!A9</f>
        <v>65-74</v>
      </c>
      <c r="C11" s="116"/>
      <c r="D11" s="117"/>
      <c r="E11" s="118"/>
      <c r="F11" s="119"/>
      <c r="G11" s="119"/>
      <c r="H11" s="119"/>
      <c r="I11" s="119"/>
      <c r="J11" s="120"/>
      <c r="K11" s="120"/>
      <c r="L11" s="140"/>
      <c r="M11" s="122"/>
      <c r="N11" s="66">
        <f>' B_Populations'!B9</f>
        <v>0</v>
      </c>
      <c r="O11" s="66">
        <f>IF(N11=0,0,($C$11/$N$11)*100000)</f>
        <v>0</v>
      </c>
      <c r="P11" s="66">
        <f>' B_Populations'!D9</f>
        <v>0</v>
      </c>
      <c r="Q11" s="66">
        <f>IF(P11=0,0,($D$11/$P$11)*100000)</f>
        <v>0</v>
      </c>
      <c r="R11" s="66">
        <f>' B_Populations'!F9</f>
        <v>0</v>
      </c>
      <c r="S11" s="66">
        <f>IF(R11=0,0,($E$11/$R$11)*100000)</f>
        <v>0</v>
      </c>
      <c r="T11" s="66">
        <f>' B_Populations'!H9</f>
        <v>0</v>
      </c>
      <c r="U11" s="66">
        <f>IF(T11=0,0,($F$11/$T$11)*100000)</f>
        <v>0</v>
      </c>
      <c r="V11" s="66">
        <f>' B_Populations'!J9</f>
        <v>0</v>
      </c>
      <c r="W11" s="66">
        <f>IF(V11=0,0,($G$11/$V$11)*100000)</f>
        <v>0</v>
      </c>
      <c r="X11" s="66">
        <f>' B_Populations'!L9</f>
        <v>0</v>
      </c>
      <c r="Y11" s="66">
        <f>IF(X11=0,0,($H$11/$X$11)*100000)</f>
        <v>0</v>
      </c>
      <c r="Z11" s="66">
        <f>' B_Populations'!N9</f>
        <v>0</v>
      </c>
      <c r="AA11" s="66">
        <f>IF(Z11=0,0,($I$11/$Z$11)*100000)</f>
        <v>0</v>
      </c>
      <c r="AB11" s="66">
        <f>' B_Populations'!P9</f>
        <v>0</v>
      </c>
      <c r="AC11" s="66">
        <f>IF(AB11=0,0,($J$11/$AB$11)*100000)</f>
        <v>0</v>
      </c>
      <c r="AD11" s="66">
        <f>' B_Populations'!R9</f>
        <v>0</v>
      </c>
      <c r="AE11" s="66">
        <f>IF(AD11=0,0,($K$11/$AD$11)*100000)</f>
        <v>0</v>
      </c>
      <c r="AF11" s="66">
        <f>' B_Populations'!T9</f>
        <v>0</v>
      </c>
      <c r="AG11" s="66">
        <f>IF(AF11=0,0,($L$11/$AF$11)*100000)</f>
        <v>0</v>
      </c>
      <c r="AH11" s="124"/>
      <c r="AI11" s="122"/>
      <c r="AJ11" s="160">
        <f>' B_Populations'!B15</f>
        <v>18136</v>
      </c>
      <c r="AK11" s="67">
        <v>0.52250099999999999</v>
      </c>
      <c r="AM11" s="115" t="str">
        <f>' B_Populations'!A9</f>
        <v>65-74</v>
      </c>
      <c r="AN11" s="125">
        <f t="shared" ref="AN11:AN13" si="12">O11*AK11</f>
        <v>0</v>
      </c>
      <c r="AO11" s="126">
        <f t="shared" ref="AO11:AO13" si="13">Q11*AK11</f>
        <v>0</v>
      </c>
      <c r="AP11" s="126">
        <f t="shared" ref="AP11:AP13" si="14">S11*AK11</f>
        <v>0</v>
      </c>
      <c r="AQ11" s="127">
        <f t="shared" ref="AQ11:AQ13" si="15">U11*AK11</f>
        <v>0</v>
      </c>
      <c r="AR11" s="127">
        <f t="shared" ref="AR11:AR13" si="16">W11*AK11</f>
        <v>0</v>
      </c>
      <c r="AS11" s="127">
        <f t="shared" ref="AS11:AS13" si="17">Y11*AK11</f>
        <v>0</v>
      </c>
      <c r="AT11" s="127">
        <f t="shared" ref="AT11:AT13" si="18">AA11*AK11</f>
        <v>0</v>
      </c>
      <c r="AU11" s="127">
        <f t="shared" ref="AU11:AU13" si="19">AC11*AK11</f>
        <v>0</v>
      </c>
      <c r="AV11" s="127">
        <f t="shared" ref="AV11:AV13" si="20">AE11*AK11</f>
        <v>0</v>
      </c>
      <c r="AW11" s="127">
        <f t="shared" ref="AW11:AW13" si="21">AG11*AK11</f>
        <v>0</v>
      </c>
    </row>
    <row r="12" spans="1:49" x14ac:dyDescent="0.25">
      <c r="B12" s="158" t="str">
        <f>' B_Populations'!A10</f>
        <v>75-84</v>
      </c>
      <c r="C12" s="179"/>
      <c r="D12" s="180"/>
      <c r="E12" s="128"/>
      <c r="F12" s="129"/>
      <c r="G12" s="129"/>
      <c r="H12" s="129"/>
      <c r="I12" s="129"/>
      <c r="J12" s="130"/>
      <c r="K12" s="130"/>
      <c r="L12" s="141"/>
      <c r="M12" s="122"/>
      <c r="N12" s="66">
        <f>' B_Populations'!B10</f>
        <v>0</v>
      </c>
      <c r="O12" s="66">
        <f>IF(N12=0,0,($C$12/$N$12)*100000)</f>
        <v>0</v>
      </c>
      <c r="P12" s="66">
        <f>' B_Populations'!D10</f>
        <v>0</v>
      </c>
      <c r="Q12" s="66">
        <f>IF(P12=0,0,($D$12/$P$12)*100000)</f>
        <v>0</v>
      </c>
      <c r="R12" s="66">
        <f>' B_Populations'!F10</f>
        <v>0</v>
      </c>
      <c r="S12" s="66">
        <f>IF(R12=0,0,($E$12/$R$12)*100000)</f>
        <v>0</v>
      </c>
      <c r="T12" s="66">
        <f>' B_Populations'!H10</f>
        <v>0</v>
      </c>
      <c r="U12" s="66">
        <f>IF(T12=0,0,($F$12/$T$12)*100000)</f>
        <v>0</v>
      </c>
      <c r="V12" s="66">
        <f>' B_Populations'!J10</f>
        <v>0</v>
      </c>
      <c r="W12" s="66">
        <f>IF(V12=0,0,($G$12/$V$12)*100000)</f>
        <v>0</v>
      </c>
      <c r="X12" s="66">
        <f>' B_Populations'!L10</f>
        <v>0</v>
      </c>
      <c r="Y12" s="66">
        <f>IF(X12=0,0,($H$12/$X$12)*100000)</f>
        <v>0</v>
      </c>
      <c r="Z12" s="66">
        <f>' B_Populations'!N10</f>
        <v>0</v>
      </c>
      <c r="AA12" s="66">
        <f>IF(Z12=0,0,($I$12/$Z$12)*100000)</f>
        <v>0</v>
      </c>
      <c r="AB12" s="66">
        <f>' B_Populations'!P10</f>
        <v>0</v>
      </c>
      <c r="AC12" s="66">
        <f>IF(AB12=0,0,($J$12/$AB$12)*100000)</f>
        <v>0</v>
      </c>
      <c r="AD12" s="66">
        <f>' B_Populations'!R10</f>
        <v>0</v>
      </c>
      <c r="AE12" s="66">
        <f>IF(AD12=0,0,($K$12/$AD$12)*100000)</f>
        <v>0</v>
      </c>
      <c r="AF12" s="66">
        <f>' B_Populations'!T10</f>
        <v>0</v>
      </c>
      <c r="AG12" s="66">
        <f>IF(AF12=0,0,($L$12/$AF$12)*100000)</f>
        <v>0</v>
      </c>
      <c r="AH12" s="124"/>
      <c r="AI12" s="122"/>
      <c r="AJ12" s="160">
        <f>' B_Populations'!B16</f>
        <v>12315</v>
      </c>
      <c r="AK12" s="67">
        <v>0.35479699999999997</v>
      </c>
      <c r="AM12" s="115" t="str">
        <f>' B_Populations'!A10</f>
        <v>75-84</v>
      </c>
      <c r="AN12" s="125">
        <f t="shared" si="12"/>
        <v>0</v>
      </c>
      <c r="AO12" s="126">
        <f t="shared" si="13"/>
        <v>0</v>
      </c>
      <c r="AP12" s="126">
        <f t="shared" si="14"/>
        <v>0</v>
      </c>
      <c r="AQ12" s="127">
        <f t="shared" si="15"/>
        <v>0</v>
      </c>
      <c r="AR12" s="127">
        <f t="shared" si="16"/>
        <v>0</v>
      </c>
      <c r="AS12" s="127">
        <f t="shared" si="17"/>
        <v>0</v>
      </c>
      <c r="AT12" s="127">
        <f t="shared" si="18"/>
        <v>0</v>
      </c>
      <c r="AU12" s="127">
        <f t="shared" si="19"/>
        <v>0</v>
      </c>
      <c r="AV12" s="127">
        <f t="shared" si="20"/>
        <v>0</v>
      </c>
      <c r="AW12" s="127">
        <f t="shared" si="21"/>
        <v>0</v>
      </c>
    </row>
    <row r="13" spans="1:49" x14ac:dyDescent="0.25">
      <c r="B13" s="158" t="str">
        <f>' B_Populations'!A11</f>
        <v>85+</v>
      </c>
      <c r="C13" s="179"/>
      <c r="D13" s="180"/>
      <c r="E13" s="128"/>
      <c r="F13" s="129"/>
      <c r="G13" s="129"/>
      <c r="H13" s="129"/>
      <c r="I13" s="129"/>
      <c r="J13" s="130"/>
      <c r="K13" s="130"/>
      <c r="L13" s="141"/>
      <c r="M13" s="122"/>
      <c r="N13" s="66">
        <f>' B_Populations'!B11</f>
        <v>0</v>
      </c>
      <c r="O13" s="66">
        <f>IF(N13=0,0,($C$13/$N$13)*100000)</f>
        <v>0</v>
      </c>
      <c r="P13" s="66">
        <f>' B_Populations'!D11</f>
        <v>0</v>
      </c>
      <c r="Q13" s="66">
        <f>IF(P13=0,0,($D$13/$P$13)*100000)</f>
        <v>0</v>
      </c>
      <c r="R13" s="66">
        <f>' B_Populations'!F11</f>
        <v>0</v>
      </c>
      <c r="S13" s="66">
        <f>IF(R13=0,0,($E$13/$R$13)*100000)</f>
        <v>0</v>
      </c>
      <c r="T13" s="66">
        <f>' B_Populations'!H11</f>
        <v>0</v>
      </c>
      <c r="U13" s="66">
        <f>IF(T13=0,0,($F$13/$T$13)*100000)</f>
        <v>0</v>
      </c>
      <c r="V13" s="66">
        <f>' B_Populations'!J11</f>
        <v>0</v>
      </c>
      <c r="W13" s="66">
        <f>IF(V13=0,0,($G$13/$V$13)*100000)</f>
        <v>0</v>
      </c>
      <c r="X13" s="66">
        <f>' B_Populations'!L11</f>
        <v>0</v>
      </c>
      <c r="Y13" s="66">
        <f>IF(X13=0,0,($H$13/$X$13)*100000)</f>
        <v>0</v>
      </c>
      <c r="Z13" s="66">
        <f>' B_Populations'!N11</f>
        <v>0</v>
      </c>
      <c r="AA13" s="66">
        <f>IF(Z13=0,0,($I$13/$Z$13)*100000)</f>
        <v>0</v>
      </c>
      <c r="AB13" s="66">
        <f>' B_Populations'!P11</f>
        <v>0</v>
      </c>
      <c r="AC13" s="66">
        <f>IF(AB13=0,0,($J$13/$AB$13)*100000)</f>
        <v>0</v>
      </c>
      <c r="AD13" s="66">
        <f>' B_Populations'!R11</f>
        <v>0</v>
      </c>
      <c r="AE13" s="66">
        <f>IF(AD13=0,0,($K$13/$AD$13)*100000)</f>
        <v>0</v>
      </c>
      <c r="AF13" s="66">
        <f>' B_Populations'!T11</f>
        <v>0</v>
      </c>
      <c r="AG13" s="66">
        <f>IF(AF13=0,0,($L$13/$AF$13)*100000)</f>
        <v>0</v>
      </c>
      <c r="AH13" s="124"/>
      <c r="AI13" s="122"/>
      <c r="AJ13" s="160">
        <f>' B_Populations'!B17</f>
        <v>4259</v>
      </c>
      <c r="AK13" s="67">
        <v>0.12270200000000001</v>
      </c>
      <c r="AM13" s="115" t="str">
        <f>' B_Populations'!A11</f>
        <v>85+</v>
      </c>
      <c r="AN13" s="125">
        <f t="shared" si="12"/>
        <v>0</v>
      </c>
      <c r="AO13" s="126">
        <f t="shared" si="13"/>
        <v>0</v>
      </c>
      <c r="AP13" s="126">
        <f t="shared" si="14"/>
        <v>0</v>
      </c>
      <c r="AQ13" s="127">
        <f t="shared" si="15"/>
        <v>0</v>
      </c>
      <c r="AR13" s="127">
        <f t="shared" si="16"/>
        <v>0</v>
      </c>
      <c r="AS13" s="127">
        <f t="shared" si="17"/>
        <v>0</v>
      </c>
      <c r="AT13" s="127">
        <f t="shared" si="18"/>
        <v>0</v>
      </c>
      <c r="AU13" s="127">
        <f t="shared" si="19"/>
        <v>0</v>
      </c>
      <c r="AV13" s="127">
        <f t="shared" si="20"/>
        <v>0</v>
      </c>
      <c r="AW13" s="127">
        <f t="shared" si="21"/>
        <v>0</v>
      </c>
    </row>
    <row r="14" spans="1:49" x14ac:dyDescent="0.25">
      <c r="B14" s="142" t="s">
        <v>110</v>
      </c>
      <c r="C14" s="184">
        <f t="shared" ref="C14:L14" si="22">SUM(C11:C13)</f>
        <v>0</v>
      </c>
      <c r="D14" s="185">
        <f t="shared" si="22"/>
        <v>0</v>
      </c>
      <c r="E14" s="185">
        <f t="shared" si="22"/>
        <v>0</v>
      </c>
      <c r="F14" s="186">
        <f t="shared" si="22"/>
        <v>0</v>
      </c>
      <c r="G14" s="186">
        <f t="shared" si="22"/>
        <v>0</v>
      </c>
      <c r="H14" s="186">
        <f t="shared" si="22"/>
        <v>0</v>
      </c>
      <c r="I14" s="186">
        <f t="shared" si="22"/>
        <v>0</v>
      </c>
      <c r="J14" s="186">
        <f t="shared" si="22"/>
        <v>0</v>
      </c>
      <c r="K14" s="186">
        <f t="shared" si="22"/>
        <v>0</v>
      </c>
      <c r="L14" s="186">
        <f t="shared" si="22"/>
        <v>0</v>
      </c>
      <c r="N14" s="66">
        <f>' B_Populations'!B12</f>
        <v>0</v>
      </c>
      <c r="O14" s="133">
        <f>SUM(O11:O13)</f>
        <v>0</v>
      </c>
      <c r="P14" s="66">
        <f>' B_Populations'!D12</f>
        <v>0</v>
      </c>
      <c r="Q14" s="133">
        <f>SUM(Q11:Q13)</f>
        <v>0</v>
      </c>
      <c r="R14" s="66">
        <f>' B_Populations'!F12</f>
        <v>0</v>
      </c>
      <c r="S14" s="133">
        <f>SUM(S11:S13)</f>
        <v>0</v>
      </c>
      <c r="T14" s="66">
        <f>' B_Populations'!H12</f>
        <v>0</v>
      </c>
      <c r="U14" s="133">
        <f>SUM(U11:U13)</f>
        <v>0</v>
      </c>
      <c r="V14" s="66">
        <f>' B_Populations'!J12</f>
        <v>0</v>
      </c>
      <c r="W14" s="133">
        <f>SUM(W11:W13)</f>
        <v>0</v>
      </c>
      <c r="X14" s="66">
        <f>' B_Populations'!L12</f>
        <v>0</v>
      </c>
      <c r="Y14" s="133">
        <f>SUM(Y11:Y13)</f>
        <v>0</v>
      </c>
      <c r="Z14" s="66">
        <f>' B_Populations'!N12</f>
        <v>0</v>
      </c>
      <c r="AA14" s="133">
        <f>SUM(AA11:AA13)</f>
        <v>0</v>
      </c>
      <c r="AB14" s="66">
        <f>' B_Populations'!P12</f>
        <v>0</v>
      </c>
      <c r="AC14" s="133">
        <f>SUM(AC11:AC13)</f>
        <v>0</v>
      </c>
      <c r="AD14" s="66">
        <f>' B_Populations'!R12</f>
        <v>0</v>
      </c>
      <c r="AE14" s="133">
        <f>SUM(AE11:AE13)</f>
        <v>0</v>
      </c>
      <c r="AF14" s="66">
        <f>' B_Populations'!T12</f>
        <v>0</v>
      </c>
      <c r="AG14" s="133">
        <f>SUM(AG11:AG13)</f>
        <v>0</v>
      </c>
      <c r="AH14" s="134"/>
      <c r="AJ14" s="160">
        <f>' B_Populations'!B18</f>
        <v>34710</v>
      </c>
      <c r="AK14" s="135">
        <v>1</v>
      </c>
      <c r="AM14" s="132" t="s">
        <v>110</v>
      </c>
      <c r="AN14" s="125">
        <f t="shared" ref="AN14:AW14" si="23">SUM(AN11:AN13)</f>
        <v>0</v>
      </c>
      <c r="AO14" s="126">
        <f t="shared" si="23"/>
        <v>0</v>
      </c>
      <c r="AP14" s="126">
        <f t="shared" si="23"/>
        <v>0</v>
      </c>
      <c r="AQ14" s="136">
        <f t="shared" si="23"/>
        <v>0</v>
      </c>
      <c r="AR14" s="136">
        <f t="shared" si="23"/>
        <v>0</v>
      </c>
      <c r="AS14" s="136">
        <f t="shared" si="23"/>
        <v>0</v>
      </c>
      <c r="AT14" s="136">
        <f t="shared" si="23"/>
        <v>0</v>
      </c>
      <c r="AU14" s="136">
        <f t="shared" si="23"/>
        <v>0</v>
      </c>
      <c r="AV14" s="136">
        <f t="shared" si="23"/>
        <v>0</v>
      </c>
      <c r="AW14" s="136">
        <f t="shared" si="23"/>
        <v>0</v>
      </c>
    </row>
    <row r="16" spans="1:49" x14ac:dyDescent="0.25">
      <c r="B16" s="143"/>
      <c r="C16" s="143"/>
      <c r="D16" s="144" t="s">
        <v>99</v>
      </c>
      <c r="E16" s="144"/>
      <c r="F16" s="145" t="s">
        <v>100</v>
      </c>
      <c r="G16" s="145"/>
      <c r="H16" s="145"/>
      <c r="I16" s="145"/>
      <c r="J16" s="145"/>
      <c r="K16" s="145"/>
      <c r="L16" s="145"/>
      <c r="AN16" s="85" t="s">
        <v>101</v>
      </c>
    </row>
    <row r="17" spans="2:49" ht="39" x14ac:dyDescent="0.3">
      <c r="B17" s="106" t="s">
        <v>54</v>
      </c>
      <c r="C17" s="107" t="s">
        <v>115</v>
      </c>
      <c r="D17" s="108" t="s">
        <v>116</v>
      </c>
      <c r="E17" s="108" t="s">
        <v>117</v>
      </c>
      <c r="F17" s="109" t="str">
        <f>[1]Populations!I80</f>
        <v>White-Not Hispanic</v>
      </c>
      <c r="G17" s="109" t="str">
        <f>[1]Populations!K80</f>
        <v>Hispanic</v>
      </c>
      <c r="H17" s="109" t="str">
        <f>[1]Populations!M80</f>
        <v>Black-Not Hispanic</v>
      </c>
      <c r="I17" s="109" t="str">
        <f>[1]Populations!O80</f>
        <v>Asian</v>
      </c>
      <c r="J17" s="109" t="str">
        <f>[1]Populations!Q80</f>
        <v>American Indian/Alaska Native</v>
      </c>
      <c r="K17" s="109" t="str">
        <f>[1]Populations!S80</f>
        <v>Other</v>
      </c>
      <c r="L17" s="109" t="str">
        <f>[1]Populations!U80</f>
        <v>Other</v>
      </c>
      <c r="M17" s="110"/>
      <c r="N17" s="111" t="s">
        <v>105</v>
      </c>
      <c r="O17" s="111" t="s">
        <v>106</v>
      </c>
      <c r="P17" s="111" t="s">
        <v>107</v>
      </c>
      <c r="Q17" s="111" t="s">
        <v>106</v>
      </c>
      <c r="R17" s="111" t="s">
        <v>108</v>
      </c>
      <c r="S17" s="111" t="s">
        <v>106</v>
      </c>
      <c r="T17" s="111" t="str">
        <f>[1]Populations!I80</f>
        <v>White-Not Hispanic</v>
      </c>
      <c r="U17" s="111" t="s">
        <v>106</v>
      </c>
      <c r="V17" s="111" t="str">
        <f>[1]Populations!K80</f>
        <v>Hispanic</v>
      </c>
      <c r="W17" s="111" t="s">
        <v>106</v>
      </c>
      <c r="X17" s="111" t="str">
        <f>[1]Populations!M80</f>
        <v>Black-Not Hispanic</v>
      </c>
      <c r="Y17" s="111" t="s">
        <v>106</v>
      </c>
      <c r="Z17" s="111" t="str">
        <f>[1]Populations!O80</f>
        <v>Asian</v>
      </c>
      <c r="AA17" s="111" t="s">
        <v>106</v>
      </c>
      <c r="AB17" s="111" t="str">
        <f>[1]Populations!Q80</f>
        <v>American Indian/Alaska Native</v>
      </c>
      <c r="AC17" s="111" t="s">
        <v>106</v>
      </c>
      <c r="AD17" s="111" t="str">
        <f>[1]Populations!S80</f>
        <v>Other</v>
      </c>
      <c r="AE17" s="111" t="s">
        <v>106</v>
      </c>
      <c r="AF17" s="111" t="str">
        <f>[1]Populations!U80</f>
        <v>Other</v>
      </c>
      <c r="AG17" s="111" t="s">
        <v>106</v>
      </c>
      <c r="AH17" s="110"/>
      <c r="AI17" s="110"/>
      <c r="AJ17" s="111" t="s">
        <v>70</v>
      </c>
      <c r="AK17" s="111" t="s">
        <v>114</v>
      </c>
      <c r="AM17" s="111" t="s">
        <v>54</v>
      </c>
      <c r="AN17" s="113" t="s">
        <v>55</v>
      </c>
      <c r="AO17" s="114" t="s">
        <v>56</v>
      </c>
      <c r="AP17" s="114" t="s">
        <v>57</v>
      </c>
      <c r="AQ17" s="109" t="str">
        <f>[1]Populations!I80</f>
        <v>White-Not Hispanic</v>
      </c>
      <c r="AR17" s="109" t="str">
        <f>[1]Populations!K80</f>
        <v>Hispanic</v>
      </c>
      <c r="AS17" s="109" t="str">
        <f>[1]Populations!M80</f>
        <v>Black-Not Hispanic</v>
      </c>
      <c r="AT17" s="109" t="str">
        <f>[1]Populations!O80</f>
        <v>Asian</v>
      </c>
      <c r="AU17" s="109" t="str">
        <f>[1]Populations!Q80</f>
        <v>American Indian/Alaska Native</v>
      </c>
      <c r="AV17" s="109" t="str">
        <f>[1]Populations!S80</f>
        <v>Other</v>
      </c>
      <c r="AW17" s="109" t="str">
        <f>[1]Populations!U80</f>
        <v>Other</v>
      </c>
    </row>
    <row r="18" spans="2:49" x14ac:dyDescent="0.25">
      <c r="B18" s="115" t="str">
        <f>' B_Populations'!A9</f>
        <v>65-74</v>
      </c>
      <c r="C18" s="116"/>
      <c r="D18" s="117"/>
      <c r="E18" s="118"/>
      <c r="F18" s="119"/>
      <c r="G18" s="119"/>
      <c r="H18" s="119"/>
      <c r="I18" s="119"/>
      <c r="J18" s="120"/>
      <c r="K18" s="120"/>
      <c r="L18" s="146"/>
      <c r="M18" s="122"/>
      <c r="N18" s="66">
        <f>' B_Populations'!B9</f>
        <v>0</v>
      </c>
      <c r="O18" s="66">
        <f>IF(N18=0,0,($C$18/$N$18)*100000)</f>
        <v>0</v>
      </c>
      <c r="P18" s="66">
        <f>' B_Populations'!D9</f>
        <v>0</v>
      </c>
      <c r="Q18" s="66">
        <f>IF(P18=0,0,($D$18/$P$18)*100000)</f>
        <v>0</v>
      </c>
      <c r="R18" s="66">
        <f>' B_Populations'!F9</f>
        <v>0</v>
      </c>
      <c r="S18" s="66">
        <f>IF(R18=0,0,($E$18/$R$18)*100000)</f>
        <v>0</v>
      </c>
      <c r="T18" s="66">
        <f>' B_Populations'!H9</f>
        <v>0</v>
      </c>
      <c r="U18" s="66">
        <f>IF(T18=0,0,($F$18/$T$18)*100000)</f>
        <v>0</v>
      </c>
      <c r="V18" s="66">
        <f>' B_Populations'!J9</f>
        <v>0</v>
      </c>
      <c r="W18" s="66">
        <f>IF(V18=0,0,($G$18/$V$18)*100000)</f>
        <v>0</v>
      </c>
      <c r="X18" s="66">
        <f>' B_Populations'!L9</f>
        <v>0</v>
      </c>
      <c r="Y18" s="66">
        <f>IF(X18=0,0,($H$18/$X$18)*100000)</f>
        <v>0</v>
      </c>
      <c r="Z18" s="66">
        <f>' B_Populations'!N9</f>
        <v>0</v>
      </c>
      <c r="AA18" s="66">
        <f>IF(Z18=0,0,($I$18/$Z$18)*100000)</f>
        <v>0</v>
      </c>
      <c r="AB18" s="66">
        <f>' B_Populations'!P9</f>
        <v>0</v>
      </c>
      <c r="AC18" s="66">
        <f>IF(AB18=0,0,($J$18/$AB$18)*100000)</f>
        <v>0</v>
      </c>
      <c r="AD18" s="66">
        <f>' B_Populations'!R9</f>
        <v>0</v>
      </c>
      <c r="AE18" s="66">
        <f>IF(AD18=0,0,($K$18/$AD$18)*100000)</f>
        <v>0</v>
      </c>
      <c r="AF18" s="66">
        <f>' B_Populations'!T9</f>
        <v>0</v>
      </c>
      <c r="AG18" s="66">
        <f>IF(AF18=0,0,($L$18/$AF$18)*100000)</f>
        <v>0</v>
      </c>
      <c r="AH18" s="124"/>
      <c r="AI18" s="122"/>
      <c r="AJ18" s="160">
        <f>' B_Populations'!B15</f>
        <v>18136</v>
      </c>
      <c r="AK18" s="67">
        <v>0.52250099999999999</v>
      </c>
      <c r="AM18" s="115" t="str">
        <f>' B_Populations'!A9</f>
        <v>65-74</v>
      </c>
      <c r="AN18" s="125">
        <f t="shared" ref="AN18:AN20" si="24">O18*AK18</f>
        <v>0</v>
      </c>
      <c r="AO18" s="126">
        <f t="shared" ref="AO18:AO20" si="25">Q18*AK18</f>
        <v>0</v>
      </c>
      <c r="AP18" s="126">
        <f t="shared" ref="AP18:AP20" si="26">S18*AK18</f>
        <v>0</v>
      </c>
      <c r="AQ18" s="127">
        <f t="shared" ref="AQ18:AQ20" si="27">U18*AK18</f>
        <v>0</v>
      </c>
      <c r="AR18" s="127">
        <f t="shared" ref="AR18:AR20" si="28">W18*AK18</f>
        <v>0</v>
      </c>
      <c r="AS18" s="127">
        <f t="shared" ref="AS18:AS20" si="29">Y18*AK18</f>
        <v>0</v>
      </c>
      <c r="AT18" s="127">
        <f t="shared" ref="AT18:AT20" si="30">AA18*AK18</f>
        <v>0</v>
      </c>
      <c r="AU18" s="127">
        <f t="shared" ref="AU18:AU20" si="31">AC18*AK18</f>
        <v>0</v>
      </c>
      <c r="AV18" s="127">
        <f t="shared" ref="AV18:AV20" si="32">AE18*AK18</f>
        <v>0</v>
      </c>
      <c r="AW18" s="127">
        <f t="shared" ref="AW18:AW20" si="33">AG18*AK18</f>
        <v>0</v>
      </c>
    </row>
    <row r="19" spans="2:49" x14ac:dyDescent="0.25">
      <c r="B19" s="158" t="str">
        <f>' B_Populations'!A10</f>
        <v>75-84</v>
      </c>
      <c r="C19" s="179"/>
      <c r="D19" s="180"/>
      <c r="E19" s="128"/>
      <c r="F19" s="129"/>
      <c r="G19" s="129"/>
      <c r="H19" s="129"/>
      <c r="I19" s="129"/>
      <c r="J19" s="130"/>
      <c r="K19" s="130"/>
      <c r="L19" s="147"/>
      <c r="M19" s="122"/>
      <c r="N19" s="66">
        <f>' B_Populations'!B10</f>
        <v>0</v>
      </c>
      <c r="O19" s="66">
        <f>IF(N19=0,0,($C$19/$N$19)*100000)</f>
        <v>0</v>
      </c>
      <c r="P19" s="66">
        <f>' B_Populations'!D10</f>
        <v>0</v>
      </c>
      <c r="Q19" s="66">
        <f>IF(P19=0,0,($D$19/$P$19)*100000)</f>
        <v>0</v>
      </c>
      <c r="R19" s="66">
        <f>' B_Populations'!F10</f>
        <v>0</v>
      </c>
      <c r="S19" s="66">
        <f>IF(R19=0,0,($E$19/$R$19)*100000)</f>
        <v>0</v>
      </c>
      <c r="T19" s="66">
        <f>' B_Populations'!H10</f>
        <v>0</v>
      </c>
      <c r="U19" s="66">
        <f>IF(T19=0,0,($F$19/$T$19)*100000)</f>
        <v>0</v>
      </c>
      <c r="V19" s="66">
        <f>' B_Populations'!J10</f>
        <v>0</v>
      </c>
      <c r="W19" s="66">
        <f>IF(V19=0,0,($G$19/$V$19)*100000)</f>
        <v>0</v>
      </c>
      <c r="X19" s="66">
        <f>' B_Populations'!L10</f>
        <v>0</v>
      </c>
      <c r="Y19" s="66">
        <f>IF(X19=0,0,($H$19/$X$19)*100000)</f>
        <v>0</v>
      </c>
      <c r="Z19" s="66">
        <f>' B_Populations'!N10</f>
        <v>0</v>
      </c>
      <c r="AA19" s="66">
        <f>IF(Z19=0,0,($I$19/$Z$19)*100000)</f>
        <v>0</v>
      </c>
      <c r="AB19" s="66">
        <f>' B_Populations'!P10</f>
        <v>0</v>
      </c>
      <c r="AC19" s="66">
        <f>IF(AB19=0,0,($J$19/$AB$19)*100000)</f>
        <v>0</v>
      </c>
      <c r="AD19" s="66">
        <f>' B_Populations'!R10</f>
        <v>0</v>
      </c>
      <c r="AE19" s="66">
        <f>IF(AD19=0,0,($K$19/$AD$19)*100000)</f>
        <v>0</v>
      </c>
      <c r="AF19" s="66">
        <f>' B_Populations'!T10</f>
        <v>0</v>
      </c>
      <c r="AG19" s="66">
        <f>IF(AF19=0,0,($L$19/$AF$19)*100000)</f>
        <v>0</v>
      </c>
      <c r="AH19" s="124"/>
      <c r="AI19" s="122"/>
      <c r="AJ19" s="160">
        <f>' B_Populations'!B16</f>
        <v>12315</v>
      </c>
      <c r="AK19" s="67">
        <v>0.35479699999999997</v>
      </c>
      <c r="AM19" s="115" t="str">
        <f>' B_Populations'!A10</f>
        <v>75-84</v>
      </c>
      <c r="AN19" s="125">
        <f t="shared" si="24"/>
        <v>0</v>
      </c>
      <c r="AO19" s="126">
        <f t="shared" si="25"/>
        <v>0</v>
      </c>
      <c r="AP19" s="126">
        <f t="shared" si="26"/>
        <v>0</v>
      </c>
      <c r="AQ19" s="127">
        <f t="shared" si="27"/>
        <v>0</v>
      </c>
      <c r="AR19" s="127">
        <f t="shared" si="28"/>
        <v>0</v>
      </c>
      <c r="AS19" s="127">
        <f t="shared" si="29"/>
        <v>0</v>
      </c>
      <c r="AT19" s="127">
        <f t="shared" si="30"/>
        <v>0</v>
      </c>
      <c r="AU19" s="127">
        <f t="shared" si="31"/>
        <v>0</v>
      </c>
      <c r="AV19" s="127">
        <f t="shared" si="32"/>
        <v>0</v>
      </c>
      <c r="AW19" s="127">
        <f t="shared" si="33"/>
        <v>0</v>
      </c>
    </row>
    <row r="20" spans="2:49" x14ac:dyDescent="0.25">
      <c r="B20" s="158" t="str">
        <f>' B_Populations'!A11</f>
        <v>85+</v>
      </c>
      <c r="C20" s="179"/>
      <c r="D20" s="180"/>
      <c r="E20" s="128"/>
      <c r="F20" s="129"/>
      <c r="G20" s="129"/>
      <c r="H20" s="129"/>
      <c r="I20" s="129"/>
      <c r="J20" s="130"/>
      <c r="K20" s="130"/>
      <c r="L20" s="147"/>
      <c r="M20" s="122"/>
      <c r="N20" s="66">
        <f>' B_Populations'!B11</f>
        <v>0</v>
      </c>
      <c r="O20" s="66">
        <f>IF(N20=0,0,($C$20/$N$20)*100000)</f>
        <v>0</v>
      </c>
      <c r="P20" s="66">
        <f>' B_Populations'!D11</f>
        <v>0</v>
      </c>
      <c r="Q20" s="66">
        <f>IF(P20=0,0,($D$20/$P$20)*100000)</f>
        <v>0</v>
      </c>
      <c r="R20" s="66">
        <f>' B_Populations'!F11</f>
        <v>0</v>
      </c>
      <c r="S20" s="66">
        <f>IF(R20=0,0,($E$20/$R$20)*100000)</f>
        <v>0</v>
      </c>
      <c r="T20" s="66">
        <f>' B_Populations'!H11</f>
        <v>0</v>
      </c>
      <c r="U20" s="66">
        <f>IF(T20=0,0,($F$20/$T$20)*100000)</f>
        <v>0</v>
      </c>
      <c r="V20" s="66">
        <f>' B_Populations'!J11</f>
        <v>0</v>
      </c>
      <c r="W20" s="66">
        <f>IF(V20=0,0,($G$20/$V$20)*100000)</f>
        <v>0</v>
      </c>
      <c r="X20" s="66">
        <f>' B_Populations'!L11</f>
        <v>0</v>
      </c>
      <c r="Y20" s="66">
        <f>IF(X20=0,0,($H$20/$X$20)*100000)</f>
        <v>0</v>
      </c>
      <c r="Z20" s="66">
        <f>' B_Populations'!N11</f>
        <v>0</v>
      </c>
      <c r="AA20" s="66">
        <f>IF(Z20=0,0,($I$20/$Z$20)*100000)</f>
        <v>0</v>
      </c>
      <c r="AB20" s="66">
        <f>' B_Populations'!P11</f>
        <v>0</v>
      </c>
      <c r="AC20" s="66">
        <f>IF(AB20=0,0,($J$20/$AB$20)*100000)</f>
        <v>0</v>
      </c>
      <c r="AD20" s="66">
        <f>' B_Populations'!R11</f>
        <v>0</v>
      </c>
      <c r="AE20" s="66">
        <f>IF(AD20=0,0,($K$20/$AD$20)*100000)</f>
        <v>0</v>
      </c>
      <c r="AF20" s="66">
        <f>' B_Populations'!T11</f>
        <v>0</v>
      </c>
      <c r="AG20" s="66">
        <f>IF(AF20=0,0,($L$20/$AF$20)*100000)</f>
        <v>0</v>
      </c>
      <c r="AH20" s="124"/>
      <c r="AI20" s="122"/>
      <c r="AJ20" s="160">
        <f>' B_Populations'!B17</f>
        <v>4259</v>
      </c>
      <c r="AK20" s="67">
        <v>0.12270200000000001</v>
      </c>
      <c r="AM20" s="115" t="str">
        <f>' B_Populations'!A11</f>
        <v>85+</v>
      </c>
      <c r="AN20" s="125">
        <f t="shared" si="24"/>
        <v>0</v>
      </c>
      <c r="AO20" s="126">
        <f t="shared" si="25"/>
        <v>0</v>
      </c>
      <c r="AP20" s="126">
        <f t="shared" si="26"/>
        <v>0</v>
      </c>
      <c r="AQ20" s="127">
        <f t="shared" si="27"/>
        <v>0</v>
      </c>
      <c r="AR20" s="127">
        <f t="shared" si="28"/>
        <v>0</v>
      </c>
      <c r="AS20" s="127">
        <f t="shared" si="29"/>
        <v>0</v>
      </c>
      <c r="AT20" s="127">
        <f t="shared" si="30"/>
        <v>0</v>
      </c>
      <c r="AU20" s="127">
        <f t="shared" si="31"/>
        <v>0</v>
      </c>
      <c r="AV20" s="127">
        <f t="shared" si="32"/>
        <v>0</v>
      </c>
      <c r="AW20" s="127">
        <f t="shared" si="33"/>
        <v>0</v>
      </c>
    </row>
    <row r="21" spans="2:49" x14ac:dyDescent="0.25">
      <c r="B21" s="148" t="s">
        <v>110</v>
      </c>
      <c r="C21" s="187">
        <f t="shared" ref="C21:L21" si="34">SUM(C18:C20)</f>
        <v>0</v>
      </c>
      <c r="D21" s="188">
        <f t="shared" si="34"/>
        <v>0</v>
      </c>
      <c r="E21" s="188">
        <f t="shared" si="34"/>
        <v>0</v>
      </c>
      <c r="F21" s="189">
        <f t="shared" si="34"/>
        <v>0</v>
      </c>
      <c r="G21" s="189">
        <f t="shared" si="34"/>
        <v>0</v>
      </c>
      <c r="H21" s="189">
        <f t="shared" si="34"/>
        <v>0</v>
      </c>
      <c r="I21" s="189">
        <f t="shared" si="34"/>
        <v>0</v>
      </c>
      <c r="J21" s="189">
        <f t="shared" si="34"/>
        <v>0</v>
      </c>
      <c r="K21" s="189">
        <f t="shared" si="34"/>
        <v>0</v>
      </c>
      <c r="L21" s="189">
        <f t="shared" si="34"/>
        <v>0</v>
      </c>
      <c r="N21" s="66">
        <f>' B_Populations'!B12</f>
        <v>0</v>
      </c>
      <c r="O21" s="133">
        <f>SUM(O18:O20)</f>
        <v>0</v>
      </c>
      <c r="P21" s="66">
        <f>' B_Populations'!D12</f>
        <v>0</v>
      </c>
      <c r="Q21" s="133">
        <f>SUM(Q18:Q20)</f>
        <v>0</v>
      </c>
      <c r="R21" s="66">
        <f>' B_Populations'!F12</f>
        <v>0</v>
      </c>
      <c r="S21" s="133">
        <f>SUM(S18:S20)</f>
        <v>0</v>
      </c>
      <c r="T21" s="66">
        <f>' B_Populations'!H12</f>
        <v>0</v>
      </c>
      <c r="U21" s="133">
        <f>SUM(U18:U20)</f>
        <v>0</v>
      </c>
      <c r="V21" s="66">
        <f>' B_Populations'!J12</f>
        <v>0</v>
      </c>
      <c r="W21" s="133">
        <f>SUM(W18:W20)</f>
        <v>0</v>
      </c>
      <c r="X21" s="66">
        <f>' B_Populations'!L12</f>
        <v>0</v>
      </c>
      <c r="Y21" s="133">
        <f>SUM(Y18:Y20)</f>
        <v>0</v>
      </c>
      <c r="Z21" s="66">
        <f>' B_Populations'!N12</f>
        <v>0</v>
      </c>
      <c r="AA21" s="133">
        <f>SUM(AA18:AA20)</f>
        <v>0</v>
      </c>
      <c r="AB21" s="66">
        <f>' B_Populations'!P12</f>
        <v>0</v>
      </c>
      <c r="AC21" s="133">
        <f>SUM(AC18:AC20)</f>
        <v>0</v>
      </c>
      <c r="AD21" s="66">
        <f>' B_Populations'!R12</f>
        <v>0</v>
      </c>
      <c r="AE21" s="133">
        <f>SUM(AE18:AE20)</f>
        <v>0</v>
      </c>
      <c r="AF21" s="66">
        <f>' B_Populations'!T12</f>
        <v>0</v>
      </c>
      <c r="AG21" s="133">
        <f>SUM(AG18:AG20)</f>
        <v>0</v>
      </c>
      <c r="AH21" s="134"/>
      <c r="AJ21" s="160">
        <f>' B_Populations'!B18</f>
        <v>34710</v>
      </c>
      <c r="AK21" s="135">
        <v>1</v>
      </c>
      <c r="AM21" s="132" t="s">
        <v>110</v>
      </c>
      <c r="AN21" s="125">
        <f t="shared" ref="AN21:AW21" si="35">SUM(AN18:AN20)</f>
        <v>0</v>
      </c>
      <c r="AO21" s="126">
        <f t="shared" si="35"/>
        <v>0</v>
      </c>
      <c r="AP21" s="126">
        <f t="shared" si="35"/>
        <v>0</v>
      </c>
      <c r="AQ21" s="136">
        <f t="shared" si="35"/>
        <v>0</v>
      </c>
      <c r="AR21" s="136">
        <f t="shared" si="35"/>
        <v>0</v>
      </c>
      <c r="AS21" s="136">
        <f t="shared" si="35"/>
        <v>0</v>
      </c>
      <c r="AT21" s="136">
        <f t="shared" si="35"/>
        <v>0</v>
      </c>
      <c r="AU21" s="136">
        <f t="shared" si="35"/>
        <v>0</v>
      </c>
      <c r="AV21" s="136">
        <f t="shared" si="35"/>
        <v>0</v>
      </c>
      <c r="AW21" s="136">
        <f t="shared" si="35"/>
        <v>0</v>
      </c>
    </row>
  </sheetData>
  <mergeCells count="2">
    <mergeCell ref="B1:E1"/>
    <mergeCell ref="AM1:AO1"/>
  </mergeCells>
  <pageMargins left="0.7" right="0.7" top="0.75" bottom="0.75" header="0.3" footer="0.3"/>
  <pageSetup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22432-A7B8-4640-8B86-8BE643165020}">
  <dimension ref="A1:AV21"/>
  <sheetViews>
    <sheetView zoomScale="80" zoomScaleNormal="80" zoomScaleSheetLayoutView="50" workbookViewId="0">
      <selection activeCell="AK23" sqref="AK23"/>
    </sheetView>
  </sheetViews>
  <sheetFormatPr defaultColWidth="8.7265625" defaultRowHeight="12.5" x14ac:dyDescent="0.25"/>
  <cols>
    <col min="1" max="1" width="12.26953125" style="85" customWidth="1"/>
    <col min="2" max="2" width="8.7265625" style="85"/>
    <col min="3" max="3" width="15.1796875" style="85" customWidth="1"/>
    <col min="4" max="4" width="15.54296875" style="85" customWidth="1"/>
    <col min="5" max="5" width="15.1796875" style="85" customWidth="1"/>
    <col min="6" max="6" width="17.81640625" style="85" customWidth="1"/>
    <col min="7" max="7" width="15.54296875" style="85" customWidth="1"/>
    <col min="8" max="8" width="15.453125" style="85" customWidth="1"/>
    <col min="9" max="11" width="15.1796875" style="85" customWidth="1"/>
    <col min="12" max="12" width="15.54296875" style="85" customWidth="1"/>
    <col min="13" max="13" width="6" style="85" customWidth="1"/>
    <col min="14" max="14" width="15.1796875" style="85" customWidth="1"/>
    <col min="15" max="27" width="11.1796875" style="85" hidden="1" customWidth="1"/>
    <col min="28" max="29" width="12.54296875" style="85" hidden="1" customWidth="1"/>
    <col min="30" max="33" width="11.1796875" style="85" hidden="1" customWidth="1"/>
    <col min="34" max="34" width="6" style="85" customWidth="1"/>
    <col min="35" max="35" width="22.1796875" style="85" customWidth="1"/>
    <col min="36" max="36" width="14.54296875" style="85" hidden="1" customWidth="1"/>
    <col min="37" max="37" width="6" style="85" customWidth="1"/>
    <col min="38" max="38" width="8.81640625" style="85" customWidth="1"/>
    <col min="39" max="40" width="15.54296875" style="85" customWidth="1"/>
    <col min="41" max="41" width="15.1796875" style="85" customWidth="1"/>
    <col min="42" max="42" width="15.453125" style="85" customWidth="1"/>
    <col min="43" max="43" width="15.54296875" style="85" customWidth="1"/>
    <col min="44" max="44" width="15.453125" style="85" customWidth="1"/>
    <col min="45" max="48" width="15.1796875" style="85" customWidth="1"/>
    <col min="49" max="16384" width="8.7265625" style="85"/>
  </cols>
  <sheetData>
    <row r="1" spans="1:48" ht="78.650000000000006" customHeight="1" x14ac:dyDescent="0.25">
      <c r="A1" s="169" t="s">
        <v>118</v>
      </c>
      <c r="B1" s="268" t="s">
        <v>119</v>
      </c>
      <c r="C1" s="269"/>
      <c r="D1" s="269"/>
      <c r="E1" s="269"/>
      <c r="F1" s="99" t="s">
        <v>95</v>
      </c>
      <c r="G1" s="100"/>
      <c r="H1" s="100"/>
      <c r="I1" s="100"/>
      <c r="J1" s="100"/>
      <c r="K1" s="100"/>
      <c r="L1" s="100"/>
      <c r="N1" s="172" t="s">
        <v>96</v>
      </c>
      <c r="AI1" s="172" t="s">
        <v>120</v>
      </c>
      <c r="AL1" s="268" t="s">
        <v>98</v>
      </c>
      <c r="AM1" s="269"/>
      <c r="AN1" s="269"/>
      <c r="AO1" s="102"/>
      <c r="AP1" s="102"/>
      <c r="AQ1" s="102"/>
      <c r="AR1" s="102"/>
      <c r="AS1" s="102"/>
      <c r="AT1" s="102"/>
      <c r="AU1" s="102"/>
      <c r="AV1" s="102"/>
    </row>
    <row r="2" spans="1:48" x14ac:dyDescent="0.25">
      <c r="B2" s="103"/>
      <c r="C2" s="103"/>
      <c r="D2" s="104" t="s">
        <v>99</v>
      </c>
      <c r="E2" s="104"/>
      <c r="F2" s="105" t="s">
        <v>100</v>
      </c>
      <c r="G2" s="105"/>
      <c r="H2" s="105"/>
      <c r="I2" s="105"/>
      <c r="J2" s="105"/>
      <c r="K2" s="105"/>
      <c r="L2" s="105"/>
      <c r="AM2" s="85" t="s">
        <v>101</v>
      </c>
    </row>
    <row r="3" spans="1:48" ht="39" x14ac:dyDescent="0.3">
      <c r="B3" s="106" t="s">
        <v>54</v>
      </c>
      <c r="C3" s="107" t="s">
        <v>102</v>
      </c>
      <c r="D3" s="108" t="s">
        <v>103</v>
      </c>
      <c r="E3" s="108" t="s">
        <v>104</v>
      </c>
      <c r="F3" s="109" t="str">
        <f>[1]Populations!I62</f>
        <v>White-Not Hispanic</v>
      </c>
      <c r="G3" s="109" t="str">
        <f>[1]Populations!K62</f>
        <v>Hispanic</v>
      </c>
      <c r="H3" s="109" t="str">
        <f>[1]Populations!M62</f>
        <v>Black-Not Hispanic</v>
      </c>
      <c r="I3" s="109" t="str">
        <f>[1]Populations!O62</f>
        <v>Asian</v>
      </c>
      <c r="J3" s="109" t="str">
        <f>[1]Populations!Q62</f>
        <v>American Indian/Alaska Native</v>
      </c>
      <c r="K3" s="109" t="str">
        <f>[1]Populations!S62</f>
        <v>Other</v>
      </c>
      <c r="L3" s="109" t="str">
        <f>[1]Populations!U62</f>
        <v>Other</v>
      </c>
      <c r="M3" s="110"/>
      <c r="N3" s="111" t="s">
        <v>121</v>
      </c>
      <c r="O3" s="111" t="s">
        <v>106</v>
      </c>
      <c r="P3" s="111" t="s">
        <v>56</v>
      </c>
      <c r="Q3" s="111" t="s">
        <v>106</v>
      </c>
      <c r="R3" s="111" t="s">
        <v>57</v>
      </c>
      <c r="S3" s="111" t="s">
        <v>106</v>
      </c>
      <c r="T3" s="111" t="str">
        <f>[1]Populations!I62</f>
        <v>White-Not Hispanic</v>
      </c>
      <c r="U3" s="111" t="s">
        <v>106</v>
      </c>
      <c r="V3" s="111" t="str">
        <f>[1]Populations!K62</f>
        <v>Hispanic</v>
      </c>
      <c r="W3" s="111" t="s">
        <v>106</v>
      </c>
      <c r="X3" s="111" t="str">
        <f>[1]Populations!M62</f>
        <v>Black-Not Hispanic</v>
      </c>
      <c r="Y3" s="111" t="s">
        <v>106</v>
      </c>
      <c r="Z3" s="111" t="str">
        <f>[1]Populations!O62</f>
        <v>Asian</v>
      </c>
      <c r="AA3" s="111" t="s">
        <v>106</v>
      </c>
      <c r="AB3" s="111" t="str">
        <f>[1]Populations!Q62</f>
        <v>American Indian/Alaska Native</v>
      </c>
      <c r="AC3" s="111" t="s">
        <v>106</v>
      </c>
      <c r="AD3" s="111" t="str">
        <f>[1]Populations!S62</f>
        <v>Other</v>
      </c>
      <c r="AE3" s="111" t="s">
        <v>106</v>
      </c>
      <c r="AF3" s="111" t="str">
        <f>[1]Populations!U62</f>
        <v>Other</v>
      </c>
      <c r="AG3" s="111" t="s">
        <v>106</v>
      </c>
      <c r="AH3" s="110"/>
      <c r="AI3" s="111" t="s">
        <v>70</v>
      </c>
      <c r="AJ3" s="112" t="s">
        <v>114</v>
      </c>
      <c r="AL3" s="111" t="s">
        <v>54</v>
      </c>
      <c r="AM3" s="113" t="s">
        <v>55</v>
      </c>
      <c r="AN3" s="114" t="s">
        <v>56</v>
      </c>
      <c r="AO3" s="114" t="s">
        <v>57</v>
      </c>
      <c r="AP3" s="109" t="str">
        <f>[1]Populations!I62</f>
        <v>White-Not Hispanic</v>
      </c>
      <c r="AQ3" s="109" t="str">
        <f>[1]Populations!K62</f>
        <v>Hispanic</v>
      </c>
      <c r="AR3" s="109" t="str">
        <f>[1]Populations!M62</f>
        <v>Black-Not Hispanic</v>
      </c>
      <c r="AS3" s="109" t="str">
        <f>[1]Populations!O62</f>
        <v>Asian</v>
      </c>
      <c r="AT3" s="109" t="str">
        <f>[1]Populations!Q62</f>
        <v>American Indian/Alaska Native</v>
      </c>
      <c r="AU3" s="109" t="str">
        <f>[1]Populations!S62</f>
        <v>Other</v>
      </c>
      <c r="AV3" s="109" t="str">
        <f>[1]Populations!U62</f>
        <v>Other</v>
      </c>
    </row>
    <row r="4" spans="1:48" x14ac:dyDescent="0.25">
      <c r="B4" s="115" t="str">
        <f>' B_Populations'!A9</f>
        <v>65-74</v>
      </c>
      <c r="C4" s="116"/>
      <c r="D4" s="117"/>
      <c r="E4" s="118"/>
      <c r="F4" s="119"/>
      <c r="G4" s="119"/>
      <c r="H4" s="119"/>
      <c r="I4" s="119"/>
      <c r="J4" s="120"/>
      <c r="K4" s="120"/>
      <c r="L4" s="121"/>
      <c r="M4" s="122"/>
      <c r="N4" s="161">
        <f>' B_Populations'!B9</f>
        <v>0</v>
      </c>
      <c r="O4" s="66">
        <f>IF(N4=0,0,($C$4/$N$4)*100000)</f>
        <v>0</v>
      </c>
      <c r="P4" s="161">
        <f>' B_Populations'!D9</f>
        <v>0</v>
      </c>
      <c r="Q4" s="66">
        <f>IF(P4=0,0,($D$4/$P$4)*100000)</f>
        <v>0</v>
      </c>
      <c r="R4" s="161">
        <f>' B_Populations'!F9</f>
        <v>0</v>
      </c>
      <c r="S4" s="66">
        <f>IF(R4=0,0,($E$4/$R$4)*100000)</f>
        <v>0</v>
      </c>
      <c r="T4" s="161">
        <f>' B_Populations'!H9</f>
        <v>0</v>
      </c>
      <c r="U4" s="66">
        <f>IF(T4=0,0,($F$4/$T$4)*100000)</f>
        <v>0</v>
      </c>
      <c r="V4" s="161">
        <f>' B_Populations'!J9</f>
        <v>0</v>
      </c>
      <c r="W4" s="66">
        <f>IF(V4=0,0,($G$4/$V$4)*100000)</f>
        <v>0</v>
      </c>
      <c r="X4" s="161">
        <f>' B_Populations'!L9</f>
        <v>0</v>
      </c>
      <c r="Y4" s="66">
        <f>IF(X4=0,0,($H$4/$X$4)*100000)</f>
        <v>0</v>
      </c>
      <c r="Z4" s="161">
        <f>' B_Populations'!N9</f>
        <v>0</v>
      </c>
      <c r="AA4" s="66">
        <f>IF(Z4=0,0,($I$4/$Z$4)*100000)</f>
        <v>0</v>
      </c>
      <c r="AB4" s="161">
        <f>' B_Populations'!P9</f>
        <v>0</v>
      </c>
      <c r="AC4" s="66">
        <f>IF(AB4=0,0,($J$4/$AB$4)*100000)</f>
        <v>0</v>
      </c>
      <c r="AD4" s="161">
        <f>' B_Populations'!R9</f>
        <v>0</v>
      </c>
      <c r="AE4" s="66">
        <f>IF(AD4=0,0,($K$4/$AD$4)*100000)</f>
        <v>0</v>
      </c>
      <c r="AF4" s="161">
        <f>' B_Populations'!T9</f>
        <v>0</v>
      </c>
      <c r="AG4" s="66">
        <f>IF(AF4=0,0,($L$4/$AF$4)*100000)</f>
        <v>0</v>
      </c>
      <c r="AH4" s="122"/>
      <c r="AI4" s="160">
        <f>' B_Populations'!B15</f>
        <v>18136</v>
      </c>
      <c r="AJ4" s="67">
        <v>0.52250099999999999</v>
      </c>
      <c r="AK4" s="122"/>
      <c r="AL4" s="115" t="str">
        <f>' B_Populations'!A9</f>
        <v>65-74</v>
      </c>
      <c r="AM4" s="125">
        <f t="shared" ref="AM4:AM6" si="0">O4*AJ4</f>
        <v>0</v>
      </c>
      <c r="AN4" s="126">
        <f t="shared" ref="AN4:AN6" si="1">Q4*AJ4</f>
        <v>0</v>
      </c>
      <c r="AO4" s="126">
        <f t="shared" ref="AO4:AO6" si="2">S4*AJ4</f>
        <v>0</v>
      </c>
      <c r="AP4" s="127">
        <f t="shared" ref="AP4:AP6" si="3">U4*AJ4</f>
        <v>0</v>
      </c>
      <c r="AQ4" s="127">
        <f t="shared" ref="AQ4:AQ6" si="4">W4*AJ4</f>
        <v>0</v>
      </c>
      <c r="AR4" s="127">
        <f t="shared" ref="AR4:AR6" si="5">Y4*AJ4</f>
        <v>0</v>
      </c>
      <c r="AS4" s="127">
        <f t="shared" ref="AS4:AS6" si="6">AA4*AJ4</f>
        <v>0</v>
      </c>
      <c r="AT4" s="127">
        <f t="shared" ref="AT4:AT6" si="7">AC4*AJ4</f>
        <v>0</v>
      </c>
      <c r="AU4" s="127">
        <f t="shared" ref="AU4:AU6" si="8">AE4*AJ4</f>
        <v>0</v>
      </c>
      <c r="AV4" s="127">
        <f t="shared" ref="AV4:AV6" si="9">AG4*AJ4</f>
        <v>0</v>
      </c>
    </row>
    <row r="5" spans="1:48" x14ac:dyDescent="0.25">
      <c r="B5" s="158" t="str">
        <f>' B_Populations'!A10</f>
        <v>75-84</v>
      </c>
      <c r="C5" s="179"/>
      <c r="D5" s="180"/>
      <c r="E5" s="128"/>
      <c r="F5" s="129"/>
      <c r="G5" s="129"/>
      <c r="H5" s="129"/>
      <c r="I5" s="129"/>
      <c r="J5" s="130"/>
      <c r="K5" s="130"/>
      <c r="L5" s="131"/>
      <c r="M5" s="122"/>
      <c r="N5" s="161">
        <f>' B_Populations'!B10</f>
        <v>0</v>
      </c>
      <c r="O5" s="66">
        <f>IF(N5=0,0,($C$5/$N$5)*100000)</f>
        <v>0</v>
      </c>
      <c r="P5" s="161">
        <f>' B_Populations'!D10</f>
        <v>0</v>
      </c>
      <c r="Q5" s="66">
        <f>IF(P5=0,0,($D$5/$P$5)*100000)</f>
        <v>0</v>
      </c>
      <c r="R5" s="161">
        <f>' B_Populations'!F10</f>
        <v>0</v>
      </c>
      <c r="S5" s="66">
        <f>IF(R5=0,0,($E$5/$R$5)*100000)</f>
        <v>0</v>
      </c>
      <c r="T5" s="161">
        <f>' B_Populations'!H10</f>
        <v>0</v>
      </c>
      <c r="U5" s="66">
        <f>IF(T5=0,0,($F$5/$T$5)*100000)</f>
        <v>0</v>
      </c>
      <c r="V5" s="161">
        <f>' B_Populations'!J10</f>
        <v>0</v>
      </c>
      <c r="W5" s="66">
        <f>IF(V5=0,0,($G$5/$V$5)*100000)</f>
        <v>0</v>
      </c>
      <c r="X5" s="161">
        <f>' B_Populations'!L10</f>
        <v>0</v>
      </c>
      <c r="Y5" s="66">
        <f>IF(X5=0,0,($G$5/$X$5)*100000)</f>
        <v>0</v>
      </c>
      <c r="Z5" s="161">
        <f>' B_Populations'!N10</f>
        <v>0</v>
      </c>
      <c r="AA5" s="66">
        <f>IF(Z5=0,0,($I$5/$Z$5)*100000)</f>
        <v>0</v>
      </c>
      <c r="AB5" s="161">
        <f>' B_Populations'!P10</f>
        <v>0</v>
      </c>
      <c r="AC5" s="66">
        <f>IF(AB5=0,0,($J$5/$AB$5)*100000)</f>
        <v>0</v>
      </c>
      <c r="AD5" s="161">
        <f>' B_Populations'!R10</f>
        <v>0</v>
      </c>
      <c r="AE5" s="66">
        <f>IF(AD5=0,0,($K$5/$AD$5)*100000)</f>
        <v>0</v>
      </c>
      <c r="AF5" s="161">
        <f>' B_Populations'!T10</f>
        <v>0</v>
      </c>
      <c r="AG5" s="66">
        <f>IF(AF5=0,0,($L$5/$AF$5)*100000)</f>
        <v>0</v>
      </c>
      <c r="AH5" s="122"/>
      <c r="AI5" s="160">
        <f>' B_Populations'!B16</f>
        <v>12315</v>
      </c>
      <c r="AJ5" s="67">
        <v>0.35479699999999997</v>
      </c>
      <c r="AK5" s="122"/>
      <c r="AL5" s="115" t="str">
        <f>' B_Populations'!A10</f>
        <v>75-84</v>
      </c>
      <c r="AM5" s="125">
        <f t="shared" si="0"/>
        <v>0</v>
      </c>
      <c r="AN5" s="126">
        <f t="shared" si="1"/>
        <v>0</v>
      </c>
      <c r="AO5" s="126">
        <f t="shared" si="2"/>
        <v>0</v>
      </c>
      <c r="AP5" s="127">
        <f t="shared" si="3"/>
        <v>0</v>
      </c>
      <c r="AQ5" s="127">
        <f t="shared" si="4"/>
        <v>0</v>
      </c>
      <c r="AR5" s="127">
        <f t="shared" si="5"/>
        <v>0</v>
      </c>
      <c r="AS5" s="127">
        <f t="shared" si="6"/>
        <v>0</v>
      </c>
      <c r="AT5" s="127">
        <f t="shared" si="7"/>
        <v>0</v>
      </c>
      <c r="AU5" s="127">
        <f t="shared" si="8"/>
        <v>0</v>
      </c>
      <c r="AV5" s="127">
        <f t="shared" si="9"/>
        <v>0</v>
      </c>
    </row>
    <row r="6" spans="1:48" x14ac:dyDescent="0.25">
      <c r="B6" s="158" t="str">
        <f>' B_Populations'!A11</f>
        <v>85+</v>
      </c>
      <c r="C6" s="179"/>
      <c r="D6" s="180"/>
      <c r="E6" s="128"/>
      <c r="F6" s="129"/>
      <c r="G6" s="129"/>
      <c r="H6" s="129"/>
      <c r="I6" s="129"/>
      <c r="J6" s="130"/>
      <c r="K6" s="130"/>
      <c r="L6" s="131"/>
      <c r="M6" s="122"/>
      <c r="N6" s="161">
        <f>' B_Populations'!B11</f>
        <v>0</v>
      </c>
      <c r="O6" s="66">
        <f>IF(N6=0,0,($C$6/$N$6)*100000)</f>
        <v>0</v>
      </c>
      <c r="P6" s="161">
        <f>' B_Populations'!D11</f>
        <v>0</v>
      </c>
      <c r="Q6" s="66">
        <f>IF(P6=0,0,($D$6/$P$6)*100000)</f>
        <v>0</v>
      </c>
      <c r="R6" s="161">
        <f>' B_Populations'!F11</f>
        <v>0</v>
      </c>
      <c r="S6" s="66">
        <f>IF(R6=0,0,($E$6/$R$6)*100000)</f>
        <v>0</v>
      </c>
      <c r="T6" s="161">
        <f>' B_Populations'!H11</f>
        <v>0</v>
      </c>
      <c r="U6" s="66">
        <f>IF(T6=0,0,($F$6/$T$6)*100000)</f>
        <v>0</v>
      </c>
      <c r="V6" s="161">
        <f>' B_Populations'!J11</f>
        <v>0</v>
      </c>
      <c r="W6" s="66">
        <f>IF(V6=0,0,($G$6/$V$6)*100000)</f>
        <v>0</v>
      </c>
      <c r="X6" s="161">
        <f>' B_Populations'!L11</f>
        <v>0</v>
      </c>
      <c r="Y6" s="66">
        <f>IF(X6=0,0,($G$6/$X$6)*100000)</f>
        <v>0</v>
      </c>
      <c r="Z6" s="161">
        <f>' B_Populations'!N11</f>
        <v>0</v>
      </c>
      <c r="AA6" s="66">
        <f>IF(Z6=0,0,($I$6/$Z$6)*100000)</f>
        <v>0</v>
      </c>
      <c r="AB6" s="161">
        <f>' B_Populations'!P11</f>
        <v>0</v>
      </c>
      <c r="AC6" s="66">
        <f>IF(AB6=0,0,($J$6/$AB$6)*100000)</f>
        <v>0</v>
      </c>
      <c r="AD6" s="161">
        <f>' B_Populations'!R11</f>
        <v>0</v>
      </c>
      <c r="AE6" s="66">
        <f>IF(AD6=0,0,($K$6/$AD$6)*100000)</f>
        <v>0</v>
      </c>
      <c r="AF6" s="161">
        <f>' B_Populations'!T11</f>
        <v>0</v>
      </c>
      <c r="AG6" s="66">
        <f>IF(AF6=0,0,($L$6/$AF$6)*100000)</f>
        <v>0</v>
      </c>
      <c r="AH6" s="122"/>
      <c r="AI6" s="160">
        <f>' B_Populations'!B17</f>
        <v>4259</v>
      </c>
      <c r="AJ6" s="67">
        <v>0.12270200000000001</v>
      </c>
      <c r="AK6" s="122"/>
      <c r="AL6" s="158" t="str">
        <f>' B_Populations'!A11</f>
        <v>85+</v>
      </c>
      <c r="AM6" s="125">
        <f t="shared" si="0"/>
        <v>0</v>
      </c>
      <c r="AN6" s="126">
        <f t="shared" si="1"/>
        <v>0</v>
      </c>
      <c r="AO6" s="126">
        <f t="shared" si="2"/>
        <v>0</v>
      </c>
      <c r="AP6" s="127">
        <f t="shared" si="3"/>
        <v>0</v>
      </c>
      <c r="AQ6" s="127">
        <f t="shared" si="4"/>
        <v>0</v>
      </c>
      <c r="AR6" s="127">
        <f t="shared" si="5"/>
        <v>0</v>
      </c>
      <c r="AS6" s="127">
        <f t="shared" si="6"/>
        <v>0</v>
      </c>
      <c r="AT6" s="127">
        <f t="shared" si="7"/>
        <v>0</v>
      </c>
      <c r="AU6" s="127">
        <f t="shared" si="8"/>
        <v>0</v>
      </c>
      <c r="AV6" s="127">
        <f t="shared" si="9"/>
        <v>0</v>
      </c>
    </row>
    <row r="7" spans="1:48" x14ac:dyDescent="0.25">
      <c r="B7" s="132" t="s">
        <v>110</v>
      </c>
      <c r="C7" s="181">
        <f t="shared" ref="C7:L7" si="10">SUM(C4:C6)</f>
        <v>0</v>
      </c>
      <c r="D7" s="182">
        <f t="shared" si="10"/>
        <v>0</v>
      </c>
      <c r="E7" s="182">
        <f t="shared" si="10"/>
        <v>0</v>
      </c>
      <c r="F7" s="183">
        <f t="shared" si="10"/>
        <v>0</v>
      </c>
      <c r="G7" s="183">
        <f t="shared" si="10"/>
        <v>0</v>
      </c>
      <c r="H7" s="183">
        <f t="shared" si="10"/>
        <v>0</v>
      </c>
      <c r="I7" s="183">
        <f t="shared" si="10"/>
        <v>0</v>
      </c>
      <c r="J7" s="183">
        <f t="shared" si="10"/>
        <v>0</v>
      </c>
      <c r="K7" s="183">
        <f t="shared" si="10"/>
        <v>0</v>
      </c>
      <c r="L7" s="183">
        <f t="shared" si="10"/>
        <v>0</v>
      </c>
      <c r="N7" s="161">
        <f>' B_Populations'!B12</f>
        <v>0</v>
      </c>
      <c r="O7" s="133">
        <f>SUM(O4:O6)</f>
        <v>0</v>
      </c>
      <c r="P7" s="161">
        <f>' B_Populations'!D12</f>
        <v>0</v>
      </c>
      <c r="Q7" s="133">
        <f>SUM(Q4:Q6)</f>
        <v>0</v>
      </c>
      <c r="R7" s="161">
        <f>' B_Populations'!F12</f>
        <v>0</v>
      </c>
      <c r="S7" s="133">
        <f>SUM(S4:S6)</f>
        <v>0</v>
      </c>
      <c r="T7" s="161">
        <f>' B_Populations'!H12</f>
        <v>0</v>
      </c>
      <c r="U7" s="133">
        <f>SUM(U4:U6)</f>
        <v>0</v>
      </c>
      <c r="V7" s="161">
        <f>' B_Populations'!J12</f>
        <v>0</v>
      </c>
      <c r="W7" s="133">
        <f>SUM(W4:W6)</f>
        <v>0</v>
      </c>
      <c r="X7" s="161">
        <f>' B_Populations'!L12</f>
        <v>0</v>
      </c>
      <c r="Y7" s="133">
        <f>SUM(Y4:Y6)</f>
        <v>0</v>
      </c>
      <c r="Z7" s="161">
        <f>' B_Populations'!N12</f>
        <v>0</v>
      </c>
      <c r="AA7" s="133">
        <f>SUM(AA4:AA6)</f>
        <v>0</v>
      </c>
      <c r="AB7" s="161">
        <f>' B_Populations'!P12</f>
        <v>0</v>
      </c>
      <c r="AC7" s="133">
        <f>SUM(AC4:AC6)</f>
        <v>0</v>
      </c>
      <c r="AD7" s="161">
        <f>' B_Populations'!R12</f>
        <v>0</v>
      </c>
      <c r="AE7" s="133">
        <f>SUM(AE4:AE6)</f>
        <v>0</v>
      </c>
      <c r="AF7" s="161">
        <f>' B_Populations'!T12</f>
        <v>0</v>
      </c>
      <c r="AG7" s="133">
        <f>SUM(AG4:AG6)</f>
        <v>0</v>
      </c>
      <c r="AI7" s="160">
        <f>' B_Populations'!B18</f>
        <v>34710</v>
      </c>
      <c r="AJ7" s="135">
        <v>1</v>
      </c>
      <c r="AL7" s="115" t="str">
        <f>[1]Populations!B22</f>
        <v>Total</v>
      </c>
      <c r="AM7" s="125">
        <f t="shared" ref="AM7:AV7" si="11">SUM(AM4:AM6)</f>
        <v>0</v>
      </c>
      <c r="AN7" s="126">
        <f t="shared" si="11"/>
        <v>0</v>
      </c>
      <c r="AO7" s="126">
        <f t="shared" si="11"/>
        <v>0</v>
      </c>
      <c r="AP7" s="136">
        <f t="shared" si="11"/>
        <v>0</v>
      </c>
      <c r="AQ7" s="136">
        <f t="shared" si="11"/>
        <v>0</v>
      </c>
      <c r="AR7" s="136">
        <f t="shared" si="11"/>
        <v>0</v>
      </c>
      <c r="AS7" s="136">
        <f t="shared" si="11"/>
        <v>0</v>
      </c>
      <c r="AT7" s="136">
        <f t="shared" si="11"/>
        <v>0</v>
      </c>
      <c r="AU7" s="136">
        <f t="shared" si="11"/>
        <v>0</v>
      </c>
      <c r="AV7" s="136">
        <f t="shared" si="11"/>
        <v>0</v>
      </c>
    </row>
    <row r="9" spans="1:48" x14ac:dyDescent="0.25">
      <c r="B9" s="137"/>
      <c r="C9" s="137"/>
      <c r="D9" s="138" t="s">
        <v>99</v>
      </c>
      <c r="E9" s="138"/>
      <c r="F9" s="139" t="s">
        <v>100</v>
      </c>
      <c r="G9" s="139"/>
      <c r="H9" s="139"/>
      <c r="I9" s="139"/>
      <c r="J9" s="139"/>
      <c r="K9" s="139"/>
      <c r="L9" s="139"/>
      <c r="AM9" s="85" t="s">
        <v>101</v>
      </c>
    </row>
    <row r="10" spans="1:48" ht="52" customHeight="1" x14ac:dyDescent="0.3">
      <c r="B10" s="106" t="s">
        <v>54</v>
      </c>
      <c r="C10" s="107" t="s">
        <v>111</v>
      </c>
      <c r="D10" s="108" t="s">
        <v>112</v>
      </c>
      <c r="E10" s="108" t="s">
        <v>113</v>
      </c>
      <c r="F10" s="109" t="str">
        <f>[1]Populations!I62</f>
        <v>White-Not Hispanic</v>
      </c>
      <c r="G10" s="109" t="str">
        <f>[1]Populations!K62</f>
        <v>Hispanic</v>
      </c>
      <c r="H10" s="109" t="str">
        <f>[1]Populations!M62</f>
        <v>Black-Not Hispanic</v>
      </c>
      <c r="I10" s="109" t="str">
        <f>[1]Populations!O62</f>
        <v>Asian</v>
      </c>
      <c r="J10" s="109" t="str">
        <f>[1]Populations!Q62</f>
        <v>American Indian/Alaska Native</v>
      </c>
      <c r="K10" s="109" t="str">
        <f>[1]Populations!S62</f>
        <v>Other</v>
      </c>
      <c r="L10" s="109" t="str">
        <f>[1]Populations!U62</f>
        <v>Other</v>
      </c>
      <c r="M10" s="110"/>
      <c r="N10" s="111" t="s">
        <v>121</v>
      </c>
      <c r="O10" s="111" t="s">
        <v>106</v>
      </c>
      <c r="P10" s="111" t="s">
        <v>56</v>
      </c>
      <c r="Q10" s="111" t="s">
        <v>106</v>
      </c>
      <c r="R10" s="111" t="s">
        <v>57</v>
      </c>
      <c r="S10" s="111" t="s">
        <v>106</v>
      </c>
      <c r="T10" s="111" t="str">
        <f>[1]Populations!I62</f>
        <v>White-Not Hispanic</v>
      </c>
      <c r="U10" s="111" t="s">
        <v>106</v>
      </c>
      <c r="V10" s="111" t="str">
        <f>[1]Populations!K62</f>
        <v>Hispanic</v>
      </c>
      <c r="W10" s="111" t="s">
        <v>106</v>
      </c>
      <c r="X10" s="111" t="str">
        <f>[1]Populations!M62</f>
        <v>Black-Not Hispanic</v>
      </c>
      <c r="Y10" s="111" t="s">
        <v>106</v>
      </c>
      <c r="Z10" s="111" t="str">
        <f>[1]Populations!O62</f>
        <v>Asian</v>
      </c>
      <c r="AA10" s="111" t="s">
        <v>106</v>
      </c>
      <c r="AB10" s="111" t="str">
        <f>[1]Populations!Q62</f>
        <v>American Indian/Alaska Native</v>
      </c>
      <c r="AC10" s="111" t="s">
        <v>106</v>
      </c>
      <c r="AD10" s="111" t="str">
        <f>[1]Populations!S62</f>
        <v>Other</v>
      </c>
      <c r="AE10" s="111" t="s">
        <v>106</v>
      </c>
      <c r="AF10" s="111" t="str">
        <f>[1]Populations!U62</f>
        <v>Other</v>
      </c>
      <c r="AG10" s="111" t="s">
        <v>106</v>
      </c>
      <c r="AH10" s="110"/>
      <c r="AI10" s="111" t="s">
        <v>70</v>
      </c>
      <c r="AJ10" s="111" t="s">
        <v>114</v>
      </c>
      <c r="AL10" s="111" t="s">
        <v>54</v>
      </c>
      <c r="AM10" s="113" t="s">
        <v>55</v>
      </c>
      <c r="AN10" s="114" t="s">
        <v>56</v>
      </c>
      <c r="AO10" s="114" t="s">
        <v>57</v>
      </c>
      <c r="AP10" s="109" t="str">
        <f>[1]Populations!I62</f>
        <v>White-Not Hispanic</v>
      </c>
      <c r="AQ10" s="109" t="str">
        <f>[1]Populations!K62</f>
        <v>Hispanic</v>
      </c>
      <c r="AR10" s="109" t="str">
        <f>[1]Populations!M62</f>
        <v>Black-Not Hispanic</v>
      </c>
      <c r="AS10" s="109" t="str">
        <f>[1]Populations!O62</f>
        <v>Asian</v>
      </c>
      <c r="AT10" s="109" t="str">
        <f>[1]Populations!Q62</f>
        <v>American Indian/Alaska Native</v>
      </c>
      <c r="AU10" s="109" t="str">
        <f>[1]Populations!S62</f>
        <v>Other</v>
      </c>
      <c r="AV10" s="109" t="str">
        <f>[1]Populations!U62</f>
        <v>Other</v>
      </c>
    </row>
    <row r="11" spans="1:48" x14ac:dyDescent="0.25">
      <c r="B11" s="115" t="str">
        <f>' B_Populations'!A9</f>
        <v>65-74</v>
      </c>
      <c r="C11" s="116"/>
      <c r="D11" s="117"/>
      <c r="E11" s="118"/>
      <c r="F11" s="119"/>
      <c r="G11" s="119"/>
      <c r="H11" s="119"/>
      <c r="I11" s="119"/>
      <c r="J11" s="120"/>
      <c r="K11" s="120"/>
      <c r="L11" s="140"/>
      <c r="M11" s="122"/>
      <c r="N11" s="161">
        <f>' B_Populations'!B9</f>
        <v>0</v>
      </c>
      <c r="O11" s="66">
        <f>IF(N11=0,0,($C$11/$N$11)*100000)</f>
        <v>0</v>
      </c>
      <c r="P11" s="161">
        <f>' B_Populations'!D9</f>
        <v>0</v>
      </c>
      <c r="Q11" s="66">
        <f>IF(P11=0,0,($D$11/$P$11)*100000)</f>
        <v>0</v>
      </c>
      <c r="R11" s="161">
        <f>' B_Populations'!F9</f>
        <v>0</v>
      </c>
      <c r="S11" s="66">
        <f>IF(R11=0,0,($E$11/$R$11)*100000)</f>
        <v>0</v>
      </c>
      <c r="T11" s="161">
        <f>' B_Populations'!H9</f>
        <v>0</v>
      </c>
      <c r="U11" s="66">
        <f>IF(T11=0,0,($F$11/$T$11)*100000)</f>
        <v>0</v>
      </c>
      <c r="V11" s="161">
        <f>' B_Populations'!J9</f>
        <v>0</v>
      </c>
      <c r="W11" s="66">
        <f>IF(V11=0,0,($G$11/$V$11)*100000)</f>
        <v>0</v>
      </c>
      <c r="X11" s="161">
        <f>' B_Populations'!L9</f>
        <v>0</v>
      </c>
      <c r="Y11" s="66">
        <f>IF(X11=0,0,($H$11/$X$11)*100000)</f>
        <v>0</v>
      </c>
      <c r="Z11" s="161">
        <f>' B_Populations'!N9</f>
        <v>0</v>
      </c>
      <c r="AA11" s="66">
        <f>IF(Z11=0,0,($I$11/$Z$11)*100000)</f>
        <v>0</v>
      </c>
      <c r="AB11" s="161">
        <f>' B_Populations'!P9</f>
        <v>0</v>
      </c>
      <c r="AC11" s="66">
        <f>IF(AB11=0,0,($J$11/$AB$11)*100000)</f>
        <v>0</v>
      </c>
      <c r="AD11" s="161">
        <f>' B_Populations'!R9</f>
        <v>0</v>
      </c>
      <c r="AE11" s="66">
        <f>IF(AD11=0,0,($K$11/$AD$11)*100000)</f>
        <v>0</v>
      </c>
      <c r="AF11" s="161">
        <f>' B_Populations'!T9</f>
        <v>0</v>
      </c>
      <c r="AG11" s="66">
        <f>IF(AF11=0,0,($L$11/$AF$11)*100000)</f>
        <v>0</v>
      </c>
      <c r="AH11" s="122"/>
      <c r="AI11" s="160">
        <f>' B_Populations'!B15</f>
        <v>18136</v>
      </c>
      <c r="AJ11" s="67">
        <v>0.52250099999999999</v>
      </c>
      <c r="AL11" s="115" t="str">
        <f>' B_Populations'!A9</f>
        <v>65-74</v>
      </c>
      <c r="AM11" s="149">
        <f t="shared" ref="AM11:AM13" si="12">O11*AJ11</f>
        <v>0</v>
      </c>
      <c r="AN11" s="150">
        <f t="shared" ref="AN11:AN13" si="13">Q11*AJ11</f>
        <v>0</v>
      </c>
      <c r="AO11" s="150">
        <f t="shared" ref="AO11:AO13" si="14">S11*AJ11</f>
        <v>0</v>
      </c>
      <c r="AP11" s="151">
        <f t="shared" ref="AP11:AP13" si="15">U11*AJ11</f>
        <v>0</v>
      </c>
      <c r="AQ11" s="151">
        <f t="shared" ref="AQ11:AQ13" si="16">W11*AJ11</f>
        <v>0</v>
      </c>
      <c r="AR11" s="151">
        <f t="shared" ref="AR11:AR13" si="17">Y11*AJ11</f>
        <v>0</v>
      </c>
      <c r="AS11" s="151">
        <f t="shared" ref="AS11:AS13" si="18">AA11*AJ11</f>
        <v>0</v>
      </c>
      <c r="AT11" s="151">
        <f t="shared" ref="AT11:AT13" si="19">AC11*AJ11</f>
        <v>0</v>
      </c>
      <c r="AU11" s="151">
        <f t="shared" ref="AU11:AU13" si="20">AE11*AJ11</f>
        <v>0</v>
      </c>
      <c r="AV11" s="151">
        <f t="shared" ref="AV11:AV13" si="21">AG11*AJ11</f>
        <v>0</v>
      </c>
    </row>
    <row r="12" spans="1:48" x14ac:dyDescent="0.25">
      <c r="B12" s="158" t="str">
        <f>' B_Populations'!A10</f>
        <v>75-84</v>
      </c>
      <c r="C12" s="179"/>
      <c r="D12" s="180"/>
      <c r="E12" s="128"/>
      <c r="F12" s="129"/>
      <c r="G12" s="129"/>
      <c r="H12" s="129"/>
      <c r="I12" s="129"/>
      <c r="J12" s="130"/>
      <c r="K12" s="130"/>
      <c r="L12" s="141"/>
      <c r="M12" s="122"/>
      <c r="N12" s="161">
        <f>' B_Populations'!B10</f>
        <v>0</v>
      </c>
      <c r="O12" s="66">
        <f>IF(N12=0,0,($C$12/$N$12)*100000)</f>
        <v>0</v>
      </c>
      <c r="P12" s="161">
        <f>' B_Populations'!D10</f>
        <v>0</v>
      </c>
      <c r="Q12" s="66">
        <f>IF(P12=0,0,($D$12/$P$12)*100000)</f>
        <v>0</v>
      </c>
      <c r="R12" s="161">
        <f>' B_Populations'!F10</f>
        <v>0</v>
      </c>
      <c r="S12" s="66">
        <f>IF(R12=0,0,($E$12/$R$12)*100000)</f>
        <v>0</v>
      </c>
      <c r="T12" s="161">
        <f>' B_Populations'!H10</f>
        <v>0</v>
      </c>
      <c r="U12" s="66">
        <f>IF(T12=0,0,($F$12/$T$12)*100000)</f>
        <v>0</v>
      </c>
      <c r="V12" s="161">
        <f>' B_Populations'!J10</f>
        <v>0</v>
      </c>
      <c r="W12" s="66">
        <f>IF(V12=0,0,($G$12/$V$12)*100000)</f>
        <v>0</v>
      </c>
      <c r="X12" s="161">
        <f>' B_Populations'!L10</f>
        <v>0</v>
      </c>
      <c r="Y12" s="66">
        <f>IF(X12=0,0,($H$12/$X$12)*100000)</f>
        <v>0</v>
      </c>
      <c r="Z12" s="161">
        <f>' B_Populations'!N10</f>
        <v>0</v>
      </c>
      <c r="AA12" s="66">
        <f>IF(Z12=0,0,($I$12/$Z$12)*100000)</f>
        <v>0</v>
      </c>
      <c r="AB12" s="161">
        <f>' B_Populations'!P10</f>
        <v>0</v>
      </c>
      <c r="AC12" s="66">
        <f>IF(AB12=0,0,($J$12/$AB$12)*100000)</f>
        <v>0</v>
      </c>
      <c r="AD12" s="161">
        <f>' B_Populations'!R10</f>
        <v>0</v>
      </c>
      <c r="AE12" s="66">
        <f>IF(AD12=0,0,($K$12/$AD$12)*100000)</f>
        <v>0</v>
      </c>
      <c r="AF12" s="161">
        <f>' B_Populations'!T10</f>
        <v>0</v>
      </c>
      <c r="AG12" s="66">
        <f>IF(AF12=0,0,($L$12/$AF$12)*100000)</f>
        <v>0</v>
      </c>
      <c r="AH12" s="122"/>
      <c r="AI12" s="160">
        <f>' B_Populations'!B16</f>
        <v>12315</v>
      </c>
      <c r="AJ12" s="67">
        <v>0.35479699999999997</v>
      </c>
      <c r="AL12" s="115" t="str">
        <f>' B_Populations'!A10</f>
        <v>75-84</v>
      </c>
      <c r="AM12" s="149">
        <f t="shared" si="12"/>
        <v>0</v>
      </c>
      <c r="AN12" s="150">
        <f t="shared" si="13"/>
        <v>0</v>
      </c>
      <c r="AO12" s="150">
        <f t="shared" si="14"/>
        <v>0</v>
      </c>
      <c r="AP12" s="151">
        <f t="shared" si="15"/>
        <v>0</v>
      </c>
      <c r="AQ12" s="151">
        <f t="shared" si="16"/>
        <v>0</v>
      </c>
      <c r="AR12" s="151">
        <f t="shared" si="17"/>
        <v>0</v>
      </c>
      <c r="AS12" s="151">
        <f t="shared" si="18"/>
        <v>0</v>
      </c>
      <c r="AT12" s="151">
        <f t="shared" si="19"/>
        <v>0</v>
      </c>
      <c r="AU12" s="151">
        <f t="shared" si="20"/>
        <v>0</v>
      </c>
      <c r="AV12" s="151">
        <f t="shared" si="21"/>
        <v>0</v>
      </c>
    </row>
    <row r="13" spans="1:48" x14ac:dyDescent="0.25">
      <c r="B13" s="158" t="str">
        <f>' B_Populations'!A11</f>
        <v>85+</v>
      </c>
      <c r="C13" s="179"/>
      <c r="D13" s="180"/>
      <c r="E13" s="128"/>
      <c r="F13" s="129"/>
      <c r="G13" s="129"/>
      <c r="H13" s="129"/>
      <c r="I13" s="129"/>
      <c r="J13" s="130"/>
      <c r="K13" s="130"/>
      <c r="L13" s="141"/>
      <c r="M13" s="122"/>
      <c r="N13" s="161">
        <f>' B_Populations'!B11</f>
        <v>0</v>
      </c>
      <c r="O13" s="66">
        <f>IF(N13=0,0,($C$13/$N$13)*100000)</f>
        <v>0</v>
      </c>
      <c r="P13" s="161">
        <f>' B_Populations'!D11</f>
        <v>0</v>
      </c>
      <c r="Q13" s="66">
        <f>IF(P13=0,0,($D$13/$P$13)*100000)</f>
        <v>0</v>
      </c>
      <c r="R13" s="161">
        <f>' B_Populations'!F11</f>
        <v>0</v>
      </c>
      <c r="S13" s="66">
        <f>IF(R13=0,0,($E$13/$R$13)*100000)</f>
        <v>0</v>
      </c>
      <c r="T13" s="161">
        <f>' B_Populations'!H11</f>
        <v>0</v>
      </c>
      <c r="U13" s="66">
        <f>IF(T13=0,0,($F$13/$T$13)*100000)</f>
        <v>0</v>
      </c>
      <c r="V13" s="161">
        <f>' B_Populations'!J11</f>
        <v>0</v>
      </c>
      <c r="W13" s="66">
        <f>IF(V13=0,0,($G$13/$V$13)*100000)</f>
        <v>0</v>
      </c>
      <c r="X13" s="161">
        <f>' B_Populations'!L11</f>
        <v>0</v>
      </c>
      <c r="Y13" s="66">
        <f>IF(X13=0,0,($H$13/$X$13)*100000)</f>
        <v>0</v>
      </c>
      <c r="Z13" s="161">
        <f>' B_Populations'!N11</f>
        <v>0</v>
      </c>
      <c r="AA13" s="66">
        <f>IF(Z13=0,0,($I$13/$Z$13)*100000)</f>
        <v>0</v>
      </c>
      <c r="AB13" s="161">
        <f>' B_Populations'!P11</f>
        <v>0</v>
      </c>
      <c r="AC13" s="66">
        <f>IF(AB13=0,0,($J$13/$AB$13)*100000)</f>
        <v>0</v>
      </c>
      <c r="AD13" s="161">
        <f>' B_Populations'!R11</f>
        <v>0</v>
      </c>
      <c r="AE13" s="66">
        <f>IF(AD13=0,0,($K$13/$AD$13)*100000)</f>
        <v>0</v>
      </c>
      <c r="AF13" s="161">
        <f>' B_Populations'!T11</f>
        <v>0</v>
      </c>
      <c r="AG13" s="66">
        <f>IF(AF13=0,0,($L$13/$AF$13)*100000)</f>
        <v>0</v>
      </c>
      <c r="AH13" s="122"/>
      <c r="AI13" s="160">
        <f>' B_Populations'!B17</f>
        <v>4259</v>
      </c>
      <c r="AJ13" s="67">
        <v>0.12270200000000001</v>
      </c>
      <c r="AL13" s="115" t="str">
        <f>' B_Populations'!A11</f>
        <v>85+</v>
      </c>
      <c r="AM13" s="149">
        <f t="shared" si="12"/>
        <v>0</v>
      </c>
      <c r="AN13" s="150">
        <f t="shared" si="13"/>
        <v>0</v>
      </c>
      <c r="AO13" s="150">
        <f t="shared" si="14"/>
        <v>0</v>
      </c>
      <c r="AP13" s="151">
        <f t="shared" si="15"/>
        <v>0</v>
      </c>
      <c r="AQ13" s="151">
        <f t="shared" si="16"/>
        <v>0</v>
      </c>
      <c r="AR13" s="151">
        <f t="shared" si="17"/>
        <v>0</v>
      </c>
      <c r="AS13" s="151">
        <f t="shared" si="18"/>
        <v>0</v>
      </c>
      <c r="AT13" s="151">
        <f t="shared" si="19"/>
        <v>0</v>
      </c>
      <c r="AU13" s="151">
        <f t="shared" si="20"/>
        <v>0</v>
      </c>
      <c r="AV13" s="151">
        <f t="shared" si="21"/>
        <v>0</v>
      </c>
    </row>
    <row r="14" spans="1:48" x14ac:dyDescent="0.25">
      <c r="B14" s="142" t="s">
        <v>110</v>
      </c>
      <c r="C14" s="184">
        <f t="shared" ref="C14:L14" si="22">SUM(C11:C13)</f>
        <v>0</v>
      </c>
      <c r="D14" s="185">
        <f t="shared" si="22"/>
        <v>0</v>
      </c>
      <c r="E14" s="185">
        <f t="shared" si="22"/>
        <v>0</v>
      </c>
      <c r="F14" s="186">
        <f t="shared" si="22"/>
        <v>0</v>
      </c>
      <c r="G14" s="186">
        <f t="shared" si="22"/>
        <v>0</v>
      </c>
      <c r="H14" s="186">
        <f t="shared" si="22"/>
        <v>0</v>
      </c>
      <c r="I14" s="186">
        <f t="shared" si="22"/>
        <v>0</v>
      </c>
      <c r="J14" s="186">
        <f t="shared" si="22"/>
        <v>0</v>
      </c>
      <c r="K14" s="186">
        <f t="shared" si="22"/>
        <v>0</v>
      </c>
      <c r="L14" s="186">
        <f t="shared" si="22"/>
        <v>0</v>
      </c>
      <c r="N14" s="161">
        <f>' B_Populations'!B12</f>
        <v>0</v>
      </c>
      <c r="O14" s="133">
        <f>SUM(O11:O13)</f>
        <v>0</v>
      </c>
      <c r="P14" s="161">
        <f>' B_Populations'!D12</f>
        <v>0</v>
      </c>
      <c r="Q14" s="133">
        <f>SUM(Q11:Q13)</f>
        <v>0</v>
      </c>
      <c r="R14" s="161">
        <f>' B_Populations'!F12</f>
        <v>0</v>
      </c>
      <c r="S14" s="133">
        <f>SUM(S11:S13)</f>
        <v>0</v>
      </c>
      <c r="T14" s="161">
        <f>' B_Populations'!H12</f>
        <v>0</v>
      </c>
      <c r="U14" s="133">
        <f>SUM(U11:U13)</f>
        <v>0</v>
      </c>
      <c r="V14" s="161">
        <f>' B_Populations'!J12</f>
        <v>0</v>
      </c>
      <c r="W14" s="133">
        <f>SUM(W11:W13)</f>
        <v>0</v>
      </c>
      <c r="X14" s="161">
        <f>' B_Populations'!L12</f>
        <v>0</v>
      </c>
      <c r="Y14" s="133">
        <f>SUM(Y11:Y13)</f>
        <v>0</v>
      </c>
      <c r="Z14" s="161">
        <f>' B_Populations'!N12</f>
        <v>0</v>
      </c>
      <c r="AA14" s="133">
        <f>SUM(AA11:AA13)</f>
        <v>0</v>
      </c>
      <c r="AB14" s="161">
        <f>' B_Populations'!P12</f>
        <v>0</v>
      </c>
      <c r="AC14" s="133">
        <f>SUM(AC11:AC13)</f>
        <v>0</v>
      </c>
      <c r="AD14" s="161">
        <f>' B_Populations'!R12</f>
        <v>0</v>
      </c>
      <c r="AE14" s="133">
        <f>SUM(AE11:AE13)</f>
        <v>0</v>
      </c>
      <c r="AF14" s="161">
        <f>' B_Populations'!T12</f>
        <v>0</v>
      </c>
      <c r="AG14" s="133">
        <f>SUM(AG11:AG13)</f>
        <v>0</v>
      </c>
      <c r="AI14" s="160">
        <f>' B_Populations'!B18</f>
        <v>34710</v>
      </c>
      <c r="AJ14" s="135">
        <v>1</v>
      </c>
      <c r="AL14" s="115" t="str">
        <f>[1]Populations!B22</f>
        <v>Total</v>
      </c>
      <c r="AM14" s="149">
        <f t="shared" ref="AM14:AV14" si="23">SUM(AM11:AM13)</f>
        <v>0</v>
      </c>
      <c r="AN14" s="150">
        <f t="shared" si="23"/>
        <v>0</v>
      </c>
      <c r="AO14" s="150">
        <f t="shared" si="23"/>
        <v>0</v>
      </c>
      <c r="AP14" s="152">
        <f t="shared" si="23"/>
        <v>0</v>
      </c>
      <c r="AQ14" s="152">
        <f t="shared" si="23"/>
        <v>0</v>
      </c>
      <c r="AR14" s="152">
        <f t="shared" si="23"/>
        <v>0</v>
      </c>
      <c r="AS14" s="152">
        <f t="shared" si="23"/>
        <v>0</v>
      </c>
      <c r="AT14" s="152">
        <f t="shared" si="23"/>
        <v>0</v>
      </c>
      <c r="AU14" s="152">
        <f t="shared" si="23"/>
        <v>0</v>
      </c>
      <c r="AV14" s="152">
        <f t="shared" si="23"/>
        <v>0</v>
      </c>
    </row>
    <row r="16" spans="1:48" x14ac:dyDescent="0.25">
      <c r="B16" s="143"/>
      <c r="C16" s="143"/>
      <c r="D16" s="144" t="s">
        <v>99</v>
      </c>
      <c r="E16" s="144"/>
      <c r="F16" s="145" t="s">
        <v>100</v>
      </c>
      <c r="G16" s="145"/>
      <c r="H16" s="145"/>
      <c r="I16" s="145"/>
      <c r="J16" s="145"/>
      <c r="K16" s="145"/>
      <c r="L16" s="145"/>
      <c r="AM16" s="85" t="s">
        <v>101</v>
      </c>
    </row>
    <row r="17" spans="2:48" ht="44.5" customHeight="1" x14ac:dyDescent="0.3">
      <c r="B17" s="106" t="s">
        <v>54</v>
      </c>
      <c r="C17" s="107" t="s">
        <v>115</v>
      </c>
      <c r="D17" s="108" t="s">
        <v>116</v>
      </c>
      <c r="E17" s="108" t="s">
        <v>117</v>
      </c>
      <c r="F17" s="109" t="str">
        <f>[1]Populations!I62</f>
        <v>White-Not Hispanic</v>
      </c>
      <c r="G17" s="109" t="str">
        <f>[1]Populations!K62</f>
        <v>Hispanic</v>
      </c>
      <c r="H17" s="109" t="str">
        <f>[1]Populations!M62</f>
        <v>Black-Not Hispanic</v>
      </c>
      <c r="I17" s="109" t="str">
        <f>[1]Populations!O62</f>
        <v>Asian</v>
      </c>
      <c r="J17" s="109" t="str">
        <f>[1]Populations!Q62</f>
        <v>American Indian/Alaska Native</v>
      </c>
      <c r="K17" s="109" t="str">
        <f>[1]Populations!S62</f>
        <v>Other</v>
      </c>
      <c r="L17" s="109" t="str">
        <f>[1]Populations!U62</f>
        <v>Other</v>
      </c>
      <c r="M17" s="110"/>
      <c r="N17" s="111" t="s">
        <v>121</v>
      </c>
      <c r="O17" s="111" t="s">
        <v>106</v>
      </c>
      <c r="P17" s="111" t="s">
        <v>56</v>
      </c>
      <c r="Q17" s="111" t="s">
        <v>106</v>
      </c>
      <c r="R17" s="111" t="s">
        <v>57</v>
      </c>
      <c r="S17" s="111" t="s">
        <v>106</v>
      </c>
      <c r="T17" s="111" t="str">
        <f>[1]Populations!I62</f>
        <v>White-Not Hispanic</v>
      </c>
      <c r="U17" s="111" t="s">
        <v>106</v>
      </c>
      <c r="V17" s="111" t="str">
        <f>[1]Populations!K62</f>
        <v>Hispanic</v>
      </c>
      <c r="W17" s="111" t="s">
        <v>106</v>
      </c>
      <c r="X17" s="111" t="str">
        <f>[1]Populations!M62</f>
        <v>Black-Not Hispanic</v>
      </c>
      <c r="Y17" s="111" t="s">
        <v>106</v>
      </c>
      <c r="Z17" s="111" t="str">
        <f>[1]Populations!O62</f>
        <v>Asian</v>
      </c>
      <c r="AA17" s="111" t="s">
        <v>106</v>
      </c>
      <c r="AB17" s="123" t="str">
        <f>[1]Populations!Q62</f>
        <v>American Indian/Alaska Native</v>
      </c>
      <c r="AC17" s="111" t="s">
        <v>106</v>
      </c>
      <c r="AD17" s="111" t="str">
        <f>[1]Populations!S62</f>
        <v>Other</v>
      </c>
      <c r="AE17" s="111" t="s">
        <v>106</v>
      </c>
      <c r="AF17" s="111" t="str">
        <f>[1]Populations!U62</f>
        <v>Other</v>
      </c>
      <c r="AG17" s="111" t="s">
        <v>106</v>
      </c>
      <c r="AH17" s="110"/>
      <c r="AI17" s="111" t="s">
        <v>70</v>
      </c>
      <c r="AJ17" s="111" t="s">
        <v>114</v>
      </c>
      <c r="AL17" s="111" t="s">
        <v>54</v>
      </c>
      <c r="AM17" s="113" t="s">
        <v>55</v>
      </c>
      <c r="AN17" s="114" t="s">
        <v>56</v>
      </c>
      <c r="AO17" s="114" t="s">
        <v>57</v>
      </c>
      <c r="AP17" s="109" t="str">
        <f>[1]Populations!I62</f>
        <v>White-Not Hispanic</v>
      </c>
      <c r="AQ17" s="109" t="str">
        <f>[1]Populations!K62</f>
        <v>Hispanic</v>
      </c>
      <c r="AR17" s="109" t="str">
        <f>[1]Populations!M62</f>
        <v>Black-Not Hispanic</v>
      </c>
      <c r="AS17" s="109" t="str">
        <f>[1]Populations!O62</f>
        <v>Asian</v>
      </c>
      <c r="AT17" s="109" t="str">
        <f>[1]Populations!Q62</f>
        <v>American Indian/Alaska Native</v>
      </c>
      <c r="AU17" s="109" t="str">
        <f>[1]Populations!S62</f>
        <v>Other</v>
      </c>
      <c r="AV17" s="109" t="str">
        <f>[1]Populations!U62</f>
        <v>Other</v>
      </c>
    </row>
    <row r="18" spans="2:48" x14ac:dyDescent="0.25">
      <c r="B18" s="115" t="str">
        <f>' B_Populations'!A9</f>
        <v>65-74</v>
      </c>
      <c r="C18" s="116"/>
      <c r="D18" s="117"/>
      <c r="E18" s="118"/>
      <c r="F18" s="119"/>
      <c r="G18" s="119"/>
      <c r="H18" s="119"/>
      <c r="I18" s="119"/>
      <c r="J18" s="120"/>
      <c r="K18" s="120"/>
      <c r="L18" s="146"/>
      <c r="M18" s="122"/>
      <c r="N18" s="161">
        <f>' B_Populations'!B9</f>
        <v>0</v>
      </c>
      <c r="O18" s="66">
        <f>IF(N18=0,0,($C$18/$N$18)*100000)</f>
        <v>0</v>
      </c>
      <c r="P18" s="161">
        <f>' B_Populations'!D9</f>
        <v>0</v>
      </c>
      <c r="Q18" s="66">
        <f>IF(P18=0,0,($D$18/$P$18)*100000)</f>
        <v>0</v>
      </c>
      <c r="R18" s="161">
        <f>' B_Populations'!F9</f>
        <v>0</v>
      </c>
      <c r="S18" s="66">
        <f>IF(R18=0,0,($E$18/$R$18)*100000)</f>
        <v>0</v>
      </c>
      <c r="T18" s="161">
        <f>' B_Populations'!H9</f>
        <v>0</v>
      </c>
      <c r="U18" s="66">
        <f>IF(T18=0,0,($F$18/$T$18)*100000)</f>
        <v>0</v>
      </c>
      <c r="V18" s="161">
        <f>' B_Populations'!J9</f>
        <v>0</v>
      </c>
      <c r="W18" s="66">
        <f>IF(V18=0,0,($G$18/$V$18)*100000)</f>
        <v>0</v>
      </c>
      <c r="X18" s="161">
        <f>' B_Populations'!L9</f>
        <v>0</v>
      </c>
      <c r="Y18" s="66">
        <f>IF(X18=0,0,($H$18/$X$18)*100000)</f>
        <v>0</v>
      </c>
      <c r="Z18" s="161">
        <f>' B_Populations'!N9</f>
        <v>0</v>
      </c>
      <c r="AA18" s="66">
        <f>IF(Z18=0,0,($I$18/$Z$18)*100000)</f>
        <v>0</v>
      </c>
      <c r="AB18" s="161">
        <f>' B_Populations'!P9</f>
        <v>0</v>
      </c>
      <c r="AC18" s="66">
        <f>IF(AB18=0,0,($J$18/$AB$18)*100000)</f>
        <v>0</v>
      </c>
      <c r="AD18" s="161">
        <f>' B_Populations'!R9</f>
        <v>0</v>
      </c>
      <c r="AE18" s="66">
        <f>IF(AD18=0,0,($K$18/$AD$18)*100000)</f>
        <v>0</v>
      </c>
      <c r="AF18" s="161">
        <f>' B_Populations'!T9</f>
        <v>0</v>
      </c>
      <c r="AG18" s="66">
        <f>IF(AF18=0,0,($L$18/$AF$18)*100000)</f>
        <v>0</v>
      </c>
      <c r="AH18" s="122"/>
      <c r="AI18" s="160">
        <f>' B_Populations'!B15</f>
        <v>18136</v>
      </c>
      <c r="AJ18" s="67">
        <v>0.52250099999999999</v>
      </c>
      <c r="AL18" s="115" t="str">
        <f>' B_Populations'!A9</f>
        <v>65-74</v>
      </c>
      <c r="AM18" s="149">
        <f t="shared" ref="AM18:AM20" si="24">O18*AJ18</f>
        <v>0</v>
      </c>
      <c r="AN18" s="150">
        <f t="shared" ref="AN18:AN20" si="25">Q18*AJ18</f>
        <v>0</v>
      </c>
      <c r="AO18" s="150">
        <f t="shared" ref="AO18:AO20" si="26">S18*AJ18</f>
        <v>0</v>
      </c>
      <c r="AP18" s="151">
        <f t="shared" ref="AP18:AP20" si="27">U18*AJ18</f>
        <v>0</v>
      </c>
      <c r="AQ18" s="151">
        <f t="shared" ref="AQ18:AQ20" si="28">W18*AJ18</f>
        <v>0</v>
      </c>
      <c r="AR18" s="151">
        <f t="shared" ref="AR18:AR20" si="29">Y18*AJ18</f>
        <v>0</v>
      </c>
      <c r="AS18" s="151">
        <f t="shared" ref="AS18:AS20" si="30">AA18*AJ18</f>
        <v>0</v>
      </c>
      <c r="AT18" s="151">
        <f t="shared" ref="AT18:AT20" si="31">AC18*AJ18</f>
        <v>0</v>
      </c>
      <c r="AU18" s="151">
        <f t="shared" ref="AU18:AU20" si="32">AE18*AJ18</f>
        <v>0</v>
      </c>
      <c r="AV18" s="151">
        <f t="shared" ref="AV18:AV20" si="33">AG18*AJ18</f>
        <v>0</v>
      </c>
    </row>
    <row r="19" spans="2:48" x14ac:dyDescent="0.25">
      <c r="B19" s="158" t="str">
        <f>' B_Populations'!A10</f>
        <v>75-84</v>
      </c>
      <c r="C19" s="179"/>
      <c r="D19" s="180"/>
      <c r="E19" s="128"/>
      <c r="F19" s="129"/>
      <c r="G19" s="129"/>
      <c r="H19" s="129"/>
      <c r="I19" s="129"/>
      <c r="J19" s="130"/>
      <c r="K19" s="130"/>
      <c r="L19" s="147"/>
      <c r="M19" s="122"/>
      <c r="N19" s="161">
        <f>' B_Populations'!B10</f>
        <v>0</v>
      </c>
      <c r="O19" s="66">
        <f>IF(N19=0,0,($C$19/$N$19)*100000)</f>
        <v>0</v>
      </c>
      <c r="P19" s="161">
        <f>' B_Populations'!D10</f>
        <v>0</v>
      </c>
      <c r="Q19" s="66">
        <f>IF(P19=0,0,($D$19/$P$19)*100000)</f>
        <v>0</v>
      </c>
      <c r="R19" s="161">
        <f>' B_Populations'!F10</f>
        <v>0</v>
      </c>
      <c r="S19" s="66">
        <f>IF(R19=0,0,($E$19/$R$19)*100000)</f>
        <v>0</v>
      </c>
      <c r="T19" s="161">
        <f>' B_Populations'!H10</f>
        <v>0</v>
      </c>
      <c r="U19" s="66">
        <f>IF(T19=0,0,($F$19/$T$19)*100000)</f>
        <v>0</v>
      </c>
      <c r="V19" s="161">
        <f>' B_Populations'!J10</f>
        <v>0</v>
      </c>
      <c r="W19" s="66">
        <f>IF(V19=0,0,($G$19/$V$19)*100000)</f>
        <v>0</v>
      </c>
      <c r="X19" s="161">
        <f>' B_Populations'!L10</f>
        <v>0</v>
      </c>
      <c r="Y19" s="66">
        <f>IF(X19=0,0,($H$19/$X$19)*100000)</f>
        <v>0</v>
      </c>
      <c r="Z19" s="161">
        <f>' B_Populations'!N10</f>
        <v>0</v>
      </c>
      <c r="AA19" s="66">
        <f>IF(Z19=0,0,($I$19/$Z$19)*100000)</f>
        <v>0</v>
      </c>
      <c r="AB19" s="161">
        <f>' B_Populations'!P10</f>
        <v>0</v>
      </c>
      <c r="AC19" s="66">
        <f>IF(AB19=0,0,($J$19/$AB$19)*100000)</f>
        <v>0</v>
      </c>
      <c r="AD19" s="161">
        <f>' B_Populations'!R10</f>
        <v>0</v>
      </c>
      <c r="AE19" s="66">
        <f>IF(AD19=0,0,($K$19/$AD$19)*100000)</f>
        <v>0</v>
      </c>
      <c r="AF19" s="161">
        <f>' B_Populations'!T10</f>
        <v>0</v>
      </c>
      <c r="AG19" s="66">
        <f>IF(AF19=0,0,($L$19/$AF$19)*100000)</f>
        <v>0</v>
      </c>
      <c r="AH19" s="122"/>
      <c r="AI19" s="160">
        <f>' B_Populations'!B16</f>
        <v>12315</v>
      </c>
      <c r="AJ19" s="67">
        <v>0.35479699999999997</v>
      </c>
      <c r="AL19" s="115" t="str">
        <f>' B_Populations'!A10</f>
        <v>75-84</v>
      </c>
      <c r="AM19" s="149">
        <f t="shared" si="24"/>
        <v>0</v>
      </c>
      <c r="AN19" s="150">
        <f t="shared" si="25"/>
        <v>0</v>
      </c>
      <c r="AO19" s="150">
        <f t="shared" si="26"/>
        <v>0</v>
      </c>
      <c r="AP19" s="151">
        <f t="shared" si="27"/>
        <v>0</v>
      </c>
      <c r="AQ19" s="151">
        <f t="shared" si="28"/>
        <v>0</v>
      </c>
      <c r="AR19" s="151">
        <f t="shared" si="29"/>
        <v>0</v>
      </c>
      <c r="AS19" s="151">
        <f t="shared" si="30"/>
        <v>0</v>
      </c>
      <c r="AT19" s="151">
        <f t="shared" si="31"/>
        <v>0</v>
      </c>
      <c r="AU19" s="151">
        <f t="shared" si="32"/>
        <v>0</v>
      </c>
      <c r="AV19" s="151">
        <f t="shared" si="33"/>
        <v>0</v>
      </c>
    </row>
    <row r="20" spans="2:48" x14ac:dyDescent="0.25">
      <c r="B20" s="158" t="str">
        <f>' B_Populations'!A11</f>
        <v>85+</v>
      </c>
      <c r="C20" s="179"/>
      <c r="D20" s="180"/>
      <c r="E20" s="128"/>
      <c r="F20" s="129"/>
      <c r="G20" s="129"/>
      <c r="H20" s="129"/>
      <c r="I20" s="129"/>
      <c r="J20" s="130"/>
      <c r="K20" s="130"/>
      <c r="L20" s="147"/>
      <c r="M20" s="122"/>
      <c r="N20" s="161">
        <f>' B_Populations'!B11</f>
        <v>0</v>
      </c>
      <c r="O20" s="66">
        <f>IF(N20=0,0,($C$20/$N$20)*100000)</f>
        <v>0</v>
      </c>
      <c r="P20" s="161">
        <f>' B_Populations'!D11</f>
        <v>0</v>
      </c>
      <c r="Q20" s="66">
        <f>IF(P20=0,0,($D$20/$P$20)*100000)</f>
        <v>0</v>
      </c>
      <c r="R20" s="161">
        <f>' B_Populations'!F11</f>
        <v>0</v>
      </c>
      <c r="S20" s="66">
        <f>IF(R20=0,0,($E$20/$R$20)*100000)</f>
        <v>0</v>
      </c>
      <c r="T20" s="161">
        <f>' B_Populations'!H11</f>
        <v>0</v>
      </c>
      <c r="U20" s="66">
        <f>IF(T20=0,0,($F$20/$T$20)*100000)</f>
        <v>0</v>
      </c>
      <c r="V20" s="161">
        <f>' B_Populations'!J11</f>
        <v>0</v>
      </c>
      <c r="W20" s="66">
        <f>IF(V20=0,0,($G$20/$V$20)*100000)</f>
        <v>0</v>
      </c>
      <c r="X20" s="161">
        <f>' B_Populations'!L11</f>
        <v>0</v>
      </c>
      <c r="Y20" s="66">
        <f>IF(X20=0,0,($H$20/$X$20)*100000)</f>
        <v>0</v>
      </c>
      <c r="Z20" s="161">
        <f>' B_Populations'!N11</f>
        <v>0</v>
      </c>
      <c r="AA20" s="66">
        <f>IF(Z20=0,0,($I$20/$Z$20)*100000)</f>
        <v>0</v>
      </c>
      <c r="AB20" s="161">
        <f>' B_Populations'!P11</f>
        <v>0</v>
      </c>
      <c r="AC20" s="66">
        <f>IF(AB20=0,0,($J$20/$AB$20)*100000)</f>
        <v>0</v>
      </c>
      <c r="AD20" s="161">
        <f>' B_Populations'!R11</f>
        <v>0</v>
      </c>
      <c r="AE20" s="66">
        <f>IF(AD20=0,0,($K$20/$AD$20)*100000)</f>
        <v>0</v>
      </c>
      <c r="AF20" s="161">
        <f>' B_Populations'!T11</f>
        <v>0</v>
      </c>
      <c r="AG20" s="66">
        <f>IF(AF20=0,0,($L$20/$AF$20)*100000)</f>
        <v>0</v>
      </c>
      <c r="AH20" s="122"/>
      <c r="AI20" s="160">
        <f>' B_Populations'!B17</f>
        <v>4259</v>
      </c>
      <c r="AJ20" s="67">
        <v>0.12270200000000001</v>
      </c>
      <c r="AL20" s="115" t="str">
        <f>' B_Populations'!A11</f>
        <v>85+</v>
      </c>
      <c r="AM20" s="149">
        <f t="shared" si="24"/>
        <v>0</v>
      </c>
      <c r="AN20" s="150">
        <f t="shared" si="25"/>
        <v>0</v>
      </c>
      <c r="AO20" s="150">
        <f t="shared" si="26"/>
        <v>0</v>
      </c>
      <c r="AP20" s="151">
        <f t="shared" si="27"/>
        <v>0</v>
      </c>
      <c r="AQ20" s="151">
        <f t="shared" si="28"/>
        <v>0</v>
      </c>
      <c r="AR20" s="151">
        <f t="shared" si="29"/>
        <v>0</v>
      </c>
      <c r="AS20" s="151">
        <f t="shared" si="30"/>
        <v>0</v>
      </c>
      <c r="AT20" s="151">
        <f t="shared" si="31"/>
        <v>0</v>
      </c>
      <c r="AU20" s="151">
        <f t="shared" si="32"/>
        <v>0</v>
      </c>
      <c r="AV20" s="151">
        <f t="shared" si="33"/>
        <v>0</v>
      </c>
    </row>
    <row r="21" spans="2:48" x14ac:dyDescent="0.25">
      <c r="B21" s="148" t="s">
        <v>110</v>
      </c>
      <c r="C21" s="187">
        <f t="shared" ref="C21:L21" si="34">SUM(C18:C20)</f>
        <v>0</v>
      </c>
      <c r="D21" s="188">
        <f t="shared" si="34"/>
        <v>0</v>
      </c>
      <c r="E21" s="188">
        <f t="shared" si="34"/>
        <v>0</v>
      </c>
      <c r="F21" s="189">
        <f t="shared" si="34"/>
        <v>0</v>
      </c>
      <c r="G21" s="189">
        <f t="shared" si="34"/>
        <v>0</v>
      </c>
      <c r="H21" s="189">
        <f t="shared" si="34"/>
        <v>0</v>
      </c>
      <c r="I21" s="189">
        <f t="shared" si="34"/>
        <v>0</v>
      </c>
      <c r="J21" s="189">
        <f t="shared" si="34"/>
        <v>0</v>
      </c>
      <c r="K21" s="189">
        <f t="shared" si="34"/>
        <v>0</v>
      </c>
      <c r="L21" s="189">
        <f t="shared" si="34"/>
        <v>0</v>
      </c>
      <c r="N21" s="161">
        <f>' B_Populations'!B12</f>
        <v>0</v>
      </c>
      <c r="O21" s="133">
        <f>SUM(O18:O20)</f>
        <v>0</v>
      </c>
      <c r="P21" s="161">
        <f>' B_Populations'!D12</f>
        <v>0</v>
      </c>
      <c r="Q21" s="133">
        <f>SUM(Q18:Q20)</f>
        <v>0</v>
      </c>
      <c r="R21" s="161">
        <f>' B_Populations'!F12</f>
        <v>0</v>
      </c>
      <c r="S21" s="133">
        <f>SUM(S18:S20)</f>
        <v>0</v>
      </c>
      <c r="T21" s="161">
        <f>' B_Populations'!H12</f>
        <v>0</v>
      </c>
      <c r="U21" s="133">
        <f>SUM(U18:U20)</f>
        <v>0</v>
      </c>
      <c r="V21" s="161">
        <f>' B_Populations'!J12</f>
        <v>0</v>
      </c>
      <c r="W21" s="133">
        <f>SUM(W18:W20)</f>
        <v>0</v>
      </c>
      <c r="X21" s="161">
        <f>' B_Populations'!L12</f>
        <v>0</v>
      </c>
      <c r="Y21" s="133">
        <f>SUM(Y18:Y20)</f>
        <v>0</v>
      </c>
      <c r="Z21" s="161">
        <f>' B_Populations'!N12</f>
        <v>0</v>
      </c>
      <c r="AA21" s="133">
        <f>SUM(AA18:AA20)</f>
        <v>0</v>
      </c>
      <c r="AB21" s="161">
        <f>' B_Populations'!P12</f>
        <v>0</v>
      </c>
      <c r="AC21" s="133">
        <f>SUM(AC18:AC20)</f>
        <v>0</v>
      </c>
      <c r="AD21" s="161">
        <f>' B_Populations'!R12</f>
        <v>0</v>
      </c>
      <c r="AE21" s="133">
        <f>SUM(AE18:AE20)</f>
        <v>0</v>
      </c>
      <c r="AF21" s="161">
        <f>' B_Populations'!T12</f>
        <v>0</v>
      </c>
      <c r="AG21" s="133">
        <f>SUM(AG18:AG20)</f>
        <v>0</v>
      </c>
      <c r="AI21" s="160">
        <f>' B_Populations'!B18</f>
        <v>34710</v>
      </c>
      <c r="AJ21" s="135">
        <v>1</v>
      </c>
      <c r="AL21" s="115" t="str">
        <f>[1]Populations!B22</f>
        <v>Total</v>
      </c>
      <c r="AM21" s="149">
        <f t="shared" ref="AM21:AV21" si="35">SUM(AM18:AM20)</f>
        <v>0</v>
      </c>
      <c r="AN21" s="150">
        <f t="shared" si="35"/>
        <v>0</v>
      </c>
      <c r="AO21" s="150">
        <f t="shared" si="35"/>
        <v>0</v>
      </c>
      <c r="AP21" s="152">
        <f t="shared" si="35"/>
        <v>0</v>
      </c>
      <c r="AQ21" s="152">
        <f t="shared" si="35"/>
        <v>0</v>
      </c>
      <c r="AR21" s="152">
        <f t="shared" si="35"/>
        <v>0</v>
      </c>
      <c r="AS21" s="152">
        <f t="shared" si="35"/>
        <v>0</v>
      </c>
      <c r="AT21" s="152">
        <f t="shared" si="35"/>
        <v>0</v>
      </c>
      <c r="AU21" s="152">
        <f t="shared" si="35"/>
        <v>0</v>
      </c>
      <c r="AV21" s="152">
        <f t="shared" si="35"/>
        <v>0</v>
      </c>
    </row>
  </sheetData>
  <mergeCells count="2">
    <mergeCell ref="B1:E1"/>
    <mergeCell ref="AL1:AN1"/>
  </mergeCells>
  <pageMargins left="0.7" right="0.7" top="0.75" bottom="0.75" header="0.3" footer="0.3"/>
  <pageSetup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8C8CC-B876-4EBB-AD86-714B55A36401}">
  <dimension ref="A1:AV21"/>
  <sheetViews>
    <sheetView zoomScale="80" zoomScaleNormal="80" zoomScaleSheetLayoutView="50" workbookViewId="0">
      <selection activeCell="D5" sqref="D5"/>
    </sheetView>
  </sheetViews>
  <sheetFormatPr defaultColWidth="8.7265625" defaultRowHeight="12.5" x14ac:dyDescent="0.25"/>
  <cols>
    <col min="1" max="1" width="11.453125" style="85" customWidth="1"/>
    <col min="2" max="2" width="8.7265625" style="85"/>
    <col min="3" max="3" width="15.1796875" style="85" customWidth="1"/>
    <col min="4" max="4" width="15.54296875" style="85" customWidth="1"/>
    <col min="5" max="5" width="15.1796875" style="85" customWidth="1"/>
    <col min="6" max="6" width="17.81640625" style="85" customWidth="1"/>
    <col min="7" max="7" width="15.54296875" style="85" customWidth="1"/>
    <col min="8" max="8" width="15.453125" style="85" customWidth="1"/>
    <col min="9" max="11" width="15.1796875" style="85" customWidth="1"/>
    <col min="12" max="12" width="15.54296875" style="85" customWidth="1"/>
    <col min="13" max="13" width="6" style="85" customWidth="1"/>
    <col min="14" max="14" width="15.1796875" style="85" customWidth="1"/>
    <col min="15" max="27" width="11.1796875" style="85" hidden="1" customWidth="1"/>
    <col min="28" max="29" width="12.54296875" style="85" hidden="1" customWidth="1"/>
    <col min="30" max="33" width="11.1796875" style="85" hidden="1" customWidth="1"/>
    <col min="34" max="34" width="6" style="85" customWidth="1"/>
    <col min="35" max="35" width="19.1796875" style="85" customWidth="1"/>
    <col min="36" max="36" width="14.54296875" style="85" hidden="1" customWidth="1"/>
    <col min="37" max="37" width="6" style="85" customWidth="1"/>
    <col min="38" max="38" width="8.81640625" style="85" customWidth="1"/>
    <col min="39" max="40" width="15.54296875" style="85" customWidth="1"/>
    <col min="41" max="41" width="15.1796875" style="85" customWidth="1"/>
    <col min="42" max="42" width="15.453125" style="85" customWidth="1"/>
    <col min="43" max="43" width="15.54296875" style="85" customWidth="1"/>
    <col min="44" max="44" width="15.453125" style="85" customWidth="1"/>
    <col min="45" max="48" width="15.1796875" style="85" customWidth="1"/>
    <col min="49" max="16384" width="8.7265625" style="85"/>
  </cols>
  <sheetData>
    <row r="1" spans="1:48" ht="78.650000000000006" customHeight="1" x14ac:dyDescent="0.25">
      <c r="A1" s="169" t="s">
        <v>122</v>
      </c>
      <c r="B1" s="268" t="s">
        <v>119</v>
      </c>
      <c r="C1" s="269"/>
      <c r="D1" s="269"/>
      <c r="E1" s="269"/>
      <c r="F1" s="99" t="s">
        <v>95</v>
      </c>
      <c r="G1" s="100"/>
      <c r="H1" s="100"/>
      <c r="I1" s="100"/>
      <c r="J1" s="100"/>
      <c r="K1" s="100"/>
      <c r="L1" s="100"/>
      <c r="N1" s="172" t="s">
        <v>96</v>
      </c>
      <c r="AI1" s="172" t="s">
        <v>123</v>
      </c>
      <c r="AJ1" s="153"/>
      <c r="AL1" s="268" t="s">
        <v>98</v>
      </c>
      <c r="AM1" s="269"/>
      <c r="AN1" s="269"/>
      <c r="AO1" s="102"/>
      <c r="AP1" s="102"/>
      <c r="AQ1" s="102"/>
      <c r="AR1" s="102"/>
      <c r="AS1" s="102"/>
      <c r="AT1" s="102"/>
      <c r="AU1" s="102"/>
      <c r="AV1" s="102"/>
    </row>
    <row r="2" spans="1:48" x14ac:dyDescent="0.25">
      <c r="B2" s="103"/>
      <c r="C2" s="103"/>
      <c r="D2" s="104" t="s">
        <v>99</v>
      </c>
      <c r="E2" s="104"/>
      <c r="F2" s="105" t="s">
        <v>100</v>
      </c>
      <c r="G2" s="105"/>
      <c r="H2" s="105"/>
      <c r="I2" s="105"/>
      <c r="J2" s="105"/>
      <c r="K2" s="105"/>
      <c r="L2" s="105"/>
      <c r="AM2" s="85" t="s">
        <v>101</v>
      </c>
    </row>
    <row r="3" spans="1:48" ht="39" x14ac:dyDescent="0.3">
      <c r="B3" s="106" t="s">
        <v>54</v>
      </c>
      <c r="C3" s="107" t="s">
        <v>102</v>
      </c>
      <c r="D3" s="108" t="s">
        <v>103</v>
      </c>
      <c r="E3" s="108" t="s">
        <v>104</v>
      </c>
      <c r="F3" s="109" t="str">
        <f>[1]Populations!I44</f>
        <v>White-Not Hispanic</v>
      </c>
      <c r="G3" s="109" t="str">
        <f>[1]Populations!K44</f>
        <v>Hispanic</v>
      </c>
      <c r="H3" s="109" t="str">
        <f>[1]Populations!M44</f>
        <v>Black-Not Hispanic</v>
      </c>
      <c r="I3" s="109" t="str">
        <f>[1]Populations!O44</f>
        <v>Asian</v>
      </c>
      <c r="J3" s="109" t="str">
        <f>[1]Populations!Q44</f>
        <v>American Indian/Alaska Native</v>
      </c>
      <c r="K3" s="109" t="str">
        <f>[1]Populations!S44</f>
        <v>Other</v>
      </c>
      <c r="L3" s="109" t="str">
        <f>[1]Populations!U44</f>
        <v>Other</v>
      </c>
      <c r="M3" s="110"/>
      <c r="N3" s="111" t="s">
        <v>121</v>
      </c>
      <c r="O3" s="111" t="s">
        <v>106</v>
      </c>
      <c r="P3" s="111" t="str">
        <f>[1]Populations!E44</f>
        <v>Male</v>
      </c>
      <c r="Q3" s="111" t="s">
        <v>106</v>
      </c>
      <c r="R3" s="111" t="str">
        <f>[1]Populations!G44</f>
        <v>Female</v>
      </c>
      <c r="S3" s="111" t="s">
        <v>106</v>
      </c>
      <c r="T3" s="111" t="str">
        <f>[1]Populations!I44</f>
        <v>White-Not Hispanic</v>
      </c>
      <c r="U3" s="111" t="s">
        <v>106</v>
      </c>
      <c r="V3" s="111" t="str">
        <f>[1]Populations!K44</f>
        <v>Hispanic</v>
      </c>
      <c r="W3" s="111" t="s">
        <v>106</v>
      </c>
      <c r="X3" s="123" t="str">
        <f>[1]Populations!M44</f>
        <v>Black-Not Hispanic</v>
      </c>
      <c r="Y3" s="111" t="s">
        <v>106</v>
      </c>
      <c r="Z3" s="111" t="str">
        <f>[1]Populations!O44</f>
        <v>Asian</v>
      </c>
      <c r="AA3" s="111" t="s">
        <v>106</v>
      </c>
      <c r="AB3" s="111" t="str">
        <f>[1]Populations!Q44</f>
        <v>American Indian/Alaska Native</v>
      </c>
      <c r="AC3" s="111" t="s">
        <v>106</v>
      </c>
      <c r="AD3" s="111" t="str">
        <f>[1]Populations!S44</f>
        <v>Other</v>
      </c>
      <c r="AE3" s="111" t="s">
        <v>106</v>
      </c>
      <c r="AF3" s="111" t="str">
        <f>[1]Populations!U44</f>
        <v>Other</v>
      </c>
      <c r="AG3" s="111" t="s">
        <v>106</v>
      </c>
      <c r="AH3" s="110"/>
      <c r="AI3" s="111" t="s">
        <v>70</v>
      </c>
      <c r="AJ3" s="112" t="s">
        <v>114</v>
      </c>
      <c r="AL3" s="111" t="s">
        <v>54</v>
      </c>
      <c r="AM3" s="113" t="s">
        <v>55</v>
      </c>
      <c r="AN3" s="114" t="s">
        <v>56</v>
      </c>
      <c r="AO3" s="114" t="s">
        <v>57</v>
      </c>
      <c r="AP3" s="109" t="str">
        <f>[1]Populations!I44</f>
        <v>White-Not Hispanic</v>
      </c>
      <c r="AQ3" s="109" t="str">
        <f>[1]Populations!K44</f>
        <v>Hispanic</v>
      </c>
      <c r="AR3" s="109" t="str">
        <f>[1]Populations!M44</f>
        <v>Black-Not Hispanic</v>
      </c>
      <c r="AS3" s="109" t="str">
        <f>[1]Populations!O44</f>
        <v>Asian</v>
      </c>
      <c r="AT3" s="109" t="str">
        <f>[1]Populations!Q44</f>
        <v>American Indian/Alaska Native</v>
      </c>
      <c r="AU3" s="109" t="str">
        <f>[1]Populations!S44</f>
        <v>Other</v>
      </c>
      <c r="AV3" s="109" t="str">
        <f>[1]Populations!U44</f>
        <v>Other</v>
      </c>
    </row>
    <row r="4" spans="1:48" x14ac:dyDescent="0.25">
      <c r="B4" s="115" t="str">
        <f>' B_Populations'!A9</f>
        <v>65-74</v>
      </c>
      <c r="C4" s="116"/>
      <c r="D4" s="117"/>
      <c r="E4" s="118"/>
      <c r="F4" s="119"/>
      <c r="G4" s="119"/>
      <c r="H4" s="119"/>
      <c r="I4" s="119"/>
      <c r="J4" s="120"/>
      <c r="K4" s="120"/>
      <c r="L4" s="121"/>
      <c r="M4" s="122"/>
      <c r="N4" s="161">
        <f>' B_Populations'!B9</f>
        <v>0</v>
      </c>
      <c r="O4" s="66">
        <f>IF(N4=0,0,($C$4/$N$4)*100000)</f>
        <v>0</v>
      </c>
      <c r="P4" s="161">
        <f>' B_Populations'!D9</f>
        <v>0</v>
      </c>
      <c r="Q4" s="66">
        <f>IF(P4=0,0,($D$4/$P$4)*100000)</f>
        <v>0</v>
      </c>
      <c r="R4" s="161">
        <f>' B_Populations'!F9</f>
        <v>0</v>
      </c>
      <c r="S4" s="66">
        <f>IF(R4=0,0,($E$4/$R$4)*100000)</f>
        <v>0</v>
      </c>
      <c r="T4" s="161">
        <f>' B_Populations'!H9</f>
        <v>0</v>
      </c>
      <c r="U4" s="66">
        <f>IF(T4=0,0,($F$4/$T$4)*100000)</f>
        <v>0</v>
      </c>
      <c r="V4" s="161">
        <f>' B_Populations'!J9</f>
        <v>0</v>
      </c>
      <c r="W4" s="66">
        <f>IF(V4=0,0,($G$4/$V$4)*100000)</f>
        <v>0</v>
      </c>
      <c r="X4" s="161">
        <f>' B_Populations'!L9</f>
        <v>0</v>
      </c>
      <c r="Y4" s="66">
        <f>IF(X4=0,0,($H$4/$X$4)*100000)</f>
        <v>0</v>
      </c>
      <c r="Z4" s="161">
        <f>' B_Populations'!N9</f>
        <v>0</v>
      </c>
      <c r="AA4" s="66">
        <f>IF(Z4=0,0,($I$4/$Z$4)*100000)</f>
        <v>0</v>
      </c>
      <c r="AB4" s="161">
        <f>' B_Populations'!P9</f>
        <v>0</v>
      </c>
      <c r="AC4" s="66">
        <f>IF(AB4=0,0,($J$4/$AB$4)*100000)</f>
        <v>0</v>
      </c>
      <c r="AD4" s="161">
        <f>' B_Populations'!R9</f>
        <v>0</v>
      </c>
      <c r="AE4" s="66">
        <f>IF(AD4=0,0,($K$4/$AD$4)*100000)</f>
        <v>0</v>
      </c>
      <c r="AF4" s="161">
        <f>' B_Populations'!T9</f>
        <v>0</v>
      </c>
      <c r="AG4" s="66">
        <f>IF(AF4=0,0,($L$4/$AF$4)*100000)</f>
        <v>0</v>
      </c>
      <c r="AH4" s="122"/>
      <c r="AI4" s="160">
        <f>' B_Populations'!B15</f>
        <v>18136</v>
      </c>
      <c r="AJ4" s="67">
        <v>0.52250099999999999</v>
      </c>
      <c r="AK4" s="122"/>
      <c r="AL4" s="115" t="str">
        <f>' B_Populations'!A9</f>
        <v>65-74</v>
      </c>
      <c r="AM4" s="125">
        <f t="shared" ref="AM4:AM6" si="0">O4*AJ4</f>
        <v>0</v>
      </c>
      <c r="AN4" s="126">
        <f t="shared" ref="AN4:AN6" si="1">Q4*AJ4</f>
        <v>0</v>
      </c>
      <c r="AO4" s="126">
        <f t="shared" ref="AO4:AO6" si="2">S4*AJ4</f>
        <v>0</v>
      </c>
      <c r="AP4" s="127">
        <f t="shared" ref="AP4:AP6" si="3">U4*AJ4</f>
        <v>0</v>
      </c>
      <c r="AQ4" s="127">
        <f t="shared" ref="AQ4:AQ6" si="4">W4*AJ4</f>
        <v>0</v>
      </c>
      <c r="AR4" s="127">
        <f t="shared" ref="AR4:AR6" si="5">Y4*AJ4</f>
        <v>0</v>
      </c>
      <c r="AS4" s="127">
        <f t="shared" ref="AS4:AS6" si="6">AA4*AJ4</f>
        <v>0</v>
      </c>
      <c r="AT4" s="127">
        <f t="shared" ref="AT4:AT6" si="7">AC4*AJ4</f>
        <v>0</v>
      </c>
      <c r="AU4" s="127">
        <f t="shared" ref="AU4:AU6" si="8">AE4*AJ4</f>
        <v>0</v>
      </c>
      <c r="AV4" s="127">
        <f t="shared" ref="AV4:AV6" si="9">AG4*AJ4</f>
        <v>0</v>
      </c>
    </row>
    <row r="5" spans="1:48" x14ac:dyDescent="0.25">
      <c r="B5" s="158" t="str">
        <f>' B_Populations'!A10</f>
        <v>75-84</v>
      </c>
      <c r="C5" s="179"/>
      <c r="D5" s="180"/>
      <c r="E5" s="128"/>
      <c r="F5" s="129"/>
      <c r="G5" s="129"/>
      <c r="H5" s="129"/>
      <c r="I5" s="129"/>
      <c r="J5" s="130"/>
      <c r="K5" s="130"/>
      <c r="L5" s="131"/>
      <c r="M5" s="122"/>
      <c r="N5" s="161">
        <f>' B_Populations'!B10</f>
        <v>0</v>
      </c>
      <c r="O5" s="66">
        <f>IF(N5=0,0,($C$5/$N$5)*100000)</f>
        <v>0</v>
      </c>
      <c r="P5" s="161">
        <f>' B_Populations'!D10</f>
        <v>0</v>
      </c>
      <c r="Q5" s="66">
        <f>IF(P5=0,0,($D$5/$P$5)*100000)</f>
        <v>0</v>
      </c>
      <c r="R5" s="161">
        <f>' B_Populations'!F10</f>
        <v>0</v>
      </c>
      <c r="S5" s="66">
        <f>IF(R5=0,0,($E$5/$R$5)*100000)</f>
        <v>0</v>
      </c>
      <c r="T5" s="161">
        <f>' B_Populations'!H10</f>
        <v>0</v>
      </c>
      <c r="U5" s="66">
        <f>IF(T5=0,0,($F$5/$T$5)*100000)</f>
        <v>0</v>
      </c>
      <c r="V5" s="161">
        <f>' B_Populations'!J10</f>
        <v>0</v>
      </c>
      <c r="W5" s="66">
        <f>IF(V5=0,0,($G$5/$V$5)*100000)</f>
        <v>0</v>
      </c>
      <c r="X5" s="161">
        <f>' B_Populations'!L10</f>
        <v>0</v>
      </c>
      <c r="Y5" s="66">
        <f>IF(X5=0,0,($G$5/$X$5)*100000)</f>
        <v>0</v>
      </c>
      <c r="Z5" s="161">
        <f>' B_Populations'!N10</f>
        <v>0</v>
      </c>
      <c r="AA5" s="66">
        <f>IF(Z5=0,0,($I$5/$Z$5)*100000)</f>
        <v>0</v>
      </c>
      <c r="AB5" s="161">
        <f>' B_Populations'!P10</f>
        <v>0</v>
      </c>
      <c r="AC5" s="66">
        <f>IF(AB5=0,0,($J$5/$AB$5)*100000)</f>
        <v>0</v>
      </c>
      <c r="AD5" s="161">
        <f>' B_Populations'!R10</f>
        <v>0</v>
      </c>
      <c r="AE5" s="66">
        <f>IF(AD5=0,0,($K$5/$AD$5)*100000)</f>
        <v>0</v>
      </c>
      <c r="AF5" s="161">
        <f>' B_Populations'!T10</f>
        <v>0</v>
      </c>
      <c r="AG5" s="66">
        <f>IF(AF5=0,0,($L$5/$AF$5)*100000)</f>
        <v>0</v>
      </c>
      <c r="AH5" s="122"/>
      <c r="AI5" s="160">
        <f>' B_Populations'!B16</f>
        <v>12315</v>
      </c>
      <c r="AJ5" s="67">
        <v>0.35479699999999997</v>
      </c>
      <c r="AK5" s="122"/>
      <c r="AL5" s="115" t="str">
        <f>' B_Populations'!A10</f>
        <v>75-84</v>
      </c>
      <c r="AM5" s="125">
        <f t="shared" si="0"/>
        <v>0</v>
      </c>
      <c r="AN5" s="126">
        <f t="shared" si="1"/>
        <v>0</v>
      </c>
      <c r="AO5" s="126">
        <f t="shared" si="2"/>
        <v>0</v>
      </c>
      <c r="AP5" s="127">
        <f t="shared" si="3"/>
        <v>0</v>
      </c>
      <c r="AQ5" s="127">
        <f t="shared" si="4"/>
        <v>0</v>
      </c>
      <c r="AR5" s="127">
        <f t="shared" si="5"/>
        <v>0</v>
      </c>
      <c r="AS5" s="127">
        <f t="shared" si="6"/>
        <v>0</v>
      </c>
      <c r="AT5" s="127">
        <f t="shared" si="7"/>
        <v>0</v>
      </c>
      <c r="AU5" s="127">
        <f t="shared" si="8"/>
        <v>0</v>
      </c>
      <c r="AV5" s="127">
        <f t="shared" si="9"/>
        <v>0</v>
      </c>
    </row>
    <row r="6" spans="1:48" x14ac:dyDescent="0.25">
      <c r="B6" s="158" t="str">
        <f>' B_Populations'!A11</f>
        <v>85+</v>
      </c>
      <c r="C6" s="179"/>
      <c r="D6" s="180"/>
      <c r="E6" s="128"/>
      <c r="F6" s="129"/>
      <c r="G6" s="129"/>
      <c r="H6" s="129"/>
      <c r="I6" s="129"/>
      <c r="J6" s="130"/>
      <c r="K6" s="130"/>
      <c r="L6" s="131"/>
      <c r="M6" s="122"/>
      <c r="N6" s="161">
        <f>' B_Populations'!B11</f>
        <v>0</v>
      </c>
      <c r="O6" s="66">
        <f>IF(N6=0,0,($C$6/$N$6)*100000)</f>
        <v>0</v>
      </c>
      <c r="P6" s="161">
        <f>' B_Populations'!D11</f>
        <v>0</v>
      </c>
      <c r="Q6" s="66">
        <f>IF(P6=0,0,($D$6/$P$6)*100000)</f>
        <v>0</v>
      </c>
      <c r="R6" s="161">
        <f>' B_Populations'!F11</f>
        <v>0</v>
      </c>
      <c r="S6" s="66">
        <f>IF(R6=0,0,($E$6/$R$6)*100000)</f>
        <v>0</v>
      </c>
      <c r="T6" s="161">
        <f>' B_Populations'!H11</f>
        <v>0</v>
      </c>
      <c r="U6" s="66">
        <f>IF(T6=0,0,($F$6/$T$6)*100000)</f>
        <v>0</v>
      </c>
      <c r="V6" s="161">
        <f>' B_Populations'!J11</f>
        <v>0</v>
      </c>
      <c r="W6" s="66">
        <f>IF(V6=0,0,($G$6/$V$6)*100000)</f>
        <v>0</v>
      </c>
      <c r="X6" s="161">
        <f>' B_Populations'!L11</f>
        <v>0</v>
      </c>
      <c r="Y6" s="66">
        <f>IF(X6=0,0,($G$6/$X$6)*100000)</f>
        <v>0</v>
      </c>
      <c r="Z6" s="161">
        <f>' B_Populations'!N11</f>
        <v>0</v>
      </c>
      <c r="AA6" s="66">
        <f>IF(Z6=0,0,($I$6/$Z$6)*100000)</f>
        <v>0</v>
      </c>
      <c r="AB6" s="161">
        <f>' B_Populations'!P11</f>
        <v>0</v>
      </c>
      <c r="AC6" s="66">
        <f>IF(AB6=0,0,($J$6/$AB$6)*100000)</f>
        <v>0</v>
      </c>
      <c r="AD6" s="161">
        <f>' B_Populations'!R11</f>
        <v>0</v>
      </c>
      <c r="AE6" s="66">
        <f>IF(AD6=0,0,($K$6/$AD$6)*100000)</f>
        <v>0</v>
      </c>
      <c r="AF6" s="161">
        <f>' B_Populations'!T11</f>
        <v>0</v>
      </c>
      <c r="AG6" s="66">
        <f>IF(AF6=0,0,($L$6/$AF$6)*100000)</f>
        <v>0</v>
      </c>
      <c r="AH6" s="122"/>
      <c r="AI6" s="160">
        <f>' B_Populations'!B17</f>
        <v>4259</v>
      </c>
      <c r="AJ6" s="67">
        <v>0.12270200000000001</v>
      </c>
      <c r="AK6" s="122"/>
      <c r="AL6" s="115" t="str">
        <f>' B_Populations'!A11</f>
        <v>85+</v>
      </c>
      <c r="AM6" s="125">
        <f t="shared" si="0"/>
        <v>0</v>
      </c>
      <c r="AN6" s="126">
        <f t="shared" si="1"/>
        <v>0</v>
      </c>
      <c r="AO6" s="126">
        <f t="shared" si="2"/>
        <v>0</v>
      </c>
      <c r="AP6" s="127">
        <f t="shared" si="3"/>
        <v>0</v>
      </c>
      <c r="AQ6" s="127">
        <f t="shared" si="4"/>
        <v>0</v>
      </c>
      <c r="AR6" s="127">
        <f t="shared" si="5"/>
        <v>0</v>
      </c>
      <c r="AS6" s="127">
        <f t="shared" si="6"/>
        <v>0</v>
      </c>
      <c r="AT6" s="127">
        <f t="shared" si="7"/>
        <v>0</v>
      </c>
      <c r="AU6" s="127">
        <f t="shared" si="8"/>
        <v>0</v>
      </c>
      <c r="AV6" s="127">
        <f t="shared" si="9"/>
        <v>0</v>
      </c>
    </row>
    <row r="7" spans="1:48" x14ac:dyDescent="0.25">
      <c r="B7" s="132" t="s">
        <v>110</v>
      </c>
      <c r="C7" s="181">
        <f t="shared" ref="C7:L7" si="10">SUM(C4:C6)</f>
        <v>0</v>
      </c>
      <c r="D7" s="182">
        <f t="shared" si="10"/>
        <v>0</v>
      </c>
      <c r="E7" s="182">
        <f t="shared" si="10"/>
        <v>0</v>
      </c>
      <c r="F7" s="183">
        <f t="shared" si="10"/>
        <v>0</v>
      </c>
      <c r="G7" s="183">
        <f t="shared" si="10"/>
        <v>0</v>
      </c>
      <c r="H7" s="183">
        <f t="shared" si="10"/>
        <v>0</v>
      </c>
      <c r="I7" s="183">
        <f t="shared" si="10"/>
        <v>0</v>
      </c>
      <c r="J7" s="183">
        <f t="shared" si="10"/>
        <v>0</v>
      </c>
      <c r="K7" s="183">
        <f t="shared" si="10"/>
        <v>0</v>
      </c>
      <c r="L7" s="183">
        <f t="shared" si="10"/>
        <v>0</v>
      </c>
      <c r="N7" s="161">
        <f>' B_Populations'!B12</f>
        <v>0</v>
      </c>
      <c r="O7" s="133">
        <f>SUM(O4:O6)</f>
        <v>0</v>
      </c>
      <c r="P7" s="161">
        <f>' B_Populations'!D12</f>
        <v>0</v>
      </c>
      <c r="Q7" s="133">
        <f>SUM(Q4:Q6)</f>
        <v>0</v>
      </c>
      <c r="R7" s="161">
        <f>' B_Populations'!F12</f>
        <v>0</v>
      </c>
      <c r="S7" s="133">
        <f>SUM(S4:S6)</f>
        <v>0</v>
      </c>
      <c r="T7" s="161">
        <f>' B_Populations'!H12</f>
        <v>0</v>
      </c>
      <c r="U7" s="133">
        <f>SUM(U4:U6)</f>
        <v>0</v>
      </c>
      <c r="V7" s="161">
        <f>' B_Populations'!J12</f>
        <v>0</v>
      </c>
      <c r="W7" s="133">
        <f>SUM(W4:W6)</f>
        <v>0</v>
      </c>
      <c r="X7" s="161">
        <f>' B_Populations'!L12</f>
        <v>0</v>
      </c>
      <c r="Y7" s="133">
        <f>SUM(Y4:Y6)</f>
        <v>0</v>
      </c>
      <c r="Z7" s="161">
        <f>' B_Populations'!N12</f>
        <v>0</v>
      </c>
      <c r="AA7" s="133">
        <f>SUM(AA4:AA6)</f>
        <v>0</v>
      </c>
      <c r="AB7" s="161">
        <f>' B_Populations'!P12</f>
        <v>0</v>
      </c>
      <c r="AC7" s="133">
        <f>SUM(AC4:AC6)</f>
        <v>0</v>
      </c>
      <c r="AD7" s="161">
        <f>' B_Populations'!R12</f>
        <v>0</v>
      </c>
      <c r="AE7" s="133">
        <f>SUM(AE4:AE6)</f>
        <v>0</v>
      </c>
      <c r="AF7" s="161">
        <f>' B_Populations'!T12</f>
        <v>0</v>
      </c>
      <c r="AG7" s="133">
        <f>SUM(AG4:AG6)</f>
        <v>0</v>
      </c>
      <c r="AI7" s="160">
        <f>' B_Populations'!B18</f>
        <v>34710</v>
      </c>
      <c r="AJ7" s="135">
        <v>1</v>
      </c>
      <c r="AL7" s="115" t="s">
        <v>55</v>
      </c>
      <c r="AM7" s="125">
        <f t="shared" ref="AM7:AV7" si="11">SUM(AM4:AM6)</f>
        <v>0</v>
      </c>
      <c r="AN7" s="126">
        <f t="shared" si="11"/>
        <v>0</v>
      </c>
      <c r="AO7" s="126">
        <f t="shared" si="11"/>
        <v>0</v>
      </c>
      <c r="AP7" s="136">
        <f t="shared" si="11"/>
        <v>0</v>
      </c>
      <c r="AQ7" s="136">
        <f t="shared" si="11"/>
        <v>0</v>
      </c>
      <c r="AR7" s="136">
        <f t="shared" si="11"/>
        <v>0</v>
      </c>
      <c r="AS7" s="136">
        <f t="shared" si="11"/>
        <v>0</v>
      </c>
      <c r="AT7" s="136">
        <f t="shared" si="11"/>
        <v>0</v>
      </c>
      <c r="AU7" s="136">
        <f t="shared" si="11"/>
        <v>0</v>
      </c>
      <c r="AV7" s="136">
        <f t="shared" si="11"/>
        <v>0</v>
      </c>
    </row>
    <row r="9" spans="1:48" x14ac:dyDescent="0.25">
      <c r="B9" s="137"/>
      <c r="C9" s="137"/>
      <c r="D9" s="138" t="s">
        <v>99</v>
      </c>
      <c r="E9" s="138"/>
      <c r="F9" s="139" t="s">
        <v>100</v>
      </c>
      <c r="G9" s="139"/>
      <c r="H9" s="139"/>
      <c r="I9" s="139"/>
      <c r="J9" s="139"/>
      <c r="K9" s="139"/>
      <c r="L9" s="139"/>
      <c r="AM9" s="85" t="s">
        <v>101</v>
      </c>
    </row>
    <row r="10" spans="1:48" ht="52" customHeight="1" x14ac:dyDescent="0.3">
      <c r="B10" s="106" t="s">
        <v>54</v>
      </c>
      <c r="C10" s="107" t="s">
        <v>111</v>
      </c>
      <c r="D10" s="108" t="s">
        <v>112</v>
      </c>
      <c r="E10" s="108" t="s">
        <v>113</v>
      </c>
      <c r="F10" s="109" t="str">
        <f>[1]Populations!I44</f>
        <v>White-Not Hispanic</v>
      </c>
      <c r="G10" s="109" t="str">
        <f>[1]Populations!K44</f>
        <v>Hispanic</v>
      </c>
      <c r="H10" s="109" t="str">
        <f>[1]Populations!M44</f>
        <v>Black-Not Hispanic</v>
      </c>
      <c r="I10" s="109" t="str">
        <f>[1]Populations!O44</f>
        <v>Asian</v>
      </c>
      <c r="J10" s="109" t="str">
        <f>[1]Populations!Q44</f>
        <v>American Indian/Alaska Native</v>
      </c>
      <c r="K10" s="109" t="str">
        <f>[1]Populations!S44</f>
        <v>Other</v>
      </c>
      <c r="L10" s="109" t="str">
        <f>[1]Populations!U44</f>
        <v>Other</v>
      </c>
      <c r="M10" s="110"/>
      <c r="N10" s="111" t="s">
        <v>121</v>
      </c>
      <c r="O10" s="111" t="s">
        <v>106</v>
      </c>
      <c r="P10" s="111" t="str">
        <f>[1]Populations!E44</f>
        <v>Male</v>
      </c>
      <c r="Q10" s="111" t="s">
        <v>106</v>
      </c>
      <c r="R10" s="111" t="str">
        <f>[1]Populations!G44</f>
        <v>Female</v>
      </c>
      <c r="S10" s="111" t="s">
        <v>106</v>
      </c>
      <c r="T10" s="111" t="str">
        <f>[1]Populations!I44</f>
        <v>White-Not Hispanic</v>
      </c>
      <c r="U10" s="111" t="s">
        <v>106</v>
      </c>
      <c r="V10" s="111" t="str">
        <f>[1]Populations!K44</f>
        <v>Hispanic</v>
      </c>
      <c r="W10" s="111" t="s">
        <v>106</v>
      </c>
      <c r="X10" s="123" t="str">
        <f>[1]Populations!M44</f>
        <v>Black-Not Hispanic</v>
      </c>
      <c r="Y10" s="111" t="s">
        <v>106</v>
      </c>
      <c r="Z10" s="111" t="str">
        <f>[1]Populations!O44</f>
        <v>Asian</v>
      </c>
      <c r="AA10" s="111" t="s">
        <v>106</v>
      </c>
      <c r="AB10" s="111" t="str">
        <f>[1]Populations!Q44</f>
        <v>American Indian/Alaska Native</v>
      </c>
      <c r="AC10" s="111" t="s">
        <v>106</v>
      </c>
      <c r="AD10" s="111" t="str">
        <f>[1]Populations!S44</f>
        <v>Other</v>
      </c>
      <c r="AE10" s="111" t="s">
        <v>106</v>
      </c>
      <c r="AF10" s="111" t="str">
        <f>[1]Populations!U44</f>
        <v>Other</v>
      </c>
      <c r="AG10" s="111" t="s">
        <v>106</v>
      </c>
      <c r="AH10" s="110"/>
      <c r="AI10" s="111" t="s">
        <v>70</v>
      </c>
      <c r="AJ10" s="111" t="s">
        <v>114</v>
      </c>
      <c r="AL10" s="111" t="s">
        <v>54</v>
      </c>
      <c r="AM10" s="113" t="s">
        <v>55</v>
      </c>
      <c r="AN10" s="114" t="s">
        <v>56</v>
      </c>
      <c r="AO10" s="114" t="s">
        <v>57</v>
      </c>
      <c r="AP10" s="109" t="str">
        <f>[1]Populations!I44</f>
        <v>White-Not Hispanic</v>
      </c>
      <c r="AQ10" s="109" t="str">
        <f>[1]Populations!K44</f>
        <v>Hispanic</v>
      </c>
      <c r="AR10" s="109" t="str">
        <f>[1]Populations!M44</f>
        <v>Black-Not Hispanic</v>
      </c>
      <c r="AS10" s="109" t="str">
        <f>[1]Populations!O44</f>
        <v>Asian</v>
      </c>
      <c r="AT10" s="109" t="str">
        <f>[1]Populations!Q44</f>
        <v>American Indian/Alaska Native</v>
      </c>
      <c r="AU10" s="109" t="str">
        <f>[1]Populations!S44</f>
        <v>Other</v>
      </c>
      <c r="AV10" s="109" t="str">
        <f>[1]Populations!U44</f>
        <v>Other</v>
      </c>
    </row>
    <row r="11" spans="1:48" x14ac:dyDescent="0.25">
      <c r="B11" s="115" t="str">
        <f>' B_Populations'!A9</f>
        <v>65-74</v>
      </c>
      <c r="C11" s="116"/>
      <c r="D11" s="117"/>
      <c r="E11" s="118"/>
      <c r="F11" s="119"/>
      <c r="G11" s="119"/>
      <c r="H11" s="119"/>
      <c r="I11" s="119"/>
      <c r="J11" s="120"/>
      <c r="K11" s="120"/>
      <c r="L11" s="140"/>
      <c r="M11" s="122"/>
      <c r="N11" s="161">
        <f>' B_Populations'!B9</f>
        <v>0</v>
      </c>
      <c r="O11" s="66">
        <f>IF(N11=0,0,($C$11/$N$11)*100000)</f>
        <v>0</v>
      </c>
      <c r="P11" s="161">
        <f>' B_Populations'!D9</f>
        <v>0</v>
      </c>
      <c r="Q11" s="66">
        <f>IF(P11=0,0,($D$11/$P$11)*100000)</f>
        <v>0</v>
      </c>
      <c r="R11" s="161">
        <f>' B_Populations'!F9</f>
        <v>0</v>
      </c>
      <c r="S11" s="66">
        <f>IF(R11=0,0,($E$11/$R$11)*100000)</f>
        <v>0</v>
      </c>
      <c r="T11" s="161">
        <f>' B_Populations'!H9</f>
        <v>0</v>
      </c>
      <c r="U11" s="66">
        <f>IF(T11=0,0,($F$11/$T$11)*100000)</f>
        <v>0</v>
      </c>
      <c r="V11" s="161">
        <f>' B_Populations'!J9</f>
        <v>0</v>
      </c>
      <c r="W11" s="66">
        <f>IF(V11=0,0,($G$11/$V$11)*100000)</f>
        <v>0</v>
      </c>
      <c r="X11" s="161">
        <f>' B_Populations'!L9</f>
        <v>0</v>
      </c>
      <c r="Y11" s="66">
        <f>IF(X11=0,0,($H$11/$X$11)*100000)</f>
        <v>0</v>
      </c>
      <c r="Z11" s="161">
        <f>' B_Populations'!N9</f>
        <v>0</v>
      </c>
      <c r="AA11" s="66">
        <f>IF(Z11=0,0,($I$11/$Z$11)*100000)</f>
        <v>0</v>
      </c>
      <c r="AB11" s="161">
        <f>' B_Populations'!P9</f>
        <v>0</v>
      </c>
      <c r="AC11" s="66">
        <f>IF(AB11=0,0,($J$11/$AB$11)*100000)</f>
        <v>0</v>
      </c>
      <c r="AD11" s="161">
        <f>' B_Populations'!R9</f>
        <v>0</v>
      </c>
      <c r="AE11" s="66">
        <f>IF(AD11=0,0,($K$11/$AD$11)*100000)</f>
        <v>0</v>
      </c>
      <c r="AF11" s="161">
        <f>' B_Populations'!T9</f>
        <v>0</v>
      </c>
      <c r="AG11" s="66">
        <f>IF(AF11=0,0,($L$11/$AF$11)*100000)</f>
        <v>0</v>
      </c>
      <c r="AH11" s="122"/>
      <c r="AI11" s="160">
        <f>' B_Populations'!B15</f>
        <v>18136</v>
      </c>
      <c r="AJ11" s="67">
        <v>0.52250099999999999</v>
      </c>
      <c r="AL11" s="115" t="str">
        <f>' B_Populations'!A9</f>
        <v>65-74</v>
      </c>
      <c r="AM11" s="149">
        <f t="shared" ref="AM11:AM13" si="12">O11*AJ11</f>
        <v>0</v>
      </c>
      <c r="AN11" s="150">
        <f t="shared" ref="AN11:AN13" si="13">Q11*AJ11</f>
        <v>0</v>
      </c>
      <c r="AO11" s="150">
        <f t="shared" ref="AO11:AO13" si="14">S11*AJ11</f>
        <v>0</v>
      </c>
      <c r="AP11" s="151">
        <f t="shared" ref="AP11:AP13" si="15">U11*AJ11</f>
        <v>0</v>
      </c>
      <c r="AQ11" s="151">
        <f t="shared" ref="AQ11:AQ13" si="16">W11*AJ11</f>
        <v>0</v>
      </c>
      <c r="AR11" s="151">
        <f t="shared" ref="AR11:AR13" si="17">Y11*AJ11</f>
        <v>0</v>
      </c>
      <c r="AS11" s="151">
        <f t="shared" ref="AS11:AS13" si="18">AA11*AJ11</f>
        <v>0</v>
      </c>
      <c r="AT11" s="151">
        <f t="shared" ref="AT11:AT13" si="19">AC11*AJ11</f>
        <v>0</v>
      </c>
      <c r="AU11" s="151">
        <f t="shared" ref="AU11:AU13" si="20">AE11*AJ11</f>
        <v>0</v>
      </c>
      <c r="AV11" s="151">
        <f t="shared" ref="AV11:AV13" si="21">AG11*AJ11</f>
        <v>0</v>
      </c>
    </row>
    <row r="12" spans="1:48" x14ac:dyDescent="0.25">
      <c r="B12" s="158" t="str">
        <f>' B_Populations'!A10</f>
        <v>75-84</v>
      </c>
      <c r="C12" s="179"/>
      <c r="D12" s="180"/>
      <c r="E12" s="128"/>
      <c r="F12" s="129"/>
      <c r="G12" s="129"/>
      <c r="H12" s="129"/>
      <c r="I12" s="129"/>
      <c r="J12" s="130"/>
      <c r="K12" s="130"/>
      <c r="L12" s="141"/>
      <c r="M12" s="122"/>
      <c r="N12" s="161">
        <f>' B_Populations'!B10</f>
        <v>0</v>
      </c>
      <c r="O12" s="66">
        <f>IF(N12=0,0,($C$12/$N$12)*100000)</f>
        <v>0</v>
      </c>
      <c r="P12" s="161">
        <f>' B_Populations'!D10</f>
        <v>0</v>
      </c>
      <c r="Q12" s="66">
        <f>IF(P12=0,0,($D$12/$P$12)*100000)</f>
        <v>0</v>
      </c>
      <c r="R12" s="161">
        <f>' B_Populations'!F10</f>
        <v>0</v>
      </c>
      <c r="S12" s="66">
        <f>IF(R12=0,0,($E$12/$R$12)*100000)</f>
        <v>0</v>
      </c>
      <c r="T12" s="161">
        <f>' B_Populations'!H10</f>
        <v>0</v>
      </c>
      <c r="U12" s="66">
        <f>IF(T12=0,0,($F$12/$T$12)*100000)</f>
        <v>0</v>
      </c>
      <c r="V12" s="161">
        <f>' B_Populations'!J10</f>
        <v>0</v>
      </c>
      <c r="W12" s="66">
        <f>IF(V12=0,0,($G$12/$V$12)*100000)</f>
        <v>0</v>
      </c>
      <c r="X12" s="161">
        <f>' B_Populations'!L10</f>
        <v>0</v>
      </c>
      <c r="Y12" s="66">
        <f>IF(X12=0,0,($H$12/$X$12)*100000)</f>
        <v>0</v>
      </c>
      <c r="Z12" s="161">
        <f>' B_Populations'!N10</f>
        <v>0</v>
      </c>
      <c r="AA12" s="66">
        <f>IF(Z12=0,0,($I$12/$Z$12)*100000)</f>
        <v>0</v>
      </c>
      <c r="AB12" s="161">
        <f>' B_Populations'!P10</f>
        <v>0</v>
      </c>
      <c r="AC12" s="66">
        <f>IF(AB12=0,0,($J$12/$AB$12)*100000)</f>
        <v>0</v>
      </c>
      <c r="AD12" s="161">
        <f>' B_Populations'!R10</f>
        <v>0</v>
      </c>
      <c r="AE12" s="66">
        <f>IF(AD12=0,0,($K$12/$AD$12)*100000)</f>
        <v>0</v>
      </c>
      <c r="AF12" s="161">
        <f>' B_Populations'!T10</f>
        <v>0</v>
      </c>
      <c r="AG12" s="66">
        <f>IF(AF12=0,0,($L$12/$AF$12)*100000)</f>
        <v>0</v>
      </c>
      <c r="AH12" s="122"/>
      <c r="AI12" s="160">
        <f>' B_Populations'!B16</f>
        <v>12315</v>
      </c>
      <c r="AJ12" s="67">
        <v>0.35479699999999997</v>
      </c>
      <c r="AL12" s="115" t="str">
        <f>' B_Populations'!A10</f>
        <v>75-84</v>
      </c>
      <c r="AM12" s="149">
        <f t="shared" si="12"/>
        <v>0</v>
      </c>
      <c r="AN12" s="150">
        <f t="shared" si="13"/>
        <v>0</v>
      </c>
      <c r="AO12" s="150">
        <f t="shared" si="14"/>
        <v>0</v>
      </c>
      <c r="AP12" s="151">
        <f t="shared" si="15"/>
        <v>0</v>
      </c>
      <c r="AQ12" s="151">
        <f t="shared" si="16"/>
        <v>0</v>
      </c>
      <c r="AR12" s="151">
        <f t="shared" si="17"/>
        <v>0</v>
      </c>
      <c r="AS12" s="151">
        <f t="shared" si="18"/>
        <v>0</v>
      </c>
      <c r="AT12" s="151">
        <f t="shared" si="19"/>
        <v>0</v>
      </c>
      <c r="AU12" s="151">
        <f t="shared" si="20"/>
        <v>0</v>
      </c>
      <c r="AV12" s="151">
        <f t="shared" si="21"/>
        <v>0</v>
      </c>
    </row>
    <row r="13" spans="1:48" x14ac:dyDescent="0.25">
      <c r="B13" s="158" t="str">
        <f>' B_Populations'!A11</f>
        <v>85+</v>
      </c>
      <c r="C13" s="179"/>
      <c r="D13" s="180"/>
      <c r="E13" s="128"/>
      <c r="F13" s="129"/>
      <c r="G13" s="129"/>
      <c r="H13" s="129"/>
      <c r="I13" s="129"/>
      <c r="J13" s="130"/>
      <c r="K13" s="130"/>
      <c r="L13" s="141"/>
      <c r="M13" s="122"/>
      <c r="N13" s="161">
        <f>' B_Populations'!B11</f>
        <v>0</v>
      </c>
      <c r="O13" s="66">
        <f>IF(N13=0,0,($C$13/$N$13)*100000)</f>
        <v>0</v>
      </c>
      <c r="P13" s="161">
        <f>' B_Populations'!D11</f>
        <v>0</v>
      </c>
      <c r="Q13" s="66">
        <f>IF(P13=0,0,($D$13/$P$13)*100000)</f>
        <v>0</v>
      </c>
      <c r="R13" s="161">
        <f>' B_Populations'!F11</f>
        <v>0</v>
      </c>
      <c r="S13" s="66">
        <f>IF(R13=0,0,($E$13/$R$13)*100000)</f>
        <v>0</v>
      </c>
      <c r="T13" s="161">
        <f>' B_Populations'!H11</f>
        <v>0</v>
      </c>
      <c r="U13" s="66">
        <f>IF(T13=0,0,($F$13/$T$13)*100000)</f>
        <v>0</v>
      </c>
      <c r="V13" s="161">
        <f>' B_Populations'!J11</f>
        <v>0</v>
      </c>
      <c r="W13" s="66">
        <f>IF(V13=0,0,($G$13/$V$13)*100000)</f>
        <v>0</v>
      </c>
      <c r="X13" s="161">
        <f>' B_Populations'!L11</f>
        <v>0</v>
      </c>
      <c r="Y13" s="66">
        <f>IF(X13=0,0,($H$13/$X$13)*100000)</f>
        <v>0</v>
      </c>
      <c r="Z13" s="161">
        <f>' B_Populations'!N11</f>
        <v>0</v>
      </c>
      <c r="AA13" s="66">
        <f>IF(Z13=0,0,($I$13/$Z$13)*100000)</f>
        <v>0</v>
      </c>
      <c r="AB13" s="161">
        <f>' B_Populations'!P11</f>
        <v>0</v>
      </c>
      <c r="AC13" s="66">
        <f>IF(AB13=0,0,($J$13/$AB$13)*100000)</f>
        <v>0</v>
      </c>
      <c r="AD13" s="161">
        <f>' B_Populations'!R11</f>
        <v>0</v>
      </c>
      <c r="AE13" s="66">
        <f>IF(AD13=0,0,($K$13/$AD$13)*100000)</f>
        <v>0</v>
      </c>
      <c r="AF13" s="161">
        <f>' B_Populations'!T11</f>
        <v>0</v>
      </c>
      <c r="AG13" s="66">
        <f>IF(AF13=0,0,($L$13/$AF$13)*100000)</f>
        <v>0</v>
      </c>
      <c r="AH13" s="122"/>
      <c r="AI13" s="160">
        <f>' B_Populations'!B17</f>
        <v>4259</v>
      </c>
      <c r="AJ13" s="67">
        <v>0.12270200000000001</v>
      </c>
      <c r="AL13" s="115" t="str">
        <f>' B_Populations'!A11</f>
        <v>85+</v>
      </c>
      <c r="AM13" s="149">
        <f t="shared" si="12"/>
        <v>0</v>
      </c>
      <c r="AN13" s="150">
        <f t="shared" si="13"/>
        <v>0</v>
      </c>
      <c r="AO13" s="150">
        <f t="shared" si="14"/>
        <v>0</v>
      </c>
      <c r="AP13" s="151">
        <f t="shared" si="15"/>
        <v>0</v>
      </c>
      <c r="AQ13" s="151">
        <f t="shared" si="16"/>
        <v>0</v>
      </c>
      <c r="AR13" s="151">
        <f t="shared" si="17"/>
        <v>0</v>
      </c>
      <c r="AS13" s="151">
        <f t="shared" si="18"/>
        <v>0</v>
      </c>
      <c r="AT13" s="151">
        <f t="shared" si="19"/>
        <v>0</v>
      </c>
      <c r="AU13" s="151">
        <f t="shared" si="20"/>
        <v>0</v>
      </c>
      <c r="AV13" s="151">
        <f t="shared" si="21"/>
        <v>0</v>
      </c>
    </row>
    <row r="14" spans="1:48" x14ac:dyDescent="0.25">
      <c r="B14" s="142" t="s">
        <v>110</v>
      </c>
      <c r="C14" s="184">
        <f t="shared" ref="C14:L14" si="22">SUM(C11:C13)</f>
        <v>0</v>
      </c>
      <c r="D14" s="185">
        <f t="shared" si="22"/>
        <v>0</v>
      </c>
      <c r="E14" s="185">
        <f t="shared" si="22"/>
        <v>0</v>
      </c>
      <c r="F14" s="186">
        <f t="shared" si="22"/>
        <v>0</v>
      </c>
      <c r="G14" s="186">
        <f t="shared" si="22"/>
        <v>0</v>
      </c>
      <c r="H14" s="186">
        <f t="shared" si="22"/>
        <v>0</v>
      </c>
      <c r="I14" s="186">
        <f t="shared" si="22"/>
        <v>0</v>
      </c>
      <c r="J14" s="186">
        <f t="shared" si="22"/>
        <v>0</v>
      </c>
      <c r="K14" s="186">
        <f t="shared" si="22"/>
        <v>0</v>
      </c>
      <c r="L14" s="186">
        <f t="shared" si="22"/>
        <v>0</v>
      </c>
      <c r="N14" s="161">
        <f>' B_Populations'!B12</f>
        <v>0</v>
      </c>
      <c r="O14" s="133">
        <f>SUM(O11:O13)</f>
        <v>0</v>
      </c>
      <c r="P14" s="161">
        <f>' B_Populations'!D12</f>
        <v>0</v>
      </c>
      <c r="Q14" s="133">
        <f>SUM(Q11:Q13)</f>
        <v>0</v>
      </c>
      <c r="R14" s="161">
        <f>' B_Populations'!F12</f>
        <v>0</v>
      </c>
      <c r="S14" s="133">
        <f>SUM(S11:S13)</f>
        <v>0</v>
      </c>
      <c r="T14" s="161">
        <f>' B_Populations'!H12</f>
        <v>0</v>
      </c>
      <c r="U14" s="133">
        <f>SUM(U11:U13)</f>
        <v>0</v>
      </c>
      <c r="V14" s="161">
        <f>' B_Populations'!J12</f>
        <v>0</v>
      </c>
      <c r="W14" s="133">
        <f>SUM(W11:W13)</f>
        <v>0</v>
      </c>
      <c r="X14" s="161">
        <f>' B_Populations'!L12</f>
        <v>0</v>
      </c>
      <c r="Y14" s="133">
        <f>SUM(Y11:Y13)</f>
        <v>0</v>
      </c>
      <c r="Z14" s="161">
        <f>' B_Populations'!N12</f>
        <v>0</v>
      </c>
      <c r="AA14" s="133">
        <f>SUM(AA11:AA13)</f>
        <v>0</v>
      </c>
      <c r="AB14" s="161">
        <f>' B_Populations'!P12</f>
        <v>0</v>
      </c>
      <c r="AC14" s="133">
        <f>SUM(AC11:AC13)</f>
        <v>0</v>
      </c>
      <c r="AD14" s="161">
        <f>' B_Populations'!R12</f>
        <v>0</v>
      </c>
      <c r="AE14" s="133">
        <f>SUM(AE11:AE13)</f>
        <v>0</v>
      </c>
      <c r="AF14" s="161">
        <f>' B_Populations'!T12</f>
        <v>0</v>
      </c>
      <c r="AG14" s="133">
        <f>SUM(AG11:AG13)</f>
        <v>0</v>
      </c>
      <c r="AI14" s="160">
        <f>' B_Populations'!B18</f>
        <v>34710</v>
      </c>
      <c r="AJ14" s="135">
        <v>1</v>
      </c>
      <c r="AL14" s="115" t="str">
        <f>[1]Populations!B22</f>
        <v>Total</v>
      </c>
      <c r="AM14" s="149">
        <f t="shared" ref="AM14:AV14" si="23">SUM(AM11:AM13)</f>
        <v>0</v>
      </c>
      <c r="AN14" s="150">
        <f t="shared" si="23"/>
        <v>0</v>
      </c>
      <c r="AO14" s="150">
        <f t="shared" si="23"/>
        <v>0</v>
      </c>
      <c r="AP14" s="152">
        <f t="shared" si="23"/>
        <v>0</v>
      </c>
      <c r="AQ14" s="152">
        <f t="shared" si="23"/>
        <v>0</v>
      </c>
      <c r="AR14" s="152">
        <f t="shared" si="23"/>
        <v>0</v>
      </c>
      <c r="AS14" s="152">
        <f t="shared" si="23"/>
        <v>0</v>
      </c>
      <c r="AT14" s="152">
        <f t="shared" si="23"/>
        <v>0</v>
      </c>
      <c r="AU14" s="152">
        <f t="shared" si="23"/>
        <v>0</v>
      </c>
      <c r="AV14" s="152">
        <f t="shared" si="23"/>
        <v>0</v>
      </c>
    </row>
    <row r="16" spans="1:48" x14ac:dyDescent="0.25">
      <c r="B16" s="143"/>
      <c r="C16" s="143"/>
      <c r="D16" s="144" t="s">
        <v>99</v>
      </c>
      <c r="E16" s="144"/>
      <c r="F16" s="145" t="s">
        <v>100</v>
      </c>
      <c r="G16" s="145"/>
      <c r="H16" s="145"/>
      <c r="I16" s="145"/>
      <c r="J16" s="145"/>
      <c r="K16" s="145"/>
      <c r="L16" s="145"/>
      <c r="AM16" s="85" t="s">
        <v>101</v>
      </c>
    </row>
    <row r="17" spans="2:48" ht="44.5" customHeight="1" x14ac:dyDescent="0.3">
      <c r="B17" s="106" t="s">
        <v>54</v>
      </c>
      <c r="C17" s="107" t="s">
        <v>115</v>
      </c>
      <c r="D17" s="108" t="s">
        <v>116</v>
      </c>
      <c r="E17" s="108" t="s">
        <v>117</v>
      </c>
      <c r="F17" s="109" t="str">
        <f>[1]Populations!I44</f>
        <v>White-Not Hispanic</v>
      </c>
      <c r="G17" s="109" t="str">
        <f>[1]Populations!K44</f>
        <v>Hispanic</v>
      </c>
      <c r="H17" s="109" t="str">
        <f>[1]Populations!M44</f>
        <v>Black-Not Hispanic</v>
      </c>
      <c r="I17" s="109" t="str">
        <f>[1]Populations!O44</f>
        <v>Asian</v>
      </c>
      <c r="J17" s="109" t="str">
        <f>[1]Populations!Q44</f>
        <v>American Indian/Alaska Native</v>
      </c>
      <c r="K17" s="109" t="str">
        <f>[1]Populations!S44</f>
        <v>Other</v>
      </c>
      <c r="L17" s="109" t="str">
        <f>[1]Populations!U44</f>
        <v>Other</v>
      </c>
      <c r="M17" s="110"/>
      <c r="N17" s="111" t="s">
        <v>121</v>
      </c>
      <c r="O17" s="111" t="s">
        <v>106</v>
      </c>
      <c r="P17" s="111" t="str">
        <f>[1]Populations!E44</f>
        <v>Male</v>
      </c>
      <c r="Q17" s="111" t="s">
        <v>106</v>
      </c>
      <c r="R17" s="111" t="str">
        <f>[1]Populations!G44</f>
        <v>Female</v>
      </c>
      <c r="S17" s="111" t="s">
        <v>106</v>
      </c>
      <c r="T17" s="123" t="str">
        <f>[1]Populations!I44</f>
        <v>White-Not Hispanic</v>
      </c>
      <c r="U17" s="111" t="s">
        <v>106</v>
      </c>
      <c r="V17" s="111" t="str">
        <f>[1]Populations!K44</f>
        <v>Hispanic</v>
      </c>
      <c r="W17" s="111" t="s">
        <v>106</v>
      </c>
      <c r="X17" s="111" t="str">
        <f>[1]Populations!M44</f>
        <v>Black-Not Hispanic</v>
      </c>
      <c r="Y17" s="111" t="s">
        <v>106</v>
      </c>
      <c r="Z17" s="111" t="str">
        <f>[1]Populations!O44</f>
        <v>Asian</v>
      </c>
      <c r="AA17" s="111" t="s">
        <v>106</v>
      </c>
      <c r="AB17" s="111" t="str">
        <f>[1]Populations!Q44</f>
        <v>American Indian/Alaska Native</v>
      </c>
      <c r="AC17" s="111" t="s">
        <v>106</v>
      </c>
      <c r="AD17" s="111" t="str">
        <f>[1]Populations!S44</f>
        <v>Other</v>
      </c>
      <c r="AE17" s="111" t="s">
        <v>106</v>
      </c>
      <c r="AF17" s="111" t="str">
        <f>[1]Populations!U44</f>
        <v>Other</v>
      </c>
      <c r="AG17" s="111" t="s">
        <v>106</v>
      </c>
      <c r="AH17" s="110"/>
      <c r="AI17" s="111" t="s">
        <v>70</v>
      </c>
      <c r="AJ17" s="111" t="s">
        <v>114</v>
      </c>
      <c r="AL17" s="111" t="s">
        <v>54</v>
      </c>
      <c r="AM17" s="113" t="s">
        <v>55</v>
      </c>
      <c r="AN17" s="114" t="s">
        <v>56</v>
      </c>
      <c r="AO17" s="114" t="s">
        <v>57</v>
      </c>
      <c r="AP17" s="109" t="str">
        <f>[1]Populations!I44</f>
        <v>White-Not Hispanic</v>
      </c>
      <c r="AQ17" s="109" t="str">
        <f>[1]Populations!K44</f>
        <v>Hispanic</v>
      </c>
      <c r="AR17" s="109" t="str">
        <f>[1]Populations!M44</f>
        <v>Black-Not Hispanic</v>
      </c>
      <c r="AS17" s="109" t="str">
        <f>[1]Populations!O44</f>
        <v>Asian</v>
      </c>
      <c r="AT17" s="109" t="str">
        <f>[1]Populations!Q44</f>
        <v>American Indian/Alaska Native</v>
      </c>
      <c r="AU17" s="109" t="str">
        <f>[1]Populations!S44</f>
        <v>Other</v>
      </c>
      <c r="AV17" s="109" t="str">
        <f>[1]Populations!U44</f>
        <v>Other</v>
      </c>
    </row>
    <row r="18" spans="2:48" x14ac:dyDescent="0.25">
      <c r="B18" s="115" t="str">
        <f>' B_Populations'!A9</f>
        <v>65-74</v>
      </c>
      <c r="C18" s="116"/>
      <c r="D18" s="117"/>
      <c r="E18" s="118"/>
      <c r="F18" s="119"/>
      <c r="G18" s="119"/>
      <c r="H18" s="119"/>
      <c r="I18" s="119"/>
      <c r="J18" s="120"/>
      <c r="K18" s="120"/>
      <c r="L18" s="146"/>
      <c r="M18" s="122"/>
      <c r="N18" s="161">
        <f>' B_Populations'!B9</f>
        <v>0</v>
      </c>
      <c r="O18" s="66">
        <f>IF(N18=0,0,($C$18/$N$18)*100000)</f>
        <v>0</v>
      </c>
      <c r="P18" s="161">
        <f>' B_Populations'!D9</f>
        <v>0</v>
      </c>
      <c r="Q18" s="66">
        <f>IF(P18=0,0,($D$18/$P$18)*100000)</f>
        <v>0</v>
      </c>
      <c r="R18" s="161">
        <f>' B_Populations'!F9</f>
        <v>0</v>
      </c>
      <c r="S18" s="66">
        <f>IF(R18=0,0,($E$18/$R$18)*100000)</f>
        <v>0</v>
      </c>
      <c r="T18" s="161">
        <f>' B_Populations'!H9</f>
        <v>0</v>
      </c>
      <c r="U18" s="66">
        <f>IF(T18=0,0,($F$18/$T$18)*100000)</f>
        <v>0</v>
      </c>
      <c r="V18" s="161">
        <f>' B_Populations'!J9</f>
        <v>0</v>
      </c>
      <c r="W18" s="66">
        <f>IF(V18=0,0,($G$18/$V$18)*100000)</f>
        <v>0</v>
      </c>
      <c r="X18" s="161">
        <f>' B_Populations'!L9</f>
        <v>0</v>
      </c>
      <c r="Y18" s="66">
        <f>IF(X18=0,0,($H$18/$X$18)*100000)</f>
        <v>0</v>
      </c>
      <c r="Z18" s="161">
        <f>' B_Populations'!N9</f>
        <v>0</v>
      </c>
      <c r="AA18" s="66">
        <f>IF(Z18=0,0,($I$18/$Z$18)*100000)</f>
        <v>0</v>
      </c>
      <c r="AB18" s="161">
        <f>' B_Populations'!P9</f>
        <v>0</v>
      </c>
      <c r="AC18" s="66">
        <f>IF(AB18=0,0,($J$18/$AB$18)*100000)</f>
        <v>0</v>
      </c>
      <c r="AD18" s="161">
        <f>' B_Populations'!R9</f>
        <v>0</v>
      </c>
      <c r="AE18" s="66">
        <f>IF(AD18=0,0,($K$18/$AD$18)*100000)</f>
        <v>0</v>
      </c>
      <c r="AF18" s="161">
        <f>' B_Populations'!T9</f>
        <v>0</v>
      </c>
      <c r="AG18" s="66">
        <f>IF(AF18=0,0,($L$18/$AF$18)*100000)</f>
        <v>0</v>
      </c>
      <c r="AH18" s="122"/>
      <c r="AI18" s="160">
        <f>' B_Populations'!B15</f>
        <v>18136</v>
      </c>
      <c r="AJ18" s="67">
        <v>0.52250099999999999</v>
      </c>
      <c r="AL18" s="115" t="str">
        <f>' B_Populations'!A9</f>
        <v>65-74</v>
      </c>
      <c r="AM18" s="149">
        <f t="shared" ref="AM18:AM20" si="24">O18*AJ18</f>
        <v>0</v>
      </c>
      <c r="AN18" s="150">
        <f t="shared" ref="AN18:AN20" si="25">Q18*AJ18</f>
        <v>0</v>
      </c>
      <c r="AO18" s="150">
        <f t="shared" ref="AO18:AO20" si="26">S18*AJ18</f>
        <v>0</v>
      </c>
      <c r="AP18" s="151">
        <f t="shared" ref="AP18:AP20" si="27">U18*AJ18</f>
        <v>0</v>
      </c>
      <c r="AQ18" s="151">
        <f t="shared" ref="AQ18:AQ20" si="28">W18*AJ18</f>
        <v>0</v>
      </c>
      <c r="AR18" s="151">
        <f t="shared" ref="AR18:AR20" si="29">Y18*AJ18</f>
        <v>0</v>
      </c>
      <c r="AS18" s="151">
        <f t="shared" ref="AS18:AS20" si="30">AA18*AJ18</f>
        <v>0</v>
      </c>
      <c r="AT18" s="151">
        <f t="shared" ref="AT18:AT20" si="31">AC18*AJ18</f>
        <v>0</v>
      </c>
      <c r="AU18" s="151">
        <f t="shared" ref="AU18:AU20" si="32">AE18*AJ18</f>
        <v>0</v>
      </c>
      <c r="AV18" s="151">
        <f t="shared" ref="AV18:AV20" si="33">AG18*AJ18</f>
        <v>0</v>
      </c>
    </row>
    <row r="19" spans="2:48" x14ac:dyDescent="0.25">
      <c r="B19" s="158" t="str">
        <f>' B_Populations'!A10</f>
        <v>75-84</v>
      </c>
      <c r="C19" s="179"/>
      <c r="D19" s="180"/>
      <c r="E19" s="128"/>
      <c r="F19" s="129"/>
      <c r="G19" s="129"/>
      <c r="H19" s="129"/>
      <c r="I19" s="129"/>
      <c r="J19" s="130"/>
      <c r="K19" s="130"/>
      <c r="L19" s="147"/>
      <c r="M19" s="122"/>
      <c r="N19" s="161">
        <f>' B_Populations'!B10</f>
        <v>0</v>
      </c>
      <c r="O19" s="66">
        <f>IF(N19=0,0,($C$19/$N$19)*100000)</f>
        <v>0</v>
      </c>
      <c r="P19" s="161">
        <f>' B_Populations'!D10</f>
        <v>0</v>
      </c>
      <c r="Q19" s="66">
        <f>IF(P19=0,0,($D$19/$P$19)*100000)</f>
        <v>0</v>
      </c>
      <c r="R19" s="161">
        <f>' B_Populations'!F10</f>
        <v>0</v>
      </c>
      <c r="S19" s="66">
        <f>IF(R19=0,0,($E$19/$R$19)*100000)</f>
        <v>0</v>
      </c>
      <c r="T19" s="161">
        <f>' B_Populations'!H10</f>
        <v>0</v>
      </c>
      <c r="U19" s="66">
        <f>IF(T19=0,0,($F$19/$T$19)*100000)</f>
        <v>0</v>
      </c>
      <c r="V19" s="161">
        <f>' B_Populations'!J10</f>
        <v>0</v>
      </c>
      <c r="W19" s="66">
        <f>IF(V19=0,0,($G$19/$V$19)*100000)</f>
        <v>0</v>
      </c>
      <c r="X19" s="161">
        <f>' B_Populations'!L10</f>
        <v>0</v>
      </c>
      <c r="Y19" s="66">
        <f>IF(X19=0,0,($H$19/$X$19)*100000)</f>
        <v>0</v>
      </c>
      <c r="Z19" s="161">
        <f>' B_Populations'!N10</f>
        <v>0</v>
      </c>
      <c r="AA19" s="66">
        <f>IF(Z19=0,0,($I$19/$Z$19)*100000)</f>
        <v>0</v>
      </c>
      <c r="AB19" s="161">
        <f>' B_Populations'!P10</f>
        <v>0</v>
      </c>
      <c r="AC19" s="66">
        <f>IF(AB19=0,0,($J$19/$AB$19)*100000)</f>
        <v>0</v>
      </c>
      <c r="AD19" s="161">
        <f>' B_Populations'!R10</f>
        <v>0</v>
      </c>
      <c r="AE19" s="66">
        <f>IF(AD19=0,0,($K$19/$AD$19)*100000)</f>
        <v>0</v>
      </c>
      <c r="AF19" s="161">
        <f>' B_Populations'!T10</f>
        <v>0</v>
      </c>
      <c r="AG19" s="66">
        <f>IF(AF19=0,0,($L$19/$AF$19)*100000)</f>
        <v>0</v>
      </c>
      <c r="AH19" s="122"/>
      <c r="AI19" s="160">
        <f>' B_Populations'!B16</f>
        <v>12315</v>
      </c>
      <c r="AJ19" s="67">
        <v>0.35479699999999997</v>
      </c>
      <c r="AL19" s="115" t="str">
        <f>' B_Populations'!A10</f>
        <v>75-84</v>
      </c>
      <c r="AM19" s="149">
        <f t="shared" si="24"/>
        <v>0</v>
      </c>
      <c r="AN19" s="150">
        <f t="shared" si="25"/>
        <v>0</v>
      </c>
      <c r="AO19" s="150">
        <f t="shared" si="26"/>
        <v>0</v>
      </c>
      <c r="AP19" s="151">
        <f t="shared" si="27"/>
        <v>0</v>
      </c>
      <c r="AQ19" s="151">
        <f t="shared" si="28"/>
        <v>0</v>
      </c>
      <c r="AR19" s="151">
        <f t="shared" si="29"/>
        <v>0</v>
      </c>
      <c r="AS19" s="151">
        <f t="shared" si="30"/>
        <v>0</v>
      </c>
      <c r="AT19" s="151">
        <f t="shared" si="31"/>
        <v>0</v>
      </c>
      <c r="AU19" s="151">
        <f t="shared" si="32"/>
        <v>0</v>
      </c>
      <c r="AV19" s="151">
        <f t="shared" si="33"/>
        <v>0</v>
      </c>
    </row>
    <row r="20" spans="2:48" x14ac:dyDescent="0.25">
      <c r="B20" s="158" t="str">
        <f>' B_Populations'!A11</f>
        <v>85+</v>
      </c>
      <c r="C20" s="179"/>
      <c r="D20" s="180"/>
      <c r="E20" s="128"/>
      <c r="F20" s="129"/>
      <c r="G20" s="129"/>
      <c r="H20" s="129"/>
      <c r="I20" s="129"/>
      <c r="J20" s="130"/>
      <c r="K20" s="130"/>
      <c r="L20" s="147"/>
      <c r="M20" s="122"/>
      <c r="N20" s="161">
        <f>' B_Populations'!B11</f>
        <v>0</v>
      </c>
      <c r="O20" s="66">
        <f>IF(N20=0,0,($C$20/$N$20)*100000)</f>
        <v>0</v>
      </c>
      <c r="P20" s="161">
        <f>' B_Populations'!D11</f>
        <v>0</v>
      </c>
      <c r="Q20" s="66">
        <f>IF(P20=0,0,($D$20/$P$20)*100000)</f>
        <v>0</v>
      </c>
      <c r="R20" s="161">
        <f>' B_Populations'!F11</f>
        <v>0</v>
      </c>
      <c r="S20" s="66">
        <f>IF(R20=0,0,($E$20/$R$20)*100000)</f>
        <v>0</v>
      </c>
      <c r="T20" s="161">
        <f>' B_Populations'!H11</f>
        <v>0</v>
      </c>
      <c r="U20" s="66">
        <f>IF(T20=0,0,($F$20/$T$20)*100000)</f>
        <v>0</v>
      </c>
      <c r="V20" s="161">
        <f>' B_Populations'!J11</f>
        <v>0</v>
      </c>
      <c r="W20" s="66">
        <f>IF(V20=0,0,($G$20/$V$20)*100000)</f>
        <v>0</v>
      </c>
      <c r="X20" s="161">
        <f>' B_Populations'!L11</f>
        <v>0</v>
      </c>
      <c r="Y20" s="66">
        <f>IF(X20=0,0,($H$20/$X$20)*100000)</f>
        <v>0</v>
      </c>
      <c r="Z20" s="161">
        <f>' B_Populations'!N11</f>
        <v>0</v>
      </c>
      <c r="AA20" s="66">
        <f>IF(Z20=0,0,($I$20/$Z$20)*100000)</f>
        <v>0</v>
      </c>
      <c r="AB20" s="161">
        <f>' B_Populations'!P11</f>
        <v>0</v>
      </c>
      <c r="AC20" s="66">
        <f>IF(AB20=0,0,($J$20/$AB$20)*100000)</f>
        <v>0</v>
      </c>
      <c r="AD20" s="161">
        <f>' B_Populations'!R11</f>
        <v>0</v>
      </c>
      <c r="AE20" s="66">
        <f>IF(AD20=0,0,($K$20/$AD$20)*100000)</f>
        <v>0</v>
      </c>
      <c r="AF20" s="161">
        <f>' B_Populations'!T11</f>
        <v>0</v>
      </c>
      <c r="AG20" s="66">
        <f>IF(AF20=0,0,($L$20/$AF$20)*100000)</f>
        <v>0</v>
      </c>
      <c r="AH20" s="122"/>
      <c r="AI20" s="160">
        <f>' B_Populations'!B17</f>
        <v>4259</v>
      </c>
      <c r="AJ20" s="67">
        <v>0.12270200000000001</v>
      </c>
      <c r="AL20" s="115" t="str">
        <f>' B_Populations'!A11</f>
        <v>85+</v>
      </c>
      <c r="AM20" s="149">
        <f t="shared" si="24"/>
        <v>0</v>
      </c>
      <c r="AN20" s="150">
        <f t="shared" si="25"/>
        <v>0</v>
      </c>
      <c r="AO20" s="150">
        <f t="shared" si="26"/>
        <v>0</v>
      </c>
      <c r="AP20" s="151">
        <f t="shared" si="27"/>
        <v>0</v>
      </c>
      <c r="AQ20" s="151">
        <f t="shared" si="28"/>
        <v>0</v>
      </c>
      <c r="AR20" s="151">
        <f t="shared" si="29"/>
        <v>0</v>
      </c>
      <c r="AS20" s="151">
        <f t="shared" si="30"/>
        <v>0</v>
      </c>
      <c r="AT20" s="151">
        <f t="shared" si="31"/>
        <v>0</v>
      </c>
      <c r="AU20" s="151">
        <f t="shared" si="32"/>
        <v>0</v>
      </c>
      <c r="AV20" s="151">
        <f t="shared" si="33"/>
        <v>0</v>
      </c>
    </row>
    <row r="21" spans="2:48" x14ac:dyDescent="0.25">
      <c r="B21" s="148" t="s">
        <v>110</v>
      </c>
      <c r="C21" s="187">
        <f t="shared" ref="C21:L21" si="34">SUM(C18:C20)</f>
        <v>0</v>
      </c>
      <c r="D21" s="188">
        <f t="shared" si="34"/>
        <v>0</v>
      </c>
      <c r="E21" s="188">
        <f t="shared" si="34"/>
        <v>0</v>
      </c>
      <c r="F21" s="189">
        <f t="shared" si="34"/>
        <v>0</v>
      </c>
      <c r="G21" s="189">
        <f t="shared" si="34"/>
        <v>0</v>
      </c>
      <c r="H21" s="189">
        <f t="shared" si="34"/>
        <v>0</v>
      </c>
      <c r="I21" s="189">
        <f t="shared" si="34"/>
        <v>0</v>
      </c>
      <c r="J21" s="189">
        <f t="shared" si="34"/>
        <v>0</v>
      </c>
      <c r="K21" s="189">
        <f t="shared" si="34"/>
        <v>0</v>
      </c>
      <c r="L21" s="189">
        <f t="shared" si="34"/>
        <v>0</v>
      </c>
      <c r="N21" s="161">
        <f>' B_Populations'!B12</f>
        <v>0</v>
      </c>
      <c r="O21" s="133">
        <f>SUM(O18:O20)</f>
        <v>0</v>
      </c>
      <c r="P21" s="161">
        <f>' B_Populations'!D12</f>
        <v>0</v>
      </c>
      <c r="Q21" s="133">
        <f>SUM(Q18:Q20)</f>
        <v>0</v>
      </c>
      <c r="R21" s="161">
        <f>' B_Populations'!F12</f>
        <v>0</v>
      </c>
      <c r="S21" s="133">
        <f>SUM(S18:S20)</f>
        <v>0</v>
      </c>
      <c r="T21" s="161">
        <f>' B_Populations'!H12</f>
        <v>0</v>
      </c>
      <c r="U21" s="133">
        <f>SUM(U18:U20)</f>
        <v>0</v>
      </c>
      <c r="V21" s="161">
        <f>' B_Populations'!J12</f>
        <v>0</v>
      </c>
      <c r="W21" s="133">
        <f>SUM(W18:W20)</f>
        <v>0</v>
      </c>
      <c r="X21" s="161">
        <f>' B_Populations'!L12</f>
        <v>0</v>
      </c>
      <c r="Y21" s="133">
        <f>SUM(Y18:Y20)</f>
        <v>0</v>
      </c>
      <c r="Z21" s="161">
        <f>' B_Populations'!N12</f>
        <v>0</v>
      </c>
      <c r="AA21" s="133">
        <f>SUM(AA18:AA20)</f>
        <v>0</v>
      </c>
      <c r="AB21" s="161">
        <f>' B_Populations'!P12</f>
        <v>0</v>
      </c>
      <c r="AC21" s="133">
        <f>SUM(AC18:AC20)</f>
        <v>0</v>
      </c>
      <c r="AD21" s="161">
        <f>' B_Populations'!R12</f>
        <v>0</v>
      </c>
      <c r="AE21" s="133">
        <f>SUM(AE18:AE20)</f>
        <v>0</v>
      </c>
      <c r="AF21" s="161">
        <f>' B_Populations'!T12</f>
        <v>0</v>
      </c>
      <c r="AG21" s="133">
        <f>SUM(AG18:AG20)</f>
        <v>0</v>
      </c>
      <c r="AI21" s="160">
        <f>' B_Populations'!B18</f>
        <v>34710</v>
      </c>
      <c r="AJ21" s="135">
        <v>1</v>
      </c>
      <c r="AL21" s="115" t="str">
        <f>[1]Populations!B22</f>
        <v>Total</v>
      </c>
      <c r="AM21" s="149">
        <f t="shared" ref="AM21:AV21" si="35">SUM(AM18:AM20)</f>
        <v>0</v>
      </c>
      <c r="AN21" s="150">
        <f t="shared" si="35"/>
        <v>0</v>
      </c>
      <c r="AO21" s="150">
        <f t="shared" si="35"/>
        <v>0</v>
      </c>
      <c r="AP21" s="152">
        <f t="shared" si="35"/>
        <v>0</v>
      </c>
      <c r="AQ21" s="152">
        <f t="shared" si="35"/>
        <v>0</v>
      </c>
      <c r="AR21" s="152">
        <f t="shared" si="35"/>
        <v>0</v>
      </c>
      <c r="AS21" s="152">
        <f t="shared" si="35"/>
        <v>0</v>
      </c>
      <c r="AT21" s="152">
        <f t="shared" si="35"/>
        <v>0</v>
      </c>
      <c r="AU21" s="152">
        <f t="shared" si="35"/>
        <v>0</v>
      </c>
      <c r="AV21" s="152">
        <f t="shared" si="35"/>
        <v>0</v>
      </c>
    </row>
  </sheetData>
  <mergeCells count="2">
    <mergeCell ref="B1:E1"/>
    <mergeCell ref="AL1:AN1"/>
  </mergeCells>
  <pageMargins left="0.7" right="0.7" top="0.75" bottom="0.75" header="0.3" footer="0.3"/>
  <pageSetup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6FE55-8589-4A2E-8615-7379B6060140}">
  <dimension ref="A1:AV21"/>
  <sheetViews>
    <sheetView zoomScale="90" zoomScaleNormal="90" zoomScaleSheetLayoutView="50" workbookViewId="0">
      <selection activeCell="A2" sqref="A2"/>
    </sheetView>
  </sheetViews>
  <sheetFormatPr defaultColWidth="8.7265625" defaultRowHeight="12.5" x14ac:dyDescent="0.25"/>
  <cols>
    <col min="1" max="1" width="10.81640625" style="85" customWidth="1"/>
    <col min="2" max="2" width="8.7265625" style="85"/>
    <col min="3" max="3" width="15.1796875" style="85" customWidth="1"/>
    <col min="4" max="4" width="15.54296875" style="85" customWidth="1"/>
    <col min="5" max="5" width="15.1796875" style="85" customWidth="1"/>
    <col min="6" max="6" width="17.81640625" style="85" customWidth="1"/>
    <col min="7" max="7" width="15.54296875" style="85" customWidth="1"/>
    <col min="8" max="8" width="15.453125" style="85" customWidth="1"/>
    <col min="9" max="11" width="15.1796875" style="85" customWidth="1"/>
    <col min="12" max="12" width="15.54296875" style="85" customWidth="1"/>
    <col min="13" max="13" width="6" style="85" customWidth="1"/>
    <col min="14" max="14" width="15.1796875" style="85" customWidth="1"/>
    <col min="15" max="27" width="11.1796875" style="85" hidden="1" customWidth="1"/>
    <col min="28" max="29" width="12.54296875" style="85" hidden="1" customWidth="1"/>
    <col min="30" max="33" width="11.1796875" style="85" hidden="1" customWidth="1"/>
    <col min="34" max="34" width="6" style="85" customWidth="1"/>
    <col min="35" max="35" width="21.81640625" style="85" customWidth="1"/>
    <col min="36" max="36" width="14.54296875" style="85" hidden="1" customWidth="1"/>
    <col min="37" max="37" width="6" style="85" customWidth="1"/>
    <col min="38" max="38" width="8.81640625" style="85" customWidth="1"/>
    <col min="39" max="40" width="15.54296875" style="85" customWidth="1"/>
    <col min="41" max="41" width="15.1796875" style="85" customWidth="1"/>
    <col min="42" max="42" width="15.453125" style="85" customWidth="1"/>
    <col min="43" max="43" width="15.54296875" style="85" customWidth="1"/>
    <col min="44" max="44" width="15.453125" style="85" customWidth="1"/>
    <col min="45" max="48" width="15.1796875" style="85" customWidth="1"/>
    <col min="49" max="16384" width="8.7265625" style="85"/>
  </cols>
  <sheetData>
    <row r="1" spans="1:48" ht="78.650000000000006" customHeight="1" x14ac:dyDescent="0.25">
      <c r="A1" s="170" t="s">
        <v>124</v>
      </c>
      <c r="B1" s="268" t="s">
        <v>125</v>
      </c>
      <c r="C1" s="269"/>
      <c r="D1" s="269"/>
      <c r="E1" s="269"/>
      <c r="F1" s="99" t="s">
        <v>95</v>
      </c>
      <c r="G1" s="100"/>
      <c r="H1" s="100"/>
      <c r="I1" s="100"/>
      <c r="J1" s="100"/>
      <c r="K1" s="100"/>
      <c r="L1" s="100"/>
      <c r="N1" s="172" t="s">
        <v>96</v>
      </c>
      <c r="AI1" s="270" t="s">
        <v>126</v>
      </c>
      <c r="AJ1" s="270"/>
      <c r="AL1" s="268" t="s">
        <v>98</v>
      </c>
      <c r="AM1" s="269"/>
      <c r="AN1" s="269"/>
      <c r="AO1" s="102"/>
      <c r="AP1" s="102"/>
      <c r="AQ1" s="102"/>
      <c r="AR1" s="102"/>
      <c r="AS1" s="102"/>
      <c r="AT1" s="102"/>
      <c r="AU1" s="102"/>
      <c r="AV1" s="102"/>
    </row>
    <row r="2" spans="1:48" x14ac:dyDescent="0.25">
      <c r="B2" s="103"/>
      <c r="C2" s="103"/>
      <c r="D2" s="104" t="s">
        <v>99</v>
      </c>
      <c r="E2" s="104"/>
      <c r="F2" s="105" t="s">
        <v>100</v>
      </c>
      <c r="G2" s="105"/>
      <c r="H2" s="105"/>
      <c r="I2" s="105"/>
      <c r="J2" s="105"/>
      <c r="K2" s="105"/>
      <c r="L2" s="105"/>
      <c r="AM2" s="85" t="s">
        <v>101</v>
      </c>
    </row>
    <row r="3" spans="1:48" ht="39" x14ac:dyDescent="0.3">
      <c r="B3" s="106" t="s">
        <v>54</v>
      </c>
      <c r="C3" s="107" t="s">
        <v>102</v>
      </c>
      <c r="D3" s="108" t="s">
        <v>103</v>
      </c>
      <c r="E3" s="108" t="s">
        <v>104</v>
      </c>
      <c r="F3" s="109" t="str">
        <f>[1]Populations!I26</f>
        <v>White-Not Hispanic</v>
      </c>
      <c r="G3" s="109" t="str">
        <f>[1]Populations!K26</f>
        <v>Hispanic</v>
      </c>
      <c r="H3" s="109" t="str">
        <f>[1]Populations!M26</f>
        <v>Black-Not Hispanic</v>
      </c>
      <c r="I3" s="109" t="str">
        <f>[1]Populations!O26</f>
        <v>Asian</v>
      </c>
      <c r="J3" s="109" t="str">
        <f>[1]Populations!Q26</f>
        <v>American Indian/Alaska Native</v>
      </c>
      <c r="K3" s="109" t="str">
        <f>[1]Populations!S26</f>
        <v>Other</v>
      </c>
      <c r="L3" s="109" t="str">
        <f>[1]Populations!U26</f>
        <v>Other</v>
      </c>
      <c r="M3" s="110"/>
      <c r="N3" s="111" t="s">
        <v>105</v>
      </c>
      <c r="O3" s="111" t="s">
        <v>106</v>
      </c>
      <c r="P3" s="111" t="str">
        <f>[1]Populations!E26</f>
        <v>Male</v>
      </c>
      <c r="Q3" s="111" t="s">
        <v>106</v>
      </c>
      <c r="R3" s="111" t="str">
        <f>[1]Populations!G26</f>
        <v>Female</v>
      </c>
      <c r="S3" s="111" t="s">
        <v>106</v>
      </c>
      <c r="T3" s="123" t="str">
        <f>[1]Populations!I26</f>
        <v>White-Not Hispanic</v>
      </c>
      <c r="U3" s="111" t="s">
        <v>106</v>
      </c>
      <c r="V3" s="111" t="str">
        <f>[1]Populations!K26</f>
        <v>Hispanic</v>
      </c>
      <c r="W3" s="111" t="s">
        <v>106</v>
      </c>
      <c r="X3" s="123" t="str">
        <f>[1]Populations!M26</f>
        <v>Black-Not Hispanic</v>
      </c>
      <c r="Y3" s="111" t="s">
        <v>106</v>
      </c>
      <c r="Z3" s="111" t="str">
        <f>[1]Populations!O26</f>
        <v>Asian</v>
      </c>
      <c r="AA3" s="111" t="s">
        <v>106</v>
      </c>
      <c r="AB3" s="123" t="str">
        <f>[1]Populations!Q26</f>
        <v>American Indian/Alaska Native</v>
      </c>
      <c r="AC3" s="111" t="s">
        <v>106</v>
      </c>
      <c r="AD3" s="111" t="str">
        <f>[1]Populations!S26</f>
        <v>Other</v>
      </c>
      <c r="AE3" s="111" t="s">
        <v>106</v>
      </c>
      <c r="AF3" s="111" t="str">
        <f>[1]Populations!U26</f>
        <v>Other</v>
      </c>
      <c r="AG3" s="111" t="s">
        <v>106</v>
      </c>
      <c r="AH3" s="110"/>
      <c r="AI3" s="111" t="s">
        <v>70</v>
      </c>
      <c r="AJ3" s="112" t="s">
        <v>114</v>
      </c>
      <c r="AL3" s="111" t="s">
        <v>54</v>
      </c>
      <c r="AM3" s="113" t="s">
        <v>55</v>
      </c>
      <c r="AN3" s="114" t="s">
        <v>56</v>
      </c>
      <c r="AO3" s="114" t="s">
        <v>57</v>
      </c>
      <c r="AP3" s="109" t="str">
        <f>[1]Populations!I26</f>
        <v>White-Not Hispanic</v>
      </c>
      <c r="AQ3" s="109" t="str">
        <f>[1]Populations!K26</f>
        <v>Hispanic</v>
      </c>
      <c r="AR3" s="109" t="str">
        <f>[1]Populations!M26</f>
        <v>Black-Not Hispanic</v>
      </c>
      <c r="AS3" s="109" t="str">
        <f>[1]Populations!O26</f>
        <v>Asian</v>
      </c>
      <c r="AT3" s="109" t="str">
        <f>[1]Populations!Q26</f>
        <v>American Indian/Alaska Native</v>
      </c>
      <c r="AU3" s="109" t="str">
        <f>[1]Populations!S26</f>
        <v>Other</v>
      </c>
      <c r="AV3" s="109" t="str">
        <f>[1]Populations!U26</f>
        <v>Other</v>
      </c>
    </row>
    <row r="4" spans="1:48" x14ac:dyDescent="0.25">
      <c r="B4" s="115" t="str">
        <f>' B_Populations'!A9</f>
        <v>65-74</v>
      </c>
      <c r="C4" s="116"/>
      <c r="D4" s="117"/>
      <c r="E4" s="118"/>
      <c r="F4" s="119"/>
      <c r="G4" s="119"/>
      <c r="H4" s="119"/>
      <c r="I4" s="119"/>
      <c r="J4" s="120"/>
      <c r="K4" s="120"/>
      <c r="L4" s="121"/>
      <c r="M4" s="122"/>
      <c r="N4" s="161">
        <f>' B_Populations'!B9</f>
        <v>0</v>
      </c>
      <c r="O4" s="66">
        <f>IF(N4=0,0,($C$4/$N$4)*100000)</f>
        <v>0</v>
      </c>
      <c r="P4" s="161">
        <f>' B_Populations'!D9</f>
        <v>0</v>
      </c>
      <c r="Q4" s="66">
        <f>IF(P4=0,0,($D$4/$P$4)*100000)</f>
        <v>0</v>
      </c>
      <c r="R4" s="161">
        <f>' B_Populations'!F9</f>
        <v>0</v>
      </c>
      <c r="S4" s="66">
        <f>IF(R4=0,0,($E$4/$R$4)*100000)</f>
        <v>0</v>
      </c>
      <c r="T4" s="161">
        <f>' B_Populations'!H9</f>
        <v>0</v>
      </c>
      <c r="U4" s="66">
        <f>IF(T4=0,0,($F$4/$T$4)*100000)</f>
        <v>0</v>
      </c>
      <c r="V4" s="161">
        <f>' B_Populations'!J9</f>
        <v>0</v>
      </c>
      <c r="W4" s="66">
        <f>IF(V4=0,0,($G$4/$V$4)*100000)</f>
        <v>0</v>
      </c>
      <c r="X4" s="161">
        <f>' B_Populations'!L9</f>
        <v>0</v>
      </c>
      <c r="Y4" s="66">
        <f>IF(X4=0,0,($H$4/$X$4)*100000)</f>
        <v>0</v>
      </c>
      <c r="Z4" s="161">
        <f>' B_Populations'!N9</f>
        <v>0</v>
      </c>
      <c r="AA4" s="66">
        <f>IF(Z4=0,0,($I$4/$Z$4)*100000)</f>
        <v>0</v>
      </c>
      <c r="AB4" s="161">
        <f>' B_Populations'!P9</f>
        <v>0</v>
      </c>
      <c r="AC4" s="66">
        <f>IF(AB4=0,0,($J$4/$AB$4)*100000)</f>
        <v>0</v>
      </c>
      <c r="AD4" s="161">
        <f>' B_Populations'!R9</f>
        <v>0</v>
      </c>
      <c r="AE4" s="66">
        <f>IF(AD4=0,0,($K$4/$AD$4)*100000)</f>
        <v>0</v>
      </c>
      <c r="AF4" s="161">
        <f>' B_Populations'!T9</f>
        <v>0</v>
      </c>
      <c r="AG4" s="66">
        <f>IF(AF4=0,0,($L$4/$AF$4)*100000)</f>
        <v>0</v>
      </c>
      <c r="AH4" s="122"/>
      <c r="AI4" s="160">
        <f>' B_Populations'!B15</f>
        <v>18136</v>
      </c>
      <c r="AJ4" s="67">
        <v>0.52250099999999999</v>
      </c>
      <c r="AK4" s="122"/>
      <c r="AL4" s="115" t="str">
        <f>' B_Populations'!A9</f>
        <v>65-74</v>
      </c>
      <c r="AM4" s="149">
        <f t="shared" ref="AM4:AM6" si="0">O4*AJ4</f>
        <v>0</v>
      </c>
      <c r="AN4" s="150">
        <f t="shared" ref="AN4:AN6" si="1">Q4*AJ4</f>
        <v>0</v>
      </c>
      <c r="AO4" s="150">
        <f t="shared" ref="AO4:AO6" si="2">S4*AJ4</f>
        <v>0</v>
      </c>
      <c r="AP4" s="151">
        <f t="shared" ref="AP4:AP6" si="3">U4*AJ4</f>
        <v>0</v>
      </c>
      <c r="AQ4" s="151">
        <f t="shared" ref="AQ4:AQ6" si="4">W4*AJ4</f>
        <v>0</v>
      </c>
      <c r="AR4" s="151">
        <f t="shared" ref="AR4:AR6" si="5">Y4*AJ4</f>
        <v>0</v>
      </c>
      <c r="AS4" s="151">
        <f t="shared" ref="AS4:AS6" si="6">AA4*AJ4</f>
        <v>0</v>
      </c>
      <c r="AT4" s="151">
        <f t="shared" ref="AT4:AT6" si="7">AC4*AJ4</f>
        <v>0</v>
      </c>
      <c r="AU4" s="151">
        <f t="shared" ref="AU4:AU6" si="8">AE4*AJ4</f>
        <v>0</v>
      </c>
      <c r="AV4" s="151">
        <f t="shared" ref="AV4:AV6" si="9">AG4*AJ4</f>
        <v>0</v>
      </c>
    </row>
    <row r="5" spans="1:48" x14ac:dyDescent="0.25">
      <c r="B5" s="158" t="str">
        <f>' B_Populations'!A10</f>
        <v>75-84</v>
      </c>
      <c r="C5" s="179"/>
      <c r="D5" s="180"/>
      <c r="E5" s="128"/>
      <c r="F5" s="129"/>
      <c r="G5" s="129"/>
      <c r="H5" s="129"/>
      <c r="I5" s="129"/>
      <c r="J5" s="130"/>
      <c r="K5" s="130"/>
      <c r="L5" s="131"/>
      <c r="M5" s="122"/>
      <c r="N5" s="161">
        <f>' B_Populations'!B10</f>
        <v>0</v>
      </c>
      <c r="O5" s="66">
        <f>IF(N5=0,0,($C$5/$N$5)*100000)</f>
        <v>0</v>
      </c>
      <c r="P5" s="161">
        <f>' B_Populations'!D10</f>
        <v>0</v>
      </c>
      <c r="Q5" s="66">
        <f>IF(P5=0,0,($D$5/$P$5)*100000)</f>
        <v>0</v>
      </c>
      <c r="R5" s="161">
        <f>' B_Populations'!F10</f>
        <v>0</v>
      </c>
      <c r="S5" s="66">
        <f>IF(R5=0,0,($E$5/$R$5)*100000)</f>
        <v>0</v>
      </c>
      <c r="T5" s="161">
        <f>' B_Populations'!H10</f>
        <v>0</v>
      </c>
      <c r="U5" s="66">
        <f>IF(T5=0,0,($F$5/$T$5)*100000)</f>
        <v>0</v>
      </c>
      <c r="V5" s="161">
        <f>' B_Populations'!J10</f>
        <v>0</v>
      </c>
      <c r="W5" s="66">
        <f>IF(V5=0,0,($G$5/$V$5)*100000)</f>
        <v>0</v>
      </c>
      <c r="X5" s="161">
        <f>' B_Populations'!L10</f>
        <v>0</v>
      </c>
      <c r="Y5" s="66">
        <f>IF(X5=0,0,($G$5/$X$5)*100000)</f>
        <v>0</v>
      </c>
      <c r="Z5" s="161">
        <f>' B_Populations'!N10</f>
        <v>0</v>
      </c>
      <c r="AA5" s="66">
        <f>IF(Z5=0,0,($I$5/$Z$5)*100000)</f>
        <v>0</v>
      </c>
      <c r="AB5" s="161">
        <f>' B_Populations'!P10</f>
        <v>0</v>
      </c>
      <c r="AC5" s="66">
        <f>IF(AB5=0,0,($J$5/$AB$5)*100000)</f>
        <v>0</v>
      </c>
      <c r="AD5" s="161">
        <f>' B_Populations'!R10</f>
        <v>0</v>
      </c>
      <c r="AE5" s="66">
        <f>IF(AD5=0,0,($K$5/$AD$5)*100000)</f>
        <v>0</v>
      </c>
      <c r="AF5" s="161">
        <f>' B_Populations'!T10</f>
        <v>0</v>
      </c>
      <c r="AG5" s="66">
        <f>IF(AF5=0,0,($L$5/$AF$5)*100000)</f>
        <v>0</v>
      </c>
      <c r="AH5" s="122"/>
      <c r="AI5" s="160">
        <f>' B_Populations'!B16</f>
        <v>12315</v>
      </c>
      <c r="AJ5" s="67">
        <v>0.35479699999999997</v>
      </c>
      <c r="AK5" s="122"/>
      <c r="AL5" s="115" t="str">
        <f>' B_Populations'!A10</f>
        <v>75-84</v>
      </c>
      <c r="AM5" s="149">
        <f t="shared" si="0"/>
        <v>0</v>
      </c>
      <c r="AN5" s="150">
        <f t="shared" si="1"/>
        <v>0</v>
      </c>
      <c r="AO5" s="150">
        <f t="shared" si="2"/>
        <v>0</v>
      </c>
      <c r="AP5" s="151">
        <f t="shared" si="3"/>
        <v>0</v>
      </c>
      <c r="AQ5" s="151">
        <f t="shared" si="4"/>
        <v>0</v>
      </c>
      <c r="AR5" s="151">
        <f t="shared" si="5"/>
        <v>0</v>
      </c>
      <c r="AS5" s="151">
        <f t="shared" si="6"/>
        <v>0</v>
      </c>
      <c r="AT5" s="151">
        <f t="shared" si="7"/>
        <v>0</v>
      </c>
      <c r="AU5" s="151">
        <f t="shared" si="8"/>
        <v>0</v>
      </c>
      <c r="AV5" s="151">
        <f t="shared" si="9"/>
        <v>0</v>
      </c>
    </row>
    <row r="6" spans="1:48" x14ac:dyDescent="0.25">
      <c r="B6" s="158" t="str">
        <f>' B_Populations'!A11</f>
        <v>85+</v>
      </c>
      <c r="C6" s="179"/>
      <c r="D6" s="180"/>
      <c r="E6" s="128"/>
      <c r="F6" s="129"/>
      <c r="G6" s="129"/>
      <c r="H6" s="129"/>
      <c r="I6" s="129"/>
      <c r="J6" s="130"/>
      <c r="K6" s="130"/>
      <c r="L6" s="131"/>
      <c r="M6" s="122"/>
      <c r="N6" s="161">
        <f>' B_Populations'!B11</f>
        <v>0</v>
      </c>
      <c r="O6" s="66">
        <f>IF(N6=0,0,($C$6/$N$6)*100000)</f>
        <v>0</v>
      </c>
      <c r="P6" s="161">
        <f>' B_Populations'!D11</f>
        <v>0</v>
      </c>
      <c r="Q6" s="66">
        <f>IF(P6=0,0,($D$6/$P$6)*100000)</f>
        <v>0</v>
      </c>
      <c r="R6" s="161">
        <f>' B_Populations'!F11</f>
        <v>0</v>
      </c>
      <c r="S6" s="66">
        <f>IF(R6=0,0,($E$6/$R$6)*100000)</f>
        <v>0</v>
      </c>
      <c r="T6" s="161">
        <f>' B_Populations'!H11</f>
        <v>0</v>
      </c>
      <c r="U6" s="66">
        <f>IF(T6=0,0,($F$6/$T$6)*100000)</f>
        <v>0</v>
      </c>
      <c r="V6" s="161">
        <f>' B_Populations'!J11</f>
        <v>0</v>
      </c>
      <c r="W6" s="66">
        <f>IF(V6=0,0,($G$6/$V$6)*100000)</f>
        <v>0</v>
      </c>
      <c r="X6" s="161">
        <f>' B_Populations'!L11</f>
        <v>0</v>
      </c>
      <c r="Y6" s="66">
        <f>IF(X6=0,0,($G$6/$X$6)*100000)</f>
        <v>0</v>
      </c>
      <c r="Z6" s="161">
        <f>' B_Populations'!N11</f>
        <v>0</v>
      </c>
      <c r="AA6" s="66">
        <f>IF(Z6=0,0,($I$6/$Z$6)*100000)</f>
        <v>0</v>
      </c>
      <c r="AB6" s="161">
        <f>' B_Populations'!P11</f>
        <v>0</v>
      </c>
      <c r="AC6" s="66">
        <f>IF(AB6=0,0,($J$6/$AB$6)*100000)</f>
        <v>0</v>
      </c>
      <c r="AD6" s="161">
        <f>' B_Populations'!R11</f>
        <v>0</v>
      </c>
      <c r="AE6" s="66">
        <f>IF(AD6=0,0,($K$6/$AD$6)*100000)</f>
        <v>0</v>
      </c>
      <c r="AF6" s="161">
        <f>' B_Populations'!T11</f>
        <v>0</v>
      </c>
      <c r="AG6" s="66">
        <f>IF(AF6=0,0,($L$6/$AF$6)*100000)</f>
        <v>0</v>
      </c>
      <c r="AH6" s="122"/>
      <c r="AI6" s="160">
        <f>' B_Populations'!B17</f>
        <v>4259</v>
      </c>
      <c r="AJ6" s="67">
        <v>0.12270200000000001</v>
      </c>
      <c r="AK6" s="122"/>
      <c r="AL6" s="115" t="str">
        <f>' B_Populations'!A11</f>
        <v>85+</v>
      </c>
      <c r="AM6" s="149">
        <f t="shared" si="0"/>
        <v>0</v>
      </c>
      <c r="AN6" s="150">
        <f t="shared" si="1"/>
        <v>0</v>
      </c>
      <c r="AO6" s="150">
        <f t="shared" si="2"/>
        <v>0</v>
      </c>
      <c r="AP6" s="151">
        <f t="shared" si="3"/>
        <v>0</v>
      </c>
      <c r="AQ6" s="151">
        <f t="shared" si="4"/>
        <v>0</v>
      </c>
      <c r="AR6" s="151">
        <f t="shared" si="5"/>
        <v>0</v>
      </c>
      <c r="AS6" s="151">
        <f t="shared" si="6"/>
        <v>0</v>
      </c>
      <c r="AT6" s="151">
        <f t="shared" si="7"/>
        <v>0</v>
      </c>
      <c r="AU6" s="151">
        <f t="shared" si="8"/>
        <v>0</v>
      </c>
      <c r="AV6" s="151">
        <f t="shared" si="9"/>
        <v>0</v>
      </c>
    </row>
    <row r="7" spans="1:48" x14ac:dyDescent="0.25">
      <c r="B7" s="132" t="s">
        <v>110</v>
      </c>
      <c r="C7" s="181">
        <f t="shared" ref="C7:L7" si="10">SUM(C4:C6)</f>
        <v>0</v>
      </c>
      <c r="D7" s="182">
        <f t="shared" si="10"/>
        <v>0</v>
      </c>
      <c r="E7" s="182">
        <f t="shared" si="10"/>
        <v>0</v>
      </c>
      <c r="F7" s="183">
        <f t="shared" si="10"/>
        <v>0</v>
      </c>
      <c r="G7" s="183">
        <f t="shared" si="10"/>
        <v>0</v>
      </c>
      <c r="H7" s="183">
        <f t="shared" si="10"/>
        <v>0</v>
      </c>
      <c r="I7" s="183">
        <f t="shared" si="10"/>
        <v>0</v>
      </c>
      <c r="J7" s="183">
        <f t="shared" si="10"/>
        <v>0</v>
      </c>
      <c r="K7" s="183">
        <f t="shared" si="10"/>
        <v>0</v>
      </c>
      <c r="L7" s="183">
        <f t="shared" si="10"/>
        <v>0</v>
      </c>
      <c r="N7" s="161">
        <f>' B_Populations'!B12</f>
        <v>0</v>
      </c>
      <c r="O7" s="133">
        <f>SUM(O4:O6)</f>
        <v>0</v>
      </c>
      <c r="P7" s="161">
        <f>' B_Populations'!D12</f>
        <v>0</v>
      </c>
      <c r="Q7" s="133">
        <f>SUM(Q4:Q6)</f>
        <v>0</v>
      </c>
      <c r="R7" s="161">
        <f>' B_Populations'!F12</f>
        <v>0</v>
      </c>
      <c r="S7" s="133">
        <f>SUM(S4:S6)</f>
        <v>0</v>
      </c>
      <c r="T7" s="161">
        <f>' B_Populations'!H12</f>
        <v>0</v>
      </c>
      <c r="U7" s="133">
        <f>SUM(U4:U6)</f>
        <v>0</v>
      </c>
      <c r="V7" s="161">
        <f>' B_Populations'!J12</f>
        <v>0</v>
      </c>
      <c r="W7" s="133">
        <f>SUM(W4:W6)</f>
        <v>0</v>
      </c>
      <c r="X7" s="161">
        <f>' B_Populations'!L12</f>
        <v>0</v>
      </c>
      <c r="Y7" s="133">
        <f>SUM(Y4:Y6)</f>
        <v>0</v>
      </c>
      <c r="Z7" s="161">
        <f>' B_Populations'!N12</f>
        <v>0</v>
      </c>
      <c r="AA7" s="133">
        <f>SUM(AA4:AA6)</f>
        <v>0</v>
      </c>
      <c r="AB7" s="161">
        <f>' B_Populations'!P12</f>
        <v>0</v>
      </c>
      <c r="AC7" s="133">
        <f>SUM(AC4:AC6)</f>
        <v>0</v>
      </c>
      <c r="AD7" s="161">
        <f>' B_Populations'!R12</f>
        <v>0</v>
      </c>
      <c r="AE7" s="133">
        <f>SUM(AE4:AE6)</f>
        <v>0</v>
      </c>
      <c r="AF7" s="161">
        <f>' B_Populations'!T12</f>
        <v>0</v>
      </c>
      <c r="AG7" s="133">
        <f>SUM(AG4:AG6)</f>
        <v>0</v>
      </c>
      <c r="AI7" s="160">
        <f>' B_Populations'!B18</f>
        <v>34710</v>
      </c>
      <c r="AJ7" s="135">
        <v>1</v>
      </c>
      <c r="AL7" s="115" t="s">
        <v>55</v>
      </c>
      <c r="AM7" s="149">
        <f t="shared" ref="AM7:AV7" si="11">SUM(AM4:AM6)</f>
        <v>0</v>
      </c>
      <c r="AN7" s="150">
        <f t="shared" si="11"/>
        <v>0</v>
      </c>
      <c r="AO7" s="150">
        <f t="shared" si="11"/>
        <v>0</v>
      </c>
      <c r="AP7" s="152">
        <f t="shared" si="11"/>
        <v>0</v>
      </c>
      <c r="AQ7" s="152">
        <f t="shared" si="11"/>
        <v>0</v>
      </c>
      <c r="AR7" s="152">
        <f t="shared" si="11"/>
        <v>0</v>
      </c>
      <c r="AS7" s="152">
        <f t="shared" si="11"/>
        <v>0</v>
      </c>
      <c r="AT7" s="152">
        <f t="shared" si="11"/>
        <v>0</v>
      </c>
      <c r="AU7" s="152">
        <f t="shared" si="11"/>
        <v>0</v>
      </c>
      <c r="AV7" s="152">
        <f t="shared" si="11"/>
        <v>0</v>
      </c>
    </row>
    <row r="9" spans="1:48" x14ac:dyDescent="0.25">
      <c r="B9" s="137"/>
      <c r="C9" s="137"/>
      <c r="D9" s="138" t="s">
        <v>99</v>
      </c>
      <c r="E9" s="138"/>
      <c r="F9" s="139" t="s">
        <v>100</v>
      </c>
      <c r="G9" s="139"/>
      <c r="H9" s="139"/>
      <c r="I9" s="139"/>
      <c r="J9" s="139"/>
      <c r="K9" s="139"/>
      <c r="L9" s="139"/>
      <c r="AM9" s="85" t="s">
        <v>101</v>
      </c>
    </row>
    <row r="10" spans="1:48" ht="52" customHeight="1" x14ac:dyDescent="0.3">
      <c r="B10" s="106" t="s">
        <v>54</v>
      </c>
      <c r="C10" s="107" t="s">
        <v>111</v>
      </c>
      <c r="D10" s="108" t="s">
        <v>112</v>
      </c>
      <c r="E10" s="108" t="s">
        <v>113</v>
      </c>
      <c r="F10" s="109" t="str">
        <f>[1]Populations!I26</f>
        <v>White-Not Hispanic</v>
      </c>
      <c r="G10" s="109" t="str">
        <f>[1]Populations!K26</f>
        <v>Hispanic</v>
      </c>
      <c r="H10" s="109" t="str">
        <f>[1]Populations!M26</f>
        <v>Black-Not Hispanic</v>
      </c>
      <c r="I10" s="109" t="str">
        <f>[1]Populations!O26</f>
        <v>Asian</v>
      </c>
      <c r="J10" s="109" t="str">
        <f>[1]Populations!Q26</f>
        <v>American Indian/Alaska Native</v>
      </c>
      <c r="K10" s="109" t="str">
        <f>[1]Populations!S26</f>
        <v>Other</v>
      </c>
      <c r="L10" s="109" t="str">
        <f>[1]Populations!U26</f>
        <v>Other</v>
      </c>
      <c r="M10" s="110"/>
      <c r="N10" s="111" t="s">
        <v>105</v>
      </c>
      <c r="O10" s="111" t="s">
        <v>106</v>
      </c>
      <c r="P10" s="111" t="str">
        <f>[1]Populations!E26</f>
        <v>Male</v>
      </c>
      <c r="Q10" s="111" t="s">
        <v>106</v>
      </c>
      <c r="R10" s="111" t="str">
        <f>[1]Populations!G26</f>
        <v>Female</v>
      </c>
      <c r="S10" s="111" t="s">
        <v>106</v>
      </c>
      <c r="T10" s="123" t="str">
        <f>[1]Populations!I26</f>
        <v>White-Not Hispanic</v>
      </c>
      <c r="U10" s="111" t="s">
        <v>106</v>
      </c>
      <c r="V10" s="111" t="str">
        <f>[1]Populations!K26</f>
        <v>Hispanic</v>
      </c>
      <c r="W10" s="111" t="s">
        <v>106</v>
      </c>
      <c r="X10" s="123" t="str">
        <f>[1]Populations!M26</f>
        <v>Black-Not Hispanic</v>
      </c>
      <c r="Y10" s="111" t="s">
        <v>106</v>
      </c>
      <c r="Z10" s="111" t="str">
        <f>[1]Populations!O26</f>
        <v>Asian</v>
      </c>
      <c r="AA10" s="111" t="s">
        <v>106</v>
      </c>
      <c r="AB10" s="123" t="str">
        <f>[1]Populations!Q26</f>
        <v>American Indian/Alaska Native</v>
      </c>
      <c r="AC10" s="111" t="s">
        <v>106</v>
      </c>
      <c r="AD10" s="111" t="str">
        <f>[1]Populations!S26</f>
        <v>Other</v>
      </c>
      <c r="AE10" s="111" t="s">
        <v>106</v>
      </c>
      <c r="AF10" s="111" t="str">
        <f>[1]Populations!U26</f>
        <v>Other</v>
      </c>
      <c r="AG10" s="111" t="s">
        <v>106</v>
      </c>
      <c r="AH10" s="110"/>
      <c r="AI10" s="111" t="s">
        <v>70</v>
      </c>
      <c r="AJ10" s="111" t="s">
        <v>114</v>
      </c>
      <c r="AL10" s="111" t="s">
        <v>54</v>
      </c>
      <c r="AM10" s="113" t="s">
        <v>55</v>
      </c>
      <c r="AN10" s="114" t="s">
        <v>56</v>
      </c>
      <c r="AO10" s="114" t="s">
        <v>57</v>
      </c>
      <c r="AP10" s="109" t="str">
        <f>[1]Populations!I26</f>
        <v>White-Not Hispanic</v>
      </c>
      <c r="AQ10" s="109" t="str">
        <f>[1]Populations!K26</f>
        <v>Hispanic</v>
      </c>
      <c r="AR10" s="109" t="str">
        <f>[1]Populations!M26</f>
        <v>Black-Not Hispanic</v>
      </c>
      <c r="AS10" s="109" t="str">
        <f>[1]Populations!O26</f>
        <v>Asian</v>
      </c>
      <c r="AT10" s="109" t="str">
        <f>[1]Populations!Q26</f>
        <v>American Indian/Alaska Native</v>
      </c>
      <c r="AU10" s="109" t="str">
        <f>[1]Populations!S26</f>
        <v>Other</v>
      </c>
      <c r="AV10" s="109" t="str">
        <f>[1]Populations!U26</f>
        <v>Other</v>
      </c>
    </row>
    <row r="11" spans="1:48" x14ac:dyDescent="0.25">
      <c r="B11" s="115" t="str">
        <f>' B_Populations'!A9</f>
        <v>65-74</v>
      </c>
      <c r="C11" s="116"/>
      <c r="D11" s="117"/>
      <c r="E11" s="118"/>
      <c r="F11" s="119"/>
      <c r="G11" s="119"/>
      <c r="H11" s="119"/>
      <c r="I11" s="119"/>
      <c r="J11" s="120"/>
      <c r="K11" s="120"/>
      <c r="L11" s="140"/>
      <c r="M11" s="122"/>
      <c r="N11" s="161">
        <f>' B_Populations'!B9</f>
        <v>0</v>
      </c>
      <c r="O11" s="66">
        <f>IF(N11=0,0,($C$11/$N$11)*100000)</f>
        <v>0</v>
      </c>
      <c r="P11" s="161">
        <f>' B_Populations'!D9</f>
        <v>0</v>
      </c>
      <c r="Q11" s="66">
        <f>IF(P11=0,0,($D$11/$P$11)*100000)</f>
        <v>0</v>
      </c>
      <c r="R11" s="161">
        <f>' B_Populations'!F9</f>
        <v>0</v>
      </c>
      <c r="S11" s="66">
        <f>IF(R11=0,0,($E$11/$R$11)*100000)</f>
        <v>0</v>
      </c>
      <c r="T11" s="161">
        <f>' B_Populations'!H9</f>
        <v>0</v>
      </c>
      <c r="U11" s="66">
        <f>IF(T11=0,0,($F$11/$T$11)*100000)</f>
        <v>0</v>
      </c>
      <c r="V11" s="161">
        <f>' B_Populations'!J9</f>
        <v>0</v>
      </c>
      <c r="W11" s="66">
        <f>IF(V11=0,0,($G$11/$V$11)*100000)</f>
        <v>0</v>
      </c>
      <c r="X11" s="161">
        <f>' B_Populations'!L9</f>
        <v>0</v>
      </c>
      <c r="Y11" s="66">
        <f>IF(X11=0,0,($H$11/$X$11)*100000)</f>
        <v>0</v>
      </c>
      <c r="Z11" s="161">
        <f>' B_Populations'!N9</f>
        <v>0</v>
      </c>
      <c r="AA11" s="66">
        <f>IF(Z11=0,0,($I$11/$Z$11)*100000)</f>
        <v>0</v>
      </c>
      <c r="AB11" s="161">
        <f>' B_Populations'!P9</f>
        <v>0</v>
      </c>
      <c r="AC11" s="66">
        <f>IF(AB11=0,0,($J$11/$AB$11)*100000)</f>
        <v>0</v>
      </c>
      <c r="AD11" s="161">
        <f>' B_Populations'!R9</f>
        <v>0</v>
      </c>
      <c r="AE11" s="66">
        <f>IF(AD11=0,0,($K$11/$AD$11)*100000)</f>
        <v>0</v>
      </c>
      <c r="AF11" s="161">
        <f>' B_Populations'!T9</f>
        <v>0</v>
      </c>
      <c r="AG11" s="66">
        <f>IF(AF11=0,0,($L$11/$AF$11)*100000)</f>
        <v>0</v>
      </c>
      <c r="AH11" s="122"/>
      <c r="AI11" s="160">
        <f>' B_Populations'!B15</f>
        <v>18136</v>
      </c>
      <c r="AJ11" s="67">
        <v>0.52250099999999999</v>
      </c>
      <c r="AL11" s="115" t="str">
        <f>' B_Populations'!A9</f>
        <v>65-74</v>
      </c>
      <c r="AM11" s="149">
        <f t="shared" ref="AM11:AM13" si="12">O11*AJ11</f>
        <v>0</v>
      </c>
      <c r="AN11" s="150">
        <f t="shared" ref="AN11:AN13" si="13">Q11*AJ11</f>
        <v>0</v>
      </c>
      <c r="AO11" s="150">
        <f t="shared" ref="AO11:AO13" si="14">S11*AJ11</f>
        <v>0</v>
      </c>
      <c r="AP11" s="151">
        <f t="shared" ref="AP11:AP13" si="15">U11*AJ11</f>
        <v>0</v>
      </c>
      <c r="AQ11" s="151">
        <f t="shared" ref="AQ11:AQ13" si="16">W11*AJ11</f>
        <v>0</v>
      </c>
      <c r="AR11" s="151">
        <f t="shared" ref="AR11:AR13" si="17">Y11*AJ11</f>
        <v>0</v>
      </c>
      <c r="AS11" s="151">
        <f t="shared" ref="AS11:AS13" si="18">AA11*AJ11</f>
        <v>0</v>
      </c>
      <c r="AT11" s="151">
        <f t="shared" ref="AT11:AT13" si="19">AC11*AJ11</f>
        <v>0</v>
      </c>
      <c r="AU11" s="151">
        <f t="shared" ref="AU11:AU13" si="20">AE11*AJ11</f>
        <v>0</v>
      </c>
      <c r="AV11" s="151">
        <f t="shared" ref="AV11:AV13" si="21">AG11*AJ11</f>
        <v>0</v>
      </c>
    </row>
    <row r="12" spans="1:48" x14ac:dyDescent="0.25">
      <c r="B12" s="158" t="str">
        <f>' B_Populations'!A10</f>
        <v>75-84</v>
      </c>
      <c r="C12" s="179"/>
      <c r="D12" s="180"/>
      <c r="E12" s="128"/>
      <c r="F12" s="129"/>
      <c r="G12" s="129"/>
      <c r="H12" s="129"/>
      <c r="I12" s="129"/>
      <c r="J12" s="130"/>
      <c r="K12" s="130"/>
      <c r="L12" s="141"/>
      <c r="M12" s="122"/>
      <c r="N12" s="161">
        <f>' B_Populations'!B10</f>
        <v>0</v>
      </c>
      <c r="O12" s="66">
        <f>IF(N12=0,0,($C$12/$N$12)*100000)</f>
        <v>0</v>
      </c>
      <c r="P12" s="161">
        <f>' B_Populations'!D10</f>
        <v>0</v>
      </c>
      <c r="Q12" s="66">
        <f>IF(P12=0,0,($D$12/$P$12)*100000)</f>
        <v>0</v>
      </c>
      <c r="R12" s="161">
        <f>' B_Populations'!F10</f>
        <v>0</v>
      </c>
      <c r="S12" s="66">
        <f>IF(R12=0,0,($E$12/$R$12)*100000)</f>
        <v>0</v>
      </c>
      <c r="T12" s="161">
        <f>' B_Populations'!H10</f>
        <v>0</v>
      </c>
      <c r="U12" s="66">
        <f>IF(T12=0,0,($F$12/$T$12)*100000)</f>
        <v>0</v>
      </c>
      <c r="V12" s="161">
        <f>' B_Populations'!J10</f>
        <v>0</v>
      </c>
      <c r="W12" s="66">
        <f>IF(V12=0,0,($G$12/$V$12)*100000)</f>
        <v>0</v>
      </c>
      <c r="X12" s="161">
        <f>' B_Populations'!L10</f>
        <v>0</v>
      </c>
      <c r="Y12" s="66">
        <f>IF(X12=0,0,($H$12/$X$12)*100000)</f>
        <v>0</v>
      </c>
      <c r="Z12" s="161">
        <f>' B_Populations'!N10</f>
        <v>0</v>
      </c>
      <c r="AA12" s="66">
        <f>IF(Z12=0,0,($I$12/$Z$12)*100000)</f>
        <v>0</v>
      </c>
      <c r="AB12" s="161">
        <f>' B_Populations'!P10</f>
        <v>0</v>
      </c>
      <c r="AC12" s="66">
        <f>IF(AB12=0,0,($J$12/$AB$12)*100000)</f>
        <v>0</v>
      </c>
      <c r="AD12" s="161">
        <f>' B_Populations'!R10</f>
        <v>0</v>
      </c>
      <c r="AE12" s="66">
        <f>IF(AD12=0,0,($K$12/$AD$12)*100000)</f>
        <v>0</v>
      </c>
      <c r="AF12" s="161">
        <f>' B_Populations'!T10</f>
        <v>0</v>
      </c>
      <c r="AG12" s="66">
        <f>IF(AF12=0,0,($L$12/$AF$12)*100000)</f>
        <v>0</v>
      </c>
      <c r="AH12" s="122"/>
      <c r="AI12" s="160">
        <f>' B_Populations'!B16</f>
        <v>12315</v>
      </c>
      <c r="AJ12" s="67">
        <v>0.35479699999999997</v>
      </c>
      <c r="AL12" s="115" t="str">
        <f>' B_Populations'!A10</f>
        <v>75-84</v>
      </c>
      <c r="AM12" s="149">
        <f t="shared" si="12"/>
        <v>0</v>
      </c>
      <c r="AN12" s="150">
        <f t="shared" si="13"/>
        <v>0</v>
      </c>
      <c r="AO12" s="150">
        <f t="shared" si="14"/>
        <v>0</v>
      </c>
      <c r="AP12" s="151">
        <f t="shared" si="15"/>
        <v>0</v>
      </c>
      <c r="AQ12" s="151">
        <f t="shared" si="16"/>
        <v>0</v>
      </c>
      <c r="AR12" s="151">
        <f t="shared" si="17"/>
        <v>0</v>
      </c>
      <c r="AS12" s="151">
        <f t="shared" si="18"/>
        <v>0</v>
      </c>
      <c r="AT12" s="151">
        <f t="shared" si="19"/>
        <v>0</v>
      </c>
      <c r="AU12" s="151">
        <f t="shared" si="20"/>
        <v>0</v>
      </c>
      <c r="AV12" s="151">
        <f t="shared" si="21"/>
        <v>0</v>
      </c>
    </row>
    <row r="13" spans="1:48" x14ac:dyDescent="0.25">
      <c r="B13" s="158" t="str">
        <f>' B_Populations'!A11</f>
        <v>85+</v>
      </c>
      <c r="C13" s="179"/>
      <c r="D13" s="180"/>
      <c r="E13" s="128"/>
      <c r="F13" s="129"/>
      <c r="G13" s="129"/>
      <c r="H13" s="129"/>
      <c r="I13" s="129"/>
      <c r="J13" s="130"/>
      <c r="K13" s="130"/>
      <c r="L13" s="141"/>
      <c r="M13" s="122"/>
      <c r="N13" s="161">
        <f>' B_Populations'!B11</f>
        <v>0</v>
      </c>
      <c r="O13" s="66">
        <f>IF(N13=0,0,($C$13/$N$13)*100000)</f>
        <v>0</v>
      </c>
      <c r="P13" s="161">
        <f>' B_Populations'!D11</f>
        <v>0</v>
      </c>
      <c r="Q13" s="66">
        <f>IF(P13=0,0,($D$13/$P$13)*100000)</f>
        <v>0</v>
      </c>
      <c r="R13" s="161">
        <f>' B_Populations'!F11</f>
        <v>0</v>
      </c>
      <c r="S13" s="66">
        <f>IF(R13=0,0,($E$13/$R$13)*100000)</f>
        <v>0</v>
      </c>
      <c r="T13" s="161">
        <f>' B_Populations'!H11</f>
        <v>0</v>
      </c>
      <c r="U13" s="66">
        <f>IF(T13=0,0,($F$13/$T$13)*100000)</f>
        <v>0</v>
      </c>
      <c r="V13" s="161">
        <f>' B_Populations'!J11</f>
        <v>0</v>
      </c>
      <c r="W13" s="66">
        <f>IF(V13=0,0,($G$13/$V$13)*100000)</f>
        <v>0</v>
      </c>
      <c r="X13" s="161">
        <f>' B_Populations'!L11</f>
        <v>0</v>
      </c>
      <c r="Y13" s="66">
        <f>IF(X13=0,0,($H$13/$X$13)*100000)</f>
        <v>0</v>
      </c>
      <c r="Z13" s="161">
        <f>' B_Populations'!N11</f>
        <v>0</v>
      </c>
      <c r="AA13" s="66">
        <f>IF(Z13=0,0,($I$13/$Z$13)*100000)</f>
        <v>0</v>
      </c>
      <c r="AB13" s="161">
        <f>' B_Populations'!P11</f>
        <v>0</v>
      </c>
      <c r="AC13" s="66">
        <f>IF(AB13=0,0,($J$13/$AB$13)*100000)</f>
        <v>0</v>
      </c>
      <c r="AD13" s="161">
        <f>' B_Populations'!R11</f>
        <v>0</v>
      </c>
      <c r="AE13" s="66">
        <f>IF(AD13=0,0,($K$13/$AD$13)*100000)</f>
        <v>0</v>
      </c>
      <c r="AF13" s="161">
        <f>' B_Populations'!T11</f>
        <v>0</v>
      </c>
      <c r="AG13" s="66">
        <f>IF(AF13=0,0,($L$13/$AF$13)*100000)</f>
        <v>0</v>
      </c>
      <c r="AH13" s="122"/>
      <c r="AI13" s="160">
        <f>' B_Populations'!B17</f>
        <v>4259</v>
      </c>
      <c r="AJ13" s="67">
        <v>0.12270200000000001</v>
      </c>
      <c r="AL13" s="115" t="str">
        <f>' B_Populations'!A11</f>
        <v>85+</v>
      </c>
      <c r="AM13" s="149">
        <f t="shared" si="12"/>
        <v>0</v>
      </c>
      <c r="AN13" s="150">
        <f t="shared" si="13"/>
        <v>0</v>
      </c>
      <c r="AO13" s="150">
        <f t="shared" si="14"/>
        <v>0</v>
      </c>
      <c r="AP13" s="151">
        <f t="shared" si="15"/>
        <v>0</v>
      </c>
      <c r="AQ13" s="151">
        <f t="shared" si="16"/>
        <v>0</v>
      </c>
      <c r="AR13" s="151">
        <f t="shared" si="17"/>
        <v>0</v>
      </c>
      <c r="AS13" s="151">
        <f t="shared" si="18"/>
        <v>0</v>
      </c>
      <c r="AT13" s="151">
        <f t="shared" si="19"/>
        <v>0</v>
      </c>
      <c r="AU13" s="151">
        <f t="shared" si="20"/>
        <v>0</v>
      </c>
      <c r="AV13" s="151">
        <f t="shared" si="21"/>
        <v>0</v>
      </c>
    </row>
    <row r="14" spans="1:48" x14ac:dyDescent="0.25">
      <c r="B14" s="142" t="s">
        <v>110</v>
      </c>
      <c r="C14" s="184">
        <f t="shared" ref="C14:L14" si="22">SUM(C11:C13)</f>
        <v>0</v>
      </c>
      <c r="D14" s="185">
        <f t="shared" si="22"/>
        <v>0</v>
      </c>
      <c r="E14" s="185">
        <f t="shared" si="22"/>
        <v>0</v>
      </c>
      <c r="F14" s="186">
        <f t="shared" si="22"/>
        <v>0</v>
      </c>
      <c r="G14" s="186">
        <f t="shared" si="22"/>
        <v>0</v>
      </c>
      <c r="H14" s="186">
        <f t="shared" si="22"/>
        <v>0</v>
      </c>
      <c r="I14" s="186">
        <f t="shared" si="22"/>
        <v>0</v>
      </c>
      <c r="J14" s="186">
        <f t="shared" si="22"/>
        <v>0</v>
      </c>
      <c r="K14" s="186">
        <f t="shared" si="22"/>
        <v>0</v>
      </c>
      <c r="L14" s="186">
        <f t="shared" si="22"/>
        <v>0</v>
      </c>
      <c r="N14" s="161">
        <f>' B_Populations'!B12</f>
        <v>0</v>
      </c>
      <c r="O14" s="133">
        <f>SUM(O11:O13)</f>
        <v>0</v>
      </c>
      <c r="P14" s="161">
        <f>' B_Populations'!D12</f>
        <v>0</v>
      </c>
      <c r="Q14" s="133">
        <f>SUM(Q11:Q13)</f>
        <v>0</v>
      </c>
      <c r="R14" s="161">
        <f>' B_Populations'!F12</f>
        <v>0</v>
      </c>
      <c r="S14" s="133">
        <f>SUM(S11:S13)</f>
        <v>0</v>
      </c>
      <c r="T14" s="161">
        <f>' B_Populations'!H12</f>
        <v>0</v>
      </c>
      <c r="U14" s="133">
        <f>SUM(U11:U13)</f>
        <v>0</v>
      </c>
      <c r="V14" s="161">
        <f>' B_Populations'!J12</f>
        <v>0</v>
      </c>
      <c r="W14" s="133">
        <f>SUM(W11:W13)</f>
        <v>0</v>
      </c>
      <c r="X14" s="161">
        <f>' B_Populations'!L12</f>
        <v>0</v>
      </c>
      <c r="Y14" s="133">
        <f>SUM(Y11:Y13)</f>
        <v>0</v>
      </c>
      <c r="Z14" s="161">
        <f>' B_Populations'!N12</f>
        <v>0</v>
      </c>
      <c r="AA14" s="133">
        <f>SUM(AA11:AA13)</f>
        <v>0</v>
      </c>
      <c r="AB14" s="161">
        <f>' B_Populations'!P12</f>
        <v>0</v>
      </c>
      <c r="AC14" s="133">
        <f>SUM(AC11:AC13)</f>
        <v>0</v>
      </c>
      <c r="AD14" s="161">
        <f>' B_Populations'!R12</f>
        <v>0</v>
      </c>
      <c r="AE14" s="133">
        <f>SUM(AE11:AE13)</f>
        <v>0</v>
      </c>
      <c r="AF14" s="161">
        <f>' B_Populations'!T12</f>
        <v>0</v>
      </c>
      <c r="AG14" s="133">
        <f>SUM(AG11:AG13)</f>
        <v>0</v>
      </c>
      <c r="AI14" s="160">
        <f>' B_Populations'!B18</f>
        <v>34710</v>
      </c>
      <c r="AJ14" s="135">
        <v>1</v>
      </c>
      <c r="AL14" s="115" t="s">
        <v>55</v>
      </c>
      <c r="AM14" s="149">
        <f t="shared" ref="AM14:AV14" si="23">SUM(AM11:AM13)</f>
        <v>0</v>
      </c>
      <c r="AN14" s="150">
        <f t="shared" si="23"/>
        <v>0</v>
      </c>
      <c r="AO14" s="150">
        <f t="shared" si="23"/>
        <v>0</v>
      </c>
      <c r="AP14" s="152">
        <f t="shared" si="23"/>
        <v>0</v>
      </c>
      <c r="AQ14" s="152">
        <f t="shared" si="23"/>
        <v>0</v>
      </c>
      <c r="AR14" s="152">
        <f t="shared" si="23"/>
        <v>0</v>
      </c>
      <c r="AS14" s="152">
        <f t="shared" si="23"/>
        <v>0</v>
      </c>
      <c r="AT14" s="152">
        <f t="shared" si="23"/>
        <v>0</v>
      </c>
      <c r="AU14" s="152">
        <f t="shared" si="23"/>
        <v>0</v>
      </c>
      <c r="AV14" s="152">
        <f t="shared" si="23"/>
        <v>0</v>
      </c>
    </row>
    <row r="15" spans="1:48" ht="13" x14ac:dyDescent="0.3">
      <c r="AD15" s="111"/>
    </row>
    <row r="16" spans="1:48" x14ac:dyDescent="0.25">
      <c r="B16" s="143"/>
      <c r="C16" s="143"/>
      <c r="D16" s="144" t="s">
        <v>99</v>
      </c>
      <c r="E16" s="144"/>
      <c r="F16" s="145" t="s">
        <v>100</v>
      </c>
      <c r="G16" s="145"/>
      <c r="H16" s="145"/>
      <c r="I16" s="145"/>
      <c r="J16" s="145"/>
      <c r="K16" s="145"/>
      <c r="L16" s="145"/>
      <c r="AM16" s="85" t="s">
        <v>101</v>
      </c>
    </row>
    <row r="17" spans="2:48" ht="44.5" customHeight="1" x14ac:dyDescent="0.3">
      <c r="B17" s="106" t="s">
        <v>54</v>
      </c>
      <c r="C17" s="107" t="s">
        <v>115</v>
      </c>
      <c r="D17" s="108" t="s">
        <v>116</v>
      </c>
      <c r="E17" s="108" t="s">
        <v>117</v>
      </c>
      <c r="F17" s="109" t="str">
        <f>[1]Populations!I26</f>
        <v>White-Not Hispanic</v>
      </c>
      <c r="G17" s="109" t="str">
        <f>[1]Populations!K26</f>
        <v>Hispanic</v>
      </c>
      <c r="H17" s="109" t="str">
        <f>[1]Populations!M26</f>
        <v>Black-Not Hispanic</v>
      </c>
      <c r="I17" s="109" t="str">
        <f>[1]Populations!O26</f>
        <v>Asian</v>
      </c>
      <c r="J17" s="109" t="str">
        <f>[1]Populations!Q26</f>
        <v>American Indian/Alaska Native</v>
      </c>
      <c r="K17" s="109" t="str">
        <f>[1]Populations!S26</f>
        <v>Other</v>
      </c>
      <c r="L17" s="109" t="str">
        <f>[1]Populations!U26</f>
        <v>Other</v>
      </c>
      <c r="M17" s="110"/>
      <c r="N17" s="111" t="s">
        <v>105</v>
      </c>
      <c r="O17" s="111" t="s">
        <v>106</v>
      </c>
      <c r="P17" s="111" t="str">
        <f>[1]Populations!E26</f>
        <v>Male</v>
      </c>
      <c r="Q17" s="111" t="s">
        <v>106</v>
      </c>
      <c r="R17" s="111" t="str">
        <f>[1]Populations!G26</f>
        <v>Female</v>
      </c>
      <c r="S17" s="111" t="s">
        <v>106</v>
      </c>
      <c r="T17" s="123" t="str">
        <f>[1]Populations!I26</f>
        <v>White-Not Hispanic</v>
      </c>
      <c r="U17" s="111" t="s">
        <v>106</v>
      </c>
      <c r="V17" s="111" t="str">
        <f>[1]Populations!K26</f>
        <v>Hispanic</v>
      </c>
      <c r="W17" s="111" t="s">
        <v>106</v>
      </c>
      <c r="X17" s="123" t="str">
        <f>[1]Populations!M26</f>
        <v>Black-Not Hispanic</v>
      </c>
      <c r="Y17" s="111" t="s">
        <v>106</v>
      </c>
      <c r="Z17" s="111" t="str">
        <f>[1]Populations!O26</f>
        <v>Asian</v>
      </c>
      <c r="AA17" s="111" t="s">
        <v>106</v>
      </c>
      <c r="AB17" s="111" t="str">
        <f>[1]Populations!Q26</f>
        <v>American Indian/Alaska Native</v>
      </c>
      <c r="AC17" s="111" t="s">
        <v>106</v>
      </c>
      <c r="AD17" s="111" t="str">
        <f>[1]Populations!S26</f>
        <v>Other</v>
      </c>
      <c r="AE17" s="111" t="s">
        <v>106</v>
      </c>
      <c r="AF17" s="111" t="str">
        <f>[1]Populations!U26</f>
        <v>Other</v>
      </c>
      <c r="AG17" s="111" t="s">
        <v>106</v>
      </c>
      <c r="AH17" s="110"/>
      <c r="AI17" s="111" t="s">
        <v>70</v>
      </c>
      <c r="AJ17" s="111" t="s">
        <v>114</v>
      </c>
      <c r="AL17" s="111" t="s">
        <v>54</v>
      </c>
      <c r="AM17" s="113" t="s">
        <v>55</v>
      </c>
      <c r="AN17" s="114" t="s">
        <v>56</v>
      </c>
      <c r="AO17" s="114" t="s">
        <v>57</v>
      </c>
      <c r="AP17" s="109" t="str">
        <f>[1]Populations!I26</f>
        <v>White-Not Hispanic</v>
      </c>
      <c r="AQ17" s="109" t="str">
        <f>[1]Populations!K26</f>
        <v>Hispanic</v>
      </c>
      <c r="AR17" s="109" t="str">
        <f>[1]Populations!M26</f>
        <v>Black-Not Hispanic</v>
      </c>
      <c r="AS17" s="109" t="str">
        <f>[1]Populations!O26</f>
        <v>Asian</v>
      </c>
      <c r="AT17" s="109" t="str">
        <f>[1]Populations!Q26</f>
        <v>American Indian/Alaska Native</v>
      </c>
      <c r="AU17" s="109" t="str">
        <f>[1]Populations!S26</f>
        <v>Other</v>
      </c>
      <c r="AV17" s="109" t="str">
        <f>[1]Populations!U26</f>
        <v>Other</v>
      </c>
    </row>
    <row r="18" spans="2:48" x14ac:dyDescent="0.25">
      <c r="B18" s="115" t="str">
        <f>' B_Populations'!A9</f>
        <v>65-74</v>
      </c>
      <c r="C18" s="116"/>
      <c r="D18" s="117"/>
      <c r="E18" s="118"/>
      <c r="F18" s="119"/>
      <c r="G18" s="119"/>
      <c r="H18" s="119"/>
      <c r="I18" s="119"/>
      <c r="J18" s="120"/>
      <c r="K18" s="120"/>
      <c r="L18" s="146"/>
      <c r="M18" s="122"/>
      <c r="N18" s="161">
        <f>' B_Populations'!B9</f>
        <v>0</v>
      </c>
      <c r="O18" s="66">
        <f>IF(N18=0,0,($C$18/$N$18)*100000)</f>
        <v>0</v>
      </c>
      <c r="P18" s="161">
        <f>' B_Populations'!D9</f>
        <v>0</v>
      </c>
      <c r="Q18" s="66">
        <f>IF(P18=0,0,($D$18/$P$18)*100000)</f>
        <v>0</v>
      </c>
      <c r="R18" s="161">
        <f>' B_Populations'!F9</f>
        <v>0</v>
      </c>
      <c r="S18" s="66">
        <f>IF(R18=0,0,($E$18/$R$18)*100000)</f>
        <v>0</v>
      </c>
      <c r="T18" s="161">
        <f>' B_Populations'!H9</f>
        <v>0</v>
      </c>
      <c r="U18" s="66">
        <f>IF(T18=0,0,($F$18/$T$18)*100000)</f>
        <v>0</v>
      </c>
      <c r="V18" s="161">
        <f>' B_Populations'!J9</f>
        <v>0</v>
      </c>
      <c r="W18" s="66">
        <f>IF(V18=0,0,($G$18/$V$18)*100000)</f>
        <v>0</v>
      </c>
      <c r="X18" s="161">
        <f>' B_Populations'!L9</f>
        <v>0</v>
      </c>
      <c r="Y18" s="66">
        <f>IF(X18=0,0,($H$18/$X$18)*100000)</f>
        <v>0</v>
      </c>
      <c r="Z18" s="161">
        <f>' B_Populations'!N9</f>
        <v>0</v>
      </c>
      <c r="AA18" s="66">
        <f>IF(Z18=0,0,($I$18/$Z$18)*100000)</f>
        <v>0</v>
      </c>
      <c r="AB18" s="161">
        <f>' B_Populations'!P9</f>
        <v>0</v>
      </c>
      <c r="AC18" s="66">
        <f>IF(AB18=0,0,($J$18/$AB$18)*100000)</f>
        <v>0</v>
      </c>
      <c r="AD18" s="161">
        <f>' B_Populations'!R9</f>
        <v>0</v>
      </c>
      <c r="AE18" s="66">
        <f>IF(AD18=0,0,($K$18/$AD$18)*100000)</f>
        <v>0</v>
      </c>
      <c r="AF18" s="161">
        <f>' B_Populations'!T9</f>
        <v>0</v>
      </c>
      <c r="AG18" s="66">
        <f>IF(AF18=0,0,($L$18/$AF$18)*100000)</f>
        <v>0</v>
      </c>
      <c r="AH18" s="122"/>
      <c r="AI18" s="160">
        <f>' B_Populations'!B15</f>
        <v>18136</v>
      </c>
      <c r="AJ18" s="67">
        <v>0.52250099999999999</v>
      </c>
      <c r="AL18" s="115" t="str">
        <f>' B_Populations'!A9</f>
        <v>65-74</v>
      </c>
      <c r="AM18" s="149">
        <f t="shared" ref="AM18:AM20" si="24">O18*AJ18</f>
        <v>0</v>
      </c>
      <c r="AN18" s="150">
        <f t="shared" ref="AN18:AN20" si="25">Q18*AJ18</f>
        <v>0</v>
      </c>
      <c r="AO18" s="150">
        <f t="shared" ref="AO18:AO20" si="26">S18*AJ18</f>
        <v>0</v>
      </c>
      <c r="AP18" s="151">
        <f t="shared" ref="AP18:AP20" si="27">U18*AJ18</f>
        <v>0</v>
      </c>
      <c r="AQ18" s="151">
        <f t="shared" ref="AQ18:AQ20" si="28">W18*AJ18</f>
        <v>0</v>
      </c>
      <c r="AR18" s="151">
        <f t="shared" ref="AR18:AR20" si="29">Y18*AJ18</f>
        <v>0</v>
      </c>
      <c r="AS18" s="151">
        <f t="shared" ref="AS18:AS20" si="30">AA18*AJ18</f>
        <v>0</v>
      </c>
      <c r="AT18" s="151">
        <f t="shared" ref="AT18:AT20" si="31">AC18*AJ18</f>
        <v>0</v>
      </c>
      <c r="AU18" s="151">
        <f t="shared" ref="AU18:AU20" si="32">AE18*AJ18</f>
        <v>0</v>
      </c>
      <c r="AV18" s="151">
        <f t="shared" ref="AV18:AV20" si="33">AG18*AJ18</f>
        <v>0</v>
      </c>
    </row>
    <row r="19" spans="2:48" x14ac:dyDescent="0.25">
      <c r="B19" s="158" t="str">
        <f>' B_Populations'!A10</f>
        <v>75-84</v>
      </c>
      <c r="C19" s="179"/>
      <c r="D19" s="180"/>
      <c r="E19" s="128"/>
      <c r="F19" s="129"/>
      <c r="G19" s="129"/>
      <c r="H19" s="129"/>
      <c r="I19" s="129"/>
      <c r="J19" s="130"/>
      <c r="K19" s="130"/>
      <c r="L19" s="147"/>
      <c r="M19" s="122"/>
      <c r="N19" s="161">
        <f>' B_Populations'!B10</f>
        <v>0</v>
      </c>
      <c r="O19" s="66">
        <f>IF(N19=0,0,($C$19/$N$19)*100000)</f>
        <v>0</v>
      </c>
      <c r="P19" s="161">
        <f>' B_Populations'!D10</f>
        <v>0</v>
      </c>
      <c r="Q19" s="66">
        <f>IF(P19=0,0,($D$19/$P$19)*100000)</f>
        <v>0</v>
      </c>
      <c r="R19" s="161">
        <f>' B_Populations'!F10</f>
        <v>0</v>
      </c>
      <c r="S19" s="66">
        <f>IF(R19=0,0,($E$19/$R$19)*100000)</f>
        <v>0</v>
      </c>
      <c r="T19" s="161">
        <f>' B_Populations'!H10</f>
        <v>0</v>
      </c>
      <c r="U19" s="66">
        <f>IF(T19=0,0,($F$19/$T$19)*100000)</f>
        <v>0</v>
      </c>
      <c r="V19" s="161">
        <f>' B_Populations'!J10</f>
        <v>0</v>
      </c>
      <c r="W19" s="66">
        <f>IF(V19=0,0,($G$19/$V$19)*100000)</f>
        <v>0</v>
      </c>
      <c r="X19" s="161">
        <f>' B_Populations'!L10</f>
        <v>0</v>
      </c>
      <c r="Y19" s="66">
        <f>IF(X19=0,0,($H$19/$X$19)*100000)</f>
        <v>0</v>
      </c>
      <c r="Z19" s="161">
        <f>' B_Populations'!N10</f>
        <v>0</v>
      </c>
      <c r="AA19" s="66">
        <f>IF(Z19=0,0,($I$19/$Z$19)*100000)</f>
        <v>0</v>
      </c>
      <c r="AB19" s="161">
        <f>' B_Populations'!P10</f>
        <v>0</v>
      </c>
      <c r="AC19" s="66">
        <f>IF(AB19=0,0,($J$19/$AB$19)*100000)</f>
        <v>0</v>
      </c>
      <c r="AD19" s="161">
        <f>' B_Populations'!R10</f>
        <v>0</v>
      </c>
      <c r="AE19" s="66">
        <f>IF(AD19=0,0,($K$19/$AD$19)*100000)</f>
        <v>0</v>
      </c>
      <c r="AF19" s="161">
        <f>' B_Populations'!T10</f>
        <v>0</v>
      </c>
      <c r="AG19" s="66">
        <f>IF(AF19=0,0,($L$19/$AF$19)*100000)</f>
        <v>0</v>
      </c>
      <c r="AH19" s="122"/>
      <c r="AI19" s="160">
        <f>' B_Populations'!B16</f>
        <v>12315</v>
      </c>
      <c r="AJ19" s="67">
        <v>0.35479699999999997</v>
      </c>
      <c r="AL19" s="115" t="str">
        <f>' B_Populations'!A10</f>
        <v>75-84</v>
      </c>
      <c r="AM19" s="149">
        <f t="shared" si="24"/>
        <v>0</v>
      </c>
      <c r="AN19" s="150">
        <f t="shared" si="25"/>
        <v>0</v>
      </c>
      <c r="AO19" s="150">
        <f t="shared" si="26"/>
        <v>0</v>
      </c>
      <c r="AP19" s="151">
        <f t="shared" si="27"/>
        <v>0</v>
      </c>
      <c r="AQ19" s="151">
        <f t="shared" si="28"/>
        <v>0</v>
      </c>
      <c r="AR19" s="151">
        <f t="shared" si="29"/>
        <v>0</v>
      </c>
      <c r="AS19" s="151">
        <f t="shared" si="30"/>
        <v>0</v>
      </c>
      <c r="AT19" s="151">
        <f t="shared" si="31"/>
        <v>0</v>
      </c>
      <c r="AU19" s="151">
        <f t="shared" si="32"/>
        <v>0</v>
      </c>
      <c r="AV19" s="151">
        <f t="shared" si="33"/>
        <v>0</v>
      </c>
    </row>
    <row r="20" spans="2:48" x14ac:dyDescent="0.25">
      <c r="B20" s="158" t="str">
        <f>' B_Populations'!A11</f>
        <v>85+</v>
      </c>
      <c r="C20" s="179"/>
      <c r="D20" s="180"/>
      <c r="E20" s="128"/>
      <c r="F20" s="129"/>
      <c r="G20" s="129"/>
      <c r="H20" s="129"/>
      <c r="I20" s="129"/>
      <c r="J20" s="130"/>
      <c r="K20" s="130"/>
      <c r="L20" s="147"/>
      <c r="M20" s="122"/>
      <c r="N20" s="161">
        <f>' B_Populations'!B11</f>
        <v>0</v>
      </c>
      <c r="O20" s="66">
        <f>IF(N20=0,0,($C$20/$N$20)*100000)</f>
        <v>0</v>
      </c>
      <c r="P20" s="161">
        <f>' B_Populations'!D11</f>
        <v>0</v>
      </c>
      <c r="Q20" s="66">
        <f>IF(P20=0,0,($D$20/$P$20)*100000)</f>
        <v>0</v>
      </c>
      <c r="R20" s="161">
        <f>' B_Populations'!F11</f>
        <v>0</v>
      </c>
      <c r="S20" s="66">
        <f>IF(R20=0,0,($E$20/$R$20)*100000)</f>
        <v>0</v>
      </c>
      <c r="T20" s="161">
        <f>' B_Populations'!H11</f>
        <v>0</v>
      </c>
      <c r="U20" s="66">
        <f>IF(T20=0,0,($F$20/$T$20)*100000)</f>
        <v>0</v>
      </c>
      <c r="V20" s="161">
        <f>' B_Populations'!J11</f>
        <v>0</v>
      </c>
      <c r="W20" s="66">
        <f>IF(V20=0,0,($G$20/$V$20)*100000)</f>
        <v>0</v>
      </c>
      <c r="X20" s="161">
        <f>' B_Populations'!L11</f>
        <v>0</v>
      </c>
      <c r="Y20" s="66">
        <f>IF(X20=0,0,($H$20/$X$20)*100000)</f>
        <v>0</v>
      </c>
      <c r="Z20" s="161">
        <f>' B_Populations'!N11</f>
        <v>0</v>
      </c>
      <c r="AA20" s="66">
        <f>IF(Z20=0,0,($I$20/$Z$20)*100000)</f>
        <v>0</v>
      </c>
      <c r="AB20" s="161">
        <f>' B_Populations'!P11</f>
        <v>0</v>
      </c>
      <c r="AC20" s="66">
        <f>IF(AB20=0,0,($J$20/$AB$20)*100000)</f>
        <v>0</v>
      </c>
      <c r="AD20" s="161">
        <f>' B_Populations'!R11</f>
        <v>0</v>
      </c>
      <c r="AE20" s="66">
        <f>IF(AD20=0,0,($K$20/$AD$20)*100000)</f>
        <v>0</v>
      </c>
      <c r="AF20" s="161">
        <f>' B_Populations'!T11</f>
        <v>0</v>
      </c>
      <c r="AG20" s="66">
        <f>IF(AF20=0,0,($L$20/$AF$20)*100000)</f>
        <v>0</v>
      </c>
      <c r="AH20" s="122"/>
      <c r="AI20" s="160">
        <f>' B_Populations'!B17</f>
        <v>4259</v>
      </c>
      <c r="AJ20" s="67">
        <v>0.12270200000000001</v>
      </c>
      <c r="AL20" s="115" t="str">
        <f>' B_Populations'!A11</f>
        <v>85+</v>
      </c>
      <c r="AM20" s="149">
        <f t="shared" si="24"/>
        <v>0</v>
      </c>
      <c r="AN20" s="150">
        <f t="shared" si="25"/>
        <v>0</v>
      </c>
      <c r="AO20" s="150">
        <f t="shared" si="26"/>
        <v>0</v>
      </c>
      <c r="AP20" s="151">
        <f t="shared" si="27"/>
        <v>0</v>
      </c>
      <c r="AQ20" s="151">
        <f t="shared" si="28"/>
        <v>0</v>
      </c>
      <c r="AR20" s="151">
        <f t="shared" si="29"/>
        <v>0</v>
      </c>
      <c r="AS20" s="151">
        <f t="shared" si="30"/>
        <v>0</v>
      </c>
      <c r="AT20" s="151">
        <f t="shared" si="31"/>
        <v>0</v>
      </c>
      <c r="AU20" s="151">
        <f t="shared" si="32"/>
        <v>0</v>
      </c>
      <c r="AV20" s="151">
        <f t="shared" si="33"/>
        <v>0</v>
      </c>
    </row>
    <row r="21" spans="2:48" x14ac:dyDescent="0.25">
      <c r="B21" s="148" t="s">
        <v>110</v>
      </c>
      <c r="C21" s="187">
        <f t="shared" ref="C21:L21" si="34">SUM(C18:C20)</f>
        <v>0</v>
      </c>
      <c r="D21" s="188">
        <f t="shared" si="34"/>
        <v>0</v>
      </c>
      <c r="E21" s="188">
        <f t="shared" si="34"/>
        <v>0</v>
      </c>
      <c r="F21" s="189">
        <f t="shared" si="34"/>
        <v>0</v>
      </c>
      <c r="G21" s="189">
        <f t="shared" si="34"/>
        <v>0</v>
      </c>
      <c r="H21" s="189">
        <f t="shared" si="34"/>
        <v>0</v>
      </c>
      <c r="I21" s="189">
        <f t="shared" si="34"/>
        <v>0</v>
      </c>
      <c r="J21" s="189">
        <f t="shared" si="34"/>
        <v>0</v>
      </c>
      <c r="K21" s="189">
        <f t="shared" si="34"/>
        <v>0</v>
      </c>
      <c r="L21" s="189">
        <f t="shared" si="34"/>
        <v>0</v>
      </c>
      <c r="N21" s="161">
        <f>' B_Populations'!B12</f>
        <v>0</v>
      </c>
      <c r="O21" s="133">
        <f>SUM(O18:O20)</f>
        <v>0</v>
      </c>
      <c r="P21" s="161">
        <f>' B_Populations'!D12</f>
        <v>0</v>
      </c>
      <c r="Q21" s="133">
        <f>SUM(Q18:Q20)</f>
        <v>0</v>
      </c>
      <c r="R21" s="161">
        <f>' B_Populations'!F12</f>
        <v>0</v>
      </c>
      <c r="S21" s="133">
        <f>SUM(S18:S20)</f>
        <v>0</v>
      </c>
      <c r="T21" s="161">
        <f>' B_Populations'!H12</f>
        <v>0</v>
      </c>
      <c r="U21" s="133">
        <f>SUM(U18:U20)</f>
        <v>0</v>
      </c>
      <c r="V21" s="161">
        <f>' B_Populations'!J12</f>
        <v>0</v>
      </c>
      <c r="W21" s="133">
        <f>SUM(W18:W20)</f>
        <v>0</v>
      </c>
      <c r="X21" s="161">
        <f>' B_Populations'!L12</f>
        <v>0</v>
      </c>
      <c r="Y21" s="133">
        <f>SUM(Y18:Y20)</f>
        <v>0</v>
      </c>
      <c r="Z21" s="161">
        <f>' B_Populations'!N12</f>
        <v>0</v>
      </c>
      <c r="AA21" s="133">
        <f>SUM(AA18:AA20)</f>
        <v>0</v>
      </c>
      <c r="AB21" s="161">
        <f>' B_Populations'!P12</f>
        <v>0</v>
      </c>
      <c r="AC21" s="133">
        <f>SUM(AC18:AC20)</f>
        <v>0</v>
      </c>
      <c r="AD21" s="161">
        <f>' B_Populations'!R12</f>
        <v>0</v>
      </c>
      <c r="AE21" s="133">
        <f>SUM(AE18:AE20)</f>
        <v>0</v>
      </c>
      <c r="AF21" s="161">
        <f>' B_Populations'!T12</f>
        <v>0</v>
      </c>
      <c r="AG21" s="133">
        <f>SUM(AG18:AG20)</f>
        <v>0</v>
      </c>
      <c r="AI21" s="160">
        <f>' B_Populations'!B18</f>
        <v>34710</v>
      </c>
      <c r="AJ21" s="135">
        <v>1</v>
      </c>
      <c r="AL21" s="115" t="s">
        <v>55</v>
      </c>
      <c r="AM21" s="149">
        <f t="shared" ref="AM21:AV21" si="35">SUM(AM18:AM20)</f>
        <v>0</v>
      </c>
      <c r="AN21" s="150">
        <f t="shared" si="35"/>
        <v>0</v>
      </c>
      <c r="AO21" s="150">
        <f t="shared" si="35"/>
        <v>0</v>
      </c>
      <c r="AP21" s="152">
        <f t="shared" si="35"/>
        <v>0</v>
      </c>
      <c r="AQ21" s="152">
        <f t="shared" si="35"/>
        <v>0</v>
      </c>
      <c r="AR21" s="152">
        <f t="shared" si="35"/>
        <v>0</v>
      </c>
      <c r="AS21" s="152">
        <f t="shared" si="35"/>
        <v>0</v>
      </c>
      <c r="AT21" s="152">
        <f t="shared" si="35"/>
        <v>0</v>
      </c>
      <c r="AU21" s="152">
        <f t="shared" si="35"/>
        <v>0</v>
      </c>
      <c r="AV21" s="152">
        <f t="shared" si="35"/>
        <v>0</v>
      </c>
    </row>
  </sheetData>
  <mergeCells count="3">
    <mergeCell ref="B1:E1"/>
    <mergeCell ref="AI1:AJ1"/>
    <mergeCell ref="AL1:AN1"/>
  </mergeCells>
  <pageMargins left="0.7" right="0.7" top="0.75" bottom="0.75" header="0.3" footer="0.3"/>
  <pageSetup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039AD-22B6-49C3-B341-F4F79F7D5204}">
  <dimension ref="A1:AU21"/>
  <sheetViews>
    <sheetView zoomScale="90" zoomScaleNormal="90" zoomScaleSheetLayoutView="50" workbookViewId="0">
      <selection activeCell="AO7" sqref="AO7"/>
    </sheetView>
  </sheetViews>
  <sheetFormatPr defaultColWidth="8.7265625" defaultRowHeight="12.5" x14ac:dyDescent="0.25"/>
  <cols>
    <col min="1" max="1" width="10.7265625" style="85" customWidth="1"/>
    <col min="2" max="2" width="8.7265625" style="85"/>
    <col min="3" max="3" width="15.1796875" style="85" customWidth="1"/>
    <col min="4" max="4" width="15.54296875" style="85" customWidth="1"/>
    <col min="5" max="5" width="15.1796875" style="85" customWidth="1"/>
    <col min="6" max="6" width="17.81640625" style="85" customWidth="1"/>
    <col min="7" max="7" width="15.54296875" style="85" customWidth="1"/>
    <col min="8" max="8" width="15.453125" style="85" customWidth="1"/>
    <col min="9" max="11" width="15.1796875" style="85" customWidth="1"/>
    <col min="12" max="12" width="15.54296875" style="85" customWidth="1"/>
    <col min="13" max="13" width="6" style="85" customWidth="1"/>
    <col min="14" max="14" width="18.81640625" style="85" customWidth="1"/>
    <col min="15" max="27" width="11.1796875" style="85" hidden="1" customWidth="1"/>
    <col min="28" max="29" width="12.54296875" style="85" hidden="1" customWidth="1"/>
    <col min="30" max="33" width="11.1796875" style="85" hidden="1" customWidth="1"/>
    <col min="34" max="34" width="19.453125" style="85" customWidth="1"/>
    <col min="35" max="35" width="14.54296875" style="85" hidden="1" customWidth="1"/>
    <col min="36" max="36" width="6" style="85" customWidth="1"/>
    <col min="37" max="37" width="8.81640625" style="85" customWidth="1"/>
    <col min="38" max="39" width="15.54296875" style="85" customWidth="1"/>
    <col min="40" max="40" width="15.1796875" style="85" customWidth="1"/>
    <col min="41" max="41" width="15.453125" style="85" customWidth="1"/>
    <col min="42" max="42" width="15.54296875" style="85" customWidth="1"/>
    <col min="43" max="43" width="15.453125" style="85" customWidth="1"/>
    <col min="44" max="47" width="15.1796875" style="85" customWidth="1"/>
    <col min="48" max="16384" width="8.7265625" style="85"/>
  </cols>
  <sheetData>
    <row r="1" spans="1:47" ht="78.650000000000006" customHeight="1" x14ac:dyDescent="0.25">
      <c r="A1" s="170" t="s">
        <v>127</v>
      </c>
      <c r="B1" s="268" t="s">
        <v>128</v>
      </c>
      <c r="C1" s="269"/>
      <c r="D1" s="269"/>
      <c r="E1" s="269"/>
      <c r="F1" s="99" t="s">
        <v>95</v>
      </c>
      <c r="G1" s="100"/>
      <c r="H1" s="100"/>
      <c r="I1" s="100"/>
      <c r="J1" s="100"/>
      <c r="K1" s="100"/>
      <c r="L1" s="100"/>
      <c r="N1" s="172" t="s">
        <v>129</v>
      </c>
      <c r="AH1" s="270" t="s">
        <v>130</v>
      </c>
      <c r="AI1" s="270"/>
      <c r="AK1" s="268" t="s">
        <v>98</v>
      </c>
      <c r="AL1" s="269"/>
      <c r="AM1" s="269"/>
      <c r="AN1" s="102"/>
      <c r="AO1" s="102"/>
      <c r="AP1" s="102"/>
      <c r="AQ1" s="102"/>
      <c r="AR1" s="102"/>
      <c r="AS1" s="102"/>
      <c r="AT1" s="102"/>
      <c r="AU1" s="102"/>
    </row>
    <row r="2" spans="1:47" x14ac:dyDescent="0.25">
      <c r="B2" s="103"/>
      <c r="C2" s="103"/>
      <c r="D2" s="104" t="s">
        <v>99</v>
      </c>
      <c r="E2" s="104"/>
      <c r="F2" s="105" t="s">
        <v>100</v>
      </c>
      <c r="G2" s="105"/>
      <c r="H2" s="105"/>
      <c r="I2" s="105"/>
      <c r="J2" s="105"/>
      <c r="K2" s="105"/>
      <c r="L2" s="105"/>
      <c r="AL2" s="85" t="s">
        <v>101</v>
      </c>
    </row>
    <row r="3" spans="1:47" ht="39" x14ac:dyDescent="0.3">
      <c r="B3" s="106" t="s">
        <v>54</v>
      </c>
      <c r="C3" s="107" t="s">
        <v>102</v>
      </c>
      <c r="D3" s="108" t="s">
        <v>103</v>
      </c>
      <c r="E3" s="108" t="s">
        <v>104</v>
      </c>
      <c r="F3" s="109" t="str">
        <f>[1]Populations!I8</f>
        <v>White-Not Hispanic</v>
      </c>
      <c r="G3" s="109" t="str">
        <f>[1]Populations!K8</f>
        <v>Hispanic</v>
      </c>
      <c r="H3" s="109" t="str">
        <f>[1]Populations!M8</f>
        <v>Black-Not Hispanic</v>
      </c>
      <c r="I3" s="109" t="str">
        <f>[1]Populations!O8</f>
        <v>Asian</v>
      </c>
      <c r="J3" s="109" t="str">
        <f>[1]Populations!Q8</f>
        <v>American Indian/Alaska Native</v>
      </c>
      <c r="K3" s="109" t="str">
        <f>[1]Populations!S8</f>
        <v>Other</v>
      </c>
      <c r="L3" s="109" t="str">
        <f>[1]Populations!U8</f>
        <v>Other</v>
      </c>
      <c r="M3" s="110"/>
      <c r="N3" s="111" t="s">
        <v>105</v>
      </c>
      <c r="O3" s="111" t="s">
        <v>106</v>
      </c>
      <c r="P3" s="111" t="s">
        <v>107</v>
      </c>
      <c r="Q3" s="111" t="s">
        <v>106</v>
      </c>
      <c r="R3" s="111" t="s">
        <v>108</v>
      </c>
      <c r="S3" s="111" t="s">
        <v>106</v>
      </c>
      <c r="T3" s="111" t="str">
        <f>[1]Populations!I8</f>
        <v>White-Not Hispanic</v>
      </c>
      <c r="U3" s="111" t="s">
        <v>106</v>
      </c>
      <c r="V3" s="111" t="str">
        <f>[1]Populations!K8</f>
        <v>Hispanic</v>
      </c>
      <c r="W3" s="111" t="s">
        <v>106</v>
      </c>
      <c r="X3" s="111" t="str">
        <f>[1]Populations!M8</f>
        <v>Black-Not Hispanic</v>
      </c>
      <c r="Y3" s="111" t="s">
        <v>106</v>
      </c>
      <c r="Z3" s="111" t="str">
        <f>[1]Populations!O8</f>
        <v>Asian</v>
      </c>
      <c r="AA3" s="111" t="s">
        <v>106</v>
      </c>
      <c r="AB3" s="111" t="str">
        <f>[1]Populations!Q8</f>
        <v>American Indian/Alaska Native</v>
      </c>
      <c r="AC3" s="111" t="s">
        <v>106</v>
      </c>
      <c r="AD3" s="111" t="str">
        <f>[1]Populations!S8</f>
        <v>Other</v>
      </c>
      <c r="AE3" s="111" t="s">
        <v>106</v>
      </c>
      <c r="AF3" s="111" t="str">
        <f>[1]Populations!U8</f>
        <v>Other</v>
      </c>
      <c r="AG3" s="111" t="s">
        <v>106</v>
      </c>
      <c r="AH3" s="111" t="s">
        <v>70</v>
      </c>
      <c r="AI3" s="112" t="s">
        <v>114</v>
      </c>
      <c r="AK3" s="111" t="s">
        <v>54</v>
      </c>
      <c r="AL3" s="113" t="s">
        <v>55</v>
      </c>
      <c r="AM3" s="114" t="s">
        <v>56</v>
      </c>
      <c r="AN3" s="114" t="s">
        <v>57</v>
      </c>
      <c r="AO3" s="109" t="str">
        <f>[1]Populations!I8</f>
        <v>White-Not Hispanic</v>
      </c>
      <c r="AP3" s="109" t="str">
        <f>[1]Populations!K8</f>
        <v>Hispanic</v>
      </c>
      <c r="AQ3" s="109" t="str">
        <f>[1]Populations!M8</f>
        <v>Black-Not Hispanic</v>
      </c>
      <c r="AR3" s="109" t="str">
        <f>[1]Populations!O8</f>
        <v>Asian</v>
      </c>
      <c r="AS3" s="109" t="str">
        <f>[1]Populations!Q8</f>
        <v>American Indian/Alaska Native</v>
      </c>
      <c r="AT3" s="109" t="str">
        <f>[1]Populations!S8</f>
        <v>Other</v>
      </c>
      <c r="AU3" s="109" t="str">
        <f>[1]Populations!U8</f>
        <v>Other</v>
      </c>
    </row>
    <row r="4" spans="1:47" x14ac:dyDescent="0.25">
      <c r="B4" s="115" t="str">
        <f>' B_Populations'!A9</f>
        <v>65-74</v>
      </c>
      <c r="C4" s="116"/>
      <c r="D4" s="117"/>
      <c r="E4" s="118"/>
      <c r="F4" s="119"/>
      <c r="G4" s="119"/>
      <c r="H4" s="119"/>
      <c r="I4" s="119"/>
      <c r="J4" s="120"/>
      <c r="K4" s="120"/>
      <c r="L4" s="121"/>
      <c r="M4" s="122"/>
      <c r="N4" s="161">
        <f>' B_Populations'!B9</f>
        <v>0</v>
      </c>
      <c r="O4" s="66">
        <f>IF(N4=0,0,($C$4/$N$4)*100000)</f>
        <v>0</v>
      </c>
      <c r="P4" s="161">
        <f>' B_Populations'!D9</f>
        <v>0</v>
      </c>
      <c r="Q4" s="66">
        <f>IF(P4=0,0,($D$4/$P$4)*100000)</f>
        <v>0</v>
      </c>
      <c r="R4" s="161">
        <f>' B_Populations'!F9</f>
        <v>0</v>
      </c>
      <c r="S4" s="66">
        <f>IF(R4=0,0,($E$4/$R$4)*100000)</f>
        <v>0</v>
      </c>
      <c r="T4" s="161">
        <f>' B_Populations'!H9</f>
        <v>0</v>
      </c>
      <c r="U4" s="66">
        <f>IF(T4=0,0,($F$4/$T$4)*100000)</f>
        <v>0</v>
      </c>
      <c r="V4" s="161">
        <f>' B_Populations'!J9</f>
        <v>0</v>
      </c>
      <c r="W4" s="66">
        <f>IF(V4=0,0,($G$4/$V$4)*100000)</f>
        <v>0</v>
      </c>
      <c r="X4" s="161">
        <f>' B_Populations'!L9</f>
        <v>0</v>
      </c>
      <c r="Y4" s="66">
        <f>IF(X4=0,0,($H$4/$X$4)*100000)</f>
        <v>0</v>
      </c>
      <c r="Z4" s="161">
        <f>' B_Populations'!N9</f>
        <v>0</v>
      </c>
      <c r="AA4" s="66">
        <f>IF(Z4=0,0,($I$4/$Z$4)*100000)</f>
        <v>0</v>
      </c>
      <c r="AB4" s="161">
        <f>' B_Populations'!P9</f>
        <v>0</v>
      </c>
      <c r="AC4" s="66">
        <f>IF(AB4=0,0,($J$4/$AB$4)*100000)</f>
        <v>0</v>
      </c>
      <c r="AD4" s="161">
        <f>' B_Populations'!R9</f>
        <v>0</v>
      </c>
      <c r="AE4" s="66">
        <f>IF(AD4=0,0,($K$4/$AD$4)*100000)</f>
        <v>0</v>
      </c>
      <c r="AF4" s="161">
        <f>' B_Populations'!T9</f>
        <v>0</v>
      </c>
      <c r="AG4" s="66">
        <f>IF(AF4=0,0,($L$4/$AF$4)*100000)</f>
        <v>0</v>
      </c>
      <c r="AH4" s="66">
        <f>' B_Populations'!B15</f>
        <v>18136</v>
      </c>
      <c r="AI4" s="67">
        <v>0.52250099999999999</v>
      </c>
      <c r="AJ4" s="122"/>
      <c r="AK4" s="115" t="str">
        <f>' B_Populations'!A9</f>
        <v>65-74</v>
      </c>
      <c r="AL4" s="154">
        <f>O4*AI4</f>
        <v>0</v>
      </c>
      <c r="AM4" s="155">
        <f>Q4*AI4</f>
        <v>0</v>
      </c>
      <c r="AN4" s="155">
        <f>S4*AI4</f>
        <v>0</v>
      </c>
      <c r="AO4" s="156">
        <f>U4*AI4</f>
        <v>0</v>
      </c>
      <c r="AP4" s="156">
        <f>W4*AI4</f>
        <v>0</v>
      </c>
      <c r="AQ4" s="156">
        <f>Y4*AI4</f>
        <v>0</v>
      </c>
      <c r="AR4" s="156">
        <f>AA4*AI4</f>
        <v>0</v>
      </c>
      <c r="AS4" s="156">
        <f>AC4*AI4</f>
        <v>0</v>
      </c>
      <c r="AT4" s="156">
        <f>AE4*AI4</f>
        <v>0</v>
      </c>
      <c r="AU4" s="156">
        <f>AG4*AI4</f>
        <v>0</v>
      </c>
    </row>
    <row r="5" spans="1:47" x14ac:dyDescent="0.25">
      <c r="B5" s="158" t="str">
        <f>' B_Populations'!A10</f>
        <v>75-84</v>
      </c>
      <c r="C5" s="179"/>
      <c r="D5" s="180"/>
      <c r="E5" s="128"/>
      <c r="F5" s="129"/>
      <c r="G5" s="129"/>
      <c r="H5" s="129"/>
      <c r="I5" s="129"/>
      <c r="J5" s="130"/>
      <c r="K5" s="130"/>
      <c r="L5" s="131"/>
      <c r="M5" s="122"/>
      <c r="N5" s="161">
        <f>' B_Populations'!B10</f>
        <v>0</v>
      </c>
      <c r="O5" s="66">
        <f>IF(N5=0,0,($C$5/$N$5)*100000)</f>
        <v>0</v>
      </c>
      <c r="P5" s="161">
        <f>' B_Populations'!D10</f>
        <v>0</v>
      </c>
      <c r="Q5" s="66">
        <f>IF(P5=0,0,($D$5/$P$5)*100000)</f>
        <v>0</v>
      </c>
      <c r="R5" s="161">
        <f>' B_Populations'!F10</f>
        <v>0</v>
      </c>
      <c r="S5" s="66">
        <f>IF(R5=0,0,($E$5/$R$5)*100000)</f>
        <v>0</v>
      </c>
      <c r="T5" s="161">
        <f>' B_Populations'!H10</f>
        <v>0</v>
      </c>
      <c r="U5" s="66">
        <f>IF(T5=0,0,($F$5/$T$5)*100000)</f>
        <v>0</v>
      </c>
      <c r="V5" s="161">
        <f>' B_Populations'!J10</f>
        <v>0</v>
      </c>
      <c r="W5" s="66">
        <f>IF(V5=0,0,($G$5/$V$5)*100000)</f>
        <v>0</v>
      </c>
      <c r="X5" s="161">
        <f>' B_Populations'!L10</f>
        <v>0</v>
      </c>
      <c r="Y5" s="66">
        <f>IF(X5=0,0,($G$5/$X$5)*100000)</f>
        <v>0</v>
      </c>
      <c r="Z5" s="161">
        <f>' B_Populations'!N10</f>
        <v>0</v>
      </c>
      <c r="AA5" s="66">
        <f>IF(Z5=0,0,($I$5/$Z$5)*100000)</f>
        <v>0</v>
      </c>
      <c r="AB5" s="161">
        <f>' B_Populations'!P10</f>
        <v>0</v>
      </c>
      <c r="AC5" s="66">
        <f>IF(AB5=0,0,($J$5/$AB$5)*100000)</f>
        <v>0</v>
      </c>
      <c r="AD5" s="161">
        <f>' B_Populations'!R10</f>
        <v>0</v>
      </c>
      <c r="AE5" s="66">
        <f>IF(AD5=0,0,($K$5/$AD$5)*100000)</f>
        <v>0</v>
      </c>
      <c r="AF5" s="161">
        <f>' B_Populations'!T10</f>
        <v>0</v>
      </c>
      <c r="AG5" s="66">
        <f>IF(AF5=0,0,($L$5/$AF$5)*100000)</f>
        <v>0</v>
      </c>
      <c r="AH5" s="66">
        <f>' B_Populations'!B16</f>
        <v>12315</v>
      </c>
      <c r="AI5" s="67">
        <v>0.35479699999999997</v>
      </c>
      <c r="AJ5" s="122"/>
      <c r="AK5" s="115" t="str">
        <f>' B_Populations'!A10</f>
        <v>75-84</v>
      </c>
      <c r="AL5" s="154">
        <f>O5*AI5</f>
        <v>0</v>
      </c>
      <c r="AM5" s="155">
        <f>Q5*AI5</f>
        <v>0</v>
      </c>
      <c r="AN5" s="155">
        <f>S5*AI5</f>
        <v>0</v>
      </c>
      <c r="AO5" s="156">
        <f>U5*AI5</f>
        <v>0</v>
      </c>
      <c r="AP5" s="156">
        <f>W5*AI5</f>
        <v>0</v>
      </c>
      <c r="AQ5" s="156">
        <f>Y5*AI5</f>
        <v>0</v>
      </c>
      <c r="AR5" s="156">
        <f>AA5*AI5</f>
        <v>0</v>
      </c>
      <c r="AS5" s="156">
        <f>AC5*AI5</f>
        <v>0</v>
      </c>
      <c r="AT5" s="156">
        <f>AE5*AI5</f>
        <v>0</v>
      </c>
      <c r="AU5" s="156">
        <f>AG5*AI5</f>
        <v>0</v>
      </c>
    </row>
    <row r="6" spans="1:47" x14ac:dyDescent="0.25">
      <c r="B6" s="158" t="str">
        <f>' B_Populations'!A11</f>
        <v>85+</v>
      </c>
      <c r="C6" s="179"/>
      <c r="D6" s="180"/>
      <c r="E6" s="128"/>
      <c r="F6" s="129"/>
      <c r="G6" s="129"/>
      <c r="H6" s="129"/>
      <c r="I6" s="129"/>
      <c r="J6" s="130"/>
      <c r="K6" s="130"/>
      <c r="L6" s="131"/>
      <c r="M6" s="122"/>
      <c r="N6" s="161">
        <f>' B_Populations'!B11</f>
        <v>0</v>
      </c>
      <c r="O6" s="66">
        <f>IF(N6=0,0,($C$6/$N$6)*100000)</f>
        <v>0</v>
      </c>
      <c r="P6" s="161">
        <f>' B_Populations'!D11</f>
        <v>0</v>
      </c>
      <c r="Q6" s="66">
        <f>IF(P6=0,0,($D$6/$P$6)*100000)</f>
        <v>0</v>
      </c>
      <c r="R6" s="161">
        <f>' B_Populations'!F11</f>
        <v>0</v>
      </c>
      <c r="S6" s="66">
        <f>IF(R6=0,0,($E$6/$R$6)*100000)</f>
        <v>0</v>
      </c>
      <c r="T6" s="161">
        <f>' B_Populations'!H11</f>
        <v>0</v>
      </c>
      <c r="U6" s="66">
        <f>IF(T6=0,0,($F$6/$T$6)*100000)</f>
        <v>0</v>
      </c>
      <c r="V6" s="161">
        <f>' B_Populations'!J11</f>
        <v>0</v>
      </c>
      <c r="W6" s="66">
        <f>IF(V6=0,0,($G$6/$V$6)*100000)</f>
        <v>0</v>
      </c>
      <c r="X6" s="161">
        <f>' B_Populations'!L11</f>
        <v>0</v>
      </c>
      <c r="Y6" s="66">
        <f>IF(X6=0,0,($G$6/$X$6)*100000)</f>
        <v>0</v>
      </c>
      <c r="Z6" s="161">
        <f>' B_Populations'!N11</f>
        <v>0</v>
      </c>
      <c r="AA6" s="66">
        <f>IF(Z6=0,0,($I$6/$Z$6)*100000)</f>
        <v>0</v>
      </c>
      <c r="AB6" s="161">
        <f>' B_Populations'!P11</f>
        <v>0</v>
      </c>
      <c r="AC6" s="66">
        <f>IF(AB6=0,0,($J$6/$AB$6)*100000)</f>
        <v>0</v>
      </c>
      <c r="AD6" s="161">
        <f>' B_Populations'!R11</f>
        <v>0</v>
      </c>
      <c r="AE6" s="66">
        <f>IF(AD6=0,0,($K$6/$AD$6)*100000)</f>
        <v>0</v>
      </c>
      <c r="AF6" s="161">
        <f>' B_Populations'!T11</f>
        <v>0</v>
      </c>
      <c r="AG6" s="66">
        <f>IF(AF6=0,0,($L$6/$AF$6)*100000)</f>
        <v>0</v>
      </c>
      <c r="AH6" s="66">
        <f>' B_Populations'!B17</f>
        <v>4259</v>
      </c>
      <c r="AI6" s="67">
        <v>0.12270200000000001</v>
      </c>
      <c r="AJ6" s="122"/>
      <c r="AK6" s="115" t="str">
        <f>' B_Populations'!A11</f>
        <v>85+</v>
      </c>
      <c r="AL6" s="154">
        <f>O6*AI6</f>
        <v>0</v>
      </c>
      <c r="AM6" s="155">
        <f>Q6*AI6</f>
        <v>0</v>
      </c>
      <c r="AN6" s="155">
        <f>S6*AI6</f>
        <v>0</v>
      </c>
      <c r="AO6" s="156">
        <f>U6*AI6</f>
        <v>0</v>
      </c>
      <c r="AP6" s="156">
        <f>W6*AI6</f>
        <v>0</v>
      </c>
      <c r="AQ6" s="156">
        <f>Y6*AI6</f>
        <v>0</v>
      </c>
      <c r="AR6" s="156">
        <f>AA6*AI6</f>
        <v>0</v>
      </c>
      <c r="AS6" s="156">
        <f>AC6*AI6</f>
        <v>0</v>
      </c>
      <c r="AT6" s="156">
        <f>AE6*AI6</f>
        <v>0</v>
      </c>
      <c r="AU6" s="156">
        <f>AG6*AI6</f>
        <v>0</v>
      </c>
    </row>
    <row r="7" spans="1:47" x14ac:dyDescent="0.25">
      <c r="B7" s="132" t="s">
        <v>110</v>
      </c>
      <c r="C7" s="181">
        <f t="shared" ref="C7:L7" si="0">SUM(C4:C6)</f>
        <v>0</v>
      </c>
      <c r="D7" s="182">
        <f t="shared" si="0"/>
        <v>0</v>
      </c>
      <c r="E7" s="182">
        <f t="shared" si="0"/>
        <v>0</v>
      </c>
      <c r="F7" s="183">
        <f t="shared" si="0"/>
        <v>0</v>
      </c>
      <c r="G7" s="183">
        <f t="shared" si="0"/>
        <v>0</v>
      </c>
      <c r="H7" s="183">
        <f t="shared" si="0"/>
        <v>0</v>
      </c>
      <c r="I7" s="183">
        <f t="shared" si="0"/>
        <v>0</v>
      </c>
      <c r="J7" s="183">
        <f t="shared" si="0"/>
        <v>0</v>
      </c>
      <c r="K7" s="183">
        <f t="shared" si="0"/>
        <v>0</v>
      </c>
      <c r="L7" s="183">
        <f t="shared" si="0"/>
        <v>0</v>
      </c>
      <c r="N7" s="161">
        <f>' B_Populations'!B12</f>
        <v>0</v>
      </c>
      <c r="O7" s="133">
        <f>SUM(O4:O6)</f>
        <v>0</v>
      </c>
      <c r="P7" s="161">
        <f>' B_Populations'!D12</f>
        <v>0</v>
      </c>
      <c r="Q7" s="133">
        <f>SUM(Q4:Q6)</f>
        <v>0</v>
      </c>
      <c r="R7" s="161">
        <f>' B_Populations'!F12</f>
        <v>0</v>
      </c>
      <c r="S7" s="133">
        <f>SUM(S4:S6)</f>
        <v>0</v>
      </c>
      <c r="T7" s="161">
        <f>' B_Populations'!H12</f>
        <v>0</v>
      </c>
      <c r="U7" s="133">
        <f>SUM(U4:U6)</f>
        <v>0</v>
      </c>
      <c r="V7" s="161">
        <f>' B_Populations'!J12</f>
        <v>0</v>
      </c>
      <c r="W7" s="133">
        <f>SUM(W4:W6)</f>
        <v>0</v>
      </c>
      <c r="X7" s="161">
        <f>' B_Populations'!L12</f>
        <v>0</v>
      </c>
      <c r="Y7" s="133">
        <f>SUM(Y4:Y6)</f>
        <v>0</v>
      </c>
      <c r="Z7" s="161">
        <f>' B_Populations'!N12</f>
        <v>0</v>
      </c>
      <c r="AA7" s="133">
        <f>SUM(AA4:AA6)</f>
        <v>0</v>
      </c>
      <c r="AB7" s="161">
        <f>' B_Populations'!P12</f>
        <v>0</v>
      </c>
      <c r="AC7" s="133">
        <f>SUM(AC4:AC6)</f>
        <v>0</v>
      </c>
      <c r="AD7" s="161">
        <f>' B_Populations'!R12</f>
        <v>0</v>
      </c>
      <c r="AE7" s="133">
        <f>SUM(AE4:AE6)</f>
        <v>0</v>
      </c>
      <c r="AF7" s="161">
        <f>' B_Populations'!T12</f>
        <v>0</v>
      </c>
      <c r="AG7" s="133">
        <f>SUM(AG4:AG6)</f>
        <v>0</v>
      </c>
      <c r="AH7" s="66">
        <f>' B_Populations'!B18</f>
        <v>34710</v>
      </c>
      <c r="AI7" s="135">
        <v>1</v>
      </c>
      <c r="AK7" s="115" t="s">
        <v>55</v>
      </c>
      <c r="AL7" s="154">
        <f t="shared" ref="AL7:AU7" si="1">SUM(AL4:AL6)</f>
        <v>0</v>
      </c>
      <c r="AM7" s="155">
        <f t="shared" si="1"/>
        <v>0</v>
      </c>
      <c r="AN7" s="155">
        <f t="shared" si="1"/>
        <v>0</v>
      </c>
      <c r="AO7" s="157">
        <f t="shared" si="1"/>
        <v>0</v>
      </c>
      <c r="AP7" s="157">
        <f t="shared" si="1"/>
        <v>0</v>
      </c>
      <c r="AQ7" s="157">
        <f t="shared" si="1"/>
        <v>0</v>
      </c>
      <c r="AR7" s="157">
        <f t="shared" si="1"/>
        <v>0</v>
      </c>
      <c r="AS7" s="157">
        <f t="shared" si="1"/>
        <v>0</v>
      </c>
      <c r="AT7" s="157">
        <f t="shared" si="1"/>
        <v>0</v>
      </c>
      <c r="AU7" s="157">
        <f t="shared" si="1"/>
        <v>0</v>
      </c>
    </row>
    <row r="9" spans="1:47" x14ac:dyDescent="0.25">
      <c r="B9" s="137"/>
      <c r="C9" s="137"/>
      <c r="D9" s="138" t="s">
        <v>99</v>
      </c>
      <c r="E9" s="138"/>
      <c r="F9" s="139" t="s">
        <v>100</v>
      </c>
      <c r="G9" s="139"/>
      <c r="H9" s="139"/>
      <c r="I9" s="139"/>
      <c r="J9" s="139"/>
      <c r="K9" s="139"/>
      <c r="L9" s="139"/>
      <c r="AL9" s="85" t="s">
        <v>101</v>
      </c>
    </row>
    <row r="10" spans="1:47" ht="39" x14ac:dyDescent="0.3">
      <c r="B10" s="106" t="s">
        <v>54</v>
      </c>
      <c r="C10" s="107" t="s">
        <v>111</v>
      </c>
      <c r="D10" s="108" t="s">
        <v>112</v>
      </c>
      <c r="E10" s="108" t="s">
        <v>113</v>
      </c>
      <c r="F10" s="109" t="str">
        <f>[1]Populations!I8</f>
        <v>White-Not Hispanic</v>
      </c>
      <c r="G10" s="109" t="str">
        <f>[1]Populations!K8</f>
        <v>Hispanic</v>
      </c>
      <c r="H10" s="109" t="str">
        <f>[1]Populations!M8</f>
        <v>Black-Not Hispanic</v>
      </c>
      <c r="I10" s="109" t="str">
        <f>[1]Populations!O8</f>
        <v>Asian</v>
      </c>
      <c r="J10" s="109" t="str">
        <f>[1]Populations!Q8</f>
        <v>American Indian/Alaska Native</v>
      </c>
      <c r="K10" s="109" t="str">
        <f>[1]Populations!S8</f>
        <v>Other</v>
      </c>
      <c r="L10" s="109" t="str">
        <f>[1]Populations!U8</f>
        <v>Other</v>
      </c>
      <c r="M10" s="110"/>
      <c r="N10" s="111" t="s">
        <v>105</v>
      </c>
      <c r="O10" s="111" t="s">
        <v>106</v>
      </c>
      <c r="P10" s="111" t="s">
        <v>107</v>
      </c>
      <c r="Q10" s="111" t="s">
        <v>106</v>
      </c>
      <c r="R10" s="111" t="s">
        <v>108</v>
      </c>
      <c r="S10" s="111" t="s">
        <v>106</v>
      </c>
      <c r="T10" s="111" t="str">
        <f>[1]Populations!I8</f>
        <v>White-Not Hispanic</v>
      </c>
      <c r="U10" s="111" t="s">
        <v>106</v>
      </c>
      <c r="V10" s="111" t="str">
        <f>[1]Populations!K8</f>
        <v>Hispanic</v>
      </c>
      <c r="W10" s="111" t="s">
        <v>106</v>
      </c>
      <c r="X10" s="111" t="str">
        <f>[1]Populations!M8</f>
        <v>Black-Not Hispanic</v>
      </c>
      <c r="Y10" s="111" t="s">
        <v>106</v>
      </c>
      <c r="Z10" s="111" t="str">
        <f>[1]Populations!O8</f>
        <v>Asian</v>
      </c>
      <c r="AA10" s="111" t="s">
        <v>106</v>
      </c>
      <c r="AB10" s="111" t="str">
        <f>[1]Populations!Q8</f>
        <v>American Indian/Alaska Native</v>
      </c>
      <c r="AC10" s="111" t="s">
        <v>106</v>
      </c>
      <c r="AD10" s="111" t="str">
        <f>[1]Populations!S8</f>
        <v>Other</v>
      </c>
      <c r="AE10" s="111" t="s">
        <v>106</v>
      </c>
      <c r="AF10" s="111" t="str">
        <f>[1]Populations!U8</f>
        <v>Other</v>
      </c>
      <c r="AG10" s="111" t="s">
        <v>106</v>
      </c>
      <c r="AH10" s="111" t="s">
        <v>70</v>
      </c>
      <c r="AI10" s="111" t="s">
        <v>114</v>
      </c>
      <c r="AK10" s="111" t="s">
        <v>54</v>
      </c>
      <c r="AL10" s="113" t="s">
        <v>55</v>
      </c>
      <c r="AM10" s="114" t="s">
        <v>56</v>
      </c>
      <c r="AN10" s="114" t="s">
        <v>57</v>
      </c>
      <c r="AO10" s="109" t="str">
        <f>[1]Populations!I8</f>
        <v>White-Not Hispanic</v>
      </c>
      <c r="AP10" s="109" t="str">
        <f>[1]Populations!K8</f>
        <v>Hispanic</v>
      </c>
      <c r="AQ10" s="109" t="str">
        <f>[1]Populations!M8</f>
        <v>Black-Not Hispanic</v>
      </c>
      <c r="AR10" s="109" t="str">
        <f>[1]Populations!O8</f>
        <v>Asian</v>
      </c>
      <c r="AS10" s="109" t="str">
        <f>[1]Populations!Q8</f>
        <v>American Indian/Alaska Native</v>
      </c>
      <c r="AT10" s="109" t="str">
        <f>[1]Populations!S8</f>
        <v>Other</v>
      </c>
      <c r="AU10" s="109" t="str">
        <f>[1]Populations!U8</f>
        <v>Other</v>
      </c>
    </row>
    <row r="11" spans="1:47" x14ac:dyDescent="0.25">
      <c r="B11" s="115" t="str">
        <f>' B_Populations'!A9</f>
        <v>65-74</v>
      </c>
      <c r="C11" s="116"/>
      <c r="D11" s="117"/>
      <c r="E11" s="118"/>
      <c r="F11" s="119"/>
      <c r="G11" s="119"/>
      <c r="H11" s="119"/>
      <c r="I11" s="119"/>
      <c r="J11" s="120"/>
      <c r="K11" s="120"/>
      <c r="L11" s="140"/>
      <c r="M11" s="122"/>
      <c r="N11" s="66">
        <f>' B_Populations'!B9</f>
        <v>0</v>
      </c>
      <c r="O11" s="66">
        <f>IF(N11=0,0,($C$11/$N$11)*100000)</f>
        <v>0</v>
      </c>
      <c r="P11" s="66">
        <f>' B_Populations'!D9</f>
        <v>0</v>
      </c>
      <c r="Q11" s="66">
        <f>IF(P11=0,0,($D$11/$P$11)*100000)</f>
        <v>0</v>
      </c>
      <c r="R11" s="66">
        <f>' B_Populations'!F9</f>
        <v>0</v>
      </c>
      <c r="S11" s="66">
        <f>IF(R11=0,0,($E$11/$R$11)*100000)</f>
        <v>0</v>
      </c>
      <c r="T11" s="66">
        <f>' B_Populations'!H9</f>
        <v>0</v>
      </c>
      <c r="U11" s="66">
        <f>IF(T11=0,0,($F$11/$T$11)*100000)</f>
        <v>0</v>
      </c>
      <c r="V11" s="66">
        <f>' B_Populations'!J9</f>
        <v>0</v>
      </c>
      <c r="W11" s="66">
        <f>IF(V11=0,0,($G$11/$V$11)*100000)</f>
        <v>0</v>
      </c>
      <c r="X11" s="66">
        <f>' B_Populations'!L9</f>
        <v>0</v>
      </c>
      <c r="Y11" s="66">
        <f>IF(X11=0,0,($H$11/$X$11)*100000)</f>
        <v>0</v>
      </c>
      <c r="Z11" s="66">
        <f>' B_Populations'!N9</f>
        <v>0</v>
      </c>
      <c r="AA11" s="66">
        <f>IF(Z11=0,0,($I$11/$Z$11)*100000)</f>
        <v>0</v>
      </c>
      <c r="AB11" s="66">
        <f>' B_Populations'!P9</f>
        <v>0</v>
      </c>
      <c r="AC11" s="66">
        <f>IF(AB11=0,0,($J$11/$AB$11)*100000)</f>
        <v>0</v>
      </c>
      <c r="AD11" s="66">
        <f>' B_Populations'!R9</f>
        <v>0</v>
      </c>
      <c r="AE11" s="66">
        <f>IF(AD11=0,0,($K$11/$AD$11)*100000)</f>
        <v>0</v>
      </c>
      <c r="AF11" s="66">
        <f>' B_Populations'!T9</f>
        <v>0</v>
      </c>
      <c r="AG11" s="66">
        <f>IF(AF11=0,0,($L$11/$AF$11)*100000)</f>
        <v>0</v>
      </c>
      <c r="AH11" s="66">
        <f>' B_Populations'!B15</f>
        <v>18136</v>
      </c>
      <c r="AI11" s="67">
        <v>0.52250099999999999</v>
      </c>
      <c r="AK11" s="115" t="str">
        <f>' B_Populations'!A9</f>
        <v>65-74</v>
      </c>
      <c r="AL11" s="154">
        <f>O11*AI11</f>
        <v>0</v>
      </c>
      <c r="AM11" s="155">
        <f>Q11*AI11</f>
        <v>0</v>
      </c>
      <c r="AN11" s="155">
        <f>S11*AI11</f>
        <v>0</v>
      </c>
      <c r="AO11" s="156">
        <f>U11*AI11</f>
        <v>0</v>
      </c>
      <c r="AP11" s="156">
        <f>W11*AI11</f>
        <v>0</v>
      </c>
      <c r="AQ11" s="156">
        <f>Y11*AI11</f>
        <v>0</v>
      </c>
      <c r="AR11" s="156">
        <f>AA11*AI11</f>
        <v>0</v>
      </c>
      <c r="AS11" s="156">
        <f>AC11*AI11</f>
        <v>0</v>
      </c>
      <c r="AT11" s="156">
        <f>AE11*AI11</f>
        <v>0</v>
      </c>
      <c r="AU11" s="156">
        <f>AG11*AI11</f>
        <v>0</v>
      </c>
    </row>
    <row r="12" spans="1:47" x14ac:dyDescent="0.25">
      <c r="B12" s="158" t="str">
        <f>' B_Populations'!A10</f>
        <v>75-84</v>
      </c>
      <c r="C12" s="179"/>
      <c r="D12" s="180"/>
      <c r="E12" s="128"/>
      <c r="F12" s="129"/>
      <c r="G12" s="129"/>
      <c r="H12" s="129"/>
      <c r="I12" s="129"/>
      <c r="J12" s="130"/>
      <c r="K12" s="130"/>
      <c r="L12" s="141"/>
      <c r="M12" s="122"/>
      <c r="N12" s="66">
        <f>' B_Populations'!B10</f>
        <v>0</v>
      </c>
      <c r="O12" s="66">
        <f>IF(N12=0,0,($C$12/$N$12)*100000)</f>
        <v>0</v>
      </c>
      <c r="P12" s="66">
        <f>' B_Populations'!D10</f>
        <v>0</v>
      </c>
      <c r="Q12" s="66">
        <f>IF(P12=0,0,($D$12/$P$12)*100000)</f>
        <v>0</v>
      </c>
      <c r="R12" s="66">
        <f>' B_Populations'!F10</f>
        <v>0</v>
      </c>
      <c r="S12" s="66">
        <f>IF(R12=0,0,($E$12/$R$12)*100000)</f>
        <v>0</v>
      </c>
      <c r="T12" s="66">
        <f>' B_Populations'!H10</f>
        <v>0</v>
      </c>
      <c r="U12" s="66">
        <f>IF(T12=0,0,($F$12/$T$12)*100000)</f>
        <v>0</v>
      </c>
      <c r="V12" s="66">
        <f>' B_Populations'!J10</f>
        <v>0</v>
      </c>
      <c r="W12" s="66">
        <f>IF(V12=0,0,($G$12/$V$12)*100000)</f>
        <v>0</v>
      </c>
      <c r="X12" s="66">
        <f>' B_Populations'!L10</f>
        <v>0</v>
      </c>
      <c r="Y12" s="66">
        <f>IF(X12=0,0,($H$12/$X$12)*100000)</f>
        <v>0</v>
      </c>
      <c r="Z12" s="66">
        <f>' B_Populations'!N10</f>
        <v>0</v>
      </c>
      <c r="AA12" s="66">
        <f>IF(Z12=0,0,($I$12/$Z$12)*100000)</f>
        <v>0</v>
      </c>
      <c r="AB12" s="66">
        <f>' B_Populations'!P10</f>
        <v>0</v>
      </c>
      <c r="AC12" s="66">
        <f>IF(AB12=0,0,($J$12/$AB$12)*100000)</f>
        <v>0</v>
      </c>
      <c r="AD12" s="66">
        <f>' B_Populations'!R10</f>
        <v>0</v>
      </c>
      <c r="AE12" s="66">
        <f>IF(AD12=0,0,($K$12/$AD$12)*100000)</f>
        <v>0</v>
      </c>
      <c r="AF12" s="66">
        <f>' B_Populations'!T10</f>
        <v>0</v>
      </c>
      <c r="AG12" s="66">
        <f>IF(AF12=0,0,($L$12/$AF$12)*100000)</f>
        <v>0</v>
      </c>
      <c r="AH12" s="66">
        <f>' B_Populations'!B16</f>
        <v>12315</v>
      </c>
      <c r="AI12" s="67">
        <v>0.35479699999999997</v>
      </c>
      <c r="AK12" s="115" t="str">
        <f>' B_Populations'!A10</f>
        <v>75-84</v>
      </c>
      <c r="AL12" s="154">
        <f>O12*AI12</f>
        <v>0</v>
      </c>
      <c r="AM12" s="155">
        <f>Q12*AI12</f>
        <v>0</v>
      </c>
      <c r="AN12" s="155">
        <f>S12*AI12</f>
        <v>0</v>
      </c>
      <c r="AO12" s="156">
        <f>U12*AI12</f>
        <v>0</v>
      </c>
      <c r="AP12" s="156">
        <f>W12*AI12</f>
        <v>0</v>
      </c>
      <c r="AQ12" s="156">
        <f>Y12*AI12</f>
        <v>0</v>
      </c>
      <c r="AR12" s="156">
        <f>AA12*AI12</f>
        <v>0</v>
      </c>
      <c r="AS12" s="156">
        <f>AC12*AI12</f>
        <v>0</v>
      </c>
      <c r="AT12" s="156">
        <f>AE12*AI12</f>
        <v>0</v>
      </c>
      <c r="AU12" s="156">
        <f>AG12*AI12</f>
        <v>0</v>
      </c>
    </row>
    <row r="13" spans="1:47" x14ac:dyDescent="0.25">
      <c r="B13" s="158" t="str">
        <f>' B_Populations'!A11</f>
        <v>85+</v>
      </c>
      <c r="C13" s="179"/>
      <c r="D13" s="180"/>
      <c r="E13" s="128"/>
      <c r="F13" s="129"/>
      <c r="G13" s="129"/>
      <c r="H13" s="129"/>
      <c r="I13" s="129"/>
      <c r="J13" s="130"/>
      <c r="K13" s="130"/>
      <c r="L13" s="141"/>
      <c r="M13" s="122"/>
      <c r="N13" s="66">
        <f>' B_Populations'!B11</f>
        <v>0</v>
      </c>
      <c r="O13" s="66">
        <f>IF(N13=0,0,($C$13/$N$13)*100000)</f>
        <v>0</v>
      </c>
      <c r="P13" s="66">
        <f>' B_Populations'!D11</f>
        <v>0</v>
      </c>
      <c r="Q13" s="66">
        <f>IF(P13=0,0,($D$13/$P$13)*100000)</f>
        <v>0</v>
      </c>
      <c r="R13" s="66">
        <f>' B_Populations'!F11</f>
        <v>0</v>
      </c>
      <c r="S13" s="66">
        <f>IF(R13=0,0,($E$13/$R$13)*100000)</f>
        <v>0</v>
      </c>
      <c r="T13" s="66">
        <f>' B_Populations'!H11</f>
        <v>0</v>
      </c>
      <c r="U13" s="66">
        <f>IF(T13=0,0,($F$13/$T$13)*100000)</f>
        <v>0</v>
      </c>
      <c r="V13" s="66">
        <f>' B_Populations'!J11</f>
        <v>0</v>
      </c>
      <c r="W13" s="66">
        <f>IF(V13=0,0,($G$13/$V$13)*100000)</f>
        <v>0</v>
      </c>
      <c r="X13" s="66">
        <f>' B_Populations'!L11</f>
        <v>0</v>
      </c>
      <c r="Y13" s="66">
        <f>IF(X13=0,0,($H$13/$X$13)*100000)</f>
        <v>0</v>
      </c>
      <c r="Z13" s="66">
        <f>' B_Populations'!N11</f>
        <v>0</v>
      </c>
      <c r="AA13" s="66">
        <f>IF(Z13=0,0,($I$13/$Z$13)*100000)</f>
        <v>0</v>
      </c>
      <c r="AB13" s="66">
        <f>' B_Populations'!P11</f>
        <v>0</v>
      </c>
      <c r="AC13" s="66">
        <f>IF(AB13=0,0,($J$13/$AB$13)*100000)</f>
        <v>0</v>
      </c>
      <c r="AD13" s="66">
        <f>' B_Populations'!R11</f>
        <v>0</v>
      </c>
      <c r="AE13" s="66">
        <f>IF(AD13=0,0,($K$13/$AD$13)*100000)</f>
        <v>0</v>
      </c>
      <c r="AF13" s="66">
        <f>' B_Populations'!T11</f>
        <v>0</v>
      </c>
      <c r="AG13" s="66">
        <f>IF(AF13=0,0,($L$13/$AF$13)*100000)</f>
        <v>0</v>
      </c>
      <c r="AH13" s="66">
        <f>' B_Populations'!B17</f>
        <v>4259</v>
      </c>
      <c r="AI13" s="67">
        <v>0.12270200000000001</v>
      </c>
      <c r="AK13" s="115" t="str">
        <f>' B_Populations'!A11</f>
        <v>85+</v>
      </c>
      <c r="AL13" s="154">
        <f>O13*AI13</f>
        <v>0</v>
      </c>
      <c r="AM13" s="155">
        <f>Q13*AI13</f>
        <v>0</v>
      </c>
      <c r="AN13" s="155">
        <f>S13*AI13</f>
        <v>0</v>
      </c>
      <c r="AO13" s="156">
        <f>U13*AI13</f>
        <v>0</v>
      </c>
      <c r="AP13" s="156">
        <f>W13*AI13</f>
        <v>0</v>
      </c>
      <c r="AQ13" s="156">
        <f>Y13*AI13</f>
        <v>0</v>
      </c>
      <c r="AR13" s="156">
        <f>AA13*AI13</f>
        <v>0</v>
      </c>
      <c r="AS13" s="156">
        <f>AC13*AI13</f>
        <v>0</v>
      </c>
      <c r="AT13" s="156">
        <f>AE13*AI13</f>
        <v>0</v>
      </c>
      <c r="AU13" s="156">
        <f>AG13*AI13</f>
        <v>0</v>
      </c>
    </row>
    <row r="14" spans="1:47" x14ac:dyDescent="0.25">
      <c r="B14" s="142" t="s">
        <v>110</v>
      </c>
      <c r="C14" s="184">
        <f t="shared" ref="C14:L14" si="2">SUM(C11:C13)</f>
        <v>0</v>
      </c>
      <c r="D14" s="185">
        <f t="shared" si="2"/>
        <v>0</v>
      </c>
      <c r="E14" s="185">
        <f t="shared" si="2"/>
        <v>0</v>
      </c>
      <c r="F14" s="186">
        <f t="shared" si="2"/>
        <v>0</v>
      </c>
      <c r="G14" s="186">
        <f t="shared" si="2"/>
        <v>0</v>
      </c>
      <c r="H14" s="186">
        <f t="shared" si="2"/>
        <v>0</v>
      </c>
      <c r="I14" s="186">
        <f t="shared" si="2"/>
        <v>0</v>
      </c>
      <c r="J14" s="186">
        <f t="shared" si="2"/>
        <v>0</v>
      </c>
      <c r="K14" s="186">
        <f t="shared" si="2"/>
        <v>0</v>
      </c>
      <c r="L14" s="186">
        <f t="shared" si="2"/>
        <v>0</v>
      </c>
      <c r="N14" s="66">
        <f>' B_Populations'!B12</f>
        <v>0</v>
      </c>
      <c r="O14" s="133">
        <f>SUM(O11:O13)</f>
        <v>0</v>
      </c>
      <c r="P14" s="66">
        <f>' B_Populations'!D12</f>
        <v>0</v>
      </c>
      <c r="Q14" s="133">
        <f>SUM(Q11:Q13)</f>
        <v>0</v>
      </c>
      <c r="R14" s="66">
        <f>' B_Populations'!F12</f>
        <v>0</v>
      </c>
      <c r="S14" s="133">
        <f>SUM(S11:S13)</f>
        <v>0</v>
      </c>
      <c r="T14" s="66">
        <f>' B_Populations'!H12</f>
        <v>0</v>
      </c>
      <c r="U14" s="133">
        <f>SUM(U11:U13)</f>
        <v>0</v>
      </c>
      <c r="V14" s="66">
        <f>' B_Populations'!J12</f>
        <v>0</v>
      </c>
      <c r="W14" s="133">
        <f>SUM(W11:W13)</f>
        <v>0</v>
      </c>
      <c r="X14" s="66">
        <f>' B_Populations'!L12</f>
        <v>0</v>
      </c>
      <c r="Y14" s="133">
        <f>SUM(Y11:Y13)</f>
        <v>0</v>
      </c>
      <c r="Z14" s="66">
        <f>' B_Populations'!N12</f>
        <v>0</v>
      </c>
      <c r="AA14" s="133">
        <f>SUM(AA11:AA13)</f>
        <v>0</v>
      </c>
      <c r="AB14" s="66">
        <f>' B_Populations'!P12</f>
        <v>0</v>
      </c>
      <c r="AC14" s="133">
        <f>SUM(AC11:AC13)</f>
        <v>0</v>
      </c>
      <c r="AD14" s="66">
        <f>' B_Populations'!R12</f>
        <v>0</v>
      </c>
      <c r="AE14" s="133">
        <f>SUM(AE11:AE13)</f>
        <v>0</v>
      </c>
      <c r="AF14" s="66">
        <f>' B_Populations'!T12</f>
        <v>0</v>
      </c>
      <c r="AG14" s="133">
        <f>SUM(AG11:AG13)</f>
        <v>0</v>
      </c>
      <c r="AH14" s="66">
        <f>' B_Populations'!B18</f>
        <v>34710</v>
      </c>
      <c r="AI14" s="135">
        <v>1</v>
      </c>
      <c r="AK14" s="115" t="s">
        <v>55</v>
      </c>
      <c r="AL14" s="154">
        <f t="shared" ref="AL14:AU14" si="3">SUM(AL11:AL13)</f>
        <v>0</v>
      </c>
      <c r="AM14" s="155">
        <f t="shared" si="3"/>
        <v>0</v>
      </c>
      <c r="AN14" s="155">
        <f t="shared" si="3"/>
        <v>0</v>
      </c>
      <c r="AO14" s="157">
        <f t="shared" si="3"/>
        <v>0</v>
      </c>
      <c r="AP14" s="157">
        <f t="shared" si="3"/>
        <v>0</v>
      </c>
      <c r="AQ14" s="157">
        <f t="shared" si="3"/>
        <v>0</v>
      </c>
      <c r="AR14" s="157">
        <f t="shared" si="3"/>
        <v>0</v>
      </c>
      <c r="AS14" s="157">
        <f t="shared" si="3"/>
        <v>0</v>
      </c>
      <c r="AT14" s="157">
        <f t="shared" si="3"/>
        <v>0</v>
      </c>
      <c r="AU14" s="157">
        <f t="shared" si="3"/>
        <v>0</v>
      </c>
    </row>
    <row r="16" spans="1:47" x14ac:dyDescent="0.25">
      <c r="B16" s="143"/>
      <c r="C16" s="143"/>
      <c r="D16" s="144" t="s">
        <v>99</v>
      </c>
      <c r="E16" s="144"/>
      <c r="F16" s="145" t="s">
        <v>100</v>
      </c>
      <c r="G16" s="145"/>
      <c r="H16" s="145"/>
      <c r="I16" s="145"/>
      <c r="J16" s="145"/>
      <c r="K16" s="145"/>
      <c r="L16" s="145"/>
      <c r="AL16" s="85" t="s">
        <v>101</v>
      </c>
    </row>
    <row r="17" spans="2:47" ht="39" x14ac:dyDescent="0.3">
      <c r="B17" s="106" t="s">
        <v>54</v>
      </c>
      <c r="C17" s="107" t="s">
        <v>115</v>
      </c>
      <c r="D17" s="108" t="s">
        <v>116</v>
      </c>
      <c r="E17" s="108" t="s">
        <v>117</v>
      </c>
      <c r="F17" s="109" t="str">
        <f>[1]Populations!I8</f>
        <v>White-Not Hispanic</v>
      </c>
      <c r="G17" s="109" t="str">
        <f>[1]Populations!K8</f>
        <v>Hispanic</v>
      </c>
      <c r="H17" s="109" t="str">
        <f>[1]Populations!M8</f>
        <v>Black-Not Hispanic</v>
      </c>
      <c r="I17" s="109" t="str">
        <f>[1]Populations!O8</f>
        <v>Asian</v>
      </c>
      <c r="J17" s="109" t="str">
        <f>[1]Populations!Q8</f>
        <v>American Indian/Alaska Native</v>
      </c>
      <c r="K17" s="109" t="str">
        <f>[1]Populations!S8</f>
        <v>Other</v>
      </c>
      <c r="L17" s="109" t="str">
        <f>[1]Populations!U8</f>
        <v>Other</v>
      </c>
      <c r="M17" s="110"/>
      <c r="N17" s="111" t="s">
        <v>105</v>
      </c>
      <c r="O17" s="111" t="s">
        <v>106</v>
      </c>
      <c r="P17" s="111" t="s">
        <v>107</v>
      </c>
      <c r="Q17" s="111" t="s">
        <v>106</v>
      </c>
      <c r="R17" s="111" t="s">
        <v>108</v>
      </c>
      <c r="S17" s="111" t="s">
        <v>106</v>
      </c>
      <c r="T17" s="111" t="str">
        <f>[1]Populations!I8</f>
        <v>White-Not Hispanic</v>
      </c>
      <c r="U17" s="111" t="s">
        <v>106</v>
      </c>
      <c r="V17" s="111" t="str">
        <f>[1]Populations!K8</f>
        <v>Hispanic</v>
      </c>
      <c r="W17" s="111" t="s">
        <v>106</v>
      </c>
      <c r="X17" s="111" t="str">
        <f>[1]Populations!M8</f>
        <v>Black-Not Hispanic</v>
      </c>
      <c r="Y17" s="111" t="s">
        <v>106</v>
      </c>
      <c r="Z17" s="111" t="str">
        <f>[1]Populations!O8</f>
        <v>Asian</v>
      </c>
      <c r="AA17" s="111" t="s">
        <v>106</v>
      </c>
      <c r="AB17" s="111" t="str">
        <f>[1]Populations!Q8</f>
        <v>American Indian/Alaska Native</v>
      </c>
      <c r="AC17" s="111" t="s">
        <v>106</v>
      </c>
      <c r="AD17" s="111" t="str">
        <f>[1]Populations!S8</f>
        <v>Other</v>
      </c>
      <c r="AE17" s="111" t="s">
        <v>106</v>
      </c>
      <c r="AF17" s="111" t="str">
        <f>[1]Populations!U8</f>
        <v>Other</v>
      </c>
      <c r="AG17" s="111" t="s">
        <v>106</v>
      </c>
      <c r="AH17" s="111" t="s">
        <v>70</v>
      </c>
      <c r="AI17" s="111" t="s">
        <v>114</v>
      </c>
      <c r="AK17" s="111" t="s">
        <v>54</v>
      </c>
      <c r="AL17" s="113" t="s">
        <v>55</v>
      </c>
      <c r="AM17" s="114" t="s">
        <v>56</v>
      </c>
      <c r="AN17" s="114" t="s">
        <v>57</v>
      </c>
      <c r="AO17" s="109" t="str">
        <f>[1]Populations!I8</f>
        <v>White-Not Hispanic</v>
      </c>
      <c r="AP17" s="109" t="str">
        <f>[1]Populations!K8</f>
        <v>Hispanic</v>
      </c>
      <c r="AQ17" s="109" t="str">
        <f>[1]Populations!M8</f>
        <v>Black-Not Hispanic</v>
      </c>
      <c r="AR17" s="109" t="str">
        <f>[1]Populations!O8</f>
        <v>Asian</v>
      </c>
      <c r="AS17" s="109" t="str">
        <f>[1]Populations!Q8</f>
        <v>American Indian/Alaska Native</v>
      </c>
      <c r="AT17" s="109" t="str">
        <f>[1]Populations!S8</f>
        <v>Other</v>
      </c>
      <c r="AU17" s="109" t="str">
        <f>[1]Populations!U8</f>
        <v>Other</v>
      </c>
    </row>
    <row r="18" spans="2:47" x14ac:dyDescent="0.25">
      <c r="B18" s="115" t="str">
        <f>' B_Populations'!A9</f>
        <v>65-74</v>
      </c>
      <c r="C18" s="116"/>
      <c r="D18" s="117"/>
      <c r="E18" s="118"/>
      <c r="F18" s="119"/>
      <c r="G18" s="119"/>
      <c r="H18" s="119"/>
      <c r="I18" s="119"/>
      <c r="J18" s="120"/>
      <c r="K18" s="120"/>
      <c r="L18" s="146"/>
      <c r="M18" s="122"/>
      <c r="N18" s="161">
        <f>' B_Populations'!B9</f>
        <v>0</v>
      </c>
      <c r="O18" s="66">
        <f>IF(N18=0,0,($C$18/$N$18)*100000)</f>
        <v>0</v>
      </c>
      <c r="P18" s="161">
        <f>' B_Populations'!D9</f>
        <v>0</v>
      </c>
      <c r="Q18" s="66">
        <f>IF(P18=0,0,($D$18/$P$18)*100000)</f>
        <v>0</v>
      </c>
      <c r="R18" s="161">
        <f>' B_Populations'!F9</f>
        <v>0</v>
      </c>
      <c r="S18" s="66">
        <f>IF(R18=0,0,($E$18/$R$18)*100000)</f>
        <v>0</v>
      </c>
      <c r="T18" s="161">
        <f>' B_Populations'!H9</f>
        <v>0</v>
      </c>
      <c r="U18" s="66">
        <f>IF(T18=0,0,($F$18/$T$18)*100000)</f>
        <v>0</v>
      </c>
      <c r="V18" s="161">
        <f>' B_Populations'!J9</f>
        <v>0</v>
      </c>
      <c r="W18" s="66">
        <f>IF(V18=0,0,($G$18/$V$18)*100000)</f>
        <v>0</v>
      </c>
      <c r="X18" s="161">
        <f>' B_Populations'!L9</f>
        <v>0</v>
      </c>
      <c r="Y18" s="66">
        <f>IF(X18=0,0,($H$18/$X$18)*100000)</f>
        <v>0</v>
      </c>
      <c r="Z18" s="161">
        <f>' B_Populations'!N9</f>
        <v>0</v>
      </c>
      <c r="AA18" s="66">
        <f>IF(Z18=0,0,($I$18/$Z$18)*100000)</f>
        <v>0</v>
      </c>
      <c r="AB18" s="161">
        <f>' B_Populations'!P9</f>
        <v>0</v>
      </c>
      <c r="AC18" s="66">
        <f>IF(AB18=0,0,($J$18/$AB$18)*100000)</f>
        <v>0</v>
      </c>
      <c r="AD18" s="161">
        <f>' B_Populations'!R9</f>
        <v>0</v>
      </c>
      <c r="AE18" s="66">
        <f>IF(AD18=0,0,($K$18/$AD$18)*100000)</f>
        <v>0</v>
      </c>
      <c r="AF18" s="161">
        <f>' B_Populations'!T9</f>
        <v>0</v>
      </c>
      <c r="AG18" s="66">
        <f>IF(AF18=0,0,($L$18/$AF$18)*100000)</f>
        <v>0</v>
      </c>
      <c r="AH18" s="66">
        <f>' B_Populations'!B15</f>
        <v>18136</v>
      </c>
      <c r="AI18" s="67">
        <v>0.52250099999999999</v>
      </c>
      <c r="AK18" s="115" t="str">
        <f>' B_Populations'!A9</f>
        <v>65-74</v>
      </c>
      <c r="AL18" s="125">
        <f>O18*AI18</f>
        <v>0</v>
      </c>
      <c r="AM18" s="126">
        <f>Q18*AI18</f>
        <v>0</v>
      </c>
      <c r="AN18" s="126">
        <f>S18*AI18</f>
        <v>0</v>
      </c>
      <c r="AO18" s="127">
        <f>U18*AI18</f>
        <v>0</v>
      </c>
      <c r="AP18" s="127">
        <f>W18*AI18</f>
        <v>0</v>
      </c>
      <c r="AQ18" s="127">
        <f>Y18*AI18</f>
        <v>0</v>
      </c>
      <c r="AR18" s="127">
        <f>AA18*AI18</f>
        <v>0</v>
      </c>
      <c r="AS18" s="127">
        <f>AC18*AI18</f>
        <v>0</v>
      </c>
      <c r="AT18" s="127">
        <f>AE18*AI18</f>
        <v>0</v>
      </c>
      <c r="AU18" s="127">
        <f>AG18*AI18</f>
        <v>0</v>
      </c>
    </row>
    <row r="19" spans="2:47" x14ac:dyDescent="0.25">
      <c r="B19" s="158" t="str">
        <f>' B_Populations'!A10</f>
        <v>75-84</v>
      </c>
      <c r="C19" s="179"/>
      <c r="D19" s="180"/>
      <c r="E19" s="128"/>
      <c r="F19" s="129"/>
      <c r="G19" s="129"/>
      <c r="H19" s="129"/>
      <c r="I19" s="129"/>
      <c r="J19" s="130"/>
      <c r="K19" s="130"/>
      <c r="L19" s="147"/>
      <c r="M19" s="122"/>
      <c r="N19" s="161">
        <f>' B_Populations'!B10</f>
        <v>0</v>
      </c>
      <c r="O19" s="66">
        <f>IF(N19=0,0,($C$19/$N$19)*100000)</f>
        <v>0</v>
      </c>
      <c r="P19" s="161">
        <f>' B_Populations'!D10</f>
        <v>0</v>
      </c>
      <c r="Q19" s="66">
        <f>IF(P19=0,0,($D$19/$P$19)*100000)</f>
        <v>0</v>
      </c>
      <c r="R19" s="161">
        <f>' B_Populations'!F10</f>
        <v>0</v>
      </c>
      <c r="S19" s="66">
        <f>IF(R19=0,0,($E$19/$R$19)*100000)</f>
        <v>0</v>
      </c>
      <c r="T19" s="161">
        <f>' B_Populations'!H10</f>
        <v>0</v>
      </c>
      <c r="U19" s="66">
        <f>IF(T19=0,0,($F$19/$T$19)*100000)</f>
        <v>0</v>
      </c>
      <c r="V19" s="161">
        <f>' B_Populations'!J10</f>
        <v>0</v>
      </c>
      <c r="W19" s="66">
        <f>IF(V19=0,0,($G$19/$V$19)*100000)</f>
        <v>0</v>
      </c>
      <c r="X19" s="161">
        <f>' B_Populations'!L10</f>
        <v>0</v>
      </c>
      <c r="Y19" s="66">
        <f>IF(X19=0,0,($H$19/$X$19)*100000)</f>
        <v>0</v>
      </c>
      <c r="Z19" s="161">
        <f>' B_Populations'!N10</f>
        <v>0</v>
      </c>
      <c r="AA19" s="66">
        <f>IF(Z19=0,0,($I$19/$Z$19)*100000)</f>
        <v>0</v>
      </c>
      <c r="AB19" s="161">
        <f>' B_Populations'!P10</f>
        <v>0</v>
      </c>
      <c r="AC19" s="66">
        <f>IF(AB19=0,0,($J$19/$AB$19)*100000)</f>
        <v>0</v>
      </c>
      <c r="AD19" s="161">
        <f>' B_Populations'!R10</f>
        <v>0</v>
      </c>
      <c r="AE19" s="66">
        <f>IF(AD19=0,0,($K$19/$AD$19)*100000)</f>
        <v>0</v>
      </c>
      <c r="AF19" s="161">
        <f>' B_Populations'!T10</f>
        <v>0</v>
      </c>
      <c r="AG19" s="66">
        <f>IF(AF19=0,0,($L$19/$AF$19)*100000)</f>
        <v>0</v>
      </c>
      <c r="AH19" s="66">
        <f>' B_Populations'!B16</f>
        <v>12315</v>
      </c>
      <c r="AI19" s="67">
        <v>0.35479699999999997</v>
      </c>
      <c r="AK19" s="115" t="str">
        <f>' B_Populations'!A10</f>
        <v>75-84</v>
      </c>
      <c r="AL19" s="125">
        <f>O19*AI19</f>
        <v>0</v>
      </c>
      <c r="AM19" s="126">
        <f>Q19*AI19</f>
        <v>0</v>
      </c>
      <c r="AN19" s="126">
        <f>S19*AI19</f>
        <v>0</v>
      </c>
      <c r="AO19" s="127">
        <f>U19*AI19</f>
        <v>0</v>
      </c>
      <c r="AP19" s="127">
        <f>W19*AI19</f>
        <v>0</v>
      </c>
      <c r="AQ19" s="127">
        <f>Y19*AI19</f>
        <v>0</v>
      </c>
      <c r="AR19" s="127">
        <f>AA19*AI19</f>
        <v>0</v>
      </c>
      <c r="AS19" s="127">
        <f>AC19*AI19</f>
        <v>0</v>
      </c>
      <c r="AT19" s="127">
        <f>AE19*AI19</f>
        <v>0</v>
      </c>
      <c r="AU19" s="127">
        <f>AG19*AI19</f>
        <v>0</v>
      </c>
    </row>
    <row r="20" spans="2:47" x14ac:dyDescent="0.25">
      <c r="B20" s="158" t="str">
        <f>' B_Populations'!A11</f>
        <v>85+</v>
      </c>
      <c r="C20" s="179"/>
      <c r="D20" s="180"/>
      <c r="E20" s="128"/>
      <c r="F20" s="129"/>
      <c r="G20" s="129"/>
      <c r="H20" s="129"/>
      <c r="I20" s="129"/>
      <c r="J20" s="130"/>
      <c r="K20" s="130"/>
      <c r="L20" s="147"/>
      <c r="M20" s="122"/>
      <c r="N20" s="161">
        <f>' B_Populations'!B11</f>
        <v>0</v>
      </c>
      <c r="O20" s="66">
        <f>IF(N20=0,0,($C$20/$N$20)*100000)</f>
        <v>0</v>
      </c>
      <c r="P20" s="161">
        <f>' B_Populations'!D11</f>
        <v>0</v>
      </c>
      <c r="Q20" s="66">
        <f>IF(P20=0,0,($D$20/$P$20)*100000)</f>
        <v>0</v>
      </c>
      <c r="R20" s="161">
        <f>' B_Populations'!F11</f>
        <v>0</v>
      </c>
      <c r="S20" s="66">
        <f>IF(R20=0,0,($E$20/$R$20)*100000)</f>
        <v>0</v>
      </c>
      <c r="T20" s="161">
        <f>' B_Populations'!H11</f>
        <v>0</v>
      </c>
      <c r="U20" s="66">
        <f>IF(T20=0,0,($F$20/$T$20)*100000)</f>
        <v>0</v>
      </c>
      <c r="V20" s="161">
        <f>' B_Populations'!J11</f>
        <v>0</v>
      </c>
      <c r="W20" s="66">
        <f>IF(V20=0,0,($G$20/$V$20)*100000)</f>
        <v>0</v>
      </c>
      <c r="X20" s="161">
        <f>' B_Populations'!L11</f>
        <v>0</v>
      </c>
      <c r="Y20" s="66">
        <f>IF(X20=0,0,($H$20/$X$20)*100000)</f>
        <v>0</v>
      </c>
      <c r="Z20" s="161">
        <f>' B_Populations'!N11</f>
        <v>0</v>
      </c>
      <c r="AA20" s="66">
        <f>IF(Z20=0,0,($I$20/$Z$20)*100000)</f>
        <v>0</v>
      </c>
      <c r="AB20" s="161">
        <f>' B_Populations'!P11</f>
        <v>0</v>
      </c>
      <c r="AC20" s="66">
        <f>IF(AB20=0,0,($J$20/$AB$20)*100000)</f>
        <v>0</v>
      </c>
      <c r="AD20" s="161">
        <f>' B_Populations'!R11</f>
        <v>0</v>
      </c>
      <c r="AE20" s="66">
        <f>IF(AD20=0,0,($K$20/$AD$20)*100000)</f>
        <v>0</v>
      </c>
      <c r="AF20" s="161">
        <f>' B_Populations'!T11</f>
        <v>0</v>
      </c>
      <c r="AG20" s="66">
        <f>IF(AF20=0,0,($L$20/$AF$20)*100000)</f>
        <v>0</v>
      </c>
      <c r="AH20" s="66">
        <f>' B_Populations'!B17</f>
        <v>4259</v>
      </c>
      <c r="AI20" s="67">
        <v>0.12270200000000001</v>
      </c>
      <c r="AK20" s="115" t="str">
        <f>' B_Populations'!A11</f>
        <v>85+</v>
      </c>
      <c r="AL20" s="125">
        <f>O20*AI20</f>
        <v>0</v>
      </c>
      <c r="AM20" s="126">
        <f>Q20*AI20</f>
        <v>0</v>
      </c>
      <c r="AN20" s="126">
        <f>S20*AI20</f>
        <v>0</v>
      </c>
      <c r="AO20" s="127">
        <f>U20*AI20</f>
        <v>0</v>
      </c>
      <c r="AP20" s="127">
        <f>W20*AI20</f>
        <v>0</v>
      </c>
      <c r="AQ20" s="127">
        <f>Y20*AI20</f>
        <v>0</v>
      </c>
      <c r="AR20" s="127">
        <f>AA20*AI20</f>
        <v>0</v>
      </c>
      <c r="AS20" s="127">
        <f>AC20*AI20</f>
        <v>0</v>
      </c>
      <c r="AT20" s="127">
        <f>AE20*AI20</f>
        <v>0</v>
      </c>
      <c r="AU20" s="127">
        <f>AG20*AI20</f>
        <v>0</v>
      </c>
    </row>
    <row r="21" spans="2:47" x14ac:dyDescent="0.25">
      <c r="B21" s="148" t="s">
        <v>110</v>
      </c>
      <c r="C21" s="187">
        <f t="shared" ref="C21:L21" si="4">SUM(C18:C20)</f>
        <v>0</v>
      </c>
      <c r="D21" s="188">
        <f t="shared" si="4"/>
        <v>0</v>
      </c>
      <c r="E21" s="188">
        <f t="shared" si="4"/>
        <v>0</v>
      </c>
      <c r="F21" s="189">
        <f t="shared" si="4"/>
        <v>0</v>
      </c>
      <c r="G21" s="189">
        <f t="shared" si="4"/>
        <v>0</v>
      </c>
      <c r="H21" s="189">
        <f t="shared" si="4"/>
        <v>0</v>
      </c>
      <c r="I21" s="189">
        <f t="shared" si="4"/>
        <v>0</v>
      </c>
      <c r="J21" s="189">
        <f t="shared" si="4"/>
        <v>0</v>
      </c>
      <c r="K21" s="189">
        <f t="shared" si="4"/>
        <v>0</v>
      </c>
      <c r="L21" s="189">
        <f t="shared" si="4"/>
        <v>0</v>
      </c>
      <c r="N21" s="161">
        <f>' B_Populations'!B12</f>
        <v>0</v>
      </c>
      <c r="O21" s="133">
        <f>SUM(O18:O20)</f>
        <v>0</v>
      </c>
      <c r="P21" s="161">
        <f>' B_Populations'!D12</f>
        <v>0</v>
      </c>
      <c r="Q21" s="133">
        <f>SUM(Q18:Q20)</f>
        <v>0</v>
      </c>
      <c r="R21" s="161">
        <f>' B_Populations'!F12</f>
        <v>0</v>
      </c>
      <c r="S21" s="133">
        <f>SUM(S18:S20)</f>
        <v>0</v>
      </c>
      <c r="T21" s="161">
        <f>' B_Populations'!H12</f>
        <v>0</v>
      </c>
      <c r="U21" s="133">
        <f>SUM(U18:U20)</f>
        <v>0</v>
      </c>
      <c r="V21" s="161">
        <f>' B_Populations'!J12</f>
        <v>0</v>
      </c>
      <c r="W21" s="133">
        <f>SUM(W18:W20)</f>
        <v>0</v>
      </c>
      <c r="X21" s="161">
        <f>' B_Populations'!L12</f>
        <v>0</v>
      </c>
      <c r="Y21" s="133">
        <f>SUM(Y18:Y20)</f>
        <v>0</v>
      </c>
      <c r="Z21" s="161">
        <f>' B_Populations'!N12</f>
        <v>0</v>
      </c>
      <c r="AA21" s="133">
        <f>SUM(AA18:AA20)</f>
        <v>0</v>
      </c>
      <c r="AB21" s="161">
        <f>' B_Populations'!P12</f>
        <v>0</v>
      </c>
      <c r="AC21" s="133">
        <f>SUM(AC18:AC20)</f>
        <v>0</v>
      </c>
      <c r="AD21" s="161">
        <f>' B_Populations'!R12</f>
        <v>0</v>
      </c>
      <c r="AE21" s="133">
        <f>SUM(AE18:AE20)</f>
        <v>0</v>
      </c>
      <c r="AF21" s="161">
        <f>' B_Populations'!T12</f>
        <v>0</v>
      </c>
      <c r="AG21" s="133">
        <f>SUM(AG18:AG20)</f>
        <v>0</v>
      </c>
      <c r="AH21" s="66">
        <f>' B_Populations'!B18</f>
        <v>34710</v>
      </c>
      <c r="AI21" s="135">
        <v>1</v>
      </c>
      <c r="AK21" s="115" t="s">
        <v>55</v>
      </c>
      <c r="AL21" s="125">
        <f t="shared" ref="AL21:AU21" si="5">SUM(AL18:AL20)</f>
        <v>0</v>
      </c>
      <c r="AM21" s="126">
        <f t="shared" si="5"/>
        <v>0</v>
      </c>
      <c r="AN21" s="126">
        <f t="shared" si="5"/>
        <v>0</v>
      </c>
      <c r="AO21" s="136">
        <f t="shared" si="5"/>
        <v>0</v>
      </c>
      <c r="AP21" s="136">
        <f t="shared" si="5"/>
        <v>0</v>
      </c>
      <c r="AQ21" s="136">
        <f t="shared" si="5"/>
        <v>0</v>
      </c>
      <c r="AR21" s="136">
        <f t="shared" si="5"/>
        <v>0</v>
      </c>
      <c r="AS21" s="136">
        <f t="shared" si="5"/>
        <v>0</v>
      </c>
      <c r="AT21" s="136">
        <f t="shared" si="5"/>
        <v>0</v>
      </c>
      <c r="AU21" s="136">
        <f t="shared" si="5"/>
        <v>0</v>
      </c>
    </row>
  </sheetData>
  <mergeCells count="3">
    <mergeCell ref="B1:E1"/>
    <mergeCell ref="AH1:AI1"/>
    <mergeCell ref="AK1:AM1"/>
  </mergeCells>
  <pageMargins left="0.7" right="0.7" top="0.75" bottom="0.75" header="0.3" footer="0.3"/>
  <pageSetup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94F19-D7D6-4D1F-9472-4100C0041BF6}">
  <dimension ref="B1:DY21"/>
  <sheetViews>
    <sheetView zoomScale="90" zoomScaleNormal="90" workbookViewId="0">
      <selection activeCell="F4" sqref="F4"/>
    </sheetView>
  </sheetViews>
  <sheetFormatPr defaultRowHeight="12.5" x14ac:dyDescent="0.25"/>
  <cols>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3" width="15.54296875" customWidth="1"/>
    <col min="14" max="32" width="15.54296875" hidden="1" customWidth="1"/>
    <col min="33" max="33" width="6" hidden="1" customWidth="1"/>
    <col min="34" max="34" width="15.1796875" customWidth="1"/>
    <col min="35" max="47" width="11.1796875" hidden="1" customWidth="1"/>
    <col min="48" max="49" width="12.54296875" hidden="1" customWidth="1"/>
    <col min="50" max="94" width="11.1796875" hidden="1" customWidth="1"/>
    <col min="95" max="95" width="6" hidden="1" customWidth="1"/>
    <col min="96" max="96" width="13.81640625" hidden="1" customWidth="1"/>
    <col min="97" max="97" width="14.54296875" hidden="1" customWidth="1"/>
    <col min="98" max="98" width="6" hidden="1" customWidth="1"/>
    <col min="100" max="101" width="15.54296875" customWidth="1"/>
    <col min="102" max="102" width="15.1796875" customWidth="1"/>
    <col min="103" max="103" width="15.453125" hidden="1" customWidth="1"/>
    <col min="104" max="104" width="15.54296875" hidden="1" customWidth="1"/>
    <col min="105" max="105" width="15.453125" hidden="1" customWidth="1"/>
    <col min="106" max="122" width="15.1796875" hidden="1" customWidth="1"/>
    <col min="123" max="129" width="14.54296875" hidden="1" customWidth="1"/>
  </cols>
  <sheetData>
    <row r="1" spans="2:129" ht="78.650000000000006" customHeight="1" x14ac:dyDescent="0.25">
      <c r="B1" s="271" t="s">
        <v>131</v>
      </c>
      <c r="C1" s="272"/>
      <c r="D1" s="272"/>
      <c r="E1" s="272"/>
      <c r="F1" s="72"/>
      <c r="G1" s="72"/>
      <c r="H1" s="72"/>
      <c r="I1" s="72"/>
      <c r="J1" s="72"/>
      <c r="K1" s="72"/>
      <c r="L1" s="72"/>
      <c r="M1" s="71" t="s">
        <v>132</v>
      </c>
      <c r="AH1" s="88" t="s">
        <v>133</v>
      </c>
      <c r="CU1" s="273" t="s">
        <v>98</v>
      </c>
      <c r="CV1" s="274"/>
      <c r="CW1" s="274"/>
      <c r="CX1" s="88" t="s">
        <v>134</v>
      </c>
      <c r="CY1" s="73"/>
      <c r="CZ1" s="73"/>
      <c r="DA1" s="73"/>
      <c r="DB1" s="73"/>
      <c r="DC1" s="73"/>
      <c r="DD1" s="73"/>
      <c r="DE1" s="73"/>
      <c r="DF1" s="73"/>
      <c r="DG1" s="73"/>
    </row>
    <row r="2" spans="2:129" x14ac:dyDescent="0.25">
      <c r="B2" s="11"/>
      <c r="C2" s="11"/>
      <c r="D2" s="12" t="s">
        <v>99</v>
      </c>
      <c r="E2" s="12"/>
      <c r="F2" s="16" t="s">
        <v>100</v>
      </c>
      <c r="G2" s="15"/>
      <c r="H2" s="15"/>
      <c r="I2" s="15"/>
      <c r="J2" s="15"/>
      <c r="K2" s="15"/>
      <c r="L2" s="15"/>
      <c r="M2" s="55" t="s">
        <v>135</v>
      </c>
      <c r="N2" s="55"/>
      <c r="O2" s="55"/>
      <c r="P2" s="55"/>
      <c r="Q2" s="55"/>
      <c r="R2" s="55"/>
      <c r="S2" s="55"/>
      <c r="T2" s="55"/>
      <c r="U2" s="55"/>
      <c r="V2" s="55"/>
      <c r="W2" s="55"/>
      <c r="X2" s="55"/>
      <c r="Y2" s="55"/>
      <c r="Z2" s="56"/>
      <c r="AA2" s="56"/>
      <c r="AB2" s="56"/>
      <c r="AC2" s="56"/>
      <c r="AD2" s="56"/>
      <c r="AE2" s="56"/>
      <c r="AF2" s="56"/>
      <c r="CV2" s="6" t="s">
        <v>101</v>
      </c>
      <c r="CW2" s="6"/>
      <c r="CX2" s="6"/>
      <c r="CY2" s="6"/>
    </row>
    <row r="3" spans="2:129" ht="39" x14ac:dyDescent="0.3">
      <c r="B3" s="13" t="s">
        <v>54</v>
      </c>
      <c r="C3" s="10" t="s">
        <v>102</v>
      </c>
      <c r="D3" s="36" t="s">
        <v>103</v>
      </c>
      <c r="E3" s="36" t="s">
        <v>104</v>
      </c>
      <c r="F3" s="27" t="str">
        <f>' B_Populations'!$H$8</f>
        <v>White-Not Hispanic</v>
      </c>
      <c r="G3" s="27" t="str">
        <f>' B_Populations'!$J$8</f>
        <v>Hispanic</v>
      </c>
      <c r="H3" s="27" t="str">
        <f>' B_Populations'!$L$8</f>
        <v>Black-Not Hispanic</v>
      </c>
      <c r="I3" s="27" t="str">
        <f>' B_Populations'!$N$8</f>
        <v>Asian</v>
      </c>
      <c r="J3" s="27" t="str">
        <f>' B_Populations'!$P$8</f>
        <v>American Indian/Alaska Native</v>
      </c>
      <c r="K3" s="27" t="str">
        <f>' B_Populations'!$R$8</f>
        <v>Other</v>
      </c>
      <c r="L3" s="27" t="str">
        <f>' B_Populations'!$T$8</f>
        <v>Other</v>
      </c>
      <c r="M3" s="57" t="str">
        <f>'C_Health Regions'!$B$4</f>
        <v>Region 1</v>
      </c>
      <c r="N3" s="57" t="str">
        <f>'C_Health Regions'!$D$4</f>
        <v>Region 2</v>
      </c>
      <c r="O3" s="57" t="str">
        <f>'C_Health Regions'!$F$4</f>
        <v>Region 3</v>
      </c>
      <c r="P3" s="57" t="str">
        <f>'C_Health Regions'!$H$4</f>
        <v>Region 4</v>
      </c>
      <c r="Q3" s="57" t="str">
        <f>'C_Health Regions'!$J$4</f>
        <v>Region 5</v>
      </c>
      <c r="R3" s="57" t="str">
        <f>'C_Health Regions'!$L$4</f>
        <v>Region 6</v>
      </c>
      <c r="S3" s="57" t="str">
        <f>'C_Health Regions'!$N$4</f>
        <v>Region 7</v>
      </c>
      <c r="T3" s="57" t="str">
        <f>'C_Health Regions'!$P$4</f>
        <v>Region 8</v>
      </c>
      <c r="U3" s="57" t="str">
        <f>'C_Health Regions'!$R$4</f>
        <v>Region 9</v>
      </c>
      <c r="V3" s="57" t="str">
        <f>'C_Health Regions'!$T$4</f>
        <v>Region 10</v>
      </c>
      <c r="W3" s="57" t="str">
        <f>'C_Health Regions'!$V$4</f>
        <v>Region 11</v>
      </c>
      <c r="X3" s="57" t="str">
        <f>'C_Health Regions'!$X$4</f>
        <v>Region 12</v>
      </c>
      <c r="Y3" s="57" t="str">
        <f>'C_Health Regions'!$Z$4</f>
        <v>Region 13</v>
      </c>
      <c r="Z3" s="57" t="str">
        <f>'C_Health Regions'!$AB$4</f>
        <v>Region 14</v>
      </c>
      <c r="AA3" s="57" t="str">
        <f>'C_Health Regions'!$AD$4</f>
        <v>Region 15</v>
      </c>
      <c r="AB3" s="57" t="str">
        <f>'C_Health Regions'!$AF$4</f>
        <v>Region 16</v>
      </c>
      <c r="AC3" s="57" t="str">
        <f>'C_Health Regions'!$AH$4</f>
        <v>Region 17</v>
      </c>
      <c r="AD3" s="57" t="str">
        <f>'C_Health Regions'!$AJ$4</f>
        <v>Region 18</v>
      </c>
      <c r="AE3" s="57" t="str">
        <f>'C_Health Regions'!$AL$4</f>
        <v>Region 19</v>
      </c>
      <c r="AF3" s="57" t="str">
        <f>'C_Health Regions'!$AN$4</f>
        <v>Region 20</v>
      </c>
      <c r="AG3" s="2"/>
      <c r="AH3" s="41" t="s">
        <v>105</v>
      </c>
      <c r="AI3" s="41" t="s">
        <v>106</v>
      </c>
      <c r="AJ3" s="41" t="s">
        <v>107</v>
      </c>
      <c r="AK3" s="41" t="s">
        <v>106</v>
      </c>
      <c r="AL3" s="41" t="s">
        <v>108</v>
      </c>
      <c r="AM3" s="41" t="s">
        <v>106</v>
      </c>
      <c r="AN3" s="41" t="str">
        <f>' B_Populations'!$H$8</f>
        <v>White-Not Hispanic</v>
      </c>
      <c r="AO3" s="41" t="s">
        <v>106</v>
      </c>
      <c r="AP3" s="41" t="str">
        <f>' B_Populations'!$J$8</f>
        <v>Hispanic</v>
      </c>
      <c r="AQ3" s="41" t="s">
        <v>106</v>
      </c>
      <c r="AR3" s="41" t="str">
        <f>' B_Populations'!$L$8</f>
        <v>Black-Not Hispanic</v>
      </c>
      <c r="AS3" s="41" t="s">
        <v>106</v>
      </c>
      <c r="AT3" s="41" t="str">
        <f>' B_Populations'!$N$8</f>
        <v>Asian</v>
      </c>
      <c r="AU3" s="41" t="s">
        <v>106</v>
      </c>
      <c r="AV3" s="41" t="str">
        <f>' B_Populations'!$P$8</f>
        <v>American Indian/Alaska Native</v>
      </c>
      <c r="AW3" s="41" t="s">
        <v>106</v>
      </c>
      <c r="AX3" s="41" t="str">
        <f>' B_Populations'!$R$8</f>
        <v>Other</v>
      </c>
      <c r="AY3" s="41" t="s">
        <v>106</v>
      </c>
      <c r="AZ3" s="41" t="str">
        <f>' B_Populations'!$T$8</f>
        <v>Other</v>
      </c>
      <c r="BA3" s="41" t="s">
        <v>106</v>
      </c>
      <c r="BB3" s="2"/>
      <c r="BC3" s="41" t="str">
        <f>'C_Health Regions'!$B$4</f>
        <v>Region 1</v>
      </c>
      <c r="BD3" s="41" t="s">
        <v>106</v>
      </c>
      <c r="BE3" s="41" t="str">
        <f>'C_Health Regions'!$D$4</f>
        <v>Region 2</v>
      </c>
      <c r="BF3" s="41" t="s">
        <v>106</v>
      </c>
      <c r="BG3" s="41" t="str">
        <f>'C_Health Regions'!$F$4</f>
        <v>Region 3</v>
      </c>
      <c r="BH3" s="41" t="s">
        <v>106</v>
      </c>
      <c r="BI3" s="41" t="str">
        <f>'C_Health Regions'!$H$4</f>
        <v>Region 4</v>
      </c>
      <c r="BJ3" s="41" t="s">
        <v>106</v>
      </c>
      <c r="BK3" s="41" t="str">
        <f>'C_Health Regions'!$J$4</f>
        <v>Region 5</v>
      </c>
      <c r="BL3" s="41" t="s">
        <v>106</v>
      </c>
      <c r="BM3" s="41" t="str">
        <f>'C_Health Regions'!$L$4</f>
        <v>Region 6</v>
      </c>
      <c r="BN3" s="41" t="s">
        <v>106</v>
      </c>
      <c r="BO3" s="41" t="str">
        <f>'C_Health Regions'!$N$4</f>
        <v>Region 7</v>
      </c>
      <c r="BP3" s="41" t="s">
        <v>106</v>
      </c>
      <c r="BQ3" s="41" t="str">
        <f>'C_Health Regions'!$P$4</f>
        <v>Region 8</v>
      </c>
      <c r="BR3" s="41" t="s">
        <v>106</v>
      </c>
      <c r="BS3" s="41" t="str">
        <f>'C_Health Regions'!$R$4</f>
        <v>Region 9</v>
      </c>
      <c r="BT3" s="41" t="s">
        <v>106</v>
      </c>
      <c r="BU3" s="41" t="str">
        <f>'C_Health Regions'!$T$4</f>
        <v>Region 10</v>
      </c>
      <c r="BV3" s="41" t="s">
        <v>106</v>
      </c>
      <c r="BW3" s="41" t="str">
        <f>'C_Health Regions'!$V$4</f>
        <v>Region 11</v>
      </c>
      <c r="BX3" s="41" t="s">
        <v>106</v>
      </c>
      <c r="BY3" s="41" t="str">
        <f>'C_Health Regions'!$X$4</f>
        <v>Region 12</v>
      </c>
      <c r="BZ3" s="41" t="s">
        <v>106</v>
      </c>
      <c r="CA3" s="41" t="str">
        <f>'C_Health Regions'!$Z$4</f>
        <v>Region 13</v>
      </c>
      <c r="CB3" s="41" t="s">
        <v>106</v>
      </c>
      <c r="CC3" s="41" t="str">
        <f>'C_Health Regions'!$AB$4</f>
        <v>Region 14</v>
      </c>
      <c r="CD3" s="41" t="s">
        <v>106</v>
      </c>
      <c r="CE3" s="41" t="str">
        <f>'C_Health Regions'!$AD$4</f>
        <v>Region 15</v>
      </c>
      <c r="CF3" s="41" t="s">
        <v>106</v>
      </c>
      <c r="CG3" s="41" t="str">
        <f>'C_Health Regions'!$AF$4</f>
        <v>Region 16</v>
      </c>
      <c r="CH3" s="41" t="s">
        <v>106</v>
      </c>
      <c r="CI3" s="41" t="str">
        <f>'C_Health Regions'!$AH$4</f>
        <v>Region 17</v>
      </c>
      <c r="CJ3" s="41" t="s">
        <v>106</v>
      </c>
      <c r="CK3" s="41" t="str">
        <f>'C_Health Regions'!$AJ$4</f>
        <v>Region 18</v>
      </c>
      <c r="CL3" s="41" t="s">
        <v>106</v>
      </c>
      <c r="CM3" s="41" t="str">
        <f>'C_Health Regions'!$AL$4</f>
        <v>Region 19</v>
      </c>
      <c r="CN3" s="41" t="s">
        <v>106</v>
      </c>
      <c r="CO3" s="41" t="str">
        <f>'C_Health Regions'!$AN$4</f>
        <v>Region 20</v>
      </c>
      <c r="CP3" s="41" t="s">
        <v>106</v>
      </c>
      <c r="CQ3" s="2"/>
      <c r="CR3" s="64" t="s">
        <v>136</v>
      </c>
      <c r="CS3" s="64" t="s">
        <v>114</v>
      </c>
      <c r="CU3" s="41" t="s">
        <v>54</v>
      </c>
      <c r="CV3" s="42" t="s">
        <v>55</v>
      </c>
      <c r="CW3" s="43" t="s">
        <v>56</v>
      </c>
      <c r="CX3" s="43" t="s">
        <v>57</v>
      </c>
      <c r="CY3" s="27" t="str">
        <f>' B_Populations'!$H$8</f>
        <v>White-Not Hispanic</v>
      </c>
      <c r="CZ3" s="27" t="str">
        <f>' B_Populations'!$J$8</f>
        <v>Hispanic</v>
      </c>
      <c r="DA3" s="27" t="str">
        <f>' B_Populations'!$L$8</f>
        <v>Black-Not Hispanic</v>
      </c>
      <c r="DB3" s="27" t="str">
        <f>' B_Populations'!$N$8</f>
        <v>Asian</v>
      </c>
      <c r="DC3" s="27" t="str">
        <f>' B_Populations'!$P$8</f>
        <v>American Indian/Alaska Native</v>
      </c>
      <c r="DD3" s="27" t="str">
        <f>' B_Populations'!$R$8</f>
        <v>Other</v>
      </c>
      <c r="DE3" s="27" t="str">
        <f>' B_Populations'!$T$8</f>
        <v>Other</v>
      </c>
      <c r="DF3" s="44" t="str">
        <f>'C_Health Regions'!$B$4</f>
        <v>Region 1</v>
      </c>
      <c r="DG3" s="44" t="str">
        <f>'C_Health Regions'!$D$4</f>
        <v>Region 2</v>
      </c>
      <c r="DH3" s="44" t="str">
        <f>'C_Health Regions'!$F$4</f>
        <v>Region 3</v>
      </c>
      <c r="DI3" s="44" t="str">
        <f>'C_Health Regions'!$H$4</f>
        <v>Region 4</v>
      </c>
      <c r="DJ3" s="44" t="str">
        <f>'C_Health Regions'!$J$4</f>
        <v>Region 5</v>
      </c>
      <c r="DK3" s="44" t="str">
        <f>'C_Health Regions'!$L$4</f>
        <v>Region 6</v>
      </c>
      <c r="DL3" s="44" t="str">
        <f>'C_Health Regions'!$N$4</f>
        <v>Region 7</v>
      </c>
      <c r="DM3" s="44" t="str">
        <f>'C_Health Regions'!$P$4</f>
        <v>Region 8</v>
      </c>
      <c r="DN3" s="44" t="str">
        <f>'C_Health Regions'!$R$4</f>
        <v>Region 9</v>
      </c>
      <c r="DO3" s="44" t="str">
        <f>'C_Health Regions'!$T$4</f>
        <v>Region 10</v>
      </c>
      <c r="DP3" s="44" t="str">
        <f>'C_Health Regions'!$V$4</f>
        <v>Region 11</v>
      </c>
      <c r="DQ3" s="44" t="str">
        <f>'C_Health Regions'!$X$4</f>
        <v>Region 12</v>
      </c>
      <c r="DR3" s="44" t="str">
        <f>'C_Health Regions'!$Z$4</f>
        <v>Region 13</v>
      </c>
      <c r="DS3" s="44" t="str">
        <f>'C_Health Regions'!$AB$4</f>
        <v>Region 14</v>
      </c>
      <c r="DT3" s="44" t="str">
        <f>'C_Health Regions'!$AD$4</f>
        <v>Region 15</v>
      </c>
      <c r="DU3" s="44" t="str">
        <f>'C_Health Regions'!$AF$4</f>
        <v>Region 16</v>
      </c>
      <c r="DV3" s="44" t="str">
        <f>'C_Health Regions'!$AH$4</f>
        <v>Region 17</v>
      </c>
      <c r="DW3" s="44" t="str">
        <f>'C_Health Regions'!$AJ$4</f>
        <v>Region 18</v>
      </c>
      <c r="DX3" s="44" t="str">
        <f>'C_Health Regions'!$AL$4</f>
        <v>Region 19</v>
      </c>
      <c r="DY3" s="44" t="str">
        <f>'C_Health Regions'!$AN$4</f>
        <v>Region 20</v>
      </c>
    </row>
    <row r="4" spans="2:129" x14ac:dyDescent="0.25">
      <c r="B4" s="7" t="str">
        <f>' B_Populations'!$A$9</f>
        <v>65-74</v>
      </c>
      <c r="C4" s="49"/>
      <c r="D4" s="37"/>
      <c r="E4" s="38"/>
      <c r="F4" s="28"/>
      <c r="G4" s="28"/>
      <c r="H4" s="28"/>
      <c r="I4" s="28"/>
      <c r="J4" s="51"/>
      <c r="K4" s="51"/>
      <c r="L4" s="29"/>
      <c r="M4" s="58"/>
      <c r="N4" s="58"/>
      <c r="O4" s="58"/>
      <c r="P4" s="58"/>
      <c r="Q4" s="58"/>
      <c r="R4" s="58"/>
      <c r="S4" s="58"/>
      <c r="T4" s="58"/>
      <c r="U4" s="58"/>
      <c r="V4" s="58"/>
      <c r="W4" s="58"/>
      <c r="X4" s="58"/>
      <c r="Y4" s="58"/>
      <c r="Z4" s="59"/>
      <c r="AA4" s="59"/>
      <c r="AB4" s="59"/>
      <c r="AC4" s="59"/>
      <c r="AD4" s="59"/>
      <c r="AE4" s="59"/>
      <c r="AF4" s="59"/>
      <c r="AG4" s="9"/>
      <c r="AH4" s="68">
        <f>' B_Populations'!B9</f>
        <v>0</v>
      </c>
      <c r="AI4" s="68">
        <f>IF(AH4=0,0,($C$4/$AH$4)*100000)</f>
        <v>0</v>
      </c>
      <c r="AJ4" s="68">
        <f>' B_Populations'!D9</f>
        <v>0</v>
      </c>
      <c r="AK4" s="68">
        <f>IF(AJ4=0,0,($D$4/$AJ$4)*100000)</f>
        <v>0</v>
      </c>
      <c r="AL4" s="68">
        <f>' B_Populations'!F9</f>
        <v>0</v>
      </c>
      <c r="AM4" s="68">
        <f>IF(AL4=0,0,($E$4/$AL$4)*100000)</f>
        <v>0</v>
      </c>
      <c r="AN4" s="68">
        <f>' B_Populations'!H9</f>
        <v>0</v>
      </c>
      <c r="AO4" s="68">
        <f>IF(AN4=0,0,($F$4/$AN$4)*100000)</f>
        <v>0</v>
      </c>
      <c r="AP4" s="68">
        <f>' B_Populations'!J9</f>
        <v>0</v>
      </c>
      <c r="AQ4" s="68">
        <f>IF(AP4=0,0,($G$4/$AP$4)*100000)</f>
        <v>0</v>
      </c>
      <c r="AR4" s="68">
        <f>' B_Populations'!L9</f>
        <v>0</v>
      </c>
      <c r="AS4" s="68">
        <f>IF(AR4=0,0,($H$4/$AR$4)*100000)</f>
        <v>0</v>
      </c>
      <c r="AT4" s="68">
        <f>' B_Populations'!N9</f>
        <v>0</v>
      </c>
      <c r="AU4" s="68">
        <f>IF(AT4=0,0,($I$4/$AT$4)*100000)</f>
        <v>0</v>
      </c>
      <c r="AV4" s="68">
        <f>' B_Populations'!P9</f>
        <v>0</v>
      </c>
      <c r="AW4" s="68">
        <f>IF(AV4=0,0,($J$4/$AV$4)*100000)</f>
        <v>0</v>
      </c>
      <c r="AX4" s="68">
        <f>' B_Populations'!R9</f>
        <v>0</v>
      </c>
      <c r="AY4" s="68">
        <f>IF(AX4=0,0,($K$4/$AX$4)*100000)</f>
        <v>0</v>
      </c>
      <c r="AZ4" s="68">
        <f>' B_Populations'!T9</f>
        <v>0</v>
      </c>
      <c r="BA4" s="68">
        <f>IF(AZ4=0,0,($L$4/$AZ$4)*100000)</f>
        <v>0</v>
      </c>
      <c r="BB4" s="4"/>
      <c r="BC4" s="68">
        <f>'C_Health Regions'!B5</f>
        <v>0</v>
      </c>
      <c r="BD4" s="68">
        <f>IF(BC4=0,0,($M$4/$BC$4)*100000)</f>
        <v>0</v>
      </c>
      <c r="BE4" s="68">
        <f>'C_Health Regions'!D5</f>
        <v>0</v>
      </c>
      <c r="BF4" s="68">
        <f>IF(BE4=0,0,($N$4/$BE$4)*100000)</f>
        <v>0</v>
      </c>
      <c r="BG4" s="68">
        <f>'C_Health Regions'!F5</f>
        <v>0</v>
      </c>
      <c r="BH4" s="68">
        <f>IF(BG4=0,0,($O$4/$BG$4)*100000)</f>
        <v>0</v>
      </c>
      <c r="BI4" s="68">
        <f>'C_Health Regions'!H5</f>
        <v>0</v>
      </c>
      <c r="BJ4" s="68">
        <f>IF(BI4=0,0,($P$4/$BI$4)*100000)</f>
        <v>0</v>
      </c>
      <c r="BK4" s="68">
        <f>'C_Health Regions'!J5</f>
        <v>0</v>
      </c>
      <c r="BL4" s="68">
        <f>IF(BK4=0,0,($Q$4/$BK$4)*100000)</f>
        <v>0</v>
      </c>
      <c r="BM4" s="68">
        <f>'C_Health Regions'!L5</f>
        <v>0</v>
      </c>
      <c r="BN4" s="68">
        <f>IF(BM4=0,0,($R$4/$BM$4)*100000)</f>
        <v>0</v>
      </c>
      <c r="BO4" s="68">
        <f>'C_Health Regions'!N5</f>
        <v>0</v>
      </c>
      <c r="BP4" s="68">
        <f>IF(BO4=0,0,($S$4/$BO$4)*100000)</f>
        <v>0</v>
      </c>
      <c r="BQ4" s="68">
        <f>'C_Health Regions'!P5</f>
        <v>0</v>
      </c>
      <c r="BR4" s="68">
        <f>IF(BQ4=0,0,($T$4/$BQ$4)*100000)</f>
        <v>0</v>
      </c>
      <c r="BS4" s="68">
        <f>'C_Health Regions'!R5</f>
        <v>0</v>
      </c>
      <c r="BT4" s="68">
        <f>IF(BS4=0,0,($U$4/$BS$4)*100000)</f>
        <v>0</v>
      </c>
      <c r="BU4" s="68">
        <f>'C_Health Regions'!T5</f>
        <v>0</v>
      </c>
      <c r="BV4" s="68">
        <f>IF(BU4=0,0,($V$4/$BU$4)*100000)</f>
        <v>0</v>
      </c>
      <c r="BW4" s="68">
        <f>'C_Health Regions'!V5</f>
        <v>0</v>
      </c>
      <c r="BX4" s="68">
        <f>IF(BW4=0,0,($W$4/$BW$4)*100000)</f>
        <v>0</v>
      </c>
      <c r="BY4" s="68">
        <f>'C_Health Regions'!X5</f>
        <v>0</v>
      </c>
      <c r="BZ4" s="68">
        <f>IF(BY4=0,0,($X$4/$BY$4)*100000)</f>
        <v>0</v>
      </c>
      <c r="CA4" s="68">
        <f>'C_Health Regions'!Z5</f>
        <v>0</v>
      </c>
      <c r="CB4" s="68">
        <f>IF(CA4=0,0,($Y$4/$CA$4)*100000)</f>
        <v>0</v>
      </c>
      <c r="CC4" s="68">
        <f>'C_Health Regions'!AB5</f>
        <v>0</v>
      </c>
      <c r="CD4" s="68">
        <f>IF(CC4=0,0,($Z$4/$CC$4)*100000)</f>
        <v>0</v>
      </c>
      <c r="CE4" s="68">
        <f>'C_Health Regions'!AD5</f>
        <v>0</v>
      </c>
      <c r="CF4" s="68">
        <f>IF(CE4=0,0,($AA$4/$CE$4)*100000)</f>
        <v>0</v>
      </c>
      <c r="CG4" s="68">
        <f>'C_Health Regions'!AF5</f>
        <v>0</v>
      </c>
      <c r="CH4" s="68">
        <f>IF(CG4=0,0,($AB$4/$CG$4)*100000)</f>
        <v>0</v>
      </c>
      <c r="CI4" s="68">
        <f>'C_Health Regions'!AH5</f>
        <v>0</v>
      </c>
      <c r="CJ4" s="68">
        <f>IF(CI4=0,0,($AC$4/$CI$4)*100000)</f>
        <v>0</v>
      </c>
      <c r="CK4" s="68">
        <f>'C_Health Regions'!AJ44</f>
        <v>0</v>
      </c>
      <c r="CL4" s="68">
        <f>IF(CK4=0,0,($AD$4/$CK$4)*100000)</f>
        <v>0</v>
      </c>
      <c r="CM4" s="68">
        <f>'C_Health Regions'!AL44</f>
        <v>0</v>
      </c>
      <c r="CN4" s="68">
        <f>IF(CM4=0,0,($AE$4/$CM$4)*100000)</f>
        <v>0</v>
      </c>
      <c r="CO4" s="68">
        <f>'C_Health Regions'!AN5</f>
        <v>0</v>
      </c>
      <c r="CP4" s="68">
        <f>IF(CO4=0,0,($AF$4/$CO$4)*100000)</f>
        <v>0</v>
      </c>
      <c r="CQ4" s="9"/>
      <c r="CR4" s="66">
        <v>3795</v>
      </c>
      <c r="CS4" s="67">
        <v>1.3818E-2</v>
      </c>
      <c r="CT4" s="9"/>
      <c r="CU4" s="7" t="str">
        <f>' B_Populations'!$A$9</f>
        <v>65-74</v>
      </c>
      <c r="CV4" s="74">
        <f t="shared" ref="CV4:CV6" si="0">AI4*CS4</f>
        <v>0</v>
      </c>
      <c r="CW4" s="75">
        <f t="shared" ref="CW4:CW6" si="1">AK4*CS4</f>
        <v>0</v>
      </c>
      <c r="CX4" s="75">
        <f t="shared" ref="CX4:CX6" si="2">AM4*CS4</f>
        <v>0</v>
      </c>
      <c r="CY4" s="40">
        <f t="shared" ref="CY4:CY6" si="3">AO4*CS4</f>
        <v>0</v>
      </c>
      <c r="CZ4" s="40">
        <f t="shared" ref="CZ4:CZ6" si="4">AQ4*CS4</f>
        <v>0</v>
      </c>
      <c r="DA4" s="40">
        <f t="shared" ref="DA4:DA6" si="5">AS4*CS4</f>
        <v>0</v>
      </c>
      <c r="DB4" s="40">
        <f t="shared" ref="DB4:DB6" si="6">AU4*CS4</f>
        <v>0</v>
      </c>
      <c r="DC4" s="40">
        <f t="shared" ref="DC4:DC6" si="7">AW4*CS4</f>
        <v>0</v>
      </c>
      <c r="DD4" s="40">
        <f t="shared" ref="DD4:DD6" si="8">AY4*CS4</f>
        <v>0</v>
      </c>
      <c r="DE4" s="40">
        <f t="shared" ref="DE4:DE6" si="9">BA4*CS4</f>
        <v>0</v>
      </c>
      <c r="DF4" s="40">
        <f>BD4*CS4</f>
        <v>0</v>
      </c>
      <c r="DG4" s="40">
        <f>BF4*CS4</f>
        <v>0</v>
      </c>
      <c r="DH4" s="40">
        <f>BH4*CS4</f>
        <v>0</v>
      </c>
      <c r="DI4" s="40">
        <f>BJ4*CS4</f>
        <v>0</v>
      </c>
      <c r="DJ4" s="40">
        <f>BL4*CS4</f>
        <v>0</v>
      </c>
      <c r="DK4" s="40">
        <f>BN4*CS4</f>
        <v>0</v>
      </c>
      <c r="DL4" s="40">
        <f>BO4*CS4</f>
        <v>0</v>
      </c>
      <c r="DM4" s="40">
        <f>BR4*CS4</f>
        <v>0</v>
      </c>
      <c r="DN4" s="40">
        <f>BT4*CS4</f>
        <v>0</v>
      </c>
      <c r="DO4" s="40">
        <f>BV4*CS4</f>
        <v>0</v>
      </c>
      <c r="DP4" s="40">
        <f>BX4*CS4</f>
        <v>0</v>
      </c>
      <c r="DQ4" s="40">
        <f>BZ4*CS4</f>
        <v>0</v>
      </c>
      <c r="DR4" s="40">
        <f>CB4*CS4</f>
        <v>0</v>
      </c>
      <c r="DS4" s="40">
        <f>CD4*CS4</f>
        <v>0</v>
      </c>
      <c r="DT4" s="40">
        <f>CE4*CS4</f>
        <v>0</v>
      </c>
      <c r="DU4" s="40">
        <f>CF4*CS4</f>
        <v>0</v>
      </c>
      <c r="DV4" s="40">
        <f>CG4*CS4</f>
        <v>0</v>
      </c>
      <c r="DW4" s="40">
        <f>CH4*CS4</f>
        <v>0</v>
      </c>
      <c r="DX4" s="40">
        <f>CI4*CS4</f>
        <v>0</v>
      </c>
      <c r="DY4" s="40">
        <f>CJ4*CS4</f>
        <v>0</v>
      </c>
    </row>
    <row r="5" spans="2:129" x14ac:dyDescent="0.25">
      <c r="B5" s="8" t="str">
        <f>' B_Populations'!$A$10</f>
        <v>75-84</v>
      </c>
      <c r="C5" s="190"/>
      <c r="D5" s="191"/>
      <c r="E5" s="39"/>
      <c r="F5" s="30"/>
      <c r="G5" s="30"/>
      <c r="H5" s="30"/>
      <c r="I5" s="30"/>
      <c r="J5" s="52"/>
      <c r="K5" s="52"/>
      <c r="L5" s="31"/>
      <c r="M5" s="60"/>
      <c r="N5" s="60"/>
      <c r="O5" s="60"/>
      <c r="P5" s="60"/>
      <c r="Q5" s="60"/>
      <c r="R5" s="60"/>
      <c r="S5" s="60"/>
      <c r="T5" s="60"/>
      <c r="U5" s="60"/>
      <c r="V5" s="60"/>
      <c r="W5" s="60"/>
      <c r="X5" s="60"/>
      <c r="Y5" s="60"/>
      <c r="Z5" s="61"/>
      <c r="AA5" s="61"/>
      <c r="AB5" s="61"/>
      <c r="AC5" s="61"/>
      <c r="AD5" s="61"/>
      <c r="AE5" s="61"/>
      <c r="AF5" s="61"/>
      <c r="AG5" s="9"/>
      <c r="AH5" s="68">
        <f>' B_Populations'!B10</f>
        <v>0</v>
      </c>
      <c r="AI5" s="68">
        <f>IF(AH5=0,0,($C$5/$AH$5)*100000)</f>
        <v>0</v>
      </c>
      <c r="AJ5" s="68">
        <f>' B_Populations'!D10</f>
        <v>0</v>
      </c>
      <c r="AK5" s="68">
        <f>IF(AJ5=0,0,($D$5/$AJ$5)*100000)</f>
        <v>0</v>
      </c>
      <c r="AL5" s="68">
        <f>' B_Populations'!F10</f>
        <v>0</v>
      </c>
      <c r="AM5" s="68">
        <f>IF(AL5=0,0,($E$5/$AL$5)*100000)</f>
        <v>0</v>
      </c>
      <c r="AN5" s="68">
        <f>' B_Populations'!H10</f>
        <v>0</v>
      </c>
      <c r="AO5" s="68">
        <f>IF(AN5=0,0,($F$5/$AN$5)*100000)</f>
        <v>0</v>
      </c>
      <c r="AP5" s="68">
        <f>' B_Populations'!J10</f>
        <v>0</v>
      </c>
      <c r="AQ5" s="68">
        <f>IF(AP5=0,0,($G$5/$AP$5)*100000)</f>
        <v>0</v>
      </c>
      <c r="AR5" s="68">
        <f>' B_Populations'!L10</f>
        <v>0</v>
      </c>
      <c r="AS5" s="68">
        <f>IF(AR5=0,0,($G$5/$AR$5)*100000)</f>
        <v>0</v>
      </c>
      <c r="AT5" s="68">
        <f>' B_Populations'!N10</f>
        <v>0</v>
      </c>
      <c r="AU5" s="68">
        <f>IF(AT5=0,0,($I$5/$AT$5)*100000)</f>
        <v>0</v>
      </c>
      <c r="AV5" s="68">
        <f>' B_Populations'!P10</f>
        <v>0</v>
      </c>
      <c r="AW5" s="68">
        <f>IF(AV5=0,0,($J$5/$AV$5)*100000)</f>
        <v>0</v>
      </c>
      <c r="AX5" s="68">
        <f>' B_Populations'!R10</f>
        <v>0</v>
      </c>
      <c r="AY5" s="68">
        <f>IF(AX5=0,0,($K$5/$AX$5)*100000)</f>
        <v>0</v>
      </c>
      <c r="AZ5" s="68">
        <f>' B_Populations'!T10</f>
        <v>0</v>
      </c>
      <c r="BA5" s="68">
        <f>IF(AZ5=0,0,($L$5/$AZ$5)*100000)</f>
        <v>0</v>
      </c>
      <c r="BB5" s="4"/>
      <c r="BC5" s="68">
        <f>'C_Health Regions'!B6</f>
        <v>0</v>
      </c>
      <c r="BD5" s="68">
        <f>IF(BC5=0,0,($M$5/$BC$5)*100000)</f>
        <v>0</v>
      </c>
      <c r="BE5" s="68">
        <f>'C_Health Regions'!D6</f>
        <v>0</v>
      </c>
      <c r="BF5" s="68">
        <f>IF(BE5=0,0,($N$5/$BE$5)*100000)</f>
        <v>0</v>
      </c>
      <c r="BG5" s="68">
        <f>'C_Health Regions'!F6</f>
        <v>0</v>
      </c>
      <c r="BH5" s="68">
        <f>IF(BG5=0,0,($O$5/$BG$5)*100000)</f>
        <v>0</v>
      </c>
      <c r="BI5" s="68">
        <f>'C_Health Regions'!H6</f>
        <v>0</v>
      </c>
      <c r="BJ5" s="68">
        <f>IF(BI5=0,0,($P$5/$BI$5)*100000)</f>
        <v>0</v>
      </c>
      <c r="BK5" s="68">
        <f>'C_Health Regions'!J6</f>
        <v>0</v>
      </c>
      <c r="BL5" s="68">
        <f>IF(BK5=0,0,($Q$5/$BK$5)*100000)</f>
        <v>0</v>
      </c>
      <c r="BM5" s="68">
        <f>'C_Health Regions'!L6</f>
        <v>0</v>
      </c>
      <c r="BN5" s="68">
        <f>IF(BM5=0,0,($R$5/$BM$5)*100000)</f>
        <v>0</v>
      </c>
      <c r="BO5" s="68">
        <f>'C_Health Regions'!N6</f>
        <v>0</v>
      </c>
      <c r="BP5" s="68">
        <f>IF(BO5=0,0,($S$5/$BO$5)*100000)</f>
        <v>0</v>
      </c>
      <c r="BQ5" s="68">
        <f>'C_Health Regions'!P6</f>
        <v>0</v>
      </c>
      <c r="BR5" s="68">
        <f>IF(BQ5=0,0,($T$5/$BQ$5)*100000)</f>
        <v>0</v>
      </c>
      <c r="BS5" s="68">
        <f>'C_Health Regions'!R6</f>
        <v>0</v>
      </c>
      <c r="BT5" s="68">
        <f>IF(BS5=0,0,($U$5/$BS$5)*100000)</f>
        <v>0</v>
      </c>
      <c r="BU5" s="68">
        <f>'C_Health Regions'!T6</f>
        <v>0</v>
      </c>
      <c r="BV5" s="68">
        <f>IF(BU5=0,0,($V$5/$BU$5)*100000)</f>
        <v>0</v>
      </c>
      <c r="BW5" s="68">
        <f>'C_Health Regions'!V6</f>
        <v>0</v>
      </c>
      <c r="BX5" s="68">
        <f>IF(BW5=0,0,($W$5/$BW$5)*100000)</f>
        <v>0</v>
      </c>
      <c r="BY5" s="68">
        <f>'C_Health Regions'!X6</f>
        <v>0</v>
      </c>
      <c r="BZ5" s="68">
        <f>IF(BY5=0,0,($X$5/$BY$5)*100000)</f>
        <v>0</v>
      </c>
      <c r="CA5" s="68">
        <f>'C_Health Regions'!Z6</f>
        <v>0</v>
      </c>
      <c r="CB5" s="68">
        <f>IF(CA5=0,0,($Y$5/$CA$5)*100000)</f>
        <v>0</v>
      </c>
      <c r="CC5" s="68">
        <f>'C_Health Regions'!AB6</f>
        <v>0</v>
      </c>
      <c r="CD5" s="68">
        <f>IF(CC5=0,0,($Z$5/$CC$5)*100000)</f>
        <v>0</v>
      </c>
      <c r="CE5" s="68">
        <f>'C_Health Regions'!AD6</f>
        <v>0</v>
      </c>
      <c r="CF5" s="68">
        <f>IF(CE5=0,0,($AA$5/$CE$5)*100000)</f>
        <v>0</v>
      </c>
      <c r="CG5" s="68">
        <f>'C_Health Regions'!AF6</f>
        <v>0</v>
      </c>
      <c r="CH5" s="68">
        <f>IF(CG5=0,0,($AB$4/$CG$5)*100000)</f>
        <v>0</v>
      </c>
      <c r="CI5" s="68">
        <f>'C_Health Regions'!AH6</f>
        <v>0</v>
      </c>
      <c r="CJ5" s="68">
        <f>IF(CI5=0,0,($AC$4/$CI$5)*100000)</f>
        <v>0</v>
      </c>
      <c r="CK5" s="68">
        <f>'C_Health Regions'!AJ45</f>
        <v>0</v>
      </c>
      <c r="CL5" s="68">
        <f>IF(CK5=0,0,($AD$4/$CK$5)*100000)</f>
        <v>0</v>
      </c>
      <c r="CM5" s="68">
        <f>'C_Health Regions'!AL45</f>
        <v>0</v>
      </c>
      <c r="CN5" s="68">
        <f>IF(CM5=0,0,($AE$4/$CM$5)*100000)</f>
        <v>0</v>
      </c>
      <c r="CO5" s="68">
        <f>'C_Health Regions'!AN6</f>
        <v>0</v>
      </c>
      <c r="CP5" s="68">
        <f>IF(CO5=0,0,($AF$4/$CO$5)*100000)</f>
        <v>0</v>
      </c>
      <c r="CQ5" s="9"/>
      <c r="CR5" s="66">
        <v>15192</v>
      </c>
      <c r="CS5" s="67">
        <v>5.5316999999999998E-2</v>
      </c>
      <c r="CT5" s="9"/>
      <c r="CU5" s="8" t="str">
        <f>' B_Populations'!$A$10</f>
        <v>75-84</v>
      </c>
      <c r="CV5" s="74">
        <f t="shared" si="0"/>
        <v>0</v>
      </c>
      <c r="CW5" s="75">
        <f t="shared" si="1"/>
        <v>0</v>
      </c>
      <c r="CX5" s="75">
        <f t="shared" si="2"/>
        <v>0</v>
      </c>
      <c r="CY5" s="40">
        <f t="shared" si="3"/>
        <v>0</v>
      </c>
      <c r="CZ5" s="40">
        <f t="shared" si="4"/>
        <v>0</v>
      </c>
      <c r="DA5" s="40">
        <f t="shared" si="5"/>
        <v>0</v>
      </c>
      <c r="DB5" s="40">
        <f t="shared" si="6"/>
        <v>0</v>
      </c>
      <c r="DC5" s="40">
        <f t="shared" si="7"/>
        <v>0</v>
      </c>
      <c r="DD5" s="40">
        <f t="shared" si="8"/>
        <v>0</v>
      </c>
      <c r="DE5" s="40">
        <f t="shared" si="9"/>
        <v>0</v>
      </c>
      <c r="DF5" s="40">
        <f t="shared" ref="DF5:DF6" si="10">BD5*CS5</f>
        <v>0</v>
      </c>
      <c r="DG5" s="40">
        <f t="shared" ref="DG5:DG6" si="11">BF5*CS5</f>
        <v>0</v>
      </c>
      <c r="DH5" s="40">
        <f t="shared" ref="DH5:DH6" si="12">BH5*CS5</f>
        <v>0</v>
      </c>
      <c r="DI5" s="40">
        <f t="shared" ref="DI5:DI6" si="13">BJ5*CS5</f>
        <v>0</v>
      </c>
      <c r="DJ5" s="40">
        <f t="shared" ref="DJ5:DJ6" si="14">BL5*CS5</f>
        <v>0</v>
      </c>
      <c r="DK5" s="40">
        <f t="shared" ref="DK5:DK6" si="15">BN5*CS5</f>
        <v>0</v>
      </c>
      <c r="DL5" s="40">
        <f t="shared" ref="DL5:DL6" si="16">BO5*CS5</f>
        <v>0</v>
      </c>
      <c r="DM5" s="40">
        <f t="shared" ref="DM5:DM6" si="17">BR5*CS5</f>
        <v>0</v>
      </c>
      <c r="DN5" s="40">
        <f t="shared" ref="DN5:DN6" si="18">BT5*CS5</f>
        <v>0</v>
      </c>
      <c r="DO5" s="40">
        <f t="shared" ref="DO5:DO6" si="19">BV5*CS5</f>
        <v>0</v>
      </c>
      <c r="DP5" s="40">
        <f t="shared" ref="DP5:DP6" si="20">BX5*CS5</f>
        <v>0</v>
      </c>
      <c r="DQ5" s="40">
        <f t="shared" ref="DQ5:DQ6" si="21">BZ5*CS5</f>
        <v>0</v>
      </c>
      <c r="DR5" s="40">
        <f t="shared" ref="DR5:DR6" si="22">CB5*CS5</f>
        <v>0</v>
      </c>
      <c r="DS5" s="40">
        <f t="shared" ref="DS5:DS6" si="23">CD5*CS5</f>
        <v>0</v>
      </c>
      <c r="DT5" s="40">
        <f t="shared" ref="DT5:DT6" si="24">CE5*CS5</f>
        <v>0</v>
      </c>
      <c r="DU5" s="40">
        <f t="shared" ref="DU5:DU7" si="25">CF5*CS5</f>
        <v>0</v>
      </c>
      <c r="DV5" s="40">
        <f t="shared" ref="DV5:DV6" si="26">CG5*CS5</f>
        <v>0</v>
      </c>
      <c r="DW5" s="40">
        <f t="shared" ref="DW5:DW6" si="27">CH5*CS5</f>
        <v>0</v>
      </c>
      <c r="DX5" s="40">
        <f t="shared" ref="DX5:DX6" si="28">CI5*CS5</f>
        <v>0</v>
      </c>
      <c r="DY5" s="40">
        <f t="shared" ref="DY5:DY6" si="29">CJ5*CS5</f>
        <v>0</v>
      </c>
    </row>
    <row r="6" spans="2:129" x14ac:dyDescent="0.25">
      <c r="B6" s="7" t="str">
        <f>' B_Populations'!$A$11</f>
        <v>85+</v>
      </c>
      <c r="C6" s="190"/>
      <c r="D6" s="191"/>
      <c r="E6" s="39"/>
      <c r="F6" s="30"/>
      <c r="G6" s="30"/>
      <c r="H6" s="30"/>
      <c r="I6" s="30"/>
      <c r="J6" s="52"/>
      <c r="K6" s="52"/>
      <c r="L6" s="31"/>
      <c r="M6" s="60"/>
      <c r="N6" s="60"/>
      <c r="O6" s="60"/>
      <c r="P6" s="60"/>
      <c r="Q6" s="60"/>
      <c r="R6" s="60"/>
      <c r="S6" s="60"/>
      <c r="T6" s="60"/>
      <c r="U6" s="60"/>
      <c r="V6" s="60"/>
      <c r="W6" s="60"/>
      <c r="X6" s="60"/>
      <c r="Y6" s="60"/>
      <c r="Z6" s="61"/>
      <c r="AA6" s="61"/>
      <c r="AB6" s="61"/>
      <c r="AC6" s="61"/>
      <c r="AD6" s="61"/>
      <c r="AE6" s="61"/>
      <c r="AF6" s="61"/>
      <c r="AG6" s="9"/>
      <c r="AH6" s="68">
        <f>' B_Populations'!B11</f>
        <v>0</v>
      </c>
      <c r="AI6" s="68">
        <f>IF(AH6=0,0,($C$6/$AH$6)*100000)</f>
        <v>0</v>
      </c>
      <c r="AJ6" s="68">
        <f>' B_Populations'!D11</f>
        <v>0</v>
      </c>
      <c r="AK6" s="68">
        <f>IF(AJ6=0,0,($D$6/$AJ$6)*100000)</f>
        <v>0</v>
      </c>
      <c r="AL6" s="68">
        <f>' B_Populations'!F11</f>
        <v>0</v>
      </c>
      <c r="AM6" s="68">
        <f>IF(AL6=0,0,($E$6/$AL$6)*100000)</f>
        <v>0</v>
      </c>
      <c r="AN6" s="68">
        <f>' B_Populations'!H11</f>
        <v>0</v>
      </c>
      <c r="AO6" s="68">
        <f>IF(AN6=0,0,($F$6/$AN$6)*100000)</f>
        <v>0</v>
      </c>
      <c r="AP6" s="68">
        <f>' B_Populations'!J11</f>
        <v>0</v>
      </c>
      <c r="AQ6" s="68">
        <f>IF(AP6=0,0,($G$6/$AP$6)*100000)</f>
        <v>0</v>
      </c>
      <c r="AR6" s="68">
        <f>' B_Populations'!L11</f>
        <v>0</v>
      </c>
      <c r="AS6" s="68">
        <f>IF(AR6=0,0,($G$6/$AR$6)*100000)</f>
        <v>0</v>
      </c>
      <c r="AT6" s="68">
        <f>' B_Populations'!N11</f>
        <v>0</v>
      </c>
      <c r="AU6" s="68">
        <f>IF(AT6=0,0,($I$6/$AT$6)*100000)</f>
        <v>0</v>
      </c>
      <c r="AV6" s="68">
        <f>' B_Populations'!P11</f>
        <v>0</v>
      </c>
      <c r="AW6" s="68">
        <f>IF(AV6=0,0,($J$6/$AV$6)*100000)</f>
        <v>0</v>
      </c>
      <c r="AX6" s="68">
        <f>' B_Populations'!R11</f>
        <v>0</v>
      </c>
      <c r="AY6" s="68">
        <f>IF(AX6=0,0,($K$6/$AX$6)*100000)</f>
        <v>0</v>
      </c>
      <c r="AZ6" s="68">
        <f>' B_Populations'!T11</f>
        <v>0</v>
      </c>
      <c r="BA6" s="68">
        <f>IF(AZ6=0,0,($L$6/$AZ$6)*100000)</f>
        <v>0</v>
      </c>
      <c r="BB6" s="4"/>
      <c r="BC6" s="68">
        <f>'C_Health Regions'!B7</f>
        <v>0</v>
      </c>
      <c r="BD6" s="68">
        <f>IF(BC6=0,0,($M$6/$BC$6)*100000)</f>
        <v>0</v>
      </c>
      <c r="BE6" s="68">
        <f>'C_Health Regions'!D7</f>
        <v>0</v>
      </c>
      <c r="BF6" s="68">
        <f>IF(BE6=0,0,($N$6/$BE$6)*100000)</f>
        <v>0</v>
      </c>
      <c r="BG6" s="68">
        <f>'C_Health Regions'!F7</f>
        <v>0</v>
      </c>
      <c r="BH6" s="68">
        <f>IF(BG6=0,0,($O$6/$BG$6)*100000)</f>
        <v>0</v>
      </c>
      <c r="BI6" s="68">
        <f>'C_Health Regions'!H7</f>
        <v>0</v>
      </c>
      <c r="BJ6" s="68">
        <f>IF(BI6=0,0,($P$6/$BI$6)*100000)</f>
        <v>0</v>
      </c>
      <c r="BK6" s="68">
        <f>'C_Health Regions'!J7</f>
        <v>0</v>
      </c>
      <c r="BL6" s="68">
        <f>IF(BK6=0,0,($Q$6/$BK$6)*100000)</f>
        <v>0</v>
      </c>
      <c r="BM6" s="68">
        <f>'C_Health Regions'!L7</f>
        <v>0</v>
      </c>
      <c r="BN6" s="68">
        <f>IF(BM6=0,0,($R$6/$BM$6)*100000)</f>
        <v>0</v>
      </c>
      <c r="BO6" s="68">
        <f>'C_Health Regions'!N7</f>
        <v>0</v>
      </c>
      <c r="BP6" s="68">
        <f>IF(BO6=0,0,($S$6/$BO$6)*100000)</f>
        <v>0</v>
      </c>
      <c r="BQ6" s="68">
        <f>'C_Health Regions'!P7</f>
        <v>0</v>
      </c>
      <c r="BR6" s="68">
        <f>IF(BQ6=0,0,($T$6/$BQ$6)*100000)</f>
        <v>0</v>
      </c>
      <c r="BS6" s="68">
        <f>'C_Health Regions'!R7</f>
        <v>0</v>
      </c>
      <c r="BT6" s="68">
        <f>IF(BS6=0,0,($U$6/$BS$6)*100000)</f>
        <v>0</v>
      </c>
      <c r="BU6" s="68">
        <f>'C_Health Regions'!T7</f>
        <v>0</v>
      </c>
      <c r="BV6" s="68">
        <f>IF(BU6=0,0,($V$6/$BU$6)*100000)</f>
        <v>0</v>
      </c>
      <c r="BW6" s="68">
        <f>'C_Health Regions'!V7</f>
        <v>0</v>
      </c>
      <c r="BX6" s="68">
        <f>IF(BW6=0,0,($W$6/$BW$6)*100000)</f>
        <v>0</v>
      </c>
      <c r="BY6" s="68">
        <f>'C_Health Regions'!X7</f>
        <v>0</v>
      </c>
      <c r="BZ6" s="68">
        <f>IF(BY6=0,0,($X$6/$BY$6)*100000)</f>
        <v>0</v>
      </c>
      <c r="CA6" s="68">
        <f>'C_Health Regions'!Z7</f>
        <v>0</v>
      </c>
      <c r="CB6" s="68">
        <f>IF(CA6=0,0,($Y$6/$CA$6)*100000)</f>
        <v>0</v>
      </c>
      <c r="CC6" s="68">
        <f>'C_Health Regions'!AB7</f>
        <v>0</v>
      </c>
      <c r="CD6" s="68">
        <f>IF(CC6=0,0,($Z$6/$CC$6)*100000)</f>
        <v>0</v>
      </c>
      <c r="CE6" s="68">
        <f>'C_Health Regions'!AD7</f>
        <v>0</v>
      </c>
      <c r="CF6" s="68">
        <f>IF(CE6=0,0,($AA$6/$CE$6)*100000)</f>
        <v>0</v>
      </c>
      <c r="CG6" s="68">
        <f>'C_Health Regions'!AF7</f>
        <v>0</v>
      </c>
      <c r="CH6" s="68">
        <f>IF(CG6=0,0,($AB$4/$CG$6)*100000)</f>
        <v>0</v>
      </c>
      <c r="CI6" s="68">
        <f>'C_Health Regions'!AH7</f>
        <v>0</v>
      </c>
      <c r="CJ6" s="68">
        <f>IF(CI6=0,0,($AC$4/$CI$6)*100000)</f>
        <v>0</v>
      </c>
      <c r="CK6" s="68">
        <f>'C_Health Regions'!AJ46</f>
        <v>0</v>
      </c>
      <c r="CL6" s="68">
        <f>IF(CK6=0,0,($AD$4/$CK$6)*100000)</f>
        <v>0</v>
      </c>
      <c r="CM6" s="68">
        <f>'C_Health Regions'!AL46</f>
        <v>0</v>
      </c>
      <c r="CN6" s="68">
        <f>IF(CM6=0,0,($AE$4/$CM$6)*100000)</f>
        <v>0</v>
      </c>
      <c r="CO6" s="68">
        <f>'C_Health Regions'!AN7</f>
        <v>0</v>
      </c>
      <c r="CP6" s="68">
        <f>IF(CO6=0,0,($AF$4/$CO$6)*100000)</f>
        <v>0</v>
      </c>
      <c r="CQ6" s="9"/>
      <c r="CR6" s="66">
        <v>19920</v>
      </c>
      <c r="CS6" s="67">
        <v>7.2533E-2</v>
      </c>
      <c r="CT6" s="9"/>
      <c r="CU6" s="7" t="str">
        <f>' B_Populations'!$A$11</f>
        <v>85+</v>
      </c>
      <c r="CV6" s="74">
        <f t="shared" si="0"/>
        <v>0</v>
      </c>
      <c r="CW6" s="75">
        <f t="shared" si="1"/>
        <v>0</v>
      </c>
      <c r="CX6" s="75">
        <f t="shared" si="2"/>
        <v>0</v>
      </c>
      <c r="CY6" s="40">
        <f t="shared" si="3"/>
        <v>0</v>
      </c>
      <c r="CZ6" s="40">
        <f t="shared" si="4"/>
        <v>0</v>
      </c>
      <c r="DA6" s="40">
        <f t="shared" si="5"/>
        <v>0</v>
      </c>
      <c r="DB6" s="40">
        <f t="shared" si="6"/>
        <v>0</v>
      </c>
      <c r="DC6" s="40">
        <f t="shared" si="7"/>
        <v>0</v>
      </c>
      <c r="DD6" s="40">
        <f t="shared" si="8"/>
        <v>0</v>
      </c>
      <c r="DE6" s="40">
        <f t="shared" si="9"/>
        <v>0</v>
      </c>
      <c r="DF6" s="40">
        <f t="shared" si="10"/>
        <v>0</v>
      </c>
      <c r="DG6" s="40">
        <f t="shared" si="11"/>
        <v>0</v>
      </c>
      <c r="DH6" s="40">
        <f t="shared" si="12"/>
        <v>0</v>
      </c>
      <c r="DI6" s="40">
        <f t="shared" si="13"/>
        <v>0</v>
      </c>
      <c r="DJ6" s="40">
        <f t="shared" si="14"/>
        <v>0</v>
      </c>
      <c r="DK6" s="40">
        <f t="shared" si="15"/>
        <v>0</v>
      </c>
      <c r="DL6" s="40">
        <f t="shared" si="16"/>
        <v>0</v>
      </c>
      <c r="DM6" s="40">
        <f t="shared" si="17"/>
        <v>0</v>
      </c>
      <c r="DN6" s="40">
        <f t="shared" si="18"/>
        <v>0</v>
      </c>
      <c r="DO6" s="40">
        <f t="shared" si="19"/>
        <v>0</v>
      </c>
      <c r="DP6" s="40">
        <f t="shared" si="20"/>
        <v>0</v>
      </c>
      <c r="DQ6" s="40">
        <f t="shared" si="21"/>
        <v>0</v>
      </c>
      <c r="DR6" s="40">
        <f t="shared" si="22"/>
        <v>0</v>
      </c>
      <c r="DS6" s="40">
        <f t="shared" si="23"/>
        <v>0</v>
      </c>
      <c r="DT6" s="40">
        <f t="shared" si="24"/>
        <v>0</v>
      </c>
      <c r="DU6" s="40">
        <f t="shared" si="25"/>
        <v>0</v>
      </c>
      <c r="DV6" s="40">
        <f t="shared" si="26"/>
        <v>0</v>
      </c>
      <c r="DW6" s="40">
        <f t="shared" si="27"/>
        <v>0</v>
      </c>
      <c r="DX6" s="40">
        <f t="shared" si="28"/>
        <v>0</v>
      </c>
      <c r="DY6" s="40">
        <f t="shared" si="29"/>
        <v>0</v>
      </c>
    </row>
    <row r="7" spans="2:129" x14ac:dyDescent="0.25">
      <c r="B7" s="14" t="s">
        <v>110</v>
      </c>
      <c r="C7" s="192">
        <f t="shared" ref="C7:AF7" si="30">SUM(C4:C6)</f>
        <v>0</v>
      </c>
      <c r="D7" s="192">
        <f t="shared" si="30"/>
        <v>0</v>
      </c>
      <c r="E7" s="192">
        <f t="shared" si="30"/>
        <v>0</v>
      </c>
      <c r="F7" s="192">
        <f t="shared" si="30"/>
        <v>0</v>
      </c>
      <c r="G7" s="192">
        <f t="shared" si="30"/>
        <v>0</v>
      </c>
      <c r="H7" s="192">
        <f t="shared" si="30"/>
        <v>0</v>
      </c>
      <c r="I7" s="192">
        <f t="shared" si="30"/>
        <v>0</v>
      </c>
      <c r="J7" s="192">
        <f t="shared" si="30"/>
        <v>0</v>
      </c>
      <c r="K7" s="192">
        <f t="shared" si="30"/>
        <v>0</v>
      </c>
      <c r="L7" s="192">
        <f t="shared" si="30"/>
        <v>0</v>
      </c>
      <c r="M7" s="192">
        <f t="shared" si="30"/>
        <v>0</v>
      </c>
      <c r="N7" s="69">
        <f t="shared" si="30"/>
        <v>0</v>
      </c>
      <c r="O7" s="69">
        <f t="shared" si="30"/>
        <v>0</v>
      </c>
      <c r="P7" s="69">
        <f t="shared" si="30"/>
        <v>0</v>
      </c>
      <c r="Q7" s="69">
        <f t="shared" si="30"/>
        <v>0</v>
      </c>
      <c r="R7" s="69">
        <f t="shared" si="30"/>
        <v>0</v>
      </c>
      <c r="S7" s="69">
        <f t="shared" si="30"/>
        <v>0</v>
      </c>
      <c r="T7" s="69">
        <f t="shared" si="30"/>
        <v>0</v>
      </c>
      <c r="U7" s="69">
        <f t="shared" si="30"/>
        <v>0</v>
      </c>
      <c r="V7" s="69">
        <f t="shared" si="30"/>
        <v>0</v>
      </c>
      <c r="W7" s="69">
        <f t="shared" si="30"/>
        <v>0</v>
      </c>
      <c r="X7" s="69">
        <f t="shared" si="30"/>
        <v>0</v>
      </c>
      <c r="Y7" s="69">
        <f t="shared" si="30"/>
        <v>0</v>
      </c>
      <c r="Z7" s="69">
        <f t="shared" si="30"/>
        <v>0</v>
      </c>
      <c r="AA7" s="69">
        <f t="shared" si="30"/>
        <v>0</v>
      </c>
      <c r="AB7" s="69">
        <f t="shared" si="30"/>
        <v>0</v>
      </c>
      <c r="AC7" s="69">
        <f t="shared" si="30"/>
        <v>0</v>
      </c>
      <c r="AD7" s="69">
        <f t="shared" si="30"/>
        <v>0</v>
      </c>
      <c r="AE7" s="69">
        <f t="shared" si="30"/>
        <v>0</v>
      </c>
      <c r="AF7" s="69">
        <f t="shared" si="30"/>
        <v>0</v>
      </c>
      <c r="AH7" s="77">
        <f t="shared" ref="AH7:BA7" si="31">SUM(AH4:AH6)</f>
        <v>0</v>
      </c>
      <c r="AI7" s="78">
        <f t="shared" si="31"/>
        <v>0</v>
      </c>
      <c r="AJ7" s="78">
        <f t="shared" si="31"/>
        <v>0</v>
      </c>
      <c r="AK7" s="78">
        <f t="shared" si="31"/>
        <v>0</v>
      </c>
      <c r="AL7" s="78">
        <f t="shared" si="31"/>
        <v>0</v>
      </c>
      <c r="AM7" s="78">
        <f t="shared" si="31"/>
        <v>0</v>
      </c>
      <c r="AN7" s="78">
        <f t="shared" si="31"/>
        <v>0</v>
      </c>
      <c r="AO7" s="78">
        <f t="shared" si="31"/>
        <v>0</v>
      </c>
      <c r="AP7" s="78">
        <f t="shared" si="31"/>
        <v>0</v>
      </c>
      <c r="AQ7" s="78">
        <f t="shared" si="31"/>
        <v>0</v>
      </c>
      <c r="AR7" s="78">
        <f t="shared" si="31"/>
        <v>0</v>
      </c>
      <c r="AS7" s="78">
        <f t="shared" si="31"/>
        <v>0</v>
      </c>
      <c r="AT7" s="78">
        <f t="shared" si="31"/>
        <v>0</v>
      </c>
      <c r="AU7" s="78">
        <f t="shared" si="31"/>
        <v>0</v>
      </c>
      <c r="AV7" s="78">
        <f t="shared" si="31"/>
        <v>0</v>
      </c>
      <c r="AW7" s="78">
        <f t="shared" si="31"/>
        <v>0</v>
      </c>
      <c r="AX7" s="78">
        <f t="shared" si="31"/>
        <v>0</v>
      </c>
      <c r="AY7" s="78">
        <f t="shared" si="31"/>
        <v>0</v>
      </c>
      <c r="AZ7" s="78">
        <f t="shared" si="31"/>
        <v>0</v>
      </c>
      <c r="BA7" s="78">
        <f t="shared" si="31"/>
        <v>0</v>
      </c>
      <c r="BB7" s="79"/>
      <c r="BC7" s="78">
        <f t="shared" ref="BC7:CD7" si="32">SUM(BC4:BC6)</f>
        <v>0</v>
      </c>
      <c r="BD7" s="78">
        <f t="shared" si="32"/>
        <v>0</v>
      </c>
      <c r="BE7" s="78">
        <f t="shared" si="32"/>
        <v>0</v>
      </c>
      <c r="BF7" s="78">
        <f t="shared" si="32"/>
        <v>0</v>
      </c>
      <c r="BG7" s="78">
        <f t="shared" si="32"/>
        <v>0</v>
      </c>
      <c r="BH7" s="78">
        <f t="shared" si="32"/>
        <v>0</v>
      </c>
      <c r="BI7" s="78">
        <f t="shared" si="32"/>
        <v>0</v>
      </c>
      <c r="BJ7" s="78">
        <f t="shared" si="32"/>
        <v>0</v>
      </c>
      <c r="BK7" s="78">
        <f t="shared" si="32"/>
        <v>0</v>
      </c>
      <c r="BL7" s="78">
        <f t="shared" si="32"/>
        <v>0</v>
      </c>
      <c r="BM7" s="78">
        <f t="shared" si="32"/>
        <v>0</v>
      </c>
      <c r="BN7" s="78">
        <f t="shared" si="32"/>
        <v>0</v>
      </c>
      <c r="BO7" s="78">
        <f t="shared" si="32"/>
        <v>0</v>
      </c>
      <c r="BP7" s="78">
        <f t="shared" si="32"/>
        <v>0</v>
      </c>
      <c r="BQ7" s="78">
        <f t="shared" si="32"/>
        <v>0</v>
      </c>
      <c r="BR7" s="78">
        <f t="shared" si="32"/>
        <v>0</v>
      </c>
      <c r="BS7" s="78">
        <f t="shared" si="32"/>
        <v>0</v>
      </c>
      <c r="BT7" s="78">
        <f t="shared" si="32"/>
        <v>0</v>
      </c>
      <c r="BU7" s="78">
        <f t="shared" si="32"/>
        <v>0</v>
      </c>
      <c r="BV7" s="78">
        <f t="shared" si="32"/>
        <v>0</v>
      </c>
      <c r="BW7" s="78">
        <f t="shared" si="32"/>
        <v>0</v>
      </c>
      <c r="BX7" s="78">
        <f t="shared" si="32"/>
        <v>0</v>
      </c>
      <c r="BY7" s="78">
        <f t="shared" si="32"/>
        <v>0</v>
      </c>
      <c r="BZ7" s="78">
        <f t="shared" si="32"/>
        <v>0</v>
      </c>
      <c r="CA7" s="78">
        <f t="shared" si="32"/>
        <v>0</v>
      </c>
      <c r="CB7" s="78">
        <f t="shared" si="32"/>
        <v>0</v>
      </c>
      <c r="CC7" s="78">
        <f t="shared" si="32"/>
        <v>0</v>
      </c>
      <c r="CD7" s="78">
        <f t="shared" si="32"/>
        <v>0</v>
      </c>
      <c r="CE7" s="68">
        <f>'C_Health Regions'!AD8</f>
        <v>0</v>
      </c>
      <c r="CF7" s="68">
        <f>IF(CE7=0,0,($AA$7/$CE$7)*100000)</f>
        <v>0</v>
      </c>
      <c r="CG7" s="68">
        <f>'C_Health Regions'!AF8</f>
        <v>0</v>
      </c>
      <c r="CH7" s="68">
        <f>IF(CG7=0,0,($AB$4/$CG$7)*100000)</f>
        <v>0</v>
      </c>
      <c r="CI7" s="68">
        <f>'C_Health Regions'!AH8</f>
        <v>0</v>
      </c>
      <c r="CJ7" s="68">
        <f>IF(CI7=0,0,($AC$4/$CI$7)*100000)</f>
        <v>0</v>
      </c>
      <c r="CK7" s="68">
        <f>'C_Health Regions'!AJ57</f>
        <v>0</v>
      </c>
      <c r="CL7" s="68">
        <f>IF(CK7=0,0,($AD$4/$CK$7)*100000)</f>
        <v>0</v>
      </c>
      <c r="CM7" s="68">
        <f>'C_Health Regions'!AL57</f>
        <v>0</v>
      </c>
      <c r="CN7" s="68">
        <f>IF(CM7=0,0,($AE$4/$CM$7)*100000)</f>
        <v>0</v>
      </c>
      <c r="CO7" s="68">
        <f>'C_Health Regions'!AN8</f>
        <v>0</v>
      </c>
      <c r="CP7" s="68">
        <f>IF(CO7=0,0,($AF$4/$CO$7)*100000)</f>
        <v>0</v>
      </c>
      <c r="CR7" s="76">
        <f>SUM(CR4:CR6)</f>
        <v>38907</v>
      </c>
      <c r="CS7" s="65"/>
      <c r="CU7" s="45" t="s">
        <v>110</v>
      </c>
      <c r="CV7" s="50">
        <f t="shared" ref="CV7:DT7" si="33">SUM(CV4:CV6)</f>
        <v>0</v>
      </c>
      <c r="CW7" s="46">
        <f t="shared" si="33"/>
        <v>0</v>
      </c>
      <c r="CX7" s="47">
        <f t="shared" si="33"/>
        <v>0</v>
      </c>
      <c r="CY7" s="84">
        <f t="shared" si="33"/>
        <v>0</v>
      </c>
      <c r="CZ7" s="48">
        <f t="shared" si="33"/>
        <v>0</v>
      </c>
      <c r="DA7" s="48">
        <f t="shared" si="33"/>
        <v>0</v>
      </c>
      <c r="DB7" s="48">
        <f t="shared" si="33"/>
        <v>0</v>
      </c>
      <c r="DC7" s="48">
        <f t="shared" si="33"/>
        <v>0</v>
      </c>
      <c r="DD7" s="48">
        <f t="shared" si="33"/>
        <v>0</v>
      </c>
      <c r="DE7" s="48">
        <f t="shared" si="33"/>
        <v>0</v>
      </c>
      <c r="DF7" s="48">
        <f t="shared" si="33"/>
        <v>0</v>
      </c>
      <c r="DG7" s="48">
        <f t="shared" si="33"/>
        <v>0</v>
      </c>
      <c r="DH7" s="84">
        <f t="shared" si="33"/>
        <v>0</v>
      </c>
      <c r="DI7" s="48">
        <f t="shared" si="33"/>
        <v>0</v>
      </c>
      <c r="DJ7" s="48">
        <f t="shared" si="33"/>
        <v>0</v>
      </c>
      <c r="DK7" s="48">
        <f t="shared" si="33"/>
        <v>0</v>
      </c>
      <c r="DL7" s="48">
        <f t="shared" si="33"/>
        <v>0</v>
      </c>
      <c r="DM7" s="48">
        <f t="shared" si="33"/>
        <v>0</v>
      </c>
      <c r="DN7" s="48">
        <f t="shared" si="33"/>
        <v>0</v>
      </c>
      <c r="DO7" s="48">
        <f t="shared" si="33"/>
        <v>0</v>
      </c>
      <c r="DP7" s="48">
        <f t="shared" si="33"/>
        <v>0</v>
      </c>
      <c r="DQ7" s="48">
        <f t="shared" si="33"/>
        <v>0</v>
      </c>
      <c r="DR7" s="48">
        <f t="shared" si="33"/>
        <v>0</v>
      </c>
      <c r="DS7" s="48">
        <f t="shared" si="33"/>
        <v>0</v>
      </c>
      <c r="DT7" s="48">
        <f t="shared" si="33"/>
        <v>0</v>
      </c>
      <c r="DU7" s="40">
        <f t="shared" si="25"/>
        <v>0</v>
      </c>
      <c r="DV7" s="48">
        <f>SUM(DV4:DV6)</f>
        <v>0</v>
      </c>
      <c r="DW7" s="48">
        <f>SUM(DW4:DW6)</f>
        <v>0</v>
      </c>
      <c r="DX7" s="48">
        <f>SUM(DX4:DX6)</f>
        <v>0</v>
      </c>
      <c r="DY7" s="48">
        <f>SUM(DY4:DY6)</f>
        <v>0</v>
      </c>
    </row>
    <row r="9" spans="2:129" x14ac:dyDescent="0.25">
      <c r="B9" s="17"/>
      <c r="C9" s="17"/>
      <c r="D9" s="18" t="s">
        <v>99</v>
      </c>
      <c r="E9" s="18"/>
      <c r="F9" s="19" t="s">
        <v>100</v>
      </c>
      <c r="G9" s="20"/>
      <c r="H9" s="20"/>
      <c r="I9" s="20"/>
      <c r="J9" s="20"/>
      <c r="K9" s="20"/>
      <c r="L9" s="20"/>
      <c r="M9" s="55" t="s">
        <v>135</v>
      </c>
      <c r="N9" s="56"/>
      <c r="O9" s="56"/>
      <c r="P9" s="56"/>
      <c r="Q9" s="56"/>
      <c r="R9" s="56"/>
      <c r="S9" s="56"/>
      <c r="T9" s="56"/>
      <c r="U9" s="56"/>
      <c r="V9" s="56"/>
      <c r="W9" s="56"/>
      <c r="X9" s="56"/>
      <c r="Y9" s="56"/>
      <c r="Z9" s="56"/>
      <c r="AA9" s="56"/>
      <c r="AB9" s="56"/>
      <c r="AC9" s="56"/>
      <c r="AD9" s="56"/>
      <c r="AE9" s="56"/>
      <c r="AF9" s="56"/>
      <c r="CV9" s="6" t="s">
        <v>101</v>
      </c>
    </row>
    <row r="10" spans="2:129" ht="39" x14ac:dyDescent="0.3">
      <c r="B10" s="13" t="s">
        <v>54</v>
      </c>
      <c r="C10" s="10" t="s">
        <v>111</v>
      </c>
      <c r="D10" s="36" t="s">
        <v>112</v>
      </c>
      <c r="E10" s="36" t="s">
        <v>113</v>
      </c>
      <c r="F10" s="27" t="str">
        <f>' B_Populations'!$H$8</f>
        <v>White-Not Hispanic</v>
      </c>
      <c r="G10" s="27" t="str">
        <f>' B_Populations'!$J$8</f>
        <v>Hispanic</v>
      </c>
      <c r="H10" s="27" t="str">
        <f>' B_Populations'!$L$8</f>
        <v>Black-Not Hispanic</v>
      </c>
      <c r="I10" s="27" t="str">
        <f>' B_Populations'!$N$8</f>
        <v>Asian</v>
      </c>
      <c r="J10" s="27" t="str">
        <f>' B_Populations'!$P$8</f>
        <v>American Indian/Alaska Native</v>
      </c>
      <c r="K10" s="27" t="str">
        <f>' B_Populations'!$R$8</f>
        <v>Other</v>
      </c>
      <c r="L10" s="27" t="str">
        <f>' B_Populations'!$T$8</f>
        <v>Other</v>
      </c>
      <c r="M10" s="57" t="str">
        <f>'C_Health Regions'!$B$4</f>
        <v>Region 1</v>
      </c>
      <c r="N10" s="57" t="str">
        <f>'C_Health Regions'!$D$4</f>
        <v>Region 2</v>
      </c>
      <c r="O10" s="57" t="str">
        <f>'C_Health Regions'!$F$4</f>
        <v>Region 3</v>
      </c>
      <c r="P10" s="57" t="str">
        <f>'C_Health Regions'!$H$4</f>
        <v>Region 4</v>
      </c>
      <c r="Q10" s="57" t="str">
        <f>'C_Health Regions'!$J$4</f>
        <v>Region 5</v>
      </c>
      <c r="R10" s="57" t="str">
        <f>'C_Health Regions'!$L$4</f>
        <v>Region 6</v>
      </c>
      <c r="S10" s="57" t="str">
        <f>'C_Health Regions'!$N$4</f>
        <v>Region 7</v>
      </c>
      <c r="T10" s="57" t="str">
        <f>'C_Health Regions'!$P$4</f>
        <v>Region 8</v>
      </c>
      <c r="U10" s="57" t="str">
        <f>'C_Health Regions'!$R$4</f>
        <v>Region 9</v>
      </c>
      <c r="V10" s="57" t="str">
        <f>'C_Health Regions'!$T$4</f>
        <v>Region 10</v>
      </c>
      <c r="W10" s="57" t="str">
        <f>'C_Health Regions'!$V$4</f>
        <v>Region 11</v>
      </c>
      <c r="X10" s="57" t="str">
        <f>'C_Health Regions'!$X$4</f>
        <v>Region 12</v>
      </c>
      <c r="Y10" s="57" t="str">
        <f>'C_Health Regions'!$Z$4</f>
        <v>Region 13</v>
      </c>
      <c r="Z10" s="57" t="str">
        <f>'C_Health Regions'!$AB$4</f>
        <v>Region 14</v>
      </c>
      <c r="AA10" s="57" t="str">
        <f>'C_Health Regions'!$AD$4</f>
        <v>Region 15</v>
      </c>
      <c r="AB10" s="57" t="str">
        <f>'C_Health Regions'!$AF$4</f>
        <v>Region 16</v>
      </c>
      <c r="AC10" s="57" t="str">
        <f>'C_Health Regions'!$AH$4</f>
        <v>Region 17</v>
      </c>
      <c r="AD10" s="57" t="str">
        <f>'C_Health Regions'!$AJ$4</f>
        <v>Region 18</v>
      </c>
      <c r="AE10" s="57" t="str">
        <f>'C_Health Regions'!$AL$4</f>
        <v>Region 19</v>
      </c>
      <c r="AF10" s="57" t="str">
        <f>'C_Health Regions'!$AN$4</f>
        <v>Region 20</v>
      </c>
      <c r="AG10" s="2"/>
      <c r="AH10" s="41" t="s">
        <v>105</v>
      </c>
      <c r="AI10" s="41" t="s">
        <v>106</v>
      </c>
      <c r="AJ10" s="41" t="s">
        <v>107</v>
      </c>
      <c r="AK10" s="41" t="s">
        <v>106</v>
      </c>
      <c r="AL10" s="41" t="s">
        <v>108</v>
      </c>
      <c r="AM10" s="41" t="s">
        <v>106</v>
      </c>
      <c r="AN10" s="41" t="str">
        <f>' B_Populations'!$H$8</f>
        <v>White-Not Hispanic</v>
      </c>
      <c r="AO10" s="41" t="s">
        <v>106</v>
      </c>
      <c r="AP10" s="41" t="str">
        <f>' B_Populations'!$J$8</f>
        <v>Hispanic</v>
      </c>
      <c r="AQ10" s="41" t="s">
        <v>106</v>
      </c>
      <c r="AR10" s="41" t="str">
        <f>' B_Populations'!$L$8</f>
        <v>Black-Not Hispanic</v>
      </c>
      <c r="AS10" s="41" t="s">
        <v>106</v>
      </c>
      <c r="AT10" s="41" t="str">
        <f>' B_Populations'!$N$8</f>
        <v>Asian</v>
      </c>
      <c r="AU10" s="41" t="s">
        <v>106</v>
      </c>
      <c r="AV10" s="41" t="str">
        <f>' B_Populations'!$P$8</f>
        <v>American Indian/Alaska Native</v>
      </c>
      <c r="AW10" s="41" t="s">
        <v>106</v>
      </c>
      <c r="AX10" s="41" t="str">
        <f>' B_Populations'!$R$8</f>
        <v>Other</v>
      </c>
      <c r="AY10" s="41" t="s">
        <v>106</v>
      </c>
      <c r="AZ10" s="41" t="str">
        <f>' B_Populations'!$T$8</f>
        <v>Other</v>
      </c>
      <c r="BA10" s="41" t="s">
        <v>106</v>
      </c>
      <c r="BB10" s="2"/>
      <c r="BC10" s="41" t="str">
        <f>'C_Health Regions'!$B$4</f>
        <v>Region 1</v>
      </c>
      <c r="BD10" s="41" t="s">
        <v>106</v>
      </c>
      <c r="BE10" s="41" t="str">
        <f>'C_Health Regions'!$D$4</f>
        <v>Region 2</v>
      </c>
      <c r="BF10" s="41" t="s">
        <v>106</v>
      </c>
      <c r="BG10" s="41" t="str">
        <f>'C_Health Regions'!$F$4</f>
        <v>Region 3</v>
      </c>
      <c r="BH10" s="41" t="s">
        <v>106</v>
      </c>
      <c r="BI10" s="41" t="str">
        <f>'C_Health Regions'!$H$4</f>
        <v>Region 4</v>
      </c>
      <c r="BJ10" s="41" t="s">
        <v>106</v>
      </c>
      <c r="BK10" s="41" t="str">
        <f>'C_Health Regions'!$J$4</f>
        <v>Region 5</v>
      </c>
      <c r="BL10" s="41" t="s">
        <v>106</v>
      </c>
      <c r="BM10" s="41" t="str">
        <f>'C_Health Regions'!$L$4</f>
        <v>Region 6</v>
      </c>
      <c r="BN10" s="41" t="s">
        <v>106</v>
      </c>
      <c r="BO10" s="41" t="str">
        <f>'C_Health Regions'!$N$4</f>
        <v>Region 7</v>
      </c>
      <c r="BP10" s="41" t="s">
        <v>106</v>
      </c>
      <c r="BQ10" s="41" t="str">
        <f>'C_Health Regions'!$P$4</f>
        <v>Region 8</v>
      </c>
      <c r="BR10" s="41" t="s">
        <v>106</v>
      </c>
      <c r="BS10" s="41" t="str">
        <f>'C_Health Regions'!$R$4</f>
        <v>Region 9</v>
      </c>
      <c r="BT10" s="41" t="s">
        <v>106</v>
      </c>
      <c r="BU10" s="41" t="str">
        <f>'C_Health Regions'!$T$4</f>
        <v>Region 10</v>
      </c>
      <c r="BV10" s="41" t="s">
        <v>106</v>
      </c>
      <c r="BW10" s="41" t="str">
        <f>'C_Health Regions'!$V$4</f>
        <v>Region 11</v>
      </c>
      <c r="BX10" s="41" t="s">
        <v>106</v>
      </c>
      <c r="BY10" s="41" t="str">
        <f>'C_Health Regions'!$X$4</f>
        <v>Region 12</v>
      </c>
      <c r="BZ10" s="41" t="s">
        <v>106</v>
      </c>
      <c r="CA10" s="41" t="str">
        <f>'C_Health Regions'!$Z$4</f>
        <v>Region 13</v>
      </c>
      <c r="CB10" s="41" t="s">
        <v>106</v>
      </c>
      <c r="CC10" s="41" t="str">
        <f>'C_Health Regions'!$AB$4</f>
        <v>Region 14</v>
      </c>
      <c r="CD10" s="41" t="s">
        <v>106</v>
      </c>
      <c r="CE10" s="41" t="str">
        <f>'C_Health Regions'!$AD$4</f>
        <v>Region 15</v>
      </c>
      <c r="CF10" s="41" t="s">
        <v>106</v>
      </c>
      <c r="CG10" s="41" t="str">
        <f>'C_Health Regions'!$AF$4</f>
        <v>Region 16</v>
      </c>
      <c r="CH10" s="41" t="s">
        <v>106</v>
      </c>
      <c r="CI10" s="41" t="str">
        <f>'C_Health Regions'!$AH$4</f>
        <v>Region 17</v>
      </c>
      <c r="CJ10" s="41" t="s">
        <v>106</v>
      </c>
      <c r="CK10" s="41" t="str">
        <f>'C_Health Regions'!$AJ$4</f>
        <v>Region 18</v>
      </c>
      <c r="CL10" s="41" t="s">
        <v>106</v>
      </c>
      <c r="CM10" s="41" t="str">
        <f>'C_Health Regions'!$AL$4</f>
        <v>Region 19</v>
      </c>
      <c r="CN10" s="41" t="s">
        <v>106</v>
      </c>
      <c r="CO10" s="41" t="str">
        <f>'C_Health Regions'!$AN$4</f>
        <v>Region 20</v>
      </c>
      <c r="CP10" s="41" t="s">
        <v>106</v>
      </c>
      <c r="CQ10" s="2"/>
      <c r="CR10" s="41" t="s">
        <v>136</v>
      </c>
      <c r="CS10" s="41" t="s">
        <v>114</v>
      </c>
      <c r="CU10" s="41" t="s">
        <v>54</v>
      </c>
      <c r="CV10" s="42" t="s">
        <v>55</v>
      </c>
      <c r="CW10" s="43" t="s">
        <v>56</v>
      </c>
      <c r="CX10" s="43" t="s">
        <v>57</v>
      </c>
      <c r="CY10" s="27" t="str">
        <f>' B_Populations'!$H$8</f>
        <v>White-Not Hispanic</v>
      </c>
      <c r="CZ10" s="27" t="str">
        <f>' B_Populations'!$J$8</f>
        <v>Hispanic</v>
      </c>
      <c r="DA10" s="27" t="str">
        <f>' B_Populations'!$L$8</f>
        <v>Black-Not Hispanic</v>
      </c>
      <c r="DB10" s="27" t="str">
        <f>' B_Populations'!$N$8</f>
        <v>Asian</v>
      </c>
      <c r="DC10" s="27" t="str">
        <f>' B_Populations'!$P$8</f>
        <v>American Indian/Alaska Native</v>
      </c>
      <c r="DD10" s="27" t="str">
        <f>' B_Populations'!$R$8</f>
        <v>Other</v>
      </c>
      <c r="DE10" s="27" t="str">
        <f>' B_Populations'!$T$8</f>
        <v>Other</v>
      </c>
      <c r="DF10" s="44" t="str">
        <f>'C_Health Regions'!$B$4</f>
        <v>Region 1</v>
      </c>
      <c r="DG10" s="44" t="str">
        <f>'C_Health Regions'!$D$4</f>
        <v>Region 2</v>
      </c>
      <c r="DH10" s="44" t="str">
        <f>'C_Health Regions'!$F$4</f>
        <v>Region 3</v>
      </c>
      <c r="DI10" s="44" t="str">
        <f>'C_Health Regions'!$H$4</f>
        <v>Region 4</v>
      </c>
      <c r="DJ10" s="44" t="str">
        <f>'C_Health Regions'!$J$4</f>
        <v>Region 5</v>
      </c>
      <c r="DK10" s="44" t="str">
        <f>'C_Health Regions'!$L$4</f>
        <v>Region 6</v>
      </c>
      <c r="DL10" s="44" t="str">
        <f>'C_Health Regions'!$N$4</f>
        <v>Region 7</v>
      </c>
      <c r="DM10" s="44" t="str">
        <f>'C_Health Regions'!$P$4</f>
        <v>Region 8</v>
      </c>
      <c r="DN10" s="44" t="str">
        <f>'C_Health Regions'!$R$4</f>
        <v>Region 9</v>
      </c>
      <c r="DO10" s="44" t="str">
        <f>'C_Health Regions'!$T$4</f>
        <v>Region 10</v>
      </c>
      <c r="DP10" s="44" t="str">
        <f>'C_Health Regions'!$V$4</f>
        <v>Region 11</v>
      </c>
      <c r="DQ10" s="44" t="str">
        <f>'C_Health Regions'!$X$4</f>
        <v>Region 12</v>
      </c>
      <c r="DR10" s="44" t="str">
        <f>'C_Health Regions'!$Z$4</f>
        <v>Region 13</v>
      </c>
      <c r="DS10" s="44" t="str">
        <f>'C_Health Regions'!$AB$4</f>
        <v>Region 14</v>
      </c>
      <c r="DT10" s="44" t="str">
        <f>'C_Health Regions'!$AD$4</f>
        <v>Region 15</v>
      </c>
      <c r="DU10" s="44" t="str">
        <f>'C_Health Regions'!$AF$4</f>
        <v>Region 16</v>
      </c>
      <c r="DV10" s="44" t="str">
        <f>'C_Health Regions'!$AH$4</f>
        <v>Region 17</v>
      </c>
      <c r="DW10" s="44" t="str">
        <f>'C_Health Regions'!$AJ$4</f>
        <v>Region 18</v>
      </c>
      <c r="DX10" s="44" t="str">
        <f>'C_Health Regions'!$AL$4</f>
        <v>Region 19</v>
      </c>
      <c r="DY10" s="44" t="str">
        <f>'C_Health Regions'!$AN$4</f>
        <v>Region 20</v>
      </c>
    </row>
    <row r="11" spans="2:129" x14ac:dyDescent="0.25">
      <c r="B11" s="7" t="str">
        <f>' B_Populations'!$A$9</f>
        <v>65-74</v>
      </c>
      <c r="C11" s="49"/>
      <c r="D11" s="37"/>
      <c r="E11" s="38"/>
      <c r="F11" s="28"/>
      <c r="G11" s="28"/>
      <c r="H11" s="28"/>
      <c r="I11" s="28"/>
      <c r="J11" s="51"/>
      <c r="K11" s="51"/>
      <c r="L11" s="32"/>
      <c r="M11" s="58"/>
      <c r="N11" s="58"/>
      <c r="O11" s="58"/>
      <c r="P11" s="58"/>
      <c r="Q11" s="58"/>
      <c r="R11" s="58"/>
      <c r="S11" s="58"/>
      <c r="T11" s="58"/>
      <c r="U11" s="58"/>
      <c r="V11" s="58"/>
      <c r="W11" s="58"/>
      <c r="X11" s="58"/>
      <c r="Y11" s="58"/>
      <c r="Z11" s="62"/>
      <c r="AA11" s="59"/>
      <c r="AB11" s="59"/>
      <c r="AC11" s="59"/>
      <c r="AD11" s="59"/>
      <c r="AE11" s="59"/>
      <c r="AF11" s="59"/>
      <c r="AG11" s="9"/>
      <c r="AH11" s="68">
        <f>' B_Populations'!B9</f>
        <v>0</v>
      </c>
      <c r="AI11" s="68">
        <f>IF(AH11=0,0,($C$11/$AH$11)*100000)</f>
        <v>0</v>
      </c>
      <c r="AJ11" s="68">
        <f>' B_Populations'!D9</f>
        <v>0</v>
      </c>
      <c r="AK11" s="68">
        <f>IF(AJ11=0,0,($D$11/$AJ$11)*100000)</f>
        <v>0</v>
      </c>
      <c r="AL11" s="68">
        <f>' B_Populations'!F9</f>
        <v>0</v>
      </c>
      <c r="AM11" s="68">
        <f>IF(AL11=0,0,($E$11/$AL$11)*100000)</f>
        <v>0</v>
      </c>
      <c r="AN11" s="68">
        <f>' B_Populations'!H9</f>
        <v>0</v>
      </c>
      <c r="AO11" s="68">
        <f>IF(AN11=0,0,($F$11/$AN$11)*100000)</f>
        <v>0</v>
      </c>
      <c r="AP11" s="68">
        <f>' B_Populations'!J9</f>
        <v>0</v>
      </c>
      <c r="AQ11" s="68">
        <f>IF(AP11=0,0,($G$11/$AP$11)*100000)</f>
        <v>0</v>
      </c>
      <c r="AR11" s="68">
        <f>' B_Populations'!L9</f>
        <v>0</v>
      </c>
      <c r="AS11" s="68">
        <f>IF(AR11=0,0,($H$11/$AR$11)*100000)</f>
        <v>0</v>
      </c>
      <c r="AT11" s="68">
        <f>' B_Populations'!N9</f>
        <v>0</v>
      </c>
      <c r="AU11" s="68">
        <f>IF(AT11=0,0,($I$11/$AT$11)*100000)</f>
        <v>0</v>
      </c>
      <c r="AV11" s="68">
        <f>' B_Populations'!P9</f>
        <v>0</v>
      </c>
      <c r="AW11" s="68">
        <f>IF(AV11=0,0,($J$11/$AV$11)*100000)</f>
        <v>0</v>
      </c>
      <c r="AX11" s="68">
        <f>' B_Populations'!R9</f>
        <v>0</v>
      </c>
      <c r="AY11" s="68">
        <f>IF(AX11=0,0,($K$11/$AX$11)*100000)</f>
        <v>0</v>
      </c>
      <c r="AZ11" s="68">
        <f>' B_Populations'!T9</f>
        <v>0</v>
      </c>
      <c r="BA11" s="68">
        <f>IF(AZ11=0,0,($L$11/$AZ$11)*100000)</f>
        <v>0</v>
      </c>
      <c r="BB11" s="4"/>
      <c r="BC11" s="68">
        <f>'C_Health Regions'!B5</f>
        <v>0</v>
      </c>
      <c r="BD11" s="68">
        <f>IF(BC11=0,0,($M$11/$BC$11)*100000)</f>
        <v>0</v>
      </c>
      <c r="BE11" s="68">
        <f>'C_Health Regions'!D5</f>
        <v>0</v>
      </c>
      <c r="BF11" s="68">
        <f>IF(BE11=0,0,($N$11/$BE$11)*100000)</f>
        <v>0</v>
      </c>
      <c r="BG11" s="68">
        <f>'C_Health Regions'!F5</f>
        <v>0</v>
      </c>
      <c r="BH11" s="68">
        <f>IF(BG11=0,0,($O$11/$BG$11)*100000)</f>
        <v>0</v>
      </c>
      <c r="BI11" s="68">
        <f>'C_Health Regions'!H5</f>
        <v>0</v>
      </c>
      <c r="BJ11" s="68">
        <f>IF(BI11=0,0,($P$11/$BI$11)*100000)</f>
        <v>0</v>
      </c>
      <c r="BK11" s="68">
        <f>'C_Health Regions'!J5</f>
        <v>0</v>
      </c>
      <c r="BL11" s="68">
        <f>IF(BK11=0,0,($Q$11/$BK$11)*100000)</f>
        <v>0</v>
      </c>
      <c r="BM11" s="68">
        <f>'C_Health Regions'!L5</f>
        <v>0</v>
      </c>
      <c r="BN11" s="68">
        <f>IF(BM11=0,0,($R$11/$BM$11)*100000)</f>
        <v>0</v>
      </c>
      <c r="BO11" s="68">
        <f>'C_Health Regions'!N5</f>
        <v>0</v>
      </c>
      <c r="BP11" s="68">
        <f>IF(BO11=0,0,($S$11/$BO$11)*100000)</f>
        <v>0</v>
      </c>
      <c r="BQ11" s="68">
        <f>'C_Health Regions'!P5</f>
        <v>0</v>
      </c>
      <c r="BR11" s="68">
        <f>IF(BQ11=0,0,($T$11/$BQ$11)*100000)</f>
        <v>0</v>
      </c>
      <c r="BS11" s="68">
        <f>'C_Health Regions'!R5</f>
        <v>0</v>
      </c>
      <c r="BT11" s="68">
        <f>IF(BS11=0,0,($U$11/$BS$11)*100000)</f>
        <v>0</v>
      </c>
      <c r="BU11" s="68">
        <f>'C_Health Regions'!T5</f>
        <v>0</v>
      </c>
      <c r="BV11" s="68">
        <f>IF(BU11=0,0,($V$11/$BU11)*100000)</f>
        <v>0</v>
      </c>
      <c r="BW11" s="68">
        <f>'C_Health Regions'!V5</f>
        <v>0</v>
      </c>
      <c r="BX11" s="68">
        <f>IF(BW11=0,0,($W$11/$BW$11)*100000)</f>
        <v>0</v>
      </c>
      <c r="BY11" s="68">
        <f>'C_Health Regions'!X5</f>
        <v>0</v>
      </c>
      <c r="BZ11" s="68">
        <f>IF(BY11=0,0,($X$11/$BY$11)*100000)</f>
        <v>0</v>
      </c>
      <c r="CA11" s="68">
        <f>'C_Health Regions'!Z5</f>
        <v>0</v>
      </c>
      <c r="CB11" s="68">
        <f>IF(CA11=0,0,($Y$11/$CA$11)*100000)</f>
        <v>0</v>
      </c>
      <c r="CC11" s="68">
        <f>'C_Health Regions'!AB5</f>
        <v>0</v>
      </c>
      <c r="CD11" s="68">
        <f>IF(CC11=0,0,($Z$11/$CC$11)*100000)</f>
        <v>0</v>
      </c>
      <c r="CE11" s="68">
        <f>'C_Health Regions'!AD12</f>
        <v>0</v>
      </c>
      <c r="CF11" s="68">
        <f>IF(CE11=0,0,($AA$11/$CE$11)*100000)</f>
        <v>0</v>
      </c>
      <c r="CG11" s="68">
        <f>'C_Health Regions'!AF12</f>
        <v>0</v>
      </c>
      <c r="CH11" s="68">
        <f>IF(CG11=0,0,($AB$11/$CG$11)*100000)</f>
        <v>0</v>
      </c>
      <c r="CI11" s="68">
        <f>'C_Health Regions'!AH12</f>
        <v>0</v>
      </c>
      <c r="CJ11" s="68">
        <f>IF(CI11=0,0,($AC$4/$CI$4)*100000)</f>
        <v>0</v>
      </c>
      <c r="CK11" s="68">
        <f>'C_Health Regions'!AJ61</f>
        <v>0</v>
      </c>
      <c r="CL11" s="68">
        <f>IF(CK11=0,0,($AD$4/$CK$4)*100000)</f>
        <v>0</v>
      </c>
      <c r="CM11" s="68">
        <f>'C_Health Regions'!AL61</f>
        <v>0</v>
      </c>
      <c r="CN11" s="68">
        <f>IF(CM11=0,0,($AE$4/$CM$4)*100000)</f>
        <v>0</v>
      </c>
      <c r="CO11" s="68">
        <f>'C_Health Regions'!AN12</f>
        <v>0</v>
      </c>
      <c r="CP11" s="68">
        <f>IF(CO11=0,0,($AF$4/$CO$4)*100000)</f>
        <v>0</v>
      </c>
      <c r="CQ11" s="9"/>
      <c r="CR11" s="66">
        <v>3795</v>
      </c>
      <c r="CS11" s="67">
        <v>1.3818E-2</v>
      </c>
      <c r="CU11" s="7" t="str">
        <f>' B_Populations'!$A$9</f>
        <v>65-74</v>
      </c>
      <c r="CV11" s="74">
        <f t="shared" ref="CV11:CV13" si="34">AI11*CS11</f>
        <v>0</v>
      </c>
      <c r="CW11" s="75">
        <f t="shared" ref="CW11:CW13" si="35">AK11*CS11</f>
        <v>0</v>
      </c>
      <c r="CX11" s="75">
        <f t="shared" ref="CX11:CX13" si="36">AM11*CS11</f>
        <v>0</v>
      </c>
      <c r="CY11" s="40">
        <f t="shared" ref="CY11:CY13" si="37">AO11*CS11</f>
        <v>0</v>
      </c>
      <c r="CZ11" s="40">
        <f t="shared" ref="CZ11:CZ13" si="38">AQ11*CS11</f>
        <v>0</v>
      </c>
      <c r="DA11" s="40">
        <f t="shared" ref="DA11:DA13" si="39">AS11*CS11</f>
        <v>0</v>
      </c>
      <c r="DB11" s="40">
        <f t="shared" ref="DB11:DB13" si="40">AU11*CS11</f>
        <v>0</v>
      </c>
      <c r="DC11" s="40">
        <f t="shared" ref="DC11:DC13" si="41">AW11*CS11</f>
        <v>0</v>
      </c>
      <c r="DD11" s="40">
        <f t="shared" ref="DD11:DD13" si="42">AY11*CS11</f>
        <v>0</v>
      </c>
      <c r="DE11" s="40">
        <f t="shared" ref="DE11:DE13" si="43">BA11*CS11</f>
        <v>0</v>
      </c>
      <c r="DF11" s="40">
        <f>BD11*CS11</f>
        <v>0</v>
      </c>
      <c r="DG11" s="40">
        <f>BF11*CS11</f>
        <v>0</v>
      </c>
      <c r="DH11" s="40">
        <f>BH11*CS11</f>
        <v>0</v>
      </c>
      <c r="DI11" s="40">
        <f>BJ11*CS11</f>
        <v>0</v>
      </c>
      <c r="DJ11" s="40">
        <f>BL11*CS11</f>
        <v>0</v>
      </c>
      <c r="DK11" s="40">
        <f>BN11*CS11</f>
        <v>0</v>
      </c>
      <c r="DL11" s="40">
        <f>BO11*CS11</f>
        <v>0</v>
      </c>
      <c r="DM11" s="40">
        <f>BR11*CS11</f>
        <v>0</v>
      </c>
      <c r="DN11" s="40">
        <f>BT11*CS11</f>
        <v>0</v>
      </c>
      <c r="DO11" s="40">
        <f>BV11*CS11</f>
        <v>0</v>
      </c>
      <c r="DP11" s="40">
        <f>BX11*CS11</f>
        <v>0</v>
      </c>
      <c r="DQ11" s="40">
        <f>BZ11*CS11</f>
        <v>0</v>
      </c>
      <c r="DR11" s="40">
        <f>CB11*CS11</f>
        <v>0</v>
      </c>
      <c r="DS11" s="40">
        <f>CD11*CS11</f>
        <v>0</v>
      </c>
      <c r="DT11" s="40">
        <f>CE11*CS11</f>
        <v>0</v>
      </c>
      <c r="DU11" s="40">
        <f>CF11*CS11</f>
        <v>0</v>
      </c>
      <c r="DV11" s="40">
        <f>CG11*CS11</f>
        <v>0</v>
      </c>
      <c r="DW11" s="40">
        <f>CH11*CS11</f>
        <v>0</v>
      </c>
      <c r="DX11" s="40">
        <f>CI11*CS11</f>
        <v>0</v>
      </c>
      <c r="DY11" s="40">
        <f>CJ11*CS11</f>
        <v>0</v>
      </c>
    </row>
    <row r="12" spans="2:129" x14ac:dyDescent="0.25">
      <c r="B12" s="8" t="str">
        <f>' B_Populations'!$A$10</f>
        <v>75-84</v>
      </c>
      <c r="C12" s="190"/>
      <c r="D12" s="191"/>
      <c r="E12" s="39"/>
      <c r="F12" s="30"/>
      <c r="G12" s="30"/>
      <c r="H12" s="30"/>
      <c r="I12" s="30"/>
      <c r="J12" s="52"/>
      <c r="K12" s="52"/>
      <c r="L12" s="33"/>
      <c r="M12" s="60"/>
      <c r="N12" s="60"/>
      <c r="O12" s="60"/>
      <c r="P12" s="60"/>
      <c r="Q12" s="60"/>
      <c r="R12" s="60"/>
      <c r="S12" s="60"/>
      <c r="T12" s="60"/>
      <c r="U12" s="60"/>
      <c r="V12" s="60"/>
      <c r="W12" s="60"/>
      <c r="X12" s="60"/>
      <c r="Y12" s="60"/>
      <c r="Z12" s="63"/>
      <c r="AA12" s="61"/>
      <c r="AB12" s="61"/>
      <c r="AC12" s="61"/>
      <c r="AD12" s="61"/>
      <c r="AE12" s="61"/>
      <c r="AF12" s="61"/>
      <c r="AG12" s="9"/>
      <c r="AH12" s="68">
        <f>' B_Populations'!B10</f>
        <v>0</v>
      </c>
      <c r="AI12" s="68">
        <f>IF(AH12=0,0,($C$12/$AH$12)*100000)</f>
        <v>0</v>
      </c>
      <c r="AJ12" s="68">
        <f>' B_Populations'!D10</f>
        <v>0</v>
      </c>
      <c r="AK12" s="68">
        <f>IF(AJ12=0,0,($D$12/$AJ$12)*100000)</f>
        <v>0</v>
      </c>
      <c r="AL12" s="68">
        <f>' B_Populations'!F10</f>
        <v>0</v>
      </c>
      <c r="AM12" s="68">
        <f>IF(AL12=0,0,($E$12/$AL$12)*100000)</f>
        <v>0</v>
      </c>
      <c r="AN12" s="68">
        <f>' B_Populations'!H10</f>
        <v>0</v>
      </c>
      <c r="AO12" s="68">
        <f>IF(AN12=0,0,($F$12/$AN$12)*100000)</f>
        <v>0</v>
      </c>
      <c r="AP12" s="68">
        <f>' B_Populations'!J10</f>
        <v>0</v>
      </c>
      <c r="AQ12" s="68">
        <f>IF(AP12=0,0,($G$12/$AP$12)*100000)</f>
        <v>0</v>
      </c>
      <c r="AR12" s="68">
        <f>' B_Populations'!L10</f>
        <v>0</v>
      </c>
      <c r="AS12" s="68">
        <f>IF(AR12=0,0,($H$12/$AR$12)*100000)</f>
        <v>0</v>
      </c>
      <c r="AT12" s="68">
        <f>' B_Populations'!N10</f>
        <v>0</v>
      </c>
      <c r="AU12" s="68">
        <f>IF(AT12=0,0,($I$12/$AT$12)*100000)</f>
        <v>0</v>
      </c>
      <c r="AV12" s="68">
        <f>' B_Populations'!P10</f>
        <v>0</v>
      </c>
      <c r="AW12" s="68">
        <f>IF(AV12=0,0,($J$12/$AV$12)*100000)</f>
        <v>0</v>
      </c>
      <c r="AX12" s="68">
        <f>' B_Populations'!R10</f>
        <v>0</v>
      </c>
      <c r="AY12" s="68">
        <f>IF(AX12=0,0,($K$12/$AX$12)*100000)</f>
        <v>0</v>
      </c>
      <c r="AZ12" s="68">
        <f>' B_Populations'!T10</f>
        <v>0</v>
      </c>
      <c r="BA12" s="68">
        <f>IF(AZ12=0,0,($L$12/$AZ$12)*100000)</f>
        <v>0</v>
      </c>
      <c r="BB12" s="4"/>
      <c r="BC12" s="68">
        <f>'C_Health Regions'!B6</f>
        <v>0</v>
      </c>
      <c r="BD12" s="68">
        <f>IF(BC12=0,0,($M$12/$BC$12)*100000)</f>
        <v>0</v>
      </c>
      <c r="BE12" s="68">
        <f>'C_Health Regions'!D6</f>
        <v>0</v>
      </c>
      <c r="BF12" s="68">
        <f>IF(BE12=0,0,($N$12/$BE$12)*100000)</f>
        <v>0</v>
      </c>
      <c r="BG12" s="68">
        <f>'C_Health Regions'!F6</f>
        <v>0</v>
      </c>
      <c r="BH12" s="68">
        <f>IF(BG12=0,0,($O$12/$BG$12)*100000)</f>
        <v>0</v>
      </c>
      <c r="BI12" s="68">
        <f>'C_Health Regions'!H6</f>
        <v>0</v>
      </c>
      <c r="BJ12" s="68">
        <f>IF(BI12=0,0,($P$12/$BI$12)*100000)</f>
        <v>0</v>
      </c>
      <c r="BK12" s="68">
        <f>'C_Health Regions'!J6</f>
        <v>0</v>
      </c>
      <c r="BL12" s="68">
        <f>IF(BK12=0,0,($Q$12/$BK$12)*100000)</f>
        <v>0</v>
      </c>
      <c r="BM12" s="68">
        <f>'C_Health Regions'!L6</f>
        <v>0</v>
      </c>
      <c r="BN12" s="68">
        <f>IF(BM12=0,0,($R$12/$BM$12)*100000)</f>
        <v>0</v>
      </c>
      <c r="BO12" s="68">
        <f>'C_Health Regions'!N6</f>
        <v>0</v>
      </c>
      <c r="BP12" s="68">
        <f>IF(BO12=0,0,($S$12/$BO$12)*100000)</f>
        <v>0</v>
      </c>
      <c r="BQ12" s="68">
        <f>'C_Health Regions'!P6</f>
        <v>0</v>
      </c>
      <c r="BR12" s="68">
        <f>IF(BQ12=0,0,($T$12/$BQ$12)*100000)</f>
        <v>0</v>
      </c>
      <c r="BS12" s="68">
        <f>'C_Health Regions'!R6</f>
        <v>0</v>
      </c>
      <c r="BT12" s="68">
        <f>IF(BS12=0,0,($U$12/$BS$12)*100000)</f>
        <v>0</v>
      </c>
      <c r="BU12" s="68">
        <f>'C_Health Regions'!T6</f>
        <v>0</v>
      </c>
      <c r="BV12" s="68">
        <f>IF(BU12=0,0,($V$12/$BU$12)*100000)</f>
        <v>0</v>
      </c>
      <c r="BW12" s="68">
        <f>'C_Health Regions'!V6</f>
        <v>0</v>
      </c>
      <c r="BX12" s="68">
        <f>IF(BW12=0,0,($W$12/$BW$12)*100000)</f>
        <v>0</v>
      </c>
      <c r="BY12" s="68">
        <f>'C_Health Regions'!X6</f>
        <v>0</v>
      </c>
      <c r="BZ12" s="68">
        <f>IF(BY12=0,0,($X$12/$BY$12)*100000)</f>
        <v>0</v>
      </c>
      <c r="CA12" s="68">
        <f>'C_Health Regions'!Z6</f>
        <v>0</v>
      </c>
      <c r="CB12" s="68">
        <f>IF(CA12=0,0,($Y$12/$CA$12)*100000)</f>
        <v>0</v>
      </c>
      <c r="CC12" s="68">
        <f>'C_Health Regions'!AB6</f>
        <v>0</v>
      </c>
      <c r="CD12" s="68">
        <f>IF(CC12=0,0,($Z$12/$CC$12)*100000)</f>
        <v>0</v>
      </c>
      <c r="CE12" s="68">
        <f>'C_Health Regions'!AD13</f>
        <v>0</v>
      </c>
      <c r="CF12" s="68">
        <f>IF(CE12=0,0,($AA$12/$CE$12)*100000)</f>
        <v>0</v>
      </c>
      <c r="CG12" s="68">
        <f>'C_Health Regions'!AF13</f>
        <v>0</v>
      </c>
      <c r="CH12" s="68">
        <f>IF(CG12=0,0,($AB$12/$CG$12)*100000)</f>
        <v>0</v>
      </c>
      <c r="CI12" s="68">
        <f>'C_Health Regions'!AH13</f>
        <v>0</v>
      </c>
      <c r="CJ12" s="68">
        <f>IF(CI12=0,0,($AC$4/$CI$5)*100000)</f>
        <v>0</v>
      </c>
      <c r="CK12" s="68">
        <f>'C_Health Regions'!AJ62</f>
        <v>0</v>
      </c>
      <c r="CL12" s="68">
        <f>IF(CK12=0,0,($AD$4/$CK$5)*100000)</f>
        <v>0</v>
      </c>
      <c r="CM12" s="68">
        <f>'C_Health Regions'!AL62</f>
        <v>0</v>
      </c>
      <c r="CN12" s="68">
        <f>IF(CM12=0,0,($AE$4/$CM$5)*100000)</f>
        <v>0</v>
      </c>
      <c r="CO12" s="68">
        <f>'C_Health Regions'!AN13</f>
        <v>0</v>
      </c>
      <c r="CP12" s="68">
        <f>IF(CO12=0,0,($AF$4/$CO$5)*100000)</f>
        <v>0</v>
      </c>
      <c r="CQ12" s="9"/>
      <c r="CR12" s="66">
        <v>15192</v>
      </c>
      <c r="CS12" s="67">
        <v>5.5316999999999998E-2</v>
      </c>
      <c r="CU12" s="8" t="str">
        <f>' B_Populations'!$A$10</f>
        <v>75-84</v>
      </c>
      <c r="CV12" s="74">
        <f t="shared" si="34"/>
        <v>0</v>
      </c>
      <c r="CW12" s="75">
        <f t="shared" si="35"/>
        <v>0</v>
      </c>
      <c r="CX12" s="75">
        <f t="shared" si="36"/>
        <v>0</v>
      </c>
      <c r="CY12" s="40">
        <f t="shared" si="37"/>
        <v>0</v>
      </c>
      <c r="CZ12" s="40">
        <f t="shared" si="38"/>
        <v>0</v>
      </c>
      <c r="DA12" s="40">
        <f t="shared" si="39"/>
        <v>0</v>
      </c>
      <c r="DB12" s="40">
        <f t="shared" si="40"/>
        <v>0</v>
      </c>
      <c r="DC12" s="40">
        <f t="shared" si="41"/>
        <v>0</v>
      </c>
      <c r="DD12" s="40">
        <f t="shared" si="42"/>
        <v>0</v>
      </c>
      <c r="DE12" s="40">
        <f t="shared" si="43"/>
        <v>0</v>
      </c>
      <c r="DF12" s="40">
        <f t="shared" ref="DF12:DF13" si="44">BD12*CS12</f>
        <v>0</v>
      </c>
      <c r="DG12" s="40">
        <f t="shared" ref="DG12:DG13" si="45">BF12*CS12</f>
        <v>0</v>
      </c>
      <c r="DH12" s="40">
        <f t="shared" ref="DH12:DH13" si="46">BH12*CS12</f>
        <v>0</v>
      </c>
      <c r="DI12" s="40">
        <f t="shared" ref="DI12:DI13" si="47">BJ12*CS12</f>
        <v>0</v>
      </c>
      <c r="DJ12" s="40">
        <f t="shared" ref="DJ12:DJ13" si="48">BL12*CS12</f>
        <v>0</v>
      </c>
      <c r="DK12" s="40">
        <f t="shared" ref="DK12:DK13" si="49">BN12*CS12</f>
        <v>0</v>
      </c>
      <c r="DL12" s="40">
        <f t="shared" ref="DL12:DL13" si="50">BO12*CS12</f>
        <v>0</v>
      </c>
      <c r="DM12" s="40">
        <f t="shared" ref="DM12:DM13" si="51">BR12*CS12</f>
        <v>0</v>
      </c>
      <c r="DN12" s="40">
        <f t="shared" ref="DN12:DN13" si="52">BT12*CS12</f>
        <v>0</v>
      </c>
      <c r="DO12" s="40">
        <f t="shared" ref="DO12:DO13" si="53">BV12*CS12</f>
        <v>0</v>
      </c>
      <c r="DP12" s="40">
        <f t="shared" ref="DP12:DP13" si="54">BX12*CS12</f>
        <v>0</v>
      </c>
      <c r="DQ12" s="40">
        <f t="shared" ref="DQ12:DQ13" si="55">BZ12*CS12</f>
        <v>0</v>
      </c>
      <c r="DR12" s="40">
        <f t="shared" ref="DR12:DR13" si="56">CB12*CS12</f>
        <v>0</v>
      </c>
      <c r="DS12" s="40">
        <f t="shared" ref="DS12:DS13" si="57">CD12*CS12</f>
        <v>0</v>
      </c>
      <c r="DT12" s="40">
        <f t="shared" ref="DT12:DT13" si="58">CE12*CS12</f>
        <v>0</v>
      </c>
      <c r="DU12" s="40">
        <f t="shared" ref="DU12:DU13" si="59">CF12*CS12</f>
        <v>0</v>
      </c>
      <c r="DV12" s="40">
        <f t="shared" ref="DV12:DV13" si="60">CG12*CS12</f>
        <v>0</v>
      </c>
      <c r="DW12" s="40">
        <f t="shared" ref="DW12:DW13" si="61">CH12*CS12</f>
        <v>0</v>
      </c>
      <c r="DX12" s="40">
        <f t="shared" ref="DX12:DX13" si="62">CI12*CS12</f>
        <v>0</v>
      </c>
      <c r="DY12" s="40">
        <f t="shared" ref="DY12:DY13" si="63">CJ12*CS12</f>
        <v>0</v>
      </c>
    </row>
    <row r="13" spans="2:129" x14ac:dyDescent="0.25">
      <c r="B13" s="7" t="str">
        <f>' B_Populations'!$A$11</f>
        <v>85+</v>
      </c>
      <c r="C13" s="190"/>
      <c r="D13" s="191"/>
      <c r="E13" s="39"/>
      <c r="F13" s="30"/>
      <c r="G13" s="30"/>
      <c r="H13" s="30"/>
      <c r="I13" s="30"/>
      <c r="J13" s="52"/>
      <c r="K13" s="52"/>
      <c r="L13" s="33"/>
      <c r="M13" s="60"/>
      <c r="N13" s="60"/>
      <c r="O13" s="60"/>
      <c r="P13" s="60"/>
      <c r="Q13" s="60"/>
      <c r="R13" s="60"/>
      <c r="S13" s="60"/>
      <c r="T13" s="60"/>
      <c r="U13" s="60"/>
      <c r="V13" s="60"/>
      <c r="W13" s="60"/>
      <c r="X13" s="60"/>
      <c r="Y13" s="60"/>
      <c r="Z13" s="63"/>
      <c r="AA13" s="61"/>
      <c r="AB13" s="61"/>
      <c r="AC13" s="61"/>
      <c r="AD13" s="61"/>
      <c r="AE13" s="61"/>
      <c r="AF13" s="61"/>
      <c r="AG13" s="9"/>
      <c r="AH13" s="68">
        <f>' B_Populations'!B11</f>
        <v>0</v>
      </c>
      <c r="AI13" s="68">
        <f>IF(AH13=0,0,($C$13/$AH$13)*100000)</f>
        <v>0</v>
      </c>
      <c r="AJ13" s="68">
        <f>' B_Populations'!D11</f>
        <v>0</v>
      </c>
      <c r="AK13" s="68">
        <f>IF(AJ13=0,0,($D$13/$AJ$13)*100000)</f>
        <v>0</v>
      </c>
      <c r="AL13" s="68">
        <f>' B_Populations'!F11</f>
        <v>0</v>
      </c>
      <c r="AM13" s="68">
        <f>IF(AL13=0,0,($E$13/$AL$13)*100000)</f>
        <v>0</v>
      </c>
      <c r="AN13" s="68">
        <f>' B_Populations'!H11</f>
        <v>0</v>
      </c>
      <c r="AO13" s="68">
        <f>IF(AN13=0,0,($F$13/$AN$13)*100000)</f>
        <v>0</v>
      </c>
      <c r="AP13" s="68">
        <f>' B_Populations'!J11</f>
        <v>0</v>
      </c>
      <c r="AQ13" s="68">
        <f>IF(AP13=0,0,($G$13/$AP$13)*100000)</f>
        <v>0</v>
      </c>
      <c r="AR13" s="68">
        <f>' B_Populations'!L11</f>
        <v>0</v>
      </c>
      <c r="AS13" s="68">
        <f>IF(AR13=0,0,($H$13/$AR$13)*100000)</f>
        <v>0</v>
      </c>
      <c r="AT13" s="68">
        <f>' B_Populations'!N11</f>
        <v>0</v>
      </c>
      <c r="AU13" s="68">
        <f>IF(AT13=0,0,($I$13/$AT$13)*100000)</f>
        <v>0</v>
      </c>
      <c r="AV13" s="68">
        <f>' B_Populations'!P11</f>
        <v>0</v>
      </c>
      <c r="AW13" s="68">
        <f>IF(AV13=0,0,($J$13/$AV$13)*100000)</f>
        <v>0</v>
      </c>
      <c r="AX13" s="68">
        <f>' B_Populations'!R11</f>
        <v>0</v>
      </c>
      <c r="AY13" s="68">
        <f>IF(AX13=0,0,($K$13/$AX$13)*100000)</f>
        <v>0</v>
      </c>
      <c r="AZ13" s="68">
        <f>' B_Populations'!T11</f>
        <v>0</v>
      </c>
      <c r="BA13" s="68">
        <f>IF(AZ13=0,0,($L$13/$AZ$13)*100000)</f>
        <v>0</v>
      </c>
      <c r="BB13" s="4"/>
      <c r="BC13" s="68">
        <f>'C_Health Regions'!B7</f>
        <v>0</v>
      </c>
      <c r="BD13" s="68">
        <f>IF(BC13=0,0,($M$13/$BC$13)*100000)</f>
        <v>0</v>
      </c>
      <c r="BE13" s="68">
        <f>'C_Health Regions'!D7</f>
        <v>0</v>
      </c>
      <c r="BF13" s="68">
        <f>IF(BE13=0,0,($N$13/$BE$13)*100000)</f>
        <v>0</v>
      </c>
      <c r="BG13" s="68">
        <f>'C_Health Regions'!F7</f>
        <v>0</v>
      </c>
      <c r="BH13" s="68">
        <f>IF(BG13=0,0,($O$13/$BG$13)*100000)</f>
        <v>0</v>
      </c>
      <c r="BI13" s="68">
        <f>'C_Health Regions'!H7</f>
        <v>0</v>
      </c>
      <c r="BJ13" s="68">
        <f>IF(BI13=0,0,($P$13/$BI$13)*100000)</f>
        <v>0</v>
      </c>
      <c r="BK13" s="68">
        <f>'C_Health Regions'!J7</f>
        <v>0</v>
      </c>
      <c r="BL13" s="68">
        <f>IF(BK13=0,0,($Q$13/$BK$13)*100000)</f>
        <v>0</v>
      </c>
      <c r="BM13" s="68">
        <f>'C_Health Regions'!L7</f>
        <v>0</v>
      </c>
      <c r="BN13" s="68">
        <f>IF(BM13=0,0,($R$13/$BM$13)*100000)</f>
        <v>0</v>
      </c>
      <c r="BO13" s="68">
        <f>'C_Health Regions'!N7</f>
        <v>0</v>
      </c>
      <c r="BP13" s="68">
        <f>IF(BO13=0,0,($S$13/$BO$13)*100000)</f>
        <v>0</v>
      </c>
      <c r="BQ13" s="68">
        <f>'C_Health Regions'!P7</f>
        <v>0</v>
      </c>
      <c r="BR13" s="68">
        <f>IF(BQ13=0,0,($T$13/$BQ$13)*100000)</f>
        <v>0</v>
      </c>
      <c r="BS13" s="68">
        <f>'C_Health Regions'!R7</f>
        <v>0</v>
      </c>
      <c r="BT13" s="68">
        <f>IF(BS13=0,0,($U$13/$BS$13)*100000)</f>
        <v>0</v>
      </c>
      <c r="BU13" s="68">
        <f>'C_Health Regions'!T7</f>
        <v>0</v>
      </c>
      <c r="BV13" s="68">
        <f>IF(BU13=0,0,($V$13/$BU$13)*100000)</f>
        <v>0</v>
      </c>
      <c r="BW13" s="68">
        <f>'C_Health Regions'!V7</f>
        <v>0</v>
      </c>
      <c r="BX13" s="68">
        <f>IF(BW13=0,0,($W$13/$BW$13)*100000)</f>
        <v>0</v>
      </c>
      <c r="BY13" s="68">
        <f>'C_Health Regions'!X7</f>
        <v>0</v>
      </c>
      <c r="BZ13" s="68">
        <f>IF(BY13=0,0,($X$13/$BY$13)*100000)</f>
        <v>0</v>
      </c>
      <c r="CA13" s="68">
        <f>'C_Health Regions'!Z7</f>
        <v>0</v>
      </c>
      <c r="CB13" s="68">
        <f>IF(CA13=0,0,($Y$13/$CA$13)*100000)</f>
        <v>0</v>
      </c>
      <c r="CC13" s="68">
        <f>'C_Health Regions'!AB7</f>
        <v>0</v>
      </c>
      <c r="CD13" s="68">
        <f>IF(CC13=0,0,($Z$13/$CC$13)*100000)</f>
        <v>0</v>
      </c>
      <c r="CE13" s="68">
        <f>'C_Health Regions'!AD14</f>
        <v>0</v>
      </c>
      <c r="CF13" s="68">
        <f>IF(CE13=0,0,($AA$13/$CE$13)*100000)</f>
        <v>0</v>
      </c>
      <c r="CG13" s="68">
        <f>'C_Health Regions'!AF14</f>
        <v>0</v>
      </c>
      <c r="CH13" s="68">
        <f>IF(CG13=0,0,($AB$13/$CG$13)*100000)</f>
        <v>0</v>
      </c>
      <c r="CI13" s="68">
        <f>'C_Health Regions'!AH14</f>
        <v>0</v>
      </c>
      <c r="CJ13" s="68">
        <f>IF(CI13=0,0,($AC$4/$CI$6)*100000)</f>
        <v>0</v>
      </c>
      <c r="CK13" s="68">
        <f>'C_Health Regions'!AJ63</f>
        <v>0</v>
      </c>
      <c r="CL13" s="68">
        <f>IF(CK13=0,0,($AD$4/$CK$6)*100000)</f>
        <v>0</v>
      </c>
      <c r="CM13" s="68">
        <f>'C_Health Regions'!AL63</f>
        <v>0</v>
      </c>
      <c r="CN13" s="68">
        <f>IF(CM13=0,0,($AE$4/$CM$6)*100000)</f>
        <v>0</v>
      </c>
      <c r="CO13" s="68">
        <f>'C_Health Regions'!AN14</f>
        <v>0</v>
      </c>
      <c r="CP13" s="68">
        <f>IF(CO13=0,0,($AF$4/$CO$6)*100000)</f>
        <v>0</v>
      </c>
      <c r="CQ13" s="9"/>
      <c r="CR13" s="66">
        <v>19920</v>
      </c>
      <c r="CS13" s="67">
        <v>7.2533E-2</v>
      </c>
      <c r="CU13" s="7" t="str">
        <f>' B_Populations'!$A$11</f>
        <v>85+</v>
      </c>
      <c r="CV13" s="74">
        <f t="shared" si="34"/>
        <v>0</v>
      </c>
      <c r="CW13" s="75">
        <f t="shared" si="35"/>
        <v>0</v>
      </c>
      <c r="CX13" s="75">
        <f t="shared" si="36"/>
        <v>0</v>
      </c>
      <c r="CY13" s="40">
        <f t="shared" si="37"/>
        <v>0</v>
      </c>
      <c r="CZ13" s="40">
        <f t="shared" si="38"/>
        <v>0</v>
      </c>
      <c r="DA13" s="40">
        <f t="shared" si="39"/>
        <v>0</v>
      </c>
      <c r="DB13" s="40">
        <f t="shared" si="40"/>
        <v>0</v>
      </c>
      <c r="DC13" s="40">
        <f t="shared" si="41"/>
        <v>0</v>
      </c>
      <c r="DD13" s="40">
        <f t="shared" si="42"/>
        <v>0</v>
      </c>
      <c r="DE13" s="40">
        <f t="shared" si="43"/>
        <v>0</v>
      </c>
      <c r="DF13" s="40">
        <f t="shared" si="44"/>
        <v>0</v>
      </c>
      <c r="DG13" s="40">
        <f t="shared" si="45"/>
        <v>0</v>
      </c>
      <c r="DH13" s="40">
        <f t="shared" si="46"/>
        <v>0</v>
      </c>
      <c r="DI13" s="40">
        <f t="shared" si="47"/>
        <v>0</v>
      </c>
      <c r="DJ13" s="40">
        <f t="shared" si="48"/>
        <v>0</v>
      </c>
      <c r="DK13" s="40">
        <f t="shared" si="49"/>
        <v>0</v>
      </c>
      <c r="DL13" s="40">
        <f t="shared" si="50"/>
        <v>0</v>
      </c>
      <c r="DM13" s="40">
        <f t="shared" si="51"/>
        <v>0</v>
      </c>
      <c r="DN13" s="40">
        <f t="shared" si="52"/>
        <v>0</v>
      </c>
      <c r="DO13" s="40">
        <f t="shared" si="53"/>
        <v>0</v>
      </c>
      <c r="DP13" s="40">
        <f t="shared" si="54"/>
        <v>0</v>
      </c>
      <c r="DQ13" s="40">
        <f t="shared" si="55"/>
        <v>0</v>
      </c>
      <c r="DR13" s="40">
        <f t="shared" si="56"/>
        <v>0</v>
      </c>
      <c r="DS13" s="40">
        <f t="shared" si="57"/>
        <v>0</v>
      </c>
      <c r="DT13" s="40">
        <f t="shared" si="58"/>
        <v>0</v>
      </c>
      <c r="DU13" s="40">
        <f t="shared" si="59"/>
        <v>0</v>
      </c>
      <c r="DV13" s="40">
        <f t="shared" si="60"/>
        <v>0</v>
      </c>
      <c r="DW13" s="40">
        <f t="shared" si="61"/>
        <v>0</v>
      </c>
      <c r="DX13" s="40">
        <f t="shared" si="62"/>
        <v>0</v>
      </c>
      <c r="DY13" s="40">
        <f t="shared" si="63"/>
        <v>0</v>
      </c>
    </row>
    <row r="14" spans="2:129" x14ac:dyDescent="0.25">
      <c r="B14" s="21" t="s">
        <v>110</v>
      </c>
      <c r="C14" s="193">
        <f t="shared" ref="C14:AF14" si="64">SUM(C11:C13)</f>
        <v>0</v>
      </c>
      <c r="D14" s="193">
        <f t="shared" si="64"/>
        <v>0</v>
      </c>
      <c r="E14" s="193">
        <f t="shared" si="64"/>
        <v>0</v>
      </c>
      <c r="F14" s="193">
        <f t="shared" si="64"/>
        <v>0</v>
      </c>
      <c r="G14" s="193">
        <f t="shared" si="64"/>
        <v>0</v>
      </c>
      <c r="H14" s="193">
        <f t="shared" si="64"/>
        <v>0</v>
      </c>
      <c r="I14" s="193">
        <f t="shared" si="64"/>
        <v>0</v>
      </c>
      <c r="J14" s="193">
        <f t="shared" si="64"/>
        <v>0</v>
      </c>
      <c r="K14" s="193">
        <f t="shared" si="64"/>
        <v>0</v>
      </c>
      <c r="L14" s="193">
        <f t="shared" si="64"/>
        <v>0</v>
      </c>
      <c r="M14" s="70">
        <f t="shared" si="64"/>
        <v>0</v>
      </c>
      <c r="N14" s="70">
        <f t="shared" si="64"/>
        <v>0</v>
      </c>
      <c r="O14" s="70">
        <f t="shared" si="64"/>
        <v>0</v>
      </c>
      <c r="P14" s="70">
        <f t="shared" si="64"/>
        <v>0</v>
      </c>
      <c r="Q14" s="70">
        <f t="shared" si="64"/>
        <v>0</v>
      </c>
      <c r="R14" s="70">
        <f t="shared" si="64"/>
        <v>0</v>
      </c>
      <c r="S14" s="70">
        <f t="shared" si="64"/>
        <v>0</v>
      </c>
      <c r="T14" s="70">
        <f t="shared" si="64"/>
        <v>0</v>
      </c>
      <c r="U14" s="70">
        <f t="shared" si="64"/>
        <v>0</v>
      </c>
      <c r="V14" s="70">
        <f t="shared" si="64"/>
        <v>0</v>
      </c>
      <c r="W14" s="70">
        <f t="shared" si="64"/>
        <v>0</v>
      </c>
      <c r="X14" s="70">
        <f t="shared" si="64"/>
        <v>0</v>
      </c>
      <c r="Y14" s="70">
        <f t="shared" si="64"/>
        <v>0</v>
      </c>
      <c r="Z14" s="70">
        <f t="shared" si="64"/>
        <v>0</v>
      </c>
      <c r="AA14" s="69">
        <f t="shared" si="64"/>
        <v>0</v>
      </c>
      <c r="AB14" s="69">
        <f t="shared" si="64"/>
        <v>0</v>
      </c>
      <c r="AC14" s="69">
        <f t="shared" si="64"/>
        <v>0</v>
      </c>
      <c r="AD14" s="69">
        <f t="shared" si="64"/>
        <v>0</v>
      </c>
      <c r="AE14" s="69">
        <f t="shared" si="64"/>
        <v>0</v>
      </c>
      <c r="AF14" s="69">
        <f t="shared" si="64"/>
        <v>0</v>
      </c>
      <c r="AH14" s="77">
        <f t="shared" ref="AH14:BA14" si="65">SUM(AH11:AH13)</f>
        <v>0</v>
      </c>
      <c r="AI14" s="77">
        <f t="shared" si="65"/>
        <v>0</v>
      </c>
      <c r="AJ14" s="77">
        <f t="shared" si="65"/>
        <v>0</v>
      </c>
      <c r="AK14" s="77">
        <f t="shared" si="65"/>
        <v>0</v>
      </c>
      <c r="AL14" s="77">
        <f t="shared" si="65"/>
        <v>0</v>
      </c>
      <c r="AM14" s="77">
        <f t="shared" si="65"/>
        <v>0</v>
      </c>
      <c r="AN14" s="77">
        <f t="shared" si="65"/>
        <v>0</v>
      </c>
      <c r="AO14" s="77">
        <f t="shared" si="65"/>
        <v>0</v>
      </c>
      <c r="AP14" s="77">
        <f t="shared" si="65"/>
        <v>0</v>
      </c>
      <c r="AQ14" s="77">
        <f t="shared" si="65"/>
        <v>0</v>
      </c>
      <c r="AR14" s="77">
        <f t="shared" si="65"/>
        <v>0</v>
      </c>
      <c r="AS14" s="77">
        <f t="shared" si="65"/>
        <v>0</v>
      </c>
      <c r="AT14" s="77">
        <f t="shared" si="65"/>
        <v>0</v>
      </c>
      <c r="AU14" s="77">
        <f t="shared" si="65"/>
        <v>0</v>
      </c>
      <c r="AV14" s="77">
        <f t="shared" si="65"/>
        <v>0</v>
      </c>
      <c r="AW14" s="77">
        <f t="shared" si="65"/>
        <v>0</v>
      </c>
      <c r="AX14" s="77">
        <f t="shared" si="65"/>
        <v>0</v>
      </c>
      <c r="AY14" s="77">
        <f t="shared" si="65"/>
        <v>0</v>
      </c>
      <c r="AZ14" s="77">
        <f t="shared" si="65"/>
        <v>0</v>
      </c>
      <c r="BA14" s="77">
        <f t="shared" si="65"/>
        <v>0</v>
      </c>
      <c r="BB14" s="79"/>
      <c r="BC14" s="78">
        <f t="shared" ref="BC14:CD14" si="66">SUM(BC11:BC13)</f>
        <v>0</v>
      </c>
      <c r="BD14" s="78">
        <f t="shared" si="66"/>
        <v>0</v>
      </c>
      <c r="BE14" s="78">
        <f t="shared" si="66"/>
        <v>0</v>
      </c>
      <c r="BF14" s="78">
        <f t="shared" si="66"/>
        <v>0</v>
      </c>
      <c r="BG14" s="78">
        <f t="shared" si="66"/>
        <v>0</v>
      </c>
      <c r="BH14" s="78">
        <f t="shared" si="66"/>
        <v>0</v>
      </c>
      <c r="BI14" s="78">
        <f t="shared" si="66"/>
        <v>0</v>
      </c>
      <c r="BJ14" s="78">
        <f t="shared" si="66"/>
        <v>0</v>
      </c>
      <c r="BK14" s="78">
        <f t="shared" si="66"/>
        <v>0</v>
      </c>
      <c r="BL14" s="78">
        <f t="shared" si="66"/>
        <v>0</v>
      </c>
      <c r="BM14" s="78">
        <f t="shared" si="66"/>
        <v>0</v>
      </c>
      <c r="BN14" s="78">
        <f t="shared" si="66"/>
        <v>0</v>
      </c>
      <c r="BO14" s="78">
        <f t="shared" si="66"/>
        <v>0</v>
      </c>
      <c r="BP14" s="78">
        <f t="shared" si="66"/>
        <v>0</v>
      </c>
      <c r="BQ14" s="78">
        <f t="shared" si="66"/>
        <v>0</v>
      </c>
      <c r="BR14" s="78">
        <f t="shared" si="66"/>
        <v>0</v>
      </c>
      <c r="BS14" s="78">
        <f t="shared" si="66"/>
        <v>0</v>
      </c>
      <c r="BT14" s="78">
        <f t="shared" si="66"/>
        <v>0</v>
      </c>
      <c r="BU14" s="78">
        <f t="shared" si="66"/>
        <v>0</v>
      </c>
      <c r="BV14" s="78">
        <f t="shared" si="66"/>
        <v>0</v>
      </c>
      <c r="BW14" s="78">
        <f t="shared" si="66"/>
        <v>0</v>
      </c>
      <c r="BX14" s="78">
        <f t="shared" si="66"/>
        <v>0</v>
      </c>
      <c r="BY14" s="78">
        <f t="shared" si="66"/>
        <v>0</v>
      </c>
      <c r="BZ14" s="78">
        <f t="shared" si="66"/>
        <v>0</v>
      </c>
      <c r="CA14" s="78">
        <f t="shared" si="66"/>
        <v>0</v>
      </c>
      <c r="CB14" s="78">
        <f t="shared" si="66"/>
        <v>0</v>
      </c>
      <c r="CC14" s="78">
        <f t="shared" si="66"/>
        <v>0</v>
      </c>
      <c r="CD14" s="78">
        <f t="shared" si="66"/>
        <v>0</v>
      </c>
      <c r="CE14" s="68">
        <f>'C_Health Regions'!AD25</f>
        <v>0</v>
      </c>
      <c r="CF14" s="68">
        <f>IF(CE14=0,0,($AA$14/$CE$14)*100000)</f>
        <v>0</v>
      </c>
      <c r="CG14" s="68">
        <f>'C_Health Regions'!AF25</f>
        <v>0</v>
      </c>
      <c r="CH14" s="68">
        <f>IF(CG14=0,0,($AB$14/$CG$14)*100000)</f>
        <v>0</v>
      </c>
      <c r="CI14" s="68">
        <f>'C_Health Regions'!AH25</f>
        <v>0</v>
      </c>
      <c r="CJ14" s="68">
        <f>IF(CI14=0,0,($AC$4/$CI$7)*100000)</f>
        <v>0</v>
      </c>
      <c r="CK14" s="68">
        <f>'C_Health Regions'!AJ74</f>
        <v>0</v>
      </c>
      <c r="CL14" s="68">
        <f>IF(CK14=0,0,($AD$4/$CK$7)*100000)</f>
        <v>0</v>
      </c>
      <c r="CM14" s="68">
        <f>'C_Health Regions'!AL74</f>
        <v>0</v>
      </c>
      <c r="CN14" s="68">
        <f>IF(CM14=0,0,($AE$4/$CM$7)*100000)</f>
        <v>0</v>
      </c>
      <c r="CO14" s="68">
        <f>'C_Health Regions'!AN25</f>
        <v>0</v>
      </c>
      <c r="CP14" s="68">
        <f>IF(CO14=0,0,($AF$4/$CO$7)*100000)</f>
        <v>0</v>
      </c>
      <c r="CR14" s="68">
        <f>SUM(CR11:CR13)</f>
        <v>38907</v>
      </c>
      <c r="CS14" s="45"/>
      <c r="CU14" s="45" t="s">
        <v>110</v>
      </c>
      <c r="CV14" s="50">
        <f t="shared" ref="CV14:DY14" si="67">SUM(CV11:CV13)</f>
        <v>0</v>
      </c>
      <c r="CW14" s="46">
        <f t="shared" si="67"/>
        <v>0</v>
      </c>
      <c r="CX14" s="47">
        <f t="shared" si="67"/>
        <v>0</v>
      </c>
      <c r="CY14" s="48">
        <f t="shared" si="67"/>
        <v>0</v>
      </c>
      <c r="CZ14" s="48">
        <f t="shared" si="67"/>
        <v>0</v>
      </c>
      <c r="DA14" s="48">
        <f t="shared" si="67"/>
        <v>0</v>
      </c>
      <c r="DB14" s="48">
        <f t="shared" si="67"/>
        <v>0</v>
      </c>
      <c r="DC14" s="48">
        <f t="shared" si="67"/>
        <v>0</v>
      </c>
      <c r="DD14" s="48">
        <f t="shared" si="67"/>
        <v>0</v>
      </c>
      <c r="DE14" s="48">
        <f t="shared" si="67"/>
        <v>0</v>
      </c>
      <c r="DF14" s="48">
        <f t="shared" si="67"/>
        <v>0</v>
      </c>
      <c r="DG14" s="48">
        <f t="shared" si="67"/>
        <v>0</v>
      </c>
      <c r="DH14" s="48">
        <f t="shared" si="67"/>
        <v>0</v>
      </c>
      <c r="DI14" s="48">
        <f t="shared" si="67"/>
        <v>0</v>
      </c>
      <c r="DJ14" s="48">
        <f t="shared" si="67"/>
        <v>0</v>
      </c>
      <c r="DK14" s="48">
        <f t="shared" si="67"/>
        <v>0</v>
      </c>
      <c r="DL14" s="48">
        <f t="shared" si="67"/>
        <v>0</v>
      </c>
      <c r="DM14" s="48">
        <f t="shared" si="67"/>
        <v>0</v>
      </c>
      <c r="DN14" s="48">
        <f t="shared" si="67"/>
        <v>0</v>
      </c>
      <c r="DO14" s="48">
        <f t="shared" si="67"/>
        <v>0</v>
      </c>
      <c r="DP14" s="48">
        <f t="shared" si="67"/>
        <v>0</v>
      </c>
      <c r="DQ14" s="48">
        <f t="shared" si="67"/>
        <v>0</v>
      </c>
      <c r="DR14" s="48">
        <f t="shared" si="67"/>
        <v>0</v>
      </c>
      <c r="DS14" s="48">
        <f t="shared" si="67"/>
        <v>0</v>
      </c>
      <c r="DT14" s="48">
        <f t="shared" si="67"/>
        <v>0</v>
      </c>
      <c r="DU14" s="48">
        <f t="shared" si="67"/>
        <v>0</v>
      </c>
      <c r="DV14" s="48">
        <f t="shared" si="67"/>
        <v>0</v>
      </c>
      <c r="DW14" s="48">
        <f t="shared" si="67"/>
        <v>0</v>
      </c>
      <c r="DX14" s="48">
        <f t="shared" si="67"/>
        <v>0</v>
      </c>
      <c r="DY14" s="48">
        <f t="shared" si="67"/>
        <v>0</v>
      </c>
    </row>
    <row r="16" spans="2:129" x14ac:dyDescent="0.25">
      <c r="B16" s="22"/>
      <c r="C16" s="22"/>
      <c r="D16" s="23" t="s">
        <v>99</v>
      </c>
      <c r="E16" s="23"/>
      <c r="F16" s="24" t="s">
        <v>100</v>
      </c>
      <c r="G16" s="25"/>
      <c r="H16" s="25"/>
      <c r="I16" s="25"/>
      <c r="J16" s="25"/>
      <c r="K16" s="25"/>
      <c r="L16" s="25"/>
      <c r="M16" s="55" t="s">
        <v>135</v>
      </c>
      <c r="N16" s="56"/>
      <c r="O16" s="56"/>
      <c r="P16" s="56"/>
      <c r="Q16" s="56"/>
      <c r="R16" s="56"/>
      <c r="S16" s="56"/>
      <c r="T16" s="56"/>
      <c r="U16" s="56"/>
      <c r="V16" s="56"/>
      <c r="W16" s="56"/>
      <c r="X16" s="56"/>
      <c r="Y16" s="56"/>
      <c r="Z16" s="56"/>
      <c r="AA16" s="56"/>
      <c r="AB16" s="56"/>
      <c r="AC16" s="56"/>
      <c r="AD16" s="56"/>
      <c r="AE16" s="56"/>
      <c r="AF16" s="56"/>
      <c r="CV16" s="6" t="s">
        <v>101</v>
      </c>
    </row>
    <row r="17" spans="2:129" ht="39" x14ac:dyDescent="0.3">
      <c r="B17" s="13" t="s">
        <v>54</v>
      </c>
      <c r="C17" s="10" t="s">
        <v>115</v>
      </c>
      <c r="D17" s="36" t="s">
        <v>116</v>
      </c>
      <c r="E17" s="36" t="s">
        <v>117</v>
      </c>
      <c r="F17" s="27" t="str">
        <f>' B_Populations'!$H$8</f>
        <v>White-Not Hispanic</v>
      </c>
      <c r="G17" s="27" t="str">
        <f>' B_Populations'!$J$8</f>
        <v>Hispanic</v>
      </c>
      <c r="H17" s="27" t="str">
        <f>' B_Populations'!$L$8</f>
        <v>Black-Not Hispanic</v>
      </c>
      <c r="I17" s="27" t="str">
        <f>' B_Populations'!$N$8</f>
        <v>Asian</v>
      </c>
      <c r="J17" s="27" t="str">
        <f>' B_Populations'!$P$8</f>
        <v>American Indian/Alaska Native</v>
      </c>
      <c r="K17" s="27" t="str">
        <f>' B_Populations'!$R$8</f>
        <v>Other</v>
      </c>
      <c r="L17" s="27" t="str">
        <f>' B_Populations'!$T$8</f>
        <v>Other</v>
      </c>
      <c r="M17" s="57" t="str">
        <f>'C_Health Regions'!$B$4</f>
        <v>Region 1</v>
      </c>
      <c r="N17" s="57" t="str">
        <f>'C_Health Regions'!$D$4</f>
        <v>Region 2</v>
      </c>
      <c r="O17" s="57" t="str">
        <f>'C_Health Regions'!$F$4</f>
        <v>Region 3</v>
      </c>
      <c r="P17" s="57" t="str">
        <f>'C_Health Regions'!$H$4</f>
        <v>Region 4</v>
      </c>
      <c r="Q17" s="57" t="str">
        <f>'C_Health Regions'!$J$4</f>
        <v>Region 5</v>
      </c>
      <c r="R17" s="57" t="str">
        <f>'C_Health Regions'!$L$4</f>
        <v>Region 6</v>
      </c>
      <c r="S17" s="57" t="str">
        <f>'C_Health Regions'!$N$4</f>
        <v>Region 7</v>
      </c>
      <c r="T17" s="57" t="str">
        <f>'C_Health Regions'!$P$4</f>
        <v>Region 8</v>
      </c>
      <c r="U17" s="57" t="str">
        <f>'C_Health Regions'!$R$4</f>
        <v>Region 9</v>
      </c>
      <c r="V17" s="57" t="str">
        <f>'C_Health Regions'!$T$4</f>
        <v>Region 10</v>
      </c>
      <c r="W17" s="57" t="str">
        <f>'C_Health Regions'!$V$4</f>
        <v>Region 11</v>
      </c>
      <c r="X17" s="57" t="str">
        <f>'C_Health Regions'!$X$4</f>
        <v>Region 12</v>
      </c>
      <c r="Y17" s="57" t="str">
        <f>'C_Health Regions'!$Z$4</f>
        <v>Region 13</v>
      </c>
      <c r="Z17" s="57" t="str">
        <f>'C_Health Regions'!$AB$4</f>
        <v>Region 14</v>
      </c>
      <c r="AA17" s="57" t="str">
        <f>'C_Health Regions'!$AD$4</f>
        <v>Region 15</v>
      </c>
      <c r="AB17" s="57" t="str">
        <f>'C_Health Regions'!$AF$4</f>
        <v>Region 16</v>
      </c>
      <c r="AC17" s="57" t="str">
        <f>'C_Health Regions'!$AH$4</f>
        <v>Region 17</v>
      </c>
      <c r="AD17" s="57" t="str">
        <f>'C_Health Regions'!$AJ$4</f>
        <v>Region 18</v>
      </c>
      <c r="AE17" s="57" t="str">
        <f>'C_Health Regions'!$AL$4</f>
        <v>Region 19</v>
      </c>
      <c r="AF17" s="57" t="str">
        <f>'C_Health Regions'!$AN$4</f>
        <v>Region 20</v>
      </c>
      <c r="AG17" s="2"/>
      <c r="AH17" s="41" t="s">
        <v>105</v>
      </c>
      <c r="AI17" s="41" t="s">
        <v>106</v>
      </c>
      <c r="AJ17" s="41" t="s">
        <v>107</v>
      </c>
      <c r="AK17" s="41" t="s">
        <v>106</v>
      </c>
      <c r="AL17" s="41" t="s">
        <v>108</v>
      </c>
      <c r="AM17" s="41" t="s">
        <v>106</v>
      </c>
      <c r="AN17" s="41" t="str">
        <f>' B_Populations'!$H$8</f>
        <v>White-Not Hispanic</v>
      </c>
      <c r="AO17" s="41" t="s">
        <v>106</v>
      </c>
      <c r="AP17" s="41" t="str">
        <f>' B_Populations'!$J$8</f>
        <v>Hispanic</v>
      </c>
      <c r="AQ17" s="41" t="s">
        <v>106</v>
      </c>
      <c r="AR17" s="41" t="str">
        <f>' B_Populations'!$L$8</f>
        <v>Black-Not Hispanic</v>
      </c>
      <c r="AS17" s="41" t="s">
        <v>106</v>
      </c>
      <c r="AT17" s="41" t="str">
        <f>' B_Populations'!$N$8</f>
        <v>Asian</v>
      </c>
      <c r="AU17" s="41" t="s">
        <v>106</v>
      </c>
      <c r="AV17" s="41" t="str">
        <f>' B_Populations'!$P$8</f>
        <v>American Indian/Alaska Native</v>
      </c>
      <c r="AW17" s="41" t="s">
        <v>106</v>
      </c>
      <c r="AX17" s="41" t="str">
        <f>' B_Populations'!$R$8</f>
        <v>Other</v>
      </c>
      <c r="AY17" s="41" t="s">
        <v>106</v>
      </c>
      <c r="AZ17" s="41" t="str">
        <f>' B_Populations'!$T$8</f>
        <v>Other</v>
      </c>
      <c r="BA17" s="41" t="s">
        <v>106</v>
      </c>
      <c r="BB17" s="2"/>
      <c r="BC17" s="41" t="str">
        <f>'C_Health Regions'!$B$4</f>
        <v>Region 1</v>
      </c>
      <c r="BD17" s="41" t="s">
        <v>106</v>
      </c>
      <c r="BE17" s="41" t="str">
        <f>'C_Health Regions'!$D$4</f>
        <v>Region 2</v>
      </c>
      <c r="BF17" s="41" t="s">
        <v>106</v>
      </c>
      <c r="BG17" s="41" t="str">
        <f>'C_Health Regions'!$F$4</f>
        <v>Region 3</v>
      </c>
      <c r="BH17" s="41" t="s">
        <v>106</v>
      </c>
      <c r="BI17" s="41" t="str">
        <f>'C_Health Regions'!$H$4</f>
        <v>Region 4</v>
      </c>
      <c r="BJ17" s="41" t="s">
        <v>106</v>
      </c>
      <c r="BK17" s="41" t="str">
        <f>'C_Health Regions'!$J$4</f>
        <v>Region 5</v>
      </c>
      <c r="BL17" s="41" t="s">
        <v>106</v>
      </c>
      <c r="BM17" s="41" t="str">
        <f>'C_Health Regions'!$L$4</f>
        <v>Region 6</v>
      </c>
      <c r="BN17" s="41" t="s">
        <v>106</v>
      </c>
      <c r="BO17" s="41" t="str">
        <f>'C_Health Regions'!$N$4</f>
        <v>Region 7</v>
      </c>
      <c r="BP17" s="41" t="s">
        <v>106</v>
      </c>
      <c r="BQ17" s="41" t="str">
        <f>'C_Health Regions'!$P$4</f>
        <v>Region 8</v>
      </c>
      <c r="BR17" s="41" t="s">
        <v>106</v>
      </c>
      <c r="BS17" s="41" t="str">
        <f>'C_Health Regions'!$R$4</f>
        <v>Region 9</v>
      </c>
      <c r="BT17" s="41" t="s">
        <v>106</v>
      </c>
      <c r="BU17" s="41" t="str">
        <f>'C_Health Regions'!$T$4</f>
        <v>Region 10</v>
      </c>
      <c r="BV17" s="41" t="s">
        <v>106</v>
      </c>
      <c r="BW17" s="41" t="str">
        <f>'C_Health Regions'!$V$4</f>
        <v>Region 11</v>
      </c>
      <c r="BX17" s="41" t="s">
        <v>106</v>
      </c>
      <c r="BY17" s="41" t="str">
        <f>'C_Health Regions'!$X$4</f>
        <v>Region 12</v>
      </c>
      <c r="BZ17" s="41" t="s">
        <v>106</v>
      </c>
      <c r="CA17" s="41" t="str">
        <f>'C_Health Regions'!$Z$4</f>
        <v>Region 13</v>
      </c>
      <c r="CB17" s="41" t="s">
        <v>106</v>
      </c>
      <c r="CC17" s="41" t="str">
        <f>'C_Health Regions'!$AB$4</f>
        <v>Region 14</v>
      </c>
      <c r="CD17" s="41" t="s">
        <v>106</v>
      </c>
      <c r="CE17" s="41" t="str">
        <f>'C_Health Regions'!$AD$4</f>
        <v>Region 15</v>
      </c>
      <c r="CF17" s="41" t="s">
        <v>106</v>
      </c>
      <c r="CG17" s="41" t="str">
        <f>'C_Health Regions'!$AF$4</f>
        <v>Region 16</v>
      </c>
      <c r="CH17" s="41" t="s">
        <v>106</v>
      </c>
      <c r="CI17" s="41" t="str">
        <f>'C_Health Regions'!$AH$4</f>
        <v>Region 17</v>
      </c>
      <c r="CJ17" s="41" t="s">
        <v>106</v>
      </c>
      <c r="CK17" s="41" t="str">
        <f>'C_Health Regions'!$AJ$4</f>
        <v>Region 18</v>
      </c>
      <c r="CL17" s="41" t="s">
        <v>106</v>
      </c>
      <c r="CM17" s="41" t="str">
        <f>'C_Health Regions'!$AL$4</f>
        <v>Region 19</v>
      </c>
      <c r="CN17" s="41" t="s">
        <v>106</v>
      </c>
      <c r="CO17" s="41" t="str">
        <f>'C_Health Regions'!$AN$4</f>
        <v>Region 20</v>
      </c>
      <c r="CP17" s="41" t="s">
        <v>106</v>
      </c>
      <c r="CQ17" s="2"/>
      <c r="CR17" s="41" t="s">
        <v>136</v>
      </c>
      <c r="CS17" s="41" t="s">
        <v>114</v>
      </c>
      <c r="CU17" s="41" t="s">
        <v>54</v>
      </c>
      <c r="CV17" s="42" t="s">
        <v>55</v>
      </c>
      <c r="CW17" s="43" t="s">
        <v>56</v>
      </c>
      <c r="CX17" s="43" t="s">
        <v>57</v>
      </c>
      <c r="CY17" s="27" t="str">
        <f>' B_Populations'!$H$8</f>
        <v>White-Not Hispanic</v>
      </c>
      <c r="CZ17" s="27" t="str">
        <f>' B_Populations'!$J$8</f>
        <v>Hispanic</v>
      </c>
      <c r="DA17" s="27" t="str">
        <f>' B_Populations'!$L$8</f>
        <v>Black-Not Hispanic</v>
      </c>
      <c r="DB17" s="27" t="str">
        <f>' B_Populations'!$N$8</f>
        <v>Asian</v>
      </c>
      <c r="DC17" s="27" t="str">
        <f>' B_Populations'!$P$8</f>
        <v>American Indian/Alaska Native</v>
      </c>
      <c r="DD17" s="27" t="str">
        <f>' B_Populations'!$R$8</f>
        <v>Other</v>
      </c>
      <c r="DE17" s="27" t="str">
        <f>' B_Populations'!$T$8</f>
        <v>Other</v>
      </c>
      <c r="DF17" s="44" t="str">
        <f>'C_Health Regions'!$B$4</f>
        <v>Region 1</v>
      </c>
      <c r="DG17" s="44" t="str">
        <f>'C_Health Regions'!$D$4</f>
        <v>Region 2</v>
      </c>
      <c r="DH17" s="44" t="str">
        <f>'C_Health Regions'!$F$4</f>
        <v>Region 3</v>
      </c>
      <c r="DI17" s="44" t="str">
        <f>'C_Health Regions'!$H$4</f>
        <v>Region 4</v>
      </c>
      <c r="DJ17" s="44" t="str">
        <f>'C_Health Regions'!$J$4</f>
        <v>Region 5</v>
      </c>
      <c r="DK17" s="44" t="str">
        <f>'C_Health Regions'!$L$4</f>
        <v>Region 6</v>
      </c>
      <c r="DL17" s="44" t="str">
        <f>'C_Health Regions'!$N$4</f>
        <v>Region 7</v>
      </c>
      <c r="DM17" s="44" t="str">
        <f>'C_Health Regions'!$P$4</f>
        <v>Region 8</v>
      </c>
      <c r="DN17" s="44" t="str">
        <f>'C_Health Regions'!$R$4</f>
        <v>Region 9</v>
      </c>
      <c r="DO17" s="44" t="str">
        <f>'C_Health Regions'!$T$4</f>
        <v>Region 10</v>
      </c>
      <c r="DP17" s="44" t="str">
        <f>'C_Health Regions'!$V$4</f>
        <v>Region 11</v>
      </c>
      <c r="DQ17" s="44" t="str">
        <f>'C_Health Regions'!$X$4</f>
        <v>Region 12</v>
      </c>
      <c r="DR17" s="44" t="str">
        <f>'C_Health Regions'!$Z$4</f>
        <v>Region 13</v>
      </c>
      <c r="DS17" s="44" t="str">
        <f>'C_Health Regions'!$AB$4</f>
        <v>Region 14</v>
      </c>
      <c r="DT17" s="44" t="str">
        <f>'C_Health Regions'!$AD$4</f>
        <v>Region 15</v>
      </c>
      <c r="DU17" s="44" t="str">
        <f>'C_Health Regions'!$AF$4</f>
        <v>Region 16</v>
      </c>
      <c r="DV17" s="44" t="str">
        <f>'C_Health Regions'!$AH$4</f>
        <v>Region 17</v>
      </c>
      <c r="DW17" s="44" t="str">
        <f>'C_Health Regions'!$AJ$4</f>
        <v>Region 18</v>
      </c>
      <c r="DX17" s="44" t="str">
        <f>'C_Health Regions'!$AL$4</f>
        <v>Region 19</v>
      </c>
      <c r="DY17" s="44" t="str">
        <f>'C_Health Regions'!$AN$4</f>
        <v>Region 20</v>
      </c>
    </row>
    <row r="18" spans="2:129" x14ac:dyDescent="0.25">
      <c r="B18" s="7" t="str">
        <f>' B_Populations'!$A$9</f>
        <v>65-74</v>
      </c>
      <c r="C18" s="49"/>
      <c r="D18" s="37"/>
      <c r="E18" s="38"/>
      <c r="F18" s="28"/>
      <c r="G18" s="28"/>
      <c r="H18" s="28"/>
      <c r="I18" s="28"/>
      <c r="J18" s="51"/>
      <c r="K18" s="51"/>
      <c r="L18" s="34"/>
      <c r="M18" s="58"/>
      <c r="N18" s="58"/>
      <c r="O18" s="58"/>
      <c r="P18" s="58"/>
      <c r="Q18" s="58"/>
      <c r="R18" s="58"/>
      <c r="S18" s="58"/>
      <c r="T18" s="58"/>
      <c r="U18" s="58"/>
      <c r="V18" s="58"/>
      <c r="W18" s="58"/>
      <c r="X18" s="58"/>
      <c r="Y18" s="58"/>
      <c r="Z18" s="62"/>
      <c r="AA18" s="59"/>
      <c r="AB18" s="59"/>
      <c r="AC18" s="59"/>
      <c r="AD18" s="59"/>
      <c r="AE18" s="59"/>
      <c r="AF18" s="59"/>
      <c r="AG18" s="9"/>
      <c r="AH18" s="68">
        <f>' B_Populations'!B9</f>
        <v>0</v>
      </c>
      <c r="AI18" s="68">
        <f>IF(AH18=0,0,($C$18/$AH$18)*100000)</f>
        <v>0</v>
      </c>
      <c r="AJ18" s="68">
        <f>' B_Populations'!D9</f>
        <v>0</v>
      </c>
      <c r="AK18" s="68">
        <f>IF(AJ18=0,0,($D$18/$AJ$18)*100000)</f>
        <v>0</v>
      </c>
      <c r="AL18" s="68">
        <f>' B_Populations'!F9</f>
        <v>0</v>
      </c>
      <c r="AM18" s="68">
        <f>IF(AL18=0,0,($E$18/$AL$18)*100000)</f>
        <v>0</v>
      </c>
      <c r="AN18" s="68">
        <f>' B_Populations'!H9</f>
        <v>0</v>
      </c>
      <c r="AO18" s="68">
        <f>IF(AN18=0,0,($F$18/$AN$18)*100000)</f>
        <v>0</v>
      </c>
      <c r="AP18" s="68">
        <f>' B_Populations'!J9</f>
        <v>0</v>
      </c>
      <c r="AQ18" s="68">
        <f>IF(AP18=0,0,($G$18/$AP$18)*100000)</f>
        <v>0</v>
      </c>
      <c r="AR18" s="68">
        <f>' B_Populations'!L9</f>
        <v>0</v>
      </c>
      <c r="AS18" s="68">
        <f>IF(AR18=0,0,($H$18/$AR$18)*100000)</f>
        <v>0</v>
      </c>
      <c r="AT18" s="68">
        <f>' B_Populations'!N9</f>
        <v>0</v>
      </c>
      <c r="AU18" s="68">
        <f>IF(AT18=0,0,($I$18/$AT$18)*100000)</f>
        <v>0</v>
      </c>
      <c r="AV18" s="68">
        <f>' B_Populations'!P9</f>
        <v>0</v>
      </c>
      <c r="AW18" s="68">
        <f>IF(AV18=0,0,($J$18/$AV$18)*100000)</f>
        <v>0</v>
      </c>
      <c r="AX18" s="68">
        <f>' B_Populations'!R9</f>
        <v>0</v>
      </c>
      <c r="AY18" s="68">
        <f>IF(AX18=0,0,($K$18/$AX$18)*100000)</f>
        <v>0</v>
      </c>
      <c r="AZ18" s="68">
        <f>' B_Populations'!T9</f>
        <v>0</v>
      </c>
      <c r="BA18" s="68">
        <f>IF(AZ18=0,0,($L$18/$AZ$18)*100000)</f>
        <v>0</v>
      </c>
      <c r="BB18" s="4"/>
      <c r="BC18" s="68">
        <f>'C_Health Regions'!B5</f>
        <v>0</v>
      </c>
      <c r="BD18" s="68">
        <f>IF(BC18=0,0,($M$18/$BC$18)*100000)</f>
        <v>0</v>
      </c>
      <c r="BE18" s="68">
        <f>'C_Health Regions'!D5</f>
        <v>0</v>
      </c>
      <c r="BF18" s="68">
        <f>IF(BE18=0,0,($N$18/$BE$18)*100000)</f>
        <v>0</v>
      </c>
      <c r="BG18" s="68">
        <f>'C_Health Regions'!F5</f>
        <v>0</v>
      </c>
      <c r="BH18" s="68">
        <f>IF(BG18=0,0,($N$18/$BG$18)*100000)</f>
        <v>0</v>
      </c>
      <c r="BI18" s="68">
        <f>'C_Health Regions'!H5</f>
        <v>0</v>
      </c>
      <c r="BJ18" s="68">
        <f>IF(BI18=0,0,($N$18/$BI$18)*100000)</f>
        <v>0</v>
      </c>
      <c r="BK18" s="68">
        <f>'C_Health Regions'!J5</f>
        <v>0</v>
      </c>
      <c r="BL18" s="68">
        <f>IF(BK18=0,0,($N$18/$BK$18)*100000)</f>
        <v>0</v>
      </c>
      <c r="BM18" s="68">
        <f>'C_Health Regions'!L5</f>
        <v>0</v>
      </c>
      <c r="BN18" s="68">
        <f>IF(BM18=0,0,($N$18/$BM$18)*100000)</f>
        <v>0</v>
      </c>
      <c r="BO18" s="68">
        <f>'C_Health Regions'!N5</f>
        <v>0</v>
      </c>
      <c r="BP18" s="68">
        <f>IF(BO18=0,0,($N$18/$BO$18)*100000)</f>
        <v>0</v>
      </c>
      <c r="BQ18" s="68">
        <f>'C_Health Regions'!P5</f>
        <v>0</v>
      </c>
      <c r="BR18" s="68">
        <f>IF(BQ18=0,0,($N$18/$BQ$18)*100000)</f>
        <v>0</v>
      </c>
      <c r="BS18" s="68">
        <f>'C_Health Regions'!R5</f>
        <v>0</v>
      </c>
      <c r="BT18" s="68">
        <f>IF(BS18=0,0,($N$18/$BS$18)*100000)</f>
        <v>0</v>
      </c>
      <c r="BU18" s="68">
        <f>'C_Health Regions'!T5</f>
        <v>0</v>
      </c>
      <c r="BV18" s="68">
        <f>IF(BU18=0,0,($N$18/$BU$18)*100000)</f>
        <v>0</v>
      </c>
      <c r="BW18" s="68">
        <f>'C_Health Regions'!V5</f>
        <v>0</v>
      </c>
      <c r="BX18" s="68">
        <f>IF(BW18=0,0,($N$18/$BW$18)*100000)</f>
        <v>0</v>
      </c>
      <c r="BY18" s="68">
        <f>'C_Health Regions'!X5</f>
        <v>0</v>
      </c>
      <c r="BZ18" s="68">
        <f>IF(BY18=0,0,($N$18/$BY$18)*100000)</f>
        <v>0</v>
      </c>
      <c r="CA18" s="68">
        <f>'C_Health Regions'!Z5</f>
        <v>0</v>
      </c>
      <c r="CB18" s="68">
        <f>IF(CA18=0,0,($N$18/$CA$18)*100000)</f>
        <v>0</v>
      </c>
      <c r="CC18" s="68">
        <f>'C_Health Regions'!AB5</f>
        <v>0</v>
      </c>
      <c r="CD18" s="68">
        <f>IF(CC18=0,0,($N$18/$CC$18)*100000)</f>
        <v>0</v>
      </c>
      <c r="CE18" s="68">
        <f>'C_Health Regions'!AD29</f>
        <v>0</v>
      </c>
      <c r="CF18" s="68">
        <f>IF(CE18=0,0,($AA$4/$CE$4)*100000)</f>
        <v>0</v>
      </c>
      <c r="CG18" s="68">
        <f>'C_Health Regions'!AF29</f>
        <v>0</v>
      </c>
      <c r="CH18" s="68">
        <f>IF(CG18=0,0,($AB$4/$CG$4)*100000)</f>
        <v>0</v>
      </c>
      <c r="CI18" s="68">
        <f>'C_Health Regions'!AH29</f>
        <v>0</v>
      </c>
      <c r="CJ18" s="68">
        <f>IF(CI18=0,0,($AC$4/$CI$4)*100000)</f>
        <v>0</v>
      </c>
      <c r="CK18" s="68">
        <f>'C_Health Regions'!AJ78</f>
        <v>0</v>
      </c>
      <c r="CL18" s="68">
        <f>IF(CK18=0,0,($AD$4/$CK$4)*100000)</f>
        <v>0</v>
      </c>
      <c r="CM18" s="68">
        <f>'C_Health Regions'!AL78</f>
        <v>0</v>
      </c>
      <c r="CN18" s="68">
        <f>IF(CM18=0,0,($AE$4/$CM$4)*100000)</f>
        <v>0</v>
      </c>
      <c r="CO18" s="68">
        <f>'C_Health Regions'!AN29</f>
        <v>0</v>
      </c>
      <c r="CP18" s="68">
        <f>IF(CO18=0,0,($AF$4/$CO$4)*100000)</f>
        <v>0</v>
      </c>
      <c r="CQ18" s="9"/>
      <c r="CR18" s="66">
        <v>3795</v>
      </c>
      <c r="CS18" s="67">
        <v>1.3818E-2</v>
      </c>
      <c r="CU18" s="7" t="str">
        <f>' B_Populations'!$A$9</f>
        <v>65-74</v>
      </c>
      <c r="CV18" s="74">
        <f t="shared" ref="CV18:CV20" si="68">AI18*CS18</f>
        <v>0</v>
      </c>
      <c r="CW18" s="75">
        <f t="shared" ref="CW18:CW20" si="69">AK18*CS18</f>
        <v>0</v>
      </c>
      <c r="CX18" s="75">
        <f t="shared" ref="CX18:CX20" si="70">AM18*CS18</f>
        <v>0</v>
      </c>
      <c r="CY18" s="40">
        <f t="shared" ref="CY18:CY20" si="71">AO18*CS18</f>
        <v>0</v>
      </c>
      <c r="CZ18" s="40">
        <f t="shared" ref="CZ18:CZ20" si="72">AQ18*CS18</f>
        <v>0</v>
      </c>
      <c r="DA18" s="40">
        <f t="shared" ref="DA18:DA20" si="73">AS18*CS18</f>
        <v>0</v>
      </c>
      <c r="DB18" s="40">
        <f t="shared" ref="DB18:DB20" si="74">AU18*CS18</f>
        <v>0</v>
      </c>
      <c r="DC18" s="40">
        <f t="shared" ref="DC18:DC20" si="75">AW18*CS18</f>
        <v>0</v>
      </c>
      <c r="DD18" s="40">
        <f t="shared" ref="DD18:DD20" si="76">AY18*CS18</f>
        <v>0</v>
      </c>
      <c r="DE18" s="40">
        <f t="shared" ref="DE18:DE20" si="77">BA18*CS18</f>
        <v>0</v>
      </c>
      <c r="DF18" s="40">
        <f>BD18*CS18</f>
        <v>0</v>
      </c>
      <c r="DG18" s="40">
        <f>BF18*CS18</f>
        <v>0</v>
      </c>
      <c r="DH18" s="40">
        <f>BH18*CS18</f>
        <v>0</v>
      </c>
      <c r="DI18" s="40">
        <f>BJ18*CS18</f>
        <v>0</v>
      </c>
      <c r="DJ18" s="40">
        <f>BL18*CS18</f>
        <v>0</v>
      </c>
      <c r="DK18" s="40">
        <f>BN18*CS18</f>
        <v>0</v>
      </c>
      <c r="DL18" s="40">
        <f>BO18*CS18</f>
        <v>0</v>
      </c>
      <c r="DM18" s="40">
        <f>BR18*CS18</f>
        <v>0</v>
      </c>
      <c r="DN18" s="40">
        <f>BT18*CS18</f>
        <v>0</v>
      </c>
      <c r="DO18" s="40">
        <f>BV18*CS18</f>
        <v>0</v>
      </c>
      <c r="DP18" s="40">
        <f>BX18*CS18</f>
        <v>0</v>
      </c>
      <c r="DQ18" s="40">
        <f>BZ18*CS18</f>
        <v>0</v>
      </c>
      <c r="DR18" s="40">
        <f>CB18*CS18</f>
        <v>0</v>
      </c>
      <c r="DS18" s="40">
        <f>CD18*CS18</f>
        <v>0</v>
      </c>
      <c r="DT18" s="40">
        <f>CE18*CS18</f>
        <v>0</v>
      </c>
      <c r="DU18" s="40">
        <f>CF18*CS18</f>
        <v>0</v>
      </c>
      <c r="DV18" s="40">
        <f>CG18*CS18</f>
        <v>0</v>
      </c>
      <c r="DW18" s="40">
        <f>CH18*CS18</f>
        <v>0</v>
      </c>
      <c r="DX18" s="40">
        <f>CI18*CS18</f>
        <v>0</v>
      </c>
      <c r="DY18" s="40">
        <f>CJ18*CS18</f>
        <v>0</v>
      </c>
    </row>
    <row r="19" spans="2:129" x14ac:dyDescent="0.25">
      <c r="B19" s="8" t="str">
        <f>' B_Populations'!$A$10</f>
        <v>75-84</v>
      </c>
      <c r="C19" s="190"/>
      <c r="D19" s="191"/>
      <c r="E19" s="39"/>
      <c r="F19" s="30"/>
      <c r="G19" s="30"/>
      <c r="H19" s="30"/>
      <c r="I19" s="30"/>
      <c r="J19" s="52"/>
      <c r="K19" s="52"/>
      <c r="L19" s="35"/>
      <c r="M19" s="60"/>
      <c r="N19" s="60"/>
      <c r="O19" s="60"/>
      <c r="P19" s="60"/>
      <c r="Q19" s="60"/>
      <c r="R19" s="60"/>
      <c r="S19" s="60"/>
      <c r="T19" s="60"/>
      <c r="U19" s="60"/>
      <c r="V19" s="60"/>
      <c r="W19" s="60"/>
      <c r="X19" s="60"/>
      <c r="Y19" s="60"/>
      <c r="Z19" s="63"/>
      <c r="AA19" s="61"/>
      <c r="AB19" s="61"/>
      <c r="AC19" s="61"/>
      <c r="AD19" s="61"/>
      <c r="AE19" s="61"/>
      <c r="AF19" s="61"/>
      <c r="AG19" s="9"/>
      <c r="AH19" s="68">
        <f>' B_Populations'!B10</f>
        <v>0</v>
      </c>
      <c r="AI19" s="68">
        <f>IF(AH19=0,0,($C$19/$AH$19)*100000)</f>
        <v>0</v>
      </c>
      <c r="AJ19" s="68">
        <f>' B_Populations'!D10</f>
        <v>0</v>
      </c>
      <c r="AK19" s="68">
        <f>IF(AJ19=0,0,($D$19/$AJ$19)*100000)</f>
        <v>0</v>
      </c>
      <c r="AL19" s="68">
        <f>' B_Populations'!F10</f>
        <v>0</v>
      </c>
      <c r="AM19" s="68">
        <f>IF(AL19=0,0,($E$19/$AL$19)*100000)</f>
        <v>0</v>
      </c>
      <c r="AN19" s="68">
        <f>' B_Populations'!H10</f>
        <v>0</v>
      </c>
      <c r="AO19" s="68">
        <f>IF(AN19=0,0,($F$19/$AN$19)*100000)</f>
        <v>0</v>
      </c>
      <c r="AP19" s="68">
        <f>' B_Populations'!J10</f>
        <v>0</v>
      </c>
      <c r="AQ19" s="68">
        <f>IF(AP19=0,0,($G$19/$AP$19)*100000)</f>
        <v>0</v>
      </c>
      <c r="AR19" s="68">
        <f>' B_Populations'!L10</f>
        <v>0</v>
      </c>
      <c r="AS19" s="68">
        <f>IF(AR19=0,0,($H$19/$AR$19)*100000)</f>
        <v>0</v>
      </c>
      <c r="AT19" s="68">
        <f>' B_Populations'!N10</f>
        <v>0</v>
      </c>
      <c r="AU19" s="68">
        <f>IF(AT19=0,0,($I$19/$AT$19)*100000)</f>
        <v>0</v>
      </c>
      <c r="AV19" s="68">
        <f>' B_Populations'!P10</f>
        <v>0</v>
      </c>
      <c r="AW19" s="68">
        <f>IF(AV19=0,0,($J$19/$AV$19)*100000)</f>
        <v>0</v>
      </c>
      <c r="AX19" s="68">
        <f>' B_Populations'!R10</f>
        <v>0</v>
      </c>
      <c r="AY19" s="68">
        <f>IF(AX19=0,0,($K$19/$AX$19)*100000)</f>
        <v>0</v>
      </c>
      <c r="AZ19" s="68">
        <f>' B_Populations'!T10</f>
        <v>0</v>
      </c>
      <c r="BA19" s="68">
        <f>IF(AZ19=0,0,($L$19/$AZ$19)*100000)</f>
        <v>0</v>
      </c>
      <c r="BB19" s="4"/>
      <c r="BC19" s="68">
        <f>'C_Health Regions'!B6</f>
        <v>0</v>
      </c>
      <c r="BD19" s="68">
        <f>IF(BC19=0,0,($M$19/$BC$19)*100000)</f>
        <v>0</v>
      </c>
      <c r="BE19" s="68">
        <f>'C_Health Regions'!D6</f>
        <v>0</v>
      </c>
      <c r="BF19" s="68">
        <f>IF(BE19=0,0,($N$19/$BE$19)*100000)</f>
        <v>0</v>
      </c>
      <c r="BG19" s="68">
        <f>'C_Health Regions'!F6</f>
        <v>0</v>
      </c>
      <c r="BH19" s="68">
        <f>IF(BG19=0,0,($N$19/$BG$19)*100000)</f>
        <v>0</v>
      </c>
      <c r="BI19" s="68">
        <f>'C_Health Regions'!H6</f>
        <v>0</v>
      </c>
      <c r="BJ19" s="68">
        <f>IF(BI19=0,0,($N$19/$BI$19)*100000)</f>
        <v>0</v>
      </c>
      <c r="BK19" s="68">
        <f>'C_Health Regions'!J6</f>
        <v>0</v>
      </c>
      <c r="BL19" s="68">
        <f>IF(BK19=0,0,($N$19/$BK$19)*100000)</f>
        <v>0</v>
      </c>
      <c r="BM19" s="68">
        <f>'C_Health Regions'!L6</f>
        <v>0</v>
      </c>
      <c r="BN19" s="68">
        <f>IF(BM19=0,0,($N$19/$BM$19)*100000)</f>
        <v>0</v>
      </c>
      <c r="BO19" s="68">
        <f>'C_Health Regions'!N6</f>
        <v>0</v>
      </c>
      <c r="BP19" s="68">
        <f>IF(BO19=0,0,($N$19/$BO$19)*100000)</f>
        <v>0</v>
      </c>
      <c r="BQ19" s="68">
        <f>'C_Health Regions'!P6</f>
        <v>0</v>
      </c>
      <c r="BR19" s="68">
        <f>IF(BQ19=0,0,($N$19/$BQ$19)*100000)</f>
        <v>0</v>
      </c>
      <c r="BS19" s="68">
        <f>'C_Health Regions'!R6</f>
        <v>0</v>
      </c>
      <c r="BT19" s="68">
        <f>IF(BS19=0,0,($N$19/$BS$19)*100000)</f>
        <v>0</v>
      </c>
      <c r="BU19" s="68">
        <f>'C_Health Regions'!T6</f>
        <v>0</v>
      </c>
      <c r="BV19" s="68">
        <f>IF(BU19=0,0,($N$19/$BU$19)*100000)</f>
        <v>0</v>
      </c>
      <c r="BW19" s="68">
        <f>'C_Health Regions'!V6</f>
        <v>0</v>
      </c>
      <c r="BX19" s="68">
        <f>IF(BW19=0,0,($N$19/$BW$19)*100000)</f>
        <v>0</v>
      </c>
      <c r="BY19" s="68">
        <f>'C_Health Regions'!X6</f>
        <v>0</v>
      </c>
      <c r="BZ19" s="68">
        <f>IF(BY19=0,0,($N$19/$BY$19)*100000)</f>
        <v>0</v>
      </c>
      <c r="CA19" s="68">
        <f>'C_Health Regions'!Z6</f>
        <v>0</v>
      </c>
      <c r="CB19" s="68">
        <f>IF(CA19=0,0,($N$19/$CA$19)*100000)</f>
        <v>0</v>
      </c>
      <c r="CC19" s="68">
        <f>'C_Health Regions'!AB6</f>
        <v>0</v>
      </c>
      <c r="CD19" s="68">
        <f>IF(CC19=0,0,($N$19/$CC$19)*100000)</f>
        <v>0</v>
      </c>
      <c r="CE19" s="68">
        <f>'C_Health Regions'!AD30</f>
        <v>0</v>
      </c>
      <c r="CF19" s="68">
        <f>IF(CE19=0,0,($AA$4/$CE$5)*100000)</f>
        <v>0</v>
      </c>
      <c r="CG19" s="68">
        <f>'C_Health Regions'!AF30</f>
        <v>0</v>
      </c>
      <c r="CH19" s="68">
        <f>IF(CG19=0,0,($AB$4/$CG$5)*100000)</f>
        <v>0</v>
      </c>
      <c r="CI19" s="68">
        <f>'C_Health Regions'!AH30</f>
        <v>0</v>
      </c>
      <c r="CJ19" s="68">
        <f>IF(CI19=0,0,($AC$4/$CI$5)*100000)</f>
        <v>0</v>
      </c>
      <c r="CK19" s="68">
        <f>'C_Health Regions'!AJ79</f>
        <v>0</v>
      </c>
      <c r="CL19" s="68">
        <f>IF(CK19=0,0,($AD$4/$CK$5)*100000)</f>
        <v>0</v>
      </c>
      <c r="CM19" s="68">
        <f>'C_Health Regions'!AL79</f>
        <v>0</v>
      </c>
      <c r="CN19" s="68">
        <f>IF(CM19=0,0,($AE$4/$CM$5)*100000)</f>
        <v>0</v>
      </c>
      <c r="CO19" s="68">
        <f>'C_Health Regions'!AN30</f>
        <v>0</v>
      </c>
      <c r="CP19" s="68">
        <f>IF(CO19=0,0,($AF$4/$CO$5)*100000)</f>
        <v>0</v>
      </c>
      <c r="CQ19" s="9"/>
      <c r="CR19" s="66">
        <v>15192</v>
      </c>
      <c r="CS19" s="67">
        <v>5.5316999999999998E-2</v>
      </c>
      <c r="CU19" s="8" t="str">
        <f>' B_Populations'!$A$10</f>
        <v>75-84</v>
      </c>
      <c r="CV19" s="74">
        <f t="shared" si="68"/>
        <v>0</v>
      </c>
      <c r="CW19" s="75">
        <f t="shared" si="69"/>
        <v>0</v>
      </c>
      <c r="CX19" s="75">
        <f t="shared" si="70"/>
        <v>0</v>
      </c>
      <c r="CY19" s="40">
        <f t="shared" si="71"/>
        <v>0</v>
      </c>
      <c r="CZ19" s="40">
        <f t="shared" si="72"/>
        <v>0</v>
      </c>
      <c r="DA19" s="40">
        <f t="shared" si="73"/>
        <v>0</v>
      </c>
      <c r="DB19" s="40">
        <f t="shared" si="74"/>
        <v>0</v>
      </c>
      <c r="DC19" s="40">
        <f t="shared" si="75"/>
        <v>0</v>
      </c>
      <c r="DD19" s="40">
        <f t="shared" si="76"/>
        <v>0</v>
      </c>
      <c r="DE19" s="40">
        <f t="shared" si="77"/>
        <v>0</v>
      </c>
      <c r="DF19" s="40">
        <f t="shared" ref="DF19:DF20" si="78">BD19*CS19</f>
        <v>0</v>
      </c>
      <c r="DG19" s="40">
        <f t="shared" ref="DG19:DG20" si="79">BF19*CS19</f>
        <v>0</v>
      </c>
      <c r="DH19" s="40">
        <f t="shared" ref="DH19:DH20" si="80">BH19*CS19</f>
        <v>0</v>
      </c>
      <c r="DI19" s="40">
        <f t="shared" ref="DI19:DI20" si="81">BJ19*CS19</f>
        <v>0</v>
      </c>
      <c r="DJ19" s="40">
        <f t="shared" ref="DJ19:DJ20" si="82">BL19*CS19</f>
        <v>0</v>
      </c>
      <c r="DK19" s="40">
        <f t="shared" ref="DK19:DK20" si="83">BN19*CS19</f>
        <v>0</v>
      </c>
      <c r="DL19" s="40">
        <f t="shared" ref="DL19:DL20" si="84">BO19*CS19</f>
        <v>0</v>
      </c>
      <c r="DM19" s="40">
        <f t="shared" ref="DM19:DM20" si="85">BR19*CS19</f>
        <v>0</v>
      </c>
      <c r="DN19" s="40">
        <f t="shared" ref="DN19:DN20" si="86">BT19*CS19</f>
        <v>0</v>
      </c>
      <c r="DO19" s="40">
        <f t="shared" ref="DO19:DO20" si="87">BV19*CS19</f>
        <v>0</v>
      </c>
      <c r="DP19" s="40">
        <f t="shared" ref="DP19:DP20" si="88">BX19*CS19</f>
        <v>0</v>
      </c>
      <c r="DQ19" s="40">
        <f t="shared" ref="DQ19:DQ20" si="89">BZ19*CS19</f>
        <v>0</v>
      </c>
      <c r="DR19" s="40">
        <f t="shared" ref="DR19:DR20" si="90">CB19*CS19</f>
        <v>0</v>
      </c>
      <c r="DS19" s="40">
        <f t="shared" ref="DS19:DS20" si="91">CD19*CS19</f>
        <v>0</v>
      </c>
      <c r="DT19" s="40">
        <f t="shared" ref="DT19:DT20" si="92">CE19*CS19</f>
        <v>0</v>
      </c>
      <c r="DU19" s="40">
        <f t="shared" ref="DU19:DU20" si="93">CF19*CS19</f>
        <v>0</v>
      </c>
      <c r="DV19" s="40">
        <f t="shared" ref="DV19:DV20" si="94">CG19*CS19</f>
        <v>0</v>
      </c>
      <c r="DW19" s="40">
        <f t="shared" ref="DW19:DW20" si="95">CH19*CS19</f>
        <v>0</v>
      </c>
      <c r="DX19" s="40">
        <f t="shared" ref="DX19:DX20" si="96">CI19*CS19</f>
        <v>0</v>
      </c>
      <c r="DY19" s="40">
        <f t="shared" ref="DY19:DY20" si="97">CJ19*CS19</f>
        <v>0</v>
      </c>
    </row>
    <row r="20" spans="2:129" x14ac:dyDescent="0.25">
      <c r="B20" s="7" t="str">
        <f>' B_Populations'!$A$11</f>
        <v>85+</v>
      </c>
      <c r="C20" s="190"/>
      <c r="D20" s="191"/>
      <c r="E20" s="39"/>
      <c r="F20" s="30"/>
      <c r="G20" s="30"/>
      <c r="H20" s="30"/>
      <c r="I20" s="30"/>
      <c r="J20" s="52"/>
      <c r="K20" s="52"/>
      <c r="L20" s="35"/>
      <c r="M20" s="60"/>
      <c r="N20" s="60"/>
      <c r="O20" s="60"/>
      <c r="P20" s="60"/>
      <c r="Q20" s="60"/>
      <c r="R20" s="60"/>
      <c r="S20" s="60"/>
      <c r="T20" s="60"/>
      <c r="U20" s="60"/>
      <c r="V20" s="60"/>
      <c r="W20" s="60"/>
      <c r="X20" s="60"/>
      <c r="Y20" s="60"/>
      <c r="Z20" s="63"/>
      <c r="AA20" s="61"/>
      <c r="AB20" s="61"/>
      <c r="AC20" s="61"/>
      <c r="AD20" s="61"/>
      <c r="AE20" s="61"/>
      <c r="AF20" s="61"/>
      <c r="AG20" s="9"/>
      <c r="AH20" s="68">
        <f>' B_Populations'!B11</f>
        <v>0</v>
      </c>
      <c r="AI20" s="68">
        <f>IF(AH20=0,0,($C$20/$AH$20)*100000)</f>
        <v>0</v>
      </c>
      <c r="AJ20" s="68">
        <f>' B_Populations'!D11</f>
        <v>0</v>
      </c>
      <c r="AK20" s="68">
        <f>IF(AJ20=0,0,($D$20/$AJ$20)*100000)</f>
        <v>0</v>
      </c>
      <c r="AL20" s="68">
        <f>' B_Populations'!F11</f>
        <v>0</v>
      </c>
      <c r="AM20" s="68">
        <f>IF(AL20=0,0,($E$20/$AL$20)*100000)</f>
        <v>0</v>
      </c>
      <c r="AN20" s="68">
        <f>' B_Populations'!H11</f>
        <v>0</v>
      </c>
      <c r="AO20" s="68">
        <f>IF(AN20=0,0,($F$20/$AN$20)*100000)</f>
        <v>0</v>
      </c>
      <c r="AP20" s="68">
        <f>' B_Populations'!J11</f>
        <v>0</v>
      </c>
      <c r="AQ20" s="68">
        <f>IF(AP20=0,0,($G$20/$AP$20)*100000)</f>
        <v>0</v>
      </c>
      <c r="AR20" s="68">
        <f>' B_Populations'!L11</f>
        <v>0</v>
      </c>
      <c r="AS20" s="68">
        <f>IF(AR20=0,0,($H$20/$AR$20)*100000)</f>
        <v>0</v>
      </c>
      <c r="AT20" s="68">
        <f>' B_Populations'!N11</f>
        <v>0</v>
      </c>
      <c r="AU20" s="68">
        <f>IF(AT20=0,0,($I$20/$AT$20)*100000)</f>
        <v>0</v>
      </c>
      <c r="AV20" s="68">
        <f>' B_Populations'!P11</f>
        <v>0</v>
      </c>
      <c r="AW20" s="68">
        <f>IF(AV20=0,0,($J$20/$AV$20)*100000)</f>
        <v>0</v>
      </c>
      <c r="AX20" s="68">
        <f>' B_Populations'!R11</f>
        <v>0</v>
      </c>
      <c r="AY20" s="68">
        <f>IF(AX20=0,0,($K$20/$AX$20)*100000)</f>
        <v>0</v>
      </c>
      <c r="AZ20" s="68">
        <f>' B_Populations'!T11</f>
        <v>0</v>
      </c>
      <c r="BA20" s="68">
        <f>IF(AZ20=0,0,($L$20/$AZ$20)*100000)</f>
        <v>0</v>
      </c>
      <c r="BB20" s="4"/>
      <c r="BC20" s="68">
        <f>'C_Health Regions'!B7</f>
        <v>0</v>
      </c>
      <c r="BD20" s="68">
        <f>IF(BC20=0,0,($M$20/$BC$20)*100000)</f>
        <v>0</v>
      </c>
      <c r="BE20" s="68">
        <f>'C_Health Regions'!D7</f>
        <v>0</v>
      </c>
      <c r="BF20" s="68">
        <f>IF(BE20=0,0,($N$20/$BE$20)*100000)</f>
        <v>0</v>
      </c>
      <c r="BG20" s="68">
        <f>'C_Health Regions'!F7</f>
        <v>0</v>
      </c>
      <c r="BH20" s="68">
        <f>IF(BG20=0,0,($N$20/$BG$20)*100000)</f>
        <v>0</v>
      </c>
      <c r="BI20" s="68">
        <f>'C_Health Regions'!H7</f>
        <v>0</v>
      </c>
      <c r="BJ20" s="68">
        <f>IF(BI20=0,0,($N$20/$BI$20)*100000)</f>
        <v>0</v>
      </c>
      <c r="BK20" s="68">
        <f>'C_Health Regions'!J7</f>
        <v>0</v>
      </c>
      <c r="BL20" s="68">
        <f>IF(BK20=0,0,($N$20/$BK$20)*100000)</f>
        <v>0</v>
      </c>
      <c r="BM20" s="68">
        <f>'C_Health Regions'!L7</f>
        <v>0</v>
      </c>
      <c r="BN20" s="68">
        <f>IF(BM20=0,0,($N$20/$BM$20)*100000)</f>
        <v>0</v>
      </c>
      <c r="BO20" s="68">
        <f>'C_Health Regions'!N7</f>
        <v>0</v>
      </c>
      <c r="BP20" s="68">
        <f>IF(BO20=0,0,($N$20/$BO$20)*100000)</f>
        <v>0</v>
      </c>
      <c r="BQ20" s="68">
        <f>'C_Health Regions'!P7</f>
        <v>0</v>
      </c>
      <c r="BR20" s="68">
        <f>IF(BQ20=0,0,($N$20/$BQ$20)*100000)</f>
        <v>0</v>
      </c>
      <c r="BS20" s="68">
        <f>'C_Health Regions'!R7</f>
        <v>0</v>
      </c>
      <c r="BT20" s="68">
        <f>IF(BS20=0,0,($N$20/$BS$20)*100000)</f>
        <v>0</v>
      </c>
      <c r="BU20" s="68">
        <f>'C_Health Regions'!T7</f>
        <v>0</v>
      </c>
      <c r="BV20" s="68">
        <f>IF(BU20=0,0,($N$20/$BU$20)*100000)</f>
        <v>0</v>
      </c>
      <c r="BW20" s="68">
        <f>'C_Health Regions'!V7</f>
        <v>0</v>
      </c>
      <c r="BX20" s="68">
        <f>IF(BW20=0,0,($N$20/$BW$20)*100000)</f>
        <v>0</v>
      </c>
      <c r="BY20" s="68">
        <f>'C_Health Regions'!X7</f>
        <v>0</v>
      </c>
      <c r="BZ20" s="68">
        <f>IF(BY20=0,0,($N$20/$BY$20)*100000)</f>
        <v>0</v>
      </c>
      <c r="CA20" s="68">
        <f>'C_Health Regions'!Z7</f>
        <v>0</v>
      </c>
      <c r="CB20" s="68">
        <f>IF(CA20=0,0,($N$20/$CA$20)*100000)</f>
        <v>0</v>
      </c>
      <c r="CC20" s="68">
        <f>'C_Health Regions'!AB7</f>
        <v>0</v>
      </c>
      <c r="CD20" s="68">
        <f>IF(CC20=0,0,($N$20/$CC$20)*100000)</f>
        <v>0</v>
      </c>
      <c r="CE20" s="68">
        <f>'C_Health Regions'!AD31</f>
        <v>0</v>
      </c>
      <c r="CF20" s="68">
        <f>IF(CE20=0,0,($AA$4/$CE$6)*100000)</f>
        <v>0</v>
      </c>
      <c r="CG20" s="68">
        <f>'C_Health Regions'!AF31</f>
        <v>0</v>
      </c>
      <c r="CH20" s="68">
        <f>IF(CG20=0,0,($AB$4/$CG$6)*100000)</f>
        <v>0</v>
      </c>
      <c r="CI20" s="68">
        <f>'C_Health Regions'!AH31</f>
        <v>0</v>
      </c>
      <c r="CJ20" s="68">
        <f>IF(CI20=0,0,($AC$4/$CI$6)*100000)</f>
        <v>0</v>
      </c>
      <c r="CK20" s="68">
        <f>'C_Health Regions'!AJ80</f>
        <v>0</v>
      </c>
      <c r="CL20" s="68">
        <f>IF(CK20=0,0,($AD$4/$CK$6)*100000)</f>
        <v>0</v>
      </c>
      <c r="CM20" s="68">
        <f>'C_Health Regions'!AL80</f>
        <v>0</v>
      </c>
      <c r="CN20" s="68">
        <f>IF(CM20=0,0,($AE$4/$CM$6)*100000)</f>
        <v>0</v>
      </c>
      <c r="CO20" s="68">
        <f>'C_Health Regions'!AN31</f>
        <v>0</v>
      </c>
      <c r="CP20" s="68">
        <f>IF(CO20=0,0,($AF$4/$CO$6)*100000)</f>
        <v>0</v>
      </c>
      <c r="CQ20" s="9"/>
      <c r="CR20" s="66">
        <v>19920</v>
      </c>
      <c r="CS20" s="67">
        <v>7.2533E-2</v>
      </c>
      <c r="CU20" s="7" t="str">
        <f>' B_Populations'!$A$11</f>
        <v>85+</v>
      </c>
      <c r="CV20" s="74">
        <f t="shared" si="68"/>
        <v>0</v>
      </c>
      <c r="CW20" s="75">
        <f t="shared" si="69"/>
        <v>0</v>
      </c>
      <c r="CX20" s="75">
        <f t="shared" si="70"/>
        <v>0</v>
      </c>
      <c r="CY20" s="40">
        <f t="shared" si="71"/>
        <v>0</v>
      </c>
      <c r="CZ20" s="40">
        <f t="shared" si="72"/>
        <v>0</v>
      </c>
      <c r="DA20" s="40">
        <f t="shared" si="73"/>
        <v>0</v>
      </c>
      <c r="DB20" s="40">
        <f t="shared" si="74"/>
        <v>0</v>
      </c>
      <c r="DC20" s="40">
        <f t="shared" si="75"/>
        <v>0</v>
      </c>
      <c r="DD20" s="40">
        <f t="shared" si="76"/>
        <v>0</v>
      </c>
      <c r="DE20" s="40">
        <f t="shared" si="77"/>
        <v>0</v>
      </c>
      <c r="DF20" s="40">
        <f t="shared" si="78"/>
        <v>0</v>
      </c>
      <c r="DG20" s="40">
        <f t="shared" si="79"/>
        <v>0</v>
      </c>
      <c r="DH20" s="40">
        <f t="shared" si="80"/>
        <v>0</v>
      </c>
      <c r="DI20" s="40">
        <f t="shared" si="81"/>
        <v>0</v>
      </c>
      <c r="DJ20" s="40">
        <f t="shared" si="82"/>
        <v>0</v>
      </c>
      <c r="DK20" s="40">
        <f t="shared" si="83"/>
        <v>0</v>
      </c>
      <c r="DL20" s="40">
        <f t="shared" si="84"/>
        <v>0</v>
      </c>
      <c r="DM20" s="40">
        <f t="shared" si="85"/>
        <v>0</v>
      </c>
      <c r="DN20" s="40">
        <f t="shared" si="86"/>
        <v>0</v>
      </c>
      <c r="DO20" s="40">
        <f t="shared" si="87"/>
        <v>0</v>
      </c>
      <c r="DP20" s="40">
        <f t="shared" si="88"/>
        <v>0</v>
      </c>
      <c r="DQ20" s="40">
        <f t="shared" si="89"/>
        <v>0</v>
      </c>
      <c r="DR20" s="40">
        <f t="shared" si="90"/>
        <v>0</v>
      </c>
      <c r="DS20" s="40">
        <f t="shared" si="91"/>
        <v>0</v>
      </c>
      <c r="DT20" s="40">
        <f t="shared" si="92"/>
        <v>0</v>
      </c>
      <c r="DU20" s="40">
        <f t="shared" si="93"/>
        <v>0</v>
      </c>
      <c r="DV20" s="40">
        <f t="shared" si="94"/>
        <v>0</v>
      </c>
      <c r="DW20" s="40">
        <f t="shared" si="95"/>
        <v>0</v>
      </c>
      <c r="DX20" s="40">
        <f t="shared" si="96"/>
        <v>0</v>
      </c>
      <c r="DY20" s="40">
        <f t="shared" si="97"/>
        <v>0</v>
      </c>
    </row>
    <row r="21" spans="2:129" x14ac:dyDescent="0.25">
      <c r="B21" s="26" t="s">
        <v>110</v>
      </c>
      <c r="C21" s="194">
        <f t="shared" ref="C21:AF21" si="98">SUM(C18:C20)</f>
        <v>0</v>
      </c>
      <c r="D21" s="194">
        <f t="shared" si="98"/>
        <v>0</v>
      </c>
      <c r="E21" s="194">
        <f t="shared" si="98"/>
        <v>0</v>
      </c>
      <c r="F21" s="194">
        <f t="shared" si="98"/>
        <v>0</v>
      </c>
      <c r="G21" s="194">
        <f t="shared" si="98"/>
        <v>0</v>
      </c>
      <c r="H21" s="194">
        <f t="shared" si="98"/>
        <v>0</v>
      </c>
      <c r="I21" s="194">
        <f t="shared" si="98"/>
        <v>0</v>
      </c>
      <c r="J21" s="194">
        <f t="shared" si="98"/>
        <v>0</v>
      </c>
      <c r="K21" s="194">
        <f t="shared" si="98"/>
        <v>0</v>
      </c>
      <c r="L21" s="194">
        <f t="shared" si="98"/>
        <v>0</v>
      </c>
      <c r="M21" s="70">
        <f t="shared" si="98"/>
        <v>0</v>
      </c>
      <c r="N21" s="70">
        <f t="shared" si="98"/>
        <v>0</v>
      </c>
      <c r="O21" s="70">
        <f t="shared" si="98"/>
        <v>0</v>
      </c>
      <c r="P21" s="70">
        <f t="shared" si="98"/>
        <v>0</v>
      </c>
      <c r="Q21" s="70">
        <f t="shared" si="98"/>
        <v>0</v>
      </c>
      <c r="R21" s="70">
        <f t="shared" si="98"/>
        <v>0</v>
      </c>
      <c r="S21" s="70">
        <f t="shared" si="98"/>
        <v>0</v>
      </c>
      <c r="T21" s="70">
        <f t="shared" si="98"/>
        <v>0</v>
      </c>
      <c r="U21" s="70">
        <f t="shared" si="98"/>
        <v>0</v>
      </c>
      <c r="V21" s="70">
        <f t="shared" si="98"/>
        <v>0</v>
      </c>
      <c r="W21" s="70">
        <f t="shared" si="98"/>
        <v>0</v>
      </c>
      <c r="X21" s="70">
        <f t="shared" si="98"/>
        <v>0</v>
      </c>
      <c r="Y21" s="70">
        <f t="shared" si="98"/>
        <v>0</v>
      </c>
      <c r="Z21" s="70">
        <f t="shared" si="98"/>
        <v>0</v>
      </c>
      <c r="AA21" s="69">
        <f t="shared" si="98"/>
        <v>0</v>
      </c>
      <c r="AB21" s="69">
        <f t="shared" si="98"/>
        <v>0</v>
      </c>
      <c r="AC21" s="69">
        <f t="shared" si="98"/>
        <v>0</v>
      </c>
      <c r="AD21" s="69">
        <f t="shared" si="98"/>
        <v>0</v>
      </c>
      <c r="AE21" s="69">
        <f t="shared" si="98"/>
        <v>0</v>
      </c>
      <c r="AF21" s="69">
        <f t="shared" si="98"/>
        <v>0</v>
      </c>
      <c r="AH21" s="77">
        <f t="shared" ref="AH21:BA21" si="99">SUM(AH18:AH20)</f>
        <v>0</v>
      </c>
      <c r="AI21" s="77">
        <f t="shared" si="99"/>
        <v>0</v>
      </c>
      <c r="AJ21" s="77">
        <f t="shared" si="99"/>
        <v>0</v>
      </c>
      <c r="AK21" s="77">
        <f t="shared" si="99"/>
        <v>0</v>
      </c>
      <c r="AL21" s="77">
        <f t="shared" si="99"/>
        <v>0</v>
      </c>
      <c r="AM21" s="77">
        <f t="shared" si="99"/>
        <v>0</v>
      </c>
      <c r="AN21" s="77">
        <f t="shared" si="99"/>
        <v>0</v>
      </c>
      <c r="AO21" s="77">
        <f t="shared" si="99"/>
        <v>0</v>
      </c>
      <c r="AP21" s="77">
        <f t="shared" si="99"/>
        <v>0</v>
      </c>
      <c r="AQ21" s="77">
        <f t="shared" si="99"/>
        <v>0</v>
      </c>
      <c r="AR21" s="77">
        <f t="shared" si="99"/>
        <v>0</v>
      </c>
      <c r="AS21" s="77">
        <f t="shared" si="99"/>
        <v>0</v>
      </c>
      <c r="AT21" s="77">
        <f t="shared" si="99"/>
        <v>0</v>
      </c>
      <c r="AU21" s="77">
        <f t="shared" si="99"/>
        <v>0</v>
      </c>
      <c r="AV21" s="77">
        <f t="shared" si="99"/>
        <v>0</v>
      </c>
      <c r="AW21" s="77">
        <f t="shared" si="99"/>
        <v>0</v>
      </c>
      <c r="AX21" s="77">
        <f t="shared" si="99"/>
        <v>0</v>
      </c>
      <c r="AY21" s="77">
        <f t="shared" si="99"/>
        <v>0</v>
      </c>
      <c r="AZ21" s="77">
        <f t="shared" si="99"/>
        <v>0</v>
      </c>
      <c r="BA21" s="77">
        <f t="shared" si="99"/>
        <v>0</v>
      </c>
      <c r="BB21" s="79"/>
      <c r="BC21" s="78">
        <f t="shared" ref="BC21:CD21" si="100">SUM(BC18:BC20)</f>
        <v>0</v>
      </c>
      <c r="BD21" s="78">
        <f t="shared" si="100"/>
        <v>0</v>
      </c>
      <c r="BE21" s="78">
        <f t="shared" si="100"/>
        <v>0</v>
      </c>
      <c r="BF21" s="78">
        <f t="shared" si="100"/>
        <v>0</v>
      </c>
      <c r="BG21" s="78">
        <f t="shared" si="100"/>
        <v>0</v>
      </c>
      <c r="BH21" s="78">
        <f t="shared" si="100"/>
        <v>0</v>
      </c>
      <c r="BI21" s="78">
        <f t="shared" si="100"/>
        <v>0</v>
      </c>
      <c r="BJ21" s="78">
        <f t="shared" si="100"/>
        <v>0</v>
      </c>
      <c r="BK21" s="78">
        <f t="shared" si="100"/>
        <v>0</v>
      </c>
      <c r="BL21" s="78">
        <f t="shared" si="100"/>
        <v>0</v>
      </c>
      <c r="BM21" s="78">
        <f t="shared" si="100"/>
        <v>0</v>
      </c>
      <c r="BN21" s="78">
        <f t="shared" si="100"/>
        <v>0</v>
      </c>
      <c r="BO21" s="78">
        <f t="shared" si="100"/>
        <v>0</v>
      </c>
      <c r="BP21" s="78">
        <f t="shared" si="100"/>
        <v>0</v>
      </c>
      <c r="BQ21" s="78">
        <f t="shared" si="100"/>
        <v>0</v>
      </c>
      <c r="BR21" s="78">
        <f t="shared" si="100"/>
        <v>0</v>
      </c>
      <c r="BS21" s="78">
        <f t="shared" si="100"/>
        <v>0</v>
      </c>
      <c r="BT21" s="78">
        <f t="shared" si="100"/>
        <v>0</v>
      </c>
      <c r="BU21" s="78">
        <f t="shared" si="100"/>
        <v>0</v>
      </c>
      <c r="BV21" s="78">
        <f t="shared" si="100"/>
        <v>0</v>
      </c>
      <c r="BW21" s="78">
        <f t="shared" si="100"/>
        <v>0</v>
      </c>
      <c r="BX21" s="78">
        <f t="shared" si="100"/>
        <v>0</v>
      </c>
      <c r="BY21" s="78">
        <f t="shared" si="100"/>
        <v>0</v>
      </c>
      <c r="BZ21" s="78">
        <f t="shared" si="100"/>
        <v>0</v>
      </c>
      <c r="CA21" s="78">
        <f t="shared" si="100"/>
        <v>0</v>
      </c>
      <c r="CB21" s="78">
        <f t="shared" si="100"/>
        <v>0</v>
      </c>
      <c r="CC21" s="78">
        <f t="shared" si="100"/>
        <v>0</v>
      </c>
      <c r="CD21" s="78">
        <f t="shared" si="100"/>
        <v>0</v>
      </c>
      <c r="CE21" s="68">
        <f>'C_Health Regions'!AD42</f>
        <v>0</v>
      </c>
      <c r="CF21" s="68">
        <f>IF(CE21=0,0,($AA$4/$CE$7)*100000)</f>
        <v>0</v>
      </c>
      <c r="CG21" s="68">
        <f>'C_Health Regions'!AF42</f>
        <v>0</v>
      </c>
      <c r="CH21" s="68">
        <f>IF(CG21=0,0,($AB$4/$CG$7)*100000)</f>
        <v>0</v>
      </c>
      <c r="CI21" s="68">
        <f>'C_Health Regions'!AH42</f>
        <v>0</v>
      </c>
      <c r="CJ21" s="68">
        <f>IF(CI21=0,0,($AC$4/$CI$7)*100000)</f>
        <v>0</v>
      </c>
      <c r="CK21" s="68">
        <f>'C_Health Regions'!AJ91</f>
        <v>0</v>
      </c>
      <c r="CL21" s="68">
        <f>IF(CK21=0,0,($AD$4/$CK$7)*100000)</f>
        <v>0</v>
      </c>
      <c r="CM21" s="68">
        <f>'C_Health Regions'!AL91</f>
        <v>0</v>
      </c>
      <c r="CN21" s="68">
        <f>IF(CM21=0,0,($AE$4/$CM$7)*100000)</f>
        <v>0</v>
      </c>
      <c r="CO21" s="68">
        <f>'C_Health Regions'!AN42</f>
        <v>0</v>
      </c>
      <c r="CP21" s="68">
        <f>IF(CO21=0,0,($AF$4/$CO$7)*100000)</f>
        <v>0</v>
      </c>
      <c r="CR21" s="68">
        <f>SUM(CR18:CR20)</f>
        <v>38907</v>
      </c>
      <c r="CS21" s="45"/>
      <c r="CU21" s="45" t="s">
        <v>110</v>
      </c>
      <c r="CV21" s="50">
        <f t="shared" ref="CV21:DY21" si="101">SUM(CV18:CV20)</f>
        <v>0</v>
      </c>
      <c r="CW21" s="46">
        <f t="shared" si="101"/>
        <v>0</v>
      </c>
      <c r="CX21" s="47">
        <f t="shared" si="101"/>
        <v>0</v>
      </c>
      <c r="CY21" s="48">
        <f t="shared" si="101"/>
        <v>0</v>
      </c>
      <c r="CZ21" s="48">
        <f t="shared" si="101"/>
        <v>0</v>
      </c>
      <c r="DA21" s="48">
        <f t="shared" si="101"/>
        <v>0</v>
      </c>
      <c r="DB21" s="48">
        <f t="shared" si="101"/>
        <v>0</v>
      </c>
      <c r="DC21" s="48">
        <f t="shared" si="101"/>
        <v>0</v>
      </c>
      <c r="DD21" s="48">
        <f t="shared" si="101"/>
        <v>0</v>
      </c>
      <c r="DE21" s="48">
        <f t="shared" si="101"/>
        <v>0</v>
      </c>
      <c r="DF21" s="48">
        <f t="shared" si="101"/>
        <v>0</v>
      </c>
      <c r="DG21" s="48">
        <f t="shared" si="101"/>
        <v>0</v>
      </c>
      <c r="DH21" s="48">
        <f t="shared" si="101"/>
        <v>0</v>
      </c>
      <c r="DI21" s="48">
        <f t="shared" si="101"/>
        <v>0</v>
      </c>
      <c r="DJ21" s="48">
        <f t="shared" si="101"/>
        <v>0</v>
      </c>
      <c r="DK21" s="48">
        <f t="shared" si="101"/>
        <v>0</v>
      </c>
      <c r="DL21" s="48">
        <f t="shared" si="101"/>
        <v>0</v>
      </c>
      <c r="DM21" s="48">
        <f t="shared" si="101"/>
        <v>0</v>
      </c>
      <c r="DN21" s="48">
        <f t="shared" si="101"/>
        <v>0</v>
      </c>
      <c r="DO21" s="48">
        <f t="shared" si="101"/>
        <v>0</v>
      </c>
      <c r="DP21" s="48">
        <f t="shared" si="101"/>
        <v>0</v>
      </c>
      <c r="DQ21" s="48">
        <f t="shared" si="101"/>
        <v>0</v>
      </c>
      <c r="DR21" s="48">
        <f t="shared" si="101"/>
        <v>0</v>
      </c>
      <c r="DS21" s="48">
        <f t="shared" si="101"/>
        <v>0</v>
      </c>
      <c r="DT21" s="48">
        <f t="shared" si="101"/>
        <v>0</v>
      </c>
      <c r="DU21" s="48">
        <f t="shared" si="101"/>
        <v>0</v>
      </c>
      <c r="DV21" s="48">
        <f t="shared" si="101"/>
        <v>0</v>
      </c>
      <c r="DW21" s="48">
        <f t="shared" si="101"/>
        <v>0</v>
      </c>
      <c r="DX21" s="48">
        <f t="shared" si="101"/>
        <v>0</v>
      </c>
      <c r="DY21" s="48">
        <f t="shared" si="101"/>
        <v>0</v>
      </c>
    </row>
  </sheetData>
  <mergeCells count="2">
    <mergeCell ref="B1:E1"/>
    <mergeCell ref="CU1:CW1"/>
  </mergeCells>
  <pageMargins left="0.7" right="0.7" top="0.75" bottom="0.75" header="0.3" footer="0.3"/>
  <pageSetup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E287A-8FE1-46F2-8D9D-E6DF8AF71278}">
  <dimension ref="A1:BL21"/>
  <sheetViews>
    <sheetView zoomScale="90" zoomScaleNormal="90" zoomScaleSheetLayoutView="50" workbookViewId="0">
      <selection activeCell="AH2" sqref="AH1:BK1048576"/>
    </sheetView>
  </sheetViews>
  <sheetFormatPr defaultColWidth="8.7265625" defaultRowHeight="12.5" x14ac:dyDescent="0.25"/>
  <cols>
    <col min="1" max="2" width="8.7265625" style="85"/>
    <col min="3" max="3" width="15.1796875" style="85" customWidth="1"/>
    <col min="4" max="4" width="15.54296875" style="85" customWidth="1"/>
    <col min="5" max="5" width="15.1796875" style="85" customWidth="1"/>
    <col min="6" max="6" width="17.81640625" style="85" customWidth="1"/>
    <col min="7" max="7" width="15.54296875" style="85" customWidth="1"/>
    <col min="8" max="8" width="15.453125" style="85" hidden="1" customWidth="1"/>
    <col min="9" max="11" width="15.1796875" style="85" hidden="1" customWidth="1"/>
    <col min="12" max="22" width="15.54296875" style="85" hidden="1" customWidth="1"/>
    <col min="23" max="23" width="6" style="85" customWidth="1"/>
    <col min="24" max="24" width="12.54296875" style="85" customWidth="1"/>
    <col min="25" max="33" width="11.1796875" style="85" customWidth="1"/>
    <col min="34" max="63" width="11.1796875" style="85" hidden="1" customWidth="1"/>
    <col min="64" max="64" width="6" style="85" customWidth="1"/>
    <col min="65" max="16384" width="8.7265625" style="85"/>
  </cols>
  <sheetData>
    <row r="1" spans="1:64" ht="78.650000000000006" customHeight="1" x14ac:dyDescent="0.25">
      <c r="A1" s="171" t="s">
        <v>137</v>
      </c>
      <c r="B1" s="268" t="s">
        <v>138</v>
      </c>
      <c r="C1" s="269"/>
      <c r="D1" s="269"/>
      <c r="E1" s="269"/>
      <c r="F1" s="99" t="s">
        <v>139</v>
      </c>
      <c r="G1" s="100"/>
      <c r="H1" s="100"/>
      <c r="I1" s="100"/>
      <c r="J1" s="100"/>
      <c r="K1" s="100"/>
      <c r="L1" s="100"/>
      <c r="M1" s="162"/>
      <c r="N1" s="162"/>
      <c r="O1" s="162"/>
      <c r="P1" s="162"/>
      <c r="Q1" s="162"/>
      <c r="R1" s="162"/>
      <c r="S1" s="162"/>
      <c r="T1" s="162"/>
      <c r="U1" s="162"/>
      <c r="V1" s="162"/>
      <c r="X1" s="270" t="s">
        <v>140</v>
      </c>
      <c r="Y1" s="270"/>
    </row>
    <row r="3" spans="1:64" ht="13" x14ac:dyDescent="0.3">
      <c r="B3" s="106" t="s">
        <v>54</v>
      </c>
      <c r="C3" s="163" t="str">
        <f>'C_Health Regions'!B4</f>
        <v>Region 1</v>
      </c>
      <c r="D3" s="163" t="str">
        <f>'C_Health Regions'!D4</f>
        <v>Region 2</v>
      </c>
      <c r="E3" s="163" t="str">
        <f>'C_Health Regions'!F4</f>
        <v>Region 3</v>
      </c>
      <c r="F3" s="163" t="str">
        <f>'C_Health Regions'!H4</f>
        <v>Region 4</v>
      </c>
      <c r="G3" s="163" t="str">
        <f>'C_Health Regions'!J4</f>
        <v>Region 5</v>
      </c>
      <c r="H3" s="163" t="str">
        <f>'C_Health Regions'!L4</f>
        <v>Region 6</v>
      </c>
      <c r="I3" s="163" t="str">
        <f>'C_Health Regions'!N4</f>
        <v>Region 7</v>
      </c>
      <c r="J3" s="163" t="str">
        <f>'C_Health Regions'!P4</f>
        <v>Region 8</v>
      </c>
      <c r="K3" s="163" t="str">
        <f>'C_Health Regions'!R4</f>
        <v>Region 9</v>
      </c>
      <c r="L3" s="163" t="str">
        <f>'C_Health Regions'!T4</f>
        <v>Region 10</v>
      </c>
      <c r="M3" s="163" t="str">
        <f>'C_Health Regions'!V4</f>
        <v>Region 11</v>
      </c>
      <c r="N3" s="163" t="str">
        <f>'C_Health Regions'!X4</f>
        <v>Region 12</v>
      </c>
      <c r="O3" s="163" t="str">
        <f>'C_Health Regions'!Z4</f>
        <v>Region 13</v>
      </c>
      <c r="P3" s="163" t="str">
        <f>'C_Health Regions'!AB4</f>
        <v>Region 14</v>
      </c>
      <c r="Q3" s="163" t="str">
        <f>'C_Health Regions'!AD4</f>
        <v>Region 15</v>
      </c>
      <c r="R3" s="163" t="str">
        <f>'C_Health Regions'!AF4</f>
        <v>Region 16</v>
      </c>
      <c r="S3" s="163" t="str">
        <f>'C_Health Regions'!AH4</f>
        <v>Region 17</v>
      </c>
      <c r="T3" s="163" t="str">
        <f>'C_Health Regions'!AJ4</f>
        <v>Region 18</v>
      </c>
      <c r="U3" s="163" t="str">
        <f>'C_Health Regions'!AL4</f>
        <v>Region 19</v>
      </c>
      <c r="V3" s="163" t="str">
        <f>'C_Health Regions'!AN4</f>
        <v>Region 20</v>
      </c>
      <c r="W3" s="110"/>
      <c r="X3" s="111" t="str">
        <f>'C_Health Regions'!B4</f>
        <v>Region 1</v>
      </c>
      <c r="Y3" s="111" t="s">
        <v>106</v>
      </c>
      <c r="Z3" s="111" t="str">
        <f>'C_Health Regions'!D4</f>
        <v>Region 2</v>
      </c>
      <c r="AA3" s="111" t="s">
        <v>106</v>
      </c>
      <c r="AB3" s="111" t="str">
        <f>'C_Health Regions'!F4</f>
        <v>Region 3</v>
      </c>
      <c r="AC3" s="111" t="s">
        <v>106</v>
      </c>
      <c r="AD3" s="111" t="str">
        <f>'C_Health Regions'!H4</f>
        <v>Region 4</v>
      </c>
      <c r="AE3" s="111" t="s">
        <v>106</v>
      </c>
      <c r="AF3" s="111" t="str">
        <f>'C_Health Regions'!J4</f>
        <v>Region 5</v>
      </c>
      <c r="AG3" s="111" t="s">
        <v>106</v>
      </c>
      <c r="AH3" s="111" t="str">
        <f>'C_Health Regions'!L4</f>
        <v>Region 6</v>
      </c>
      <c r="AI3" s="111" t="s">
        <v>106</v>
      </c>
      <c r="AJ3" s="111" t="str">
        <f>'C_Health Regions'!N4</f>
        <v>Region 7</v>
      </c>
      <c r="AK3" s="111" t="s">
        <v>106</v>
      </c>
      <c r="AL3" s="111" t="str">
        <f>'C_Health Regions'!P4</f>
        <v>Region 8</v>
      </c>
      <c r="AM3" s="111" t="s">
        <v>106</v>
      </c>
      <c r="AN3" s="111" t="str">
        <f>'C_Health Regions'!R4</f>
        <v>Region 9</v>
      </c>
      <c r="AO3" s="111" t="s">
        <v>106</v>
      </c>
      <c r="AP3" s="111" t="str">
        <f>'C_Health Regions'!T4</f>
        <v>Region 10</v>
      </c>
      <c r="AQ3" s="111" t="s">
        <v>106</v>
      </c>
      <c r="AR3" s="111" t="str">
        <f>'C_Health Regions'!V4</f>
        <v>Region 11</v>
      </c>
      <c r="AS3" s="111" t="s">
        <v>106</v>
      </c>
      <c r="AT3" s="111" t="str">
        <f>'C_Health Regions'!X4</f>
        <v>Region 12</v>
      </c>
      <c r="AU3" s="111" t="s">
        <v>106</v>
      </c>
      <c r="AV3" s="111" t="str">
        <f>'C_Health Regions'!Z4</f>
        <v>Region 13</v>
      </c>
      <c r="AW3" s="111" t="s">
        <v>106</v>
      </c>
      <c r="AX3" s="111" t="str">
        <f>'C_Health Regions'!AB4</f>
        <v>Region 14</v>
      </c>
      <c r="AY3" s="111" t="s">
        <v>106</v>
      </c>
      <c r="AZ3" s="111" t="str">
        <f>'C_Health Regions'!AD4</f>
        <v>Region 15</v>
      </c>
      <c r="BA3" s="111" t="s">
        <v>106</v>
      </c>
      <c r="BB3" s="111" t="str">
        <f>'C_Health Regions'!AF4</f>
        <v>Region 16</v>
      </c>
      <c r="BC3" s="111" t="s">
        <v>106</v>
      </c>
      <c r="BD3" s="111" t="str">
        <f>'C_Health Regions'!AH4</f>
        <v>Region 17</v>
      </c>
      <c r="BE3" s="111" t="s">
        <v>106</v>
      </c>
      <c r="BF3" s="111" t="str">
        <f>'C_Health Regions'!AJ4</f>
        <v>Region 18</v>
      </c>
      <c r="BG3" s="111" t="s">
        <v>106</v>
      </c>
      <c r="BH3" s="111" t="str">
        <f>'C_Health Regions'!AL4</f>
        <v>Region 19</v>
      </c>
      <c r="BI3" s="111" t="s">
        <v>106</v>
      </c>
      <c r="BJ3" s="111" t="str">
        <f>'C_Health Regions'!AN4</f>
        <v>Region 20</v>
      </c>
      <c r="BK3" s="111" t="s">
        <v>106</v>
      </c>
      <c r="BL3" s="110"/>
    </row>
    <row r="4" spans="1:64" x14ac:dyDescent="0.25">
      <c r="B4" s="115" t="str">
        <f>' B_Populations'!A9</f>
        <v>65-74</v>
      </c>
      <c r="C4" s="164"/>
      <c r="D4" s="164"/>
      <c r="E4" s="164"/>
      <c r="F4" s="164"/>
      <c r="G4" s="164"/>
      <c r="H4" s="164"/>
      <c r="I4" s="164"/>
      <c r="J4" s="164"/>
      <c r="K4" s="164"/>
      <c r="L4" s="164"/>
      <c r="M4" s="164"/>
      <c r="N4" s="164"/>
      <c r="O4" s="164"/>
      <c r="P4" s="165"/>
      <c r="Q4" s="165"/>
      <c r="R4" s="165"/>
      <c r="S4" s="165"/>
      <c r="T4" s="165"/>
      <c r="U4" s="165"/>
      <c r="V4" s="165"/>
      <c r="W4" s="122"/>
      <c r="X4" s="123">
        <f>'C_Health Regions'!B5</f>
        <v>0</v>
      </c>
      <c r="Y4" s="66">
        <f>IF(X4=0,0,(C4/$X$4)*100000)</f>
        <v>0</v>
      </c>
      <c r="Z4" s="123">
        <f>'C_Health Regions'!D5</f>
        <v>0</v>
      </c>
      <c r="AA4" s="66">
        <f>IF(Z4=0,0,(D4/$Z$4)*100000)</f>
        <v>0</v>
      </c>
      <c r="AB4" s="123">
        <f>'C_Health Regions'!F5</f>
        <v>0</v>
      </c>
      <c r="AC4" s="66">
        <f>IF(AB4=0,0,(E4/$AB$4)*100000)</f>
        <v>0</v>
      </c>
      <c r="AD4" s="123">
        <f>'C_Health Regions'!H5</f>
        <v>0</v>
      </c>
      <c r="AE4" s="66">
        <f>IF(AD4=0,0,(F4/$AD$4)*100000)</f>
        <v>0</v>
      </c>
      <c r="AF4" s="123">
        <f>'C_Health Regions'!J5</f>
        <v>0</v>
      </c>
      <c r="AG4" s="66">
        <f>IF(AF4=0,0,(G4/$AF$4)*100000)</f>
        <v>0</v>
      </c>
      <c r="AH4" s="123">
        <f>'C_Health Regions'!L5</f>
        <v>0</v>
      </c>
      <c r="AI4" s="66">
        <f>IF(AH4=0,0,(H4/$AH$4)*100000)</f>
        <v>0</v>
      </c>
      <c r="AJ4" s="123">
        <f>'C_Health Regions'!N5</f>
        <v>0</v>
      </c>
      <c r="AK4" s="66">
        <f>IF(AJ4=0,0,(I4/$AJ$4)*100000)</f>
        <v>0</v>
      </c>
      <c r="AL4" s="123">
        <f>'C_Health Regions'!P5</f>
        <v>0</v>
      </c>
      <c r="AM4" s="66">
        <f>IF(AL4=0,0,(J4/$AL$4)*100000)</f>
        <v>0</v>
      </c>
      <c r="AN4" s="123">
        <f>'C_Health Regions'!R5</f>
        <v>0</v>
      </c>
      <c r="AO4" s="66">
        <f>IF(AN4=0,0,(K4/$AN$4)*100000)</f>
        <v>0</v>
      </c>
      <c r="AP4" s="123">
        <f>'C_Health Regions'!T5</f>
        <v>0</v>
      </c>
      <c r="AQ4" s="66">
        <f>IF(AP4=0,0,(L4/$AP$4)*100000)</f>
        <v>0</v>
      </c>
      <c r="AR4" s="123">
        <f>'C_Health Regions'!V5</f>
        <v>0</v>
      </c>
      <c r="AS4" s="66">
        <f>IF(AR4=0,0,(M4/$AR$4)*100000)</f>
        <v>0</v>
      </c>
      <c r="AT4" s="123">
        <f>'C_Health Regions'!X5</f>
        <v>0</v>
      </c>
      <c r="AU4" s="66">
        <f>IF(AT4=0,0,(N4/$AT$4)*100000)</f>
        <v>0</v>
      </c>
      <c r="AV4" s="123">
        <f>'C_Health Regions'!Z5</f>
        <v>0</v>
      </c>
      <c r="AW4" s="66">
        <f>IF(AV4=0,0,(O4/$AV$4)*100000)</f>
        <v>0</v>
      </c>
      <c r="AX4" s="123">
        <f>'C_Health Regions'!AB5</f>
        <v>0</v>
      </c>
      <c r="AY4" s="66">
        <f>IF(AX4=0,0,(P4/$AX$4)*100000)</f>
        <v>0</v>
      </c>
      <c r="AZ4" s="123">
        <f>'C_Health Regions'!AD5</f>
        <v>0</v>
      </c>
      <c r="BA4" s="66">
        <f>IF(AZ4=0,0,(Q4/$AZ$4)*100000)</f>
        <v>0</v>
      </c>
      <c r="BB4" s="123">
        <f>'C_Health Regions'!AF5</f>
        <v>0</v>
      </c>
      <c r="BC4" s="66">
        <f>IF(BB4=0,0,(R4/$BB$4)*100000)</f>
        <v>0</v>
      </c>
      <c r="BD4" s="123">
        <f>'C_Health Regions'!AH5</f>
        <v>0</v>
      </c>
      <c r="BE4" s="66">
        <f>IF(BD4=0,0,(S4/$BD$4)*100000)</f>
        <v>0</v>
      </c>
      <c r="BF4" s="123">
        <f>'C_Health Regions'!AJ5</f>
        <v>0</v>
      </c>
      <c r="BG4" s="66">
        <f>IF(BF4=0,0,(T4/$BF$4)*100000)</f>
        <v>0</v>
      </c>
      <c r="BH4" s="123">
        <f>'C_Health Regions'!AL5</f>
        <v>0</v>
      </c>
      <c r="BI4" s="66">
        <f>IF(BH4=0,0,(U4/$BH$4)*100000)</f>
        <v>0</v>
      </c>
      <c r="BJ4" s="123">
        <f>'C_Health Regions'!AN5</f>
        <v>0</v>
      </c>
      <c r="BK4" s="66">
        <f>IF(BJ4=0,0,(V4/$BJ$4)*100000)</f>
        <v>0</v>
      </c>
      <c r="BL4" s="122"/>
    </row>
    <row r="5" spans="1:64" x14ac:dyDescent="0.25">
      <c r="B5" s="158" t="str">
        <f>' B_Populations'!A10</f>
        <v>75-84</v>
      </c>
      <c r="C5" s="166"/>
      <c r="D5" s="166"/>
      <c r="E5" s="166"/>
      <c r="F5" s="166"/>
      <c r="G5" s="166"/>
      <c r="H5" s="166"/>
      <c r="I5" s="166"/>
      <c r="J5" s="166"/>
      <c r="K5" s="166"/>
      <c r="L5" s="166"/>
      <c r="M5" s="166"/>
      <c r="N5" s="166"/>
      <c r="O5" s="166"/>
      <c r="P5" s="167"/>
      <c r="Q5" s="167"/>
      <c r="R5" s="167"/>
      <c r="S5" s="167"/>
      <c r="T5" s="167"/>
      <c r="U5" s="167"/>
      <c r="V5" s="167"/>
      <c r="W5" s="122"/>
      <c r="X5" s="123">
        <f>'C_Health Regions'!B6</f>
        <v>0</v>
      </c>
      <c r="Y5" s="66">
        <f>IF(X5=0,0,(C5/$X$5)*100000)</f>
        <v>0</v>
      </c>
      <c r="Z5" s="123">
        <f>'C_Health Regions'!D6</f>
        <v>0</v>
      </c>
      <c r="AA5" s="66">
        <f>IF(Z5=0,0,(D5/$Z$5)*100000)</f>
        <v>0</v>
      </c>
      <c r="AB5" s="123">
        <f>'C_Health Regions'!F6</f>
        <v>0</v>
      </c>
      <c r="AC5" s="66">
        <f>IF(AB5=0,0,(E5/$AB$5)*100000)</f>
        <v>0</v>
      </c>
      <c r="AD5" s="123">
        <f>'C_Health Regions'!H6</f>
        <v>0</v>
      </c>
      <c r="AE5" s="66">
        <f>IF(AD5=0,0,(F5/$AD$5)*100000)</f>
        <v>0</v>
      </c>
      <c r="AF5" s="123">
        <f>'C_Health Regions'!J6</f>
        <v>0</v>
      </c>
      <c r="AG5" s="66">
        <f>IF(AF5=0,0,(G5/$AF$5)*100000)</f>
        <v>0</v>
      </c>
      <c r="AH5" s="123">
        <f>'C_Health Regions'!L6</f>
        <v>0</v>
      </c>
      <c r="AI5" s="66">
        <f>IF(AH5=0,0,(H5/$AH$5)*100000)</f>
        <v>0</v>
      </c>
      <c r="AJ5" s="123">
        <f>'C_Health Regions'!N6</f>
        <v>0</v>
      </c>
      <c r="AK5" s="66">
        <f>IF(AJ5=0,0,(I5/$AJ$5)*100000)</f>
        <v>0</v>
      </c>
      <c r="AL5" s="123">
        <f>'C_Health Regions'!P6</f>
        <v>0</v>
      </c>
      <c r="AM5" s="66">
        <f>IF(AL5=0,0,(J5/$AL$5)*100000)</f>
        <v>0</v>
      </c>
      <c r="AN5" s="123">
        <f>'C_Health Regions'!R6</f>
        <v>0</v>
      </c>
      <c r="AO5" s="66">
        <f>IF(AN5=0,0,(K5/$AN$5)*100000)</f>
        <v>0</v>
      </c>
      <c r="AP5" s="123">
        <f>'C_Health Regions'!T6</f>
        <v>0</v>
      </c>
      <c r="AQ5" s="66">
        <f>IF(AP5=0,0,(L5/$AP$5)*100000)</f>
        <v>0</v>
      </c>
      <c r="AR5" s="123">
        <f>'C_Health Regions'!V6</f>
        <v>0</v>
      </c>
      <c r="AS5" s="66">
        <f>IF(AR5=0,0,(M5/$AR$5)*100000)</f>
        <v>0</v>
      </c>
      <c r="AT5" s="123">
        <f>'C_Health Regions'!X6</f>
        <v>0</v>
      </c>
      <c r="AU5" s="66">
        <f>IF(AT5=0,0,(N5/$AT$5)*100000)</f>
        <v>0</v>
      </c>
      <c r="AV5" s="123">
        <f>'C_Health Regions'!Z6</f>
        <v>0</v>
      </c>
      <c r="AW5" s="66">
        <f>IF(AV5=0,0,(O5/$AV$5)*100000)</f>
        <v>0</v>
      </c>
      <c r="AX5" s="123">
        <f>'C_Health Regions'!AB6</f>
        <v>0</v>
      </c>
      <c r="AY5" s="66">
        <f>IF(AX5=0,0,(P5/$AX$5)*100000)</f>
        <v>0</v>
      </c>
      <c r="AZ5" s="123">
        <f>'C_Health Regions'!AD6</f>
        <v>0</v>
      </c>
      <c r="BA5" s="66">
        <f>IF(AZ5=0,0,(Q5/$AZ$5)*100000)</f>
        <v>0</v>
      </c>
      <c r="BB5" s="123">
        <f>'C_Health Regions'!AF6</f>
        <v>0</v>
      </c>
      <c r="BC5" s="66">
        <f>IF(BB5=0,0,(R5/$BB$5)*100000)</f>
        <v>0</v>
      </c>
      <c r="BD5" s="123">
        <f>'C_Health Regions'!AH6</f>
        <v>0</v>
      </c>
      <c r="BE5" s="66">
        <f>IF(BD5=0,0,(S5/$BD$5)*100000)</f>
        <v>0</v>
      </c>
      <c r="BF5" s="123">
        <f>'C_Health Regions'!AJ6</f>
        <v>0</v>
      </c>
      <c r="BG5" s="66">
        <f>IF(BF5=0,0,(T5/$BF$5)*100000)</f>
        <v>0</v>
      </c>
      <c r="BH5" s="123">
        <f>'C_Health Regions'!AL6</f>
        <v>0</v>
      </c>
      <c r="BI5" s="66">
        <f>IF(BH5=0,0,(U5/$BH$5)*100000)</f>
        <v>0</v>
      </c>
      <c r="BJ5" s="123">
        <f>'C_Health Regions'!AN6</f>
        <v>0</v>
      </c>
      <c r="BK5" s="66">
        <f>IF(BJ5=0,0,(V5/$BJ$5)*100000)</f>
        <v>0</v>
      </c>
      <c r="BL5" s="122"/>
    </row>
    <row r="6" spans="1:64" x14ac:dyDescent="0.25">
      <c r="B6" s="158" t="str">
        <f>' B_Populations'!A11</f>
        <v>85+</v>
      </c>
      <c r="C6" s="166"/>
      <c r="D6" s="166"/>
      <c r="E6" s="166"/>
      <c r="F6" s="166"/>
      <c r="G6" s="166"/>
      <c r="H6" s="166"/>
      <c r="I6" s="166"/>
      <c r="J6" s="166"/>
      <c r="K6" s="166"/>
      <c r="L6" s="166"/>
      <c r="M6" s="166"/>
      <c r="N6" s="166"/>
      <c r="O6" s="166"/>
      <c r="P6" s="167"/>
      <c r="Q6" s="167"/>
      <c r="R6" s="167"/>
      <c r="S6" s="167"/>
      <c r="T6" s="167"/>
      <c r="U6" s="167"/>
      <c r="V6" s="167"/>
      <c r="W6" s="122"/>
      <c r="X6" s="123">
        <f>'C_Health Regions'!B7</f>
        <v>0</v>
      </c>
      <c r="Y6" s="66">
        <f>IF(X6=0,0,(C6/$X$6)*100000)</f>
        <v>0</v>
      </c>
      <c r="Z6" s="123">
        <f>'C_Health Regions'!D7</f>
        <v>0</v>
      </c>
      <c r="AA6" s="66">
        <f>IF(Z6=0,0,(D6/$Z$6)*100000)</f>
        <v>0</v>
      </c>
      <c r="AB6" s="123">
        <f>'C_Health Regions'!F7</f>
        <v>0</v>
      </c>
      <c r="AC6" s="66">
        <f>IF(AB6=0,0,(E6/$AB$6)*100000)</f>
        <v>0</v>
      </c>
      <c r="AD6" s="123">
        <f>'C_Health Regions'!H7</f>
        <v>0</v>
      </c>
      <c r="AE6" s="66">
        <f>IF(AD6=0,0,(F6/$AD$6)*100000)</f>
        <v>0</v>
      </c>
      <c r="AF6" s="123">
        <f>'C_Health Regions'!J7</f>
        <v>0</v>
      </c>
      <c r="AG6" s="66">
        <f>IF(AF6=0,0,(G6/$AF$6)*100000)</f>
        <v>0</v>
      </c>
      <c r="AH6" s="123">
        <f>'C_Health Regions'!L7</f>
        <v>0</v>
      </c>
      <c r="AI6" s="66">
        <f>IF(AH6=0,0,(H6/$AH$6)*100000)</f>
        <v>0</v>
      </c>
      <c r="AJ6" s="123">
        <f>'C_Health Regions'!N7</f>
        <v>0</v>
      </c>
      <c r="AK6" s="66">
        <f>IF(AJ6=0,0,(I6/$AJ$6)*100000)</f>
        <v>0</v>
      </c>
      <c r="AL6" s="123">
        <f>'C_Health Regions'!P7</f>
        <v>0</v>
      </c>
      <c r="AM6" s="66">
        <f>IF(AL6=0,0,(J6/$AL$6)*100000)</f>
        <v>0</v>
      </c>
      <c r="AN6" s="123">
        <f>'C_Health Regions'!R7</f>
        <v>0</v>
      </c>
      <c r="AO6" s="66">
        <f>IF(AN6=0,0,(K6/$AN$6)*100000)</f>
        <v>0</v>
      </c>
      <c r="AP6" s="123">
        <f>'C_Health Regions'!T7</f>
        <v>0</v>
      </c>
      <c r="AQ6" s="66">
        <f>IF(AP6=0,0,(L6/$AP$6)*100000)</f>
        <v>0</v>
      </c>
      <c r="AR6" s="123">
        <f>'C_Health Regions'!V7</f>
        <v>0</v>
      </c>
      <c r="AS6" s="66">
        <f>IF(AR6=0,0,(M6/$AR$6)*100000)</f>
        <v>0</v>
      </c>
      <c r="AT6" s="123">
        <f>'C_Health Regions'!X7</f>
        <v>0</v>
      </c>
      <c r="AU6" s="66">
        <f>IF(AT6=0,0,(N6/$AT$6)*100000)</f>
        <v>0</v>
      </c>
      <c r="AV6" s="123">
        <f>'C_Health Regions'!Z7</f>
        <v>0</v>
      </c>
      <c r="AW6" s="66">
        <f>IF(AV6=0,0,(O6/$AV$6)*100000)</f>
        <v>0</v>
      </c>
      <c r="AX6" s="123">
        <f>'C_Health Regions'!AB7</f>
        <v>0</v>
      </c>
      <c r="AY6" s="66">
        <f>IF(AX6=0,0,(P6/$AX$6)*100000)</f>
        <v>0</v>
      </c>
      <c r="AZ6" s="123">
        <f>'C_Health Regions'!AD7</f>
        <v>0</v>
      </c>
      <c r="BA6" s="66">
        <f>IF(AZ6=0,0,(Q6/$AZ$6)*100000)</f>
        <v>0</v>
      </c>
      <c r="BB6" s="123">
        <f>'C_Health Regions'!AF7</f>
        <v>0</v>
      </c>
      <c r="BC6" s="66">
        <f>IF(BB6=0,0,(R6/$BB$6)*100000)</f>
        <v>0</v>
      </c>
      <c r="BD6" s="123">
        <f>'C_Health Regions'!AH7</f>
        <v>0</v>
      </c>
      <c r="BE6" s="66">
        <f>IF(BD6=0,0,(S6/$BD$6)*100000)</f>
        <v>0</v>
      </c>
      <c r="BF6" s="123">
        <f>'C_Health Regions'!AJ7</f>
        <v>0</v>
      </c>
      <c r="BG6" s="66">
        <f>IF(BF6=0,0,(T6/$BF$6)*100000)</f>
        <v>0</v>
      </c>
      <c r="BH6" s="123">
        <f>'C_Health Regions'!AL7</f>
        <v>0</v>
      </c>
      <c r="BI6" s="66">
        <f>IF(BH6=0,0,(U6/$BH$6)*100000)</f>
        <v>0</v>
      </c>
      <c r="BJ6" s="123">
        <f>'C_Health Regions'!AN7</f>
        <v>0</v>
      </c>
      <c r="BK6" s="66">
        <f>IF(BJ6=0,0,(V6/$BJ$6)*100000)</f>
        <v>0</v>
      </c>
      <c r="BL6" s="122"/>
    </row>
    <row r="7" spans="1:64" x14ac:dyDescent="0.25">
      <c r="B7" s="132" t="s">
        <v>110</v>
      </c>
      <c r="C7" s="166"/>
      <c r="D7" s="166"/>
      <c r="E7" s="166"/>
      <c r="F7" s="166"/>
      <c r="G7" s="166"/>
      <c r="H7" s="166"/>
      <c r="I7" s="166"/>
      <c r="J7" s="166"/>
      <c r="K7" s="166"/>
      <c r="L7" s="166"/>
      <c r="M7" s="166"/>
      <c r="N7" s="166"/>
      <c r="O7" s="166"/>
      <c r="P7" s="167"/>
      <c r="Q7" s="167"/>
      <c r="R7" s="167"/>
      <c r="S7" s="167"/>
      <c r="T7" s="167"/>
      <c r="U7" s="167"/>
      <c r="V7" s="167"/>
      <c r="X7" s="123">
        <f>'C_Health Regions'!B8</f>
        <v>0</v>
      </c>
      <c r="Y7" s="66">
        <f>IF(X7=0,0,(C7/$X$7)*100000)</f>
        <v>0</v>
      </c>
      <c r="Z7" s="123">
        <f>'C_Health Regions'!D8</f>
        <v>0</v>
      </c>
      <c r="AA7" s="66">
        <f>IF(Z7=0,0,(D7/$Z$7)*100000)</f>
        <v>0</v>
      </c>
      <c r="AB7" s="123">
        <f>'C_Health Regions'!F8</f>
        <v>0</v>
      </c>
      <c r="AC7" s="66">
        <f>IF(AB7=0,0,(E7/$AB$7)*100000)</f>
        <v>0</v>
      </c>
      <c r="AD7" s="123">
        <f>'C_Health Regions'!H8</f>
        <v>0</v>
      </c>
      <c r="AE7" s="66">
        <f>IF(AD7=0,0,(F7/$AD$7)*100000)</f>
        <v>0</v>
      </c>
      <c r="AF7" s="123">
        <f>'C_Health Regions'!J8</f>
        <v>0</v>
      </c>
      <c r="AG7" s="66">
        <f>IF(AF7=0,0,(G7/$AF$7)*100000)</f>
        <v>0</v>
      </c>
      <c r="AH7" s="123">
        <f>'C_Health Regions'!L8</f>
        <v>0</v>
      </c>
      <c r="AI7" s="66">
        <f>IF(AH7=0,0,(H7/$AH$7)*100000)</f>
        <v>0</v>
      </c>
      <c r="AJ7" s="123">
        <f>'C_Health Regions'!N8</f>
        <v>0</v>
      </c>
      <c r="AK7" s="66">
        <f>IF(AJ7=0,0,(I7/$AJ$7)*100000)</f>
        <v>0</v>
      </c>
      <c r="AL7" s="123">
        <f>'C_Health Regions'!P8</f>
        <v>0</v>
      </c>
      <c r="AM7" s="66">
        <f>IF(AL7=0,0,(J7/$AL$7)*100000)</f>
        <v>0</v>
      </c>
      <c r="AN7" s="123">
        <f>'C_Health Regions'!R8</f>
        <v>0</v>
      </c>
      <c r="AO7" s="66">
        <f>IF(AN7=0,0,(K7/$AN$7)*100000)</f>
        <v>0</v>
      </c>
      <c r="AP7" s="123">
        <f>'C_Health Regions'!T8</f>
        <v>0</v>
      </c>
      <c r="AQ7" s="66">
        <f>IF(AP7=0,0,(L7/$AP$7)*100000)</f>
        <v>0</v>
      </c>
      <c r="AR7" s="123">
        <f>'C_Health Regions'!V8</f>
        <v>0</v>
      </c>
      <c r="AS7" s="66">
        <f>IF(AR7=0,0,(M7/$AR$7)*100000)</f>
        <v>0</v>
      </c>
      <c r="AT7" s="123">
        <f>'C_Health Regions'!X8</f>
        <v>0</v>
      </c>
      <c r="AU7" s="66">
        <f>IF(AT7=0,0,(N7/$AT$7)*100000)</f>
        <v>0</v>
      </c>
      <c r="AV7" s="123">
        <f>'C_Health Regions'!Z8</f>
        <v>0</v>
      </c>
      <c r="AW7" s="66">
        <f>IF(AV7=0,0,(O7/$AV$7)*100000)</f>
        <v>0</v>
      </c>
      <c r="AX7" s="123">
        <f>'C_Health Regions'!AB8</f>
        <v>0</v>
      </c>
      <c r="AY7" s="66">
        <f>IF(AX7=0,0,(P7/$AX$7)*100000)</f>
        <v>0</v>
      </c>
      <c r="AZ7" s="123">
        <f>'C_Health Regions'!AD8</f>
        <v>0</v>
      </c>
      <c r="BA7" s="66">
        <f>IF(AZ7=0,0,(Q7/$AZ$7)*100000)</f>
        <v>0</v>
      </c>
      <c r="BB7" s="123">
        <f>'C_Health Regions'!AF8</f>
        <v>0</v>
      </c>
      <c r="BC7" s="66">
        <f>IF(BB7=0,0,(R7/$BB$7)*100000)</f>
        <v>0</v>
      </c>
      <c r="BD7" s="123">
        <f>'C_Health Regions'!AH8</f>
        <v>0</v>
      </c>
      <c r="BE7" s="66">
        <f>IF(BD7=0,0,(S7/$BD$7)*100000)</f>
        <v>0</v>
      </c>
      <c r="BF7" s="123">
        <f>'C_Health Regions'!AJ8</f>
        <v>0</v>
      </c>
      <c r="BG7" s="66">
        <f>IF(BF7=0,0,(T7/$BF$7)*100000)</f>
        <v>0</v>
      </c>
      <c r="BH7" s="123">
        <f>'C_Health Regions'!AL8</f>
        <v>0</v>
      </c>
      <c r="BI7" s="66">
        <f>IF(BH7=0,0,(U7/$BH$7)*100000)</f>
        <v>0</v>
      </c>
      <c r="BJ7" s="123">
        <f>'C_Health Regions'!AN8</f>
        <v>0</v>
      </c>
      <c r="BK7" s="66">
        <f>IF(BJ7=0,0,(V7/$BJ$7)*100000)</f>
        <v>0</v>
      </c>
    </row>
    <row r="9" spans="1:64" x14ac:dyDescent="0.25">
      <c r="B9" s="137"/>
    </row>
    <row r="10" spans="1:64" ht="13" x14ac:dyDescent="0.3">
      <c r="B10" s="106" t="s">
        <v>54</v>
      </c>
      <c r="C10" s="163" t="str">
        <f>'C_Health Regions'!B4</f>
        <v>Region 1</v>
      </c>
      <c r="D10" s="163" t="str">
        <f>'C_Health Regions'!D4</f>
        <v>Region 2</v>
      </c>
      <c r="E10" s="163" t="str">
        <f>'C_Health Regions'!F4</f>
        <v>Region 3</v>
      </c>
      <c r="F10" s="163" t="str">
        <f>'C_Health Regions'!H4</f>
        <v>Region 4</v>
      </c>
      <c r="G10" s="163" t="str">
        <f>'C_Health Regions'!J4</f>
        <v>Region 5</v>
      </c>
      <c r="H10" s="163" t="str">
        <f>'C_Health Regions'!L4</f>
        <v>Region 6</v>
      </c>
      <c r="I10" s="163" t="str">
        <f>'C_Health Regions'!N4</f>
        <v>Region 7</v>
      </c>
      <c r="J10" s="163" t="str">
        <f>'C_Health Regions'!P4</f>
        <v>Region 8</v>
      </c>
      <c r="K10" s="163" t="str">
        <f>'C_Health Regions'!R4</f>
        <v>Region 9</v>
      </c>
      <c r="L10" s="163" t="str">
        <f>'C_Health Regions'!T4</f>
        <v>Region 10</v>
      </c>
      <c r="M10" s="163" t="str">
        <f>'C_Health Regions'!V4</f>
        <v>Region 11</v>
      </c>
      <c r="N10" s="163" t="str">
        <f>'C_Health Regions'!X4</f>
        <v>Region 12</v>
      </c>
      <c r="O10" s="163" t="str">
        <f>'C_Health Regions'!Z4</f>
        <v>Region 13</v>
      </c>
      <c r="P10" s="163" t="str">
        <f>'C_Health Regions'!AB4</f>
        <v>Region 14</v>
      </c>
      <c r="Q10" s="163" t="str">
        <f>'C_Health Regions'!AD4</f>
        <v>Region 15</v>
      </c>
      <c r="R10" s="163" t="str">
        <f>'C_Health Regions'!AF4</f>
        <v>Region 16</v>
      </c>
      <c r="S10" s="163" t="str">
        <f>'C_Health Regions'!AH4</f>
        <v>Region 17</v>
      </c>
      <c r="T10" s="163" t="str">
        <f>'C_Health Regions'!AJ4</f>
        <v>Region 18</v>
      </c>
      <c r="U10" s="163" t="str">
        <f>'C_Health Regions'!AL4</f>
        <v>Region 19</v>
      </c>
      <c r="V10" s="163" t="str">
        <f>'C_Health Regions'!AN4</f>
        <v>Region 20</v>
      </c>
      <c r="W10" s="110"/>
      <c r="X10" s="111" t="str">
        <f>'C_Health Regions'!B4</f>
        <v>Region 1</v>
      </c>
      <c r="Y10" s="111" t="s">
        <v>106</v>
      </c>
      <c r="Z10" s="111" t="str">
        <f>'C_Health Regions'!D4</f>
        <v>Region 2</v>
      </c>
      <c r="AA10" s="111" t="s">
        <v>106</v>
      </c>
      <c r="AB10" s="111" t="str">
        <f>'C_Health Regions'!F4</f>
        <v>Region 3</v>
      </c>
      <c r="AC10" s="111" t="s">
        <v>106</v>
      </c>
      <c r="AD10" s="111" t="str">
        <f>'C_Health Regions'!H4</f>
        <v>Region 4</v>
      </c>
      <c r="AE10" s="111" t="s">
        <v>106</v>
      </c>
      <c r="AF10" s="111" t="str">
        <f>'C_Health Regions'!J4</f>
        <v>Region 5</v>
      </c>
      <c r="AG10" s="111" t="s">
        <v>106</v>
      </c>
      <c r="AH10" s="111" t="str">
        <f>'C_Health Regions'!L4</f>
        <v>Region 6</v>
      </c>
      <c r="AI10" s="111" t="s">
        <v>106</v>
      </c>
      <c r="AJ10" s="111" t="str">
        <f>'C_Health Regions'!N4</f>
        <v>Region 7</v>
      </c>
      <c r="AK10" s="111" t="s">
        <v>106</v>
      </c>
      <c r="AL10" s="111" t="str">
        <f>'C_Health Regions'!P4</f>
        <v>Region 8</v>
      </c>
      <c r="AM10" s="111" t="s">
        <v>106</v>
      </c>
      <c r="AN10" s="111" t="str">
        <f>'C_Health Regions'!R4</f>
        <v>Region 9</v>
      </c>
      <c r="AO10" s="111" t="s">
        <v>106</v>
      </c>
      <c r="AP10" s="111" t="str">
        <f>'C_Health Regions'!T4</f>
        <v>Region 10</v>
      </c>
      <c r="AQ10" s="111" t="s">
        <v>106</v>
      </c>
      <c r="AR10" s="111" t="str">
        <f>'C_Health Regions'!V4</f>
        <v>Region 11</v>
      </c>
      <c r="AS10" s="111" t="s">
        <v>106</v>
      </c>
      <c r="AT10" s="111" t="str">
        <f>'C_Health Regions'!X4</f>
        <v>Region 12</v>
      </c>
      <c r="AU10" s="111" t="s">
        <v>106</v>
      </c>
      <c r="AV10" s="111" t="str">
        <f>'C_Health Regions'!Z4</f>
        <v>Region 13</v>
      </c>
      <c r="AW10" s="111" t="s">
        <v>106</v>
      </c>
      <c r="AX10" s="111" t="str">
        <f>'C_Health Regions'!AB4</f>
        <v>Region 14</v>
      </c>
      <c r="AY10" s="111" t="s">
        <v>106</v>
      </c>
      <c r="AZ10" s="111" t="str">
        <f>'C_Health Regions'!AD4</f>
        <v>Region 15</v>
      </c>
      <c r="BA10" s="111" t="s">
        <v>106</v>
      </c>
      <c r="BB10" s="111" t="str">
        <f>'C_Health Regions'!AF4</f>
        <v>Region 16</v>
      </c>
      <c r="BC10" s="111" t="s">
        <v>106</v>
      </c>
      <c r="BD10" s="111" t="str">
        <f>'C_Health Regions'!AH4</f>
        <v>Region 17</v>
      </c>
      <c r="BE10" s="111" t="s">
        <v>106</v>
      </c>
      <c r="BF10" s="111" t="str">
        <f>'C_Health Regions'!AJ4</f>
        <v>Region 18</v>
      </c>
      <c r="BG10" s="111" t="s">
        <v>106</v>
      </c>
      <c r="BH10" s="111" t="str">
        <f>'C_Health Regions'!AL4</f>
        <v>Region 19</v>
      </c>
      <c r="BI10" s="111" t="s">
        <v>106</v>
      </c>
      <c r="BJ10" s="111" t="str">
        <f>'C_Health Regions'!AN4</f>
        <v>Region 20</v>
      </c>
      <c r="BK10" s="111" t="s">
        <v>106</v>
      </c>
      <c r="BL10" s="110"/>
    </row>
    <row r="11" spans="1:64" ht="13" x14ac:dyDescent="0.3">
      <c r="B11" s="115" t="str">
        <f>' B_Populations'!A9</f>
        <v>65-74</v>
      </c>
      <c r="C11" s="164"/>
      <c r="D11" s="164"/>
      <c r="E11" s="164"/>
      <c r="F11" s="164"/>
      <c r="G11" s="164"/>
      <c r="H11" s="164"/>
      <c r="I11" s="164"/>
      <c r="J11" s="164"/>
      <c r="K11" s="164"/>
      <c r="L11" s="164"/>
      <c r="M11" s="164"/>
      <c r="N11" s="164"/>
      <c r="O11" s="164"/>
      <c r="P11" s="165"/>
      <c r="Q11" s="165"/>
      <c r="R11" s="165"/>
      <c r="S11" s="165"/>
      <c r="T11" s="165"/>
      <c r="U11" s="165"/>
      <c r="V11" s="165"/>
      <c r="W11" s="122"/>
      <c r="X11" s="111">
        <f>'C_Health Regions'!B5</f>
        <v>0</v>
      </c>
      <c r="Y11" s="66">
        <f>IF(X11=0,0,(C11/$X$11)*100000)</f>
        <v>0</v>
      </c>
      <c r="Z11" s="111">
        <f>'C_Health Regions'!D5</f>
        <v>0</v>
      </c>
      <c r="AA11" s="66">
        <f>IF(Z11=0,0,(D11/$Z$11)*100000)</f>
        <v>0</v>
      </c>
      <c r="AB11" s="111">
        <f>'C_Health Regions'!F5</f>
        <v>0</v>
      </c>
      <c r="AC11" s="66">
        <f>IF(AB11=0,0,(E11/$AB$11)*100000)</f>
        <v>0</v>
      </c>
      <c r="AD11" s="111">
        <f>'C_Health Regions'!H5</f>
        <v>0</v>
      </c>
      <c r="AE11" s="66">
        <f>IF(AD11=0,0,(F11/$AD$11)*100000)</f>
        <v>0</v>
      </c>
      <c r="AF11" s="111">
        <f>'C_Health Regions'!J5</f>
        <v>0</v>
      </c>
      <c r="AG11" s="66">
        <f>IF(AF11=0,0,(G11/$AF$11)*100000)</f>
        <v>0</v>
      </c>
      <c r="AH11" s="111">
        <f>'C_Health Regions'!L5</f>
        <v>0</v>
      </c>
      <c r="AI11" s="66">
        <f>IF(AH11=0,0,(H11/$AH$11)*100000)</f>
        <v>0</v>
      </c>
      <c r="AJ11" s="111">
        <f>'C_Health Regions'!N5</f>
        <v>0</v>
      </c>
      <c r="AK11" s="66">
        <f>IF(AJ11=0,0,(I11/$AJ$11)*100000)</f>
        <v>0</v>
      </c>
      <c r="AL11" s="111">
        <f>'C_Health Regions'!P5</f>
        <v>0</v>
      </c>
      <c r="AM11" s="66">
        <f>IF(AL11=0,0,(J11/$AL$11)*100000)</f>
        <v>0</v>
      </c>
      <c r="AN11" s="111">
        <f>'C_Health Regions'!R5</f>
        <v>0</v>
      </c>
      <c r="AO11" s="66">
        <f>IF(AN11=0,0,(K11/$AN$11)*100000)</f>
        <v>0</v>
      </c>
      <c r="AP11" s="111">
        <f>'C_Health Regions'!T5</f>
        <v>0</v>
      </c>
      <c r="AQ11" s="66">
        <f>IF(AP11=0,0,(L11/$AP11)*100000)</f>
        <v>0</v>
      </c>
      <c r="AR11" s="111">
        <f>'C_Health Regions'!V5</f>
        <v>0</v>
      </c>
      <c r="AS11" s="66">
        <f>IF(AR11=0,0,(M11/$AR$11)*100000)</f>
        <v>0</v>
      </c>
      <c r="AT11" s="111">
        <f>'C_Health Regions'!X5</f>
        <v>0</v>
      </c>
      <c r="AU11" s="66">
        <f>IF(AT11=0,0,(N11/$AT$11)*100000)</f>
        <v>0</v>
      </c>
      <c r="AV11" s="111">
        <f>'C_Health Regions'!Z5</f>
        <v>0</v>
      </c>
      <c r="AW11" s="66">
        <f>IF(AV11=0,0,(O11/$AV$11)*100000)</f>
        <v>0</v>
      </c>
      <c r="AX11" s="111">
        <f>'C_Health Regions'!AB5</f>
        <v>0</v>
      </c>
      <c r="AY11" s="66">
        <f>IF(AX11=0,0,(P11/$AX$11)*100000)</f>
        <v>0</v>
      </c>
      <c r="AZ11" s="111">
        <f>'C_Health Regions'!AD5</f>
        <v>0</v>
      </c>
      <c r="BA11" s="66">
        <f>IF(AZ11=0,0,(Q11/$AZ$11)*100000)</f>
        <v>0</v>
      </c>
      <c r="BB11" s="111">
        <f>'C_Health Regions'!AF5</f>
        <v>0</v>
      </c>
      <c r="BC11" s="66">
        <f>IF(BB11=0,0,(R11/$BB$11)*100000)</f>
        <v>0</v>
      </c>
      <c r="BD11" s="111">
        <f>'C_Health Regions'!AH5</f>
        <v>0</v>
      </c>
      <c r="BE11" s="66">
        <f>IF(BD11=0,0,(S11/$BD$11)*100000)</f>
        <v>0</v>
      </c>
      <c r="BF11" s="111">
        <f>'C_Health Regions'!AJ5</f>
        <v>0</v>
      </c>
      <c r="BG11" s="66">
        <f>IF(BF11=0,0,(T11/$BF$11)*100000)</f>
        <v>0</v>
      </c>
      <c r="BH11" s="111">
        <f>'C_Health Regions'!AL5</f>
        <v>0</v>
      </c>
      <c r="BI11" s="66">
        <f>IF(BH11=0,0,(U11/$BH$11)*100000)</f>
        <v>0</v>
      </c>
      <c r="BJ11" s="111">
        <f>'C_Health Regions'!AN5</f>
        <v>0</v>
      </c>
      <c r="BK11" s="66">
        <f>IF(BJ11=0,0,(V11/$BJ$11)*100000)</f>
        <v>0</v>
      </c>
      <c r="BL11" s="122"/>
    </row>
    <row r="12" spans="1:64" ht="13" x14ac:dyDescent="0.3">
      <c r="B12" s="158" t="str">
        <f>' B_Populations'!A10</f>
        <v>75-84</v>
      </c>
      <c r="C12" s="166"/>
      <c r="D12" s="166"/>
      <c r="E12" s="166"/>
      <c r="F12" s="166"/>
      <c r="G12" s="166"/>
      <c r="H12" s="166"/>
      <c r="I12" s="166"/>
      <c r="J12" s="166"/>
      <c r="K12" s="166"/>
      <c r="L12" s="166"/>
      <c r="M12" s="166"/>
      <c r="N12" s="166"/>
      <c r="O12" s="166"/>
      <c r="P12" s="167"/>
      <c r="Q12" s="167"/>
      <c r="R12" s="167"/>
      <c r="S12" s="167"/>
      <c r="T12" s="167"/>
      <c r="U12" s="167"/>
      <c r="V12" s="167"/>
      <c r="W12" s="122"/>
      <c r="X12" s="111">
        <f>'C_Health Regions'!B6</f>
        <v>0</v>
      </c>
      <c r="Y12" s="66">
        <f>IF(X12=0,0,(C12/$X$12)*100000)</f>
        <v>0</v>
      </c>
      <c r="Z12" s="111">
        <f>'C_Health Regions'!D6</f>
        <v>0</v>
      </c>
      <c r="AA12" s="66">
        <f>IF(Z12=0,0,(D12/$Z$12)*100000)</f>
        <v>0</v>
      </c>
      <c r="AB12" s="111">
        <f>'C_Health Regions'!F6</f>
        <v>0</v>
      </c>
      <c r="AC12" s="66">
        <f>IF(AB12=0,0,(E12/$AB$12)*100000)</f>
        <v>0</v>
      </c>
      <c r="AD12" s="111">
        <f>'C_Health Regions'!H6</f>
        <v>0</v>
      </c>
      <c r="AE12" s="66">
        <f>IF(AD12=0,0,(F12/$AD$12)*100000)</f>
        <v>0</v>
      </c>
      <c r="AF12" s="111">
        <f>'C_Health Regions'!J6</f>
        <v>0</v>
      </c>
      <c r="AG12" s="66">
        <f>IF(AF12=0,0,(G12/$AF$12)*100000)</f>
        <v>0</v>
      </c>
      <c r="AH12" s="111">
        <f>'C_Health Regions'!L6</f>
        <v>0</v>
      </c>
      <c r="AI12" s="66">
        <f>IF(AH12=0,0,(H12/$AH$12)*100000)</f>
        <v>0</v>
      </c>
      <c r="AJ12" s="111">
        <f>'C_Health Regions'!N6</f>
        <v>0</v>
      </c>
      <c r="AK12" s="66">
        <f>IF(AJ12=0,0,(I12/$AJ$12)*100000)</f>
        <v>0</v>
      </c>
      <c r="AL12" s="111">
        <f>'C_Health Regions'!P6</f>
        <v>0</v>
      </c>
      <c r="AM12" s="66">
        <f>IF(AL12=0,0,(J12/$AL$12)*100000)</f>
        <v>0</v>
      </c>
      <c r="AN12" s="111">
        <f>'C_Health Regions'!R6</f>
        <v>0</v>
      </c>
      <c r="AO12" s="66">
        <f>IF(AN12=0,0,(K12/$AN$12)*100000)</f>
        <v>0</v>
      </c>
      <c r="AP12" s="111">
        <f>'C_Health Regions'!T6</f>
        <v>0</v>
      </c>
      <c r="AQ12" s="66">
        <f t="shared" ref="AQ12:AQ14" si="0">IF(AP12=0,0,(L12/$AP12)*100000)</f>
        <v>0</v>
      </c>
      <c r="AR12" s="111">
        <f>'C_Health Regions'!V6</f>
        <v>0</v>
      </c>
      <c r="AS12" s="66">
        <f>IF(AR12=0,0,(M12/$AR$12)*100000)</f>
        <v>0</v>
      </c>
      <c r="AT12" s="111">
        <f>'C_Health Regions'!X6</f>
        <v>0</v>
      </c>
      <c r="AU12" s="66">
        <f>IF(AT12=0,0,(N12/$AT$12)*100000)</f>
        <v>0</v>
      </c>
      <c r="AV12" s="111">
        <f>'C_Health Regions'!Z6</f>
        <v>0</v>
      </c>
      <c r="AW12" s="66">
        <f>IF(AV12=0,0,(O12/$AV$12)*100000)</f>
        <v>0</v>
      </c>
      <c r="AX12" s="111">
        <f>'C_Health Regions'!AB6</f>
        <v>0</v>
      </c>
      <c r="AY12" s="66">
        <f>IF(AX12=0,0,(P12/$AX$12)*100000)</f>
        <v>0</v>
      </c>
      <c r="AZ12" s="111">
        <f>'C_Health Regions'!AD6</f>
        <v>0</v>
      </c>
      <c r="BA12" s="66">
        <f>IF(AZ12=0,0,(Q12/$AZ$12)*100000)</f>
        <v>0</v>
      </c>
      <c r="BB12" s="111">
        <f>'C_Health Regions'!AF6</f>
        <v>0</v>
      </c>
      <c r="BC12" s="66">
        <f>IF(BB12=0,0,(R12/$BB$12)*100000)</f>
        <v>0</v>
      </c>
      <c r="BD12" s="111">
        <f>'C_Health Regions'!AH6</f>
        <v>0</v>
      </c>
      <c r="BE12" s="66">
        <f>IF(BD12=0,0,(S12/$BD$12)*100000)</f>
        <v>0</v>
      </c>
      <c r="BF12" s="111">
        <f>'C_Health Regions'!AJ6</f>
        <v>0</v>
      </c>
      <c r="BG12" s="66">
        <f>IF(BF12=0,0,(T12/$BF$12)*100000)</f>
        <v>0</v>
      </c>
      <c r="BH12" s="111">
        <f>'C_Health Regions'!AL6</f>
        <v>0</v>
      </c>
      <c r="BI12" s="66">
        <f>IF(BH12=0,0,(U12/$BH$12)*100000)</f>
        <v>0</v>
      </c>
      <c r="BJ12" s="111">
        <f>'C_Health Regions'!AN6</f>
        <v>0</v>
      </c>
      <c r="BK12" s="66">
        <f>IF(BJ12=0,0,(V12/$BJ$12)*100000)</f>
        <v>0</v>
      </c>
      <c r="BL12" s="122"/>
    </row>
    <row r="13" spans="1:64" ht="13" x14ac:dyDescent="0.3">
      <c r="B13" s="158" t="str">
        <f>' B_Populations'!A11</f>
        <v>85+</v>
      </c>
      <c r="C13" s="166"/>
      <c r="D13" s="166"/>
      <c r="E13" s="166"/>
      <c r="F13" s="166"/>
      <c r="G13" s="166"/>
      <c r="H13" s="166"/>
      <c r="I13" s="166"/>
      <c r="J13" s="166"/>
      <c r="K13" s="166"/>
      <c r="L13" s="166"/>
      <c r="M13" s="166"/>
      <c r="N13" s="166"/>
      <c r="O13" s="166"/>
      <c r="P13" s="167"/>
      <c r="Q13" s="167"/>
      <c r="R13" s="167"/>
      <c r="S13" s="167"/>
      <c r="T13" s="167"/>
      <c r="U13" s="167"/>
      <c r="V13" s="167"/>
      <c r="W13" s="122"/>
      <c r="X13" s="111">
        <f>'C_Health Regions'!B7</f>
        <v>0</v>
      </c>
      <c r="Y13" s="66">
        <f>IF(X13=0,0,(C13/$X$13)*100000)</f>
        <v>0</v>
      </c>
      <c r="Z13" s="111">
        <f>'C_Health Regions'!D7</f>
        <v>0</v>
      </c>
      <c r="AA13" s="66">
        <f>IF(Z13=0,0,(D13/$Z$13)*100000)</f>
        <v>0</v>
      </c>
      <c r="AB13" s="111">
        <f>'C_Health Regions'!F7</f>
        <v>0</v>
      </c>
      <c r="AC13" s="66">
        <f>IF(AB13=0,0,(E13/$AB$13)*100000)</f>
        <v>0</v>
      </c>
      <c r="AD13" s="111">
        <f>'C_Health Regions'!H7</f>
        <v>0</v>
      </c>
      <c r="AE13" s="66">
        <f>IF(AD13=0,0,(F13/$AD$13)*100000)</f>
        <v>0</v>
      </c>
      <c r="AF13" s="111">
        <f>'C_Health Regions'!J7</f>
        <v>0</v>
      </c>
      <c r="AG13" s="66">
        <f>IF(AF13=0,0,(G13/$AF$13)*100000)</f>
        <v>0</v>
      </c>
      <c r="AH13" s="111">
        <f>'C_Health Regions'!L7</f>
        <v>0</v>
      </c>
      <c r="AI13" s="66">
        <f>IF(AH13=0,0,(H13/$AH$13)*100000)</f>
        <v>0</v>
      </c>
      <c r="AJ13" s="111">
        <f>'C_Health Regions'!N7</f>
        <v>0</v>
      </c>
      <c r="AK13" s="66">
        <f>IF(AJ13=0,0,(I13/$AJ$13)*100000)</f>
        <v>0</v>
      </c>
      <c r="AL13" s="111">
        <f>'C_Health Regions'!P7</f>
        <v>0</v>
      </c>
      <c r="AM13" s="66">
        <f>IF(AL13=0,0,(J13/$AL$13)*100000)</f>
        <v>0</v>
      </c>
      <c r="AN13" s="111">
        <f>'C_Health Regions'!R7</f>
        <v>0</v>
      </c>
      <c r="AO13" s="66">
        <f>IF(AN13=0,0,(K13/$AN$13)*100000)</f>
        <v>0</v>
      </c>
      <c r="AP13" s="111">
        <f>'C_Health Regions'!T7</f>
        <v>0</v>
      </c>
      <c r="AQ13" s="66">
        <f t="shared" si="0"/>
        <v>0</v>
      </c>
      <c r="AR13" s="111">
        <f>'C_Health Regions'!V7</f>
        <v>0</v>
      </c>
      <c r="AS13" s="66">
        <f>IF(AR13=0,0,(M13/$AR$13)*100000)</f>
        <v>0</v>
      </c>
      <c r="AT13" s="111">
        <f>'C_Health Regions'!X7</f>
        <v>0</v>
      </c>
      <c r="AU13" s="66">
        <f>IF(AT13=0,0,(N13/$AT$13)*100000)</f>
        <v>0</v>
      </c>
      <c r="AV13" s="111">
        <f>'C_Health Regions'!Z7</f>
        <v>0</v>
      </c>
      <c r="AW13" s="66">
        <f>IF(AV13=0,0,(O13/$AV$13)*100000)</f>
        <v>0</v>
      </c>
      <c r="AX13" s="111">
        <f>'C_Health Regions'!AB7</f>
        <v>0</v>
      </c>
      <c r="AY13" s="66">
        <f>IF(AX13=0,0,(P13/$AX$13)*100000)</f>
        <v>0</v>
      </c>
      <c r="AZ13" s="111">
        <f>'C_Health Regions'!AD7</f>
        <v>0</v>
      </c>
      <c r="BA13" s="66">
        <f>IF(AZ13=0,0,(Q13/$AZ$13)*100000)</f>
        <v>0</v>
      </c>
      <c r="BB13" s="111">
        <f>'C_Health Regions'!AF7</f>
        <v>0</v>
      </c>
      <c r="BC13" s="66">
        <f>IF(BB13=0,0,(R13/$BB$13)*100000)</f>
        <v>0</v>
      </c>
      <c r="BD13" s="111">
        <f>'C_Health Regions'!AH7</f>
        <v>0</v>
      </c>
      <c r="BE13" s="66">
        <f>IF(BD13=0,0,(S13/$BD$13)*100000)</f>
        <v>0</v>
      </c>
      <c r="BF13" s="111">
        <f>'C_Health Regions'!AJ7</f>
        <v>0</v>
      </c>
      <c r="BG13" s="66">
        <f>IF(BF13=0,0,(T13/$BF$13)*100000)</f>
        <v>0</v>
      </c>
      <c r="BH13" s="111">
        <f>'C_Health Regions'!AL7</f>
        <v>0</v>
      </c>
      <c r="BI13" s="66">
        <f>IF(BH13=0,0,(U13/$BH$13)*100000)</f>
        <v>0</v>
      </c>
      <c r="BJ13" s="111">
        <f>'C_Health Regions'!AN7</f>
        <v>0</v>
      </c>
      <c r="BK13" s="66">
        <f>IF(BJ13=0,0,(V13/$BJ$13)*100000)</f>
        <v>0</v>
      </c>
      <c r="BL13" s="122"/>
    </row>
    <row r="14" spans="1:64" ht="13" x14ac:dyDescent="0.3">
      <c r="B14" s="142" t="s">
        <v>110</v>
      </c>
      <c r="C14" s="166"/>
      <c r="D14" s="166"/>
      <c r="E14" s="166"/>
      <c r="F14" s="166"/>
      <c r="G14" s="166"/>
      <c r="H14" s="166"/>
      <c r="I14" s="166"/>
      <c r="J14" s="166"/>
      <c r="K14" s="166"/>
      <c r="L14" s="166"/>
      <c r="M14" s="166"/>
      <c r="N14" s="166"/>
      <c r="O14" s="166"/>
      <c r="P14" s="167"/>
      <c r="Q14" s="167"/>
      <c r="R14" s="167"/>
      <c r="S14" s="167"/>
      <c r="T14" s="167"/>
      <c r="U14" s="167"/>
      <c r="V14" s="167"/>
      <c r="X14" s="111">
        <f>'C_Health Regions'!B8</f>
        <v>0</v>
      </c>
      <c r="Y14" s="66">
        <f>IF(X14=0,0,(C14/$X$14)*100000)</f>
        <v>0</v>
      </c>
      <c r="Z14" s="111">
        <f>'C_Health Regions'!D8</f>
        <v>0</v>
      </c>
      <c r="AA14" s="66">
        <f>IF(Z14=0,0,(D14/$Z$14)*100000)</f>
        <v>0</v>
      </c>
      <c r="AB14" s="111">
        <f>'C_Health Regions'!F8</f>
        <v>0</v>
      </c>
      <c r="AC14" s="66">
        <f>IF(AB14=0,0,(E14/$AB$14)*100000)</f>
        <v>0</v>
      </c>
      <c r="AD14" s="111">
        <f>'C_Health Regions'!H8</f>
        <v>0</v>
      </c>
      <c r="AE14" s="66">
        <f>IF(AD14=0,0,(F14/$AD$14)*100000)</f>
        <v>0</v>
      </c>
      <c r="AF14" s="111">
        <f>'C_Health Regions'!J8</f>
        <v>0</v>
      </c>
      <c r="AG14" s="66">
        <f>IF(AF14=0,0,(G14/$AF$14)*100000)</f>
        <v>0</v>
      </c>
      <c r="AH14" s="111">
        <f>'C_Health Regions'!L8</f>
        <v>0</v>
      </c>
      <c r="AI14" s="66">
        <f>IF(AH14=0,0,(H14/$AH$14)*100000)</f>
        <v>0</v>
      </c>
      <c r="AJ14" s="111">
        <f>'C_Health Regions'!N8</f>
        <v>0</v>
      </c>
      <c r="AK14" s="66">
        <f>IF(AJ14=0,0,(I14/$AJ$14)*100000)</f>
        <v>0</v>
      </c>
      <c r="AL14" s="111">
        <f>'C_Health Regions'!P8</f>
        <v>0</v>
      </c>
      <c r="AM14" s="66">
        <f>IF(AL14=0,0,(J14/$AL$14)*100000)</f>
        <v>0</v>
      </c>
      <c r="AN14" s="111">
        <f>'C_Health Regions'!R8</f>
        <v>0</v>
      </c>
      <c r="AO14" s="66">
        <f>IF(AN14=0,0,(K14/$AN$14)*100000)</f>
        <v>0</v>
      </c>
      <c r="AP14" s="111">
        <f>'C_Health Regions'!T8</f>
        <v>0</v>
      </c>
      <c r="AQ14" s="66">
        <f t="shared" si="0"/>
        <v>0</v>
      </c>
      <c r="AR14" s="111">
        <f>'C_Health Regions'!V8</f>
        <v>0</v>
      </c>
      <c r="AS14" s="66">
        <f>IF(AR14=0,0,(M14/$AR$14)*100000)</f>
        <v>0</v>
      </c>
      <c r="AT14" s="111">
        <f>'C_Health Regions'!X8</f>
        <v>0</v>
      </c>
      <c r="AU14" s="66">
        <f>IF(AT14=0,0,(N14/$AT$14)*100000)</f>
        <v>0</v>
      </c>
      <c r="AV14" s="111">
        <f>'C_Health Regions'!Z8</f>
        <v>0</v>
      </c>
      <c r="AW14" s="66">
        <f>IF(AV14=0,0,(O14/$AV$14)*100000)</f>
        <v>0</v>
      </c>
      <c r="AX14" s="111">
        <f>'C_Health Regions'!AB8</f>
        <v>0</v>
      </c>
      <c r="AY14" s="66">
        <f>IF(AX14=0,0,(P14/$AX$14)*100000)</f>
        <v>0</v>
      </c>
      <c r="AZ14" s="111">
        <f>'C_Health Regions'!AD8</f>
        <v>0</v>
      </c>
      <c r="BA14" s="66">
        <f>IF(AZ14=0,0,(Q14/$AZ$14)*100000)</f>
        <v>0</v>
      </c>
      <c r="BB14" s="111">
        <f>'C_Health Regions'!AF8</f>
        <v>0</v>
      </c>
      <c r="BC14" s="66">
        <f>IF(BB14=0,0,(R14/$BB$14)*100000)</f>
        <v>0</v>
      </c>
      <c r="BD14" s="111">
        <f>'C_Health Regions'!AH8</f>
        <v>0</v>
      </c>
      <c r="BE14" s="66">
        <f>IF(BD14=0,0,(S14/$BD$14)*100000)</f>
        <v>0</v>
      </c>
      <c r="BF14" s="111">
        <f>'C_Health Regions'!AJ8</f>
        <v>0</v>
      </c>
      <c r="BG14" s="66">
        <f>IF(BF14=0,0,(T14/$BF$14)*100000)</f>
        <v>0</v>
      </c>
      <c r="BH14" s="111">
        <f>'C_Health Regions'!AL8</f>
        <v>0</v>
      </c>
      <c r="BI14" s="66">
        <f>IF(BH14=0,0,(U14/$BH$14)*100000)</f>
        <v>0</v>
      </c>
      <c r="BJ14" s="111">
        <f>'C_Health Regions'!AN8</f>
        <v>0</v>
      </c>
      <c r="BK14" s="66">
        <f>IF(BJ14=0,0,(V14/$BJ$14)*100000)</f>
        <v>0</v>
      </c>
    </row>
    <row r="16" spans="1:64" x14ac:dyDescent="0.25">
      <c r="B16" s="143"/>
    </row>
    <row r="17" spans="2:64" ht="13" x14ac:dyDescent="0.3">
      <c r="B17" s="106" t="s">
        <v>54</v>
      </c>
      <c r="C17" s="163" t="str">
        <f>'C_Health Regions'!B4</f>
        <v>Region 1</v>
      </c>
      <c r="D17" s="163" t="str">
        <f>'C_Health Regions'!D4</f>
        <v>Region 2</v>
      </c>
      <c r="E17" s="163" t="str">
        <f>'C_Health Regions'!F4</f>
        <v>Region 3</v>
      </c>
      <c r="F17" s="163" t="str">
        <f>'C_Health Regions'!H4</f>
        <v>Region 4</v>
      </c>
      <c r="G17" s="163" t="str">
        <f>'C_Health Regions'!J4</f>
        <v>Region 5</v>
      </c>
      <c r="H17" s="163" t="str">
        <f>'C_Health Regions'!L4</f>
        <v>Region 6</v>
      </c>
      <c r="I17" s="163" t="str">
        <f>'C_Health Regions'!N4</f>
        <v>Region 7</v>
      </c>
      <c r="J17" s="163" t="str">
        <f>'C_Health Regions'!P4</f>
        <v>Region 8</v>
      </c>
      <c r="K17" s="163" t="str">
        <f>'C_Health Regions'!R4</f>
        <v>Region 9</v>
      </c>
      <c r="L17" s="163" t="str">
        <f>'C_Health Regions'!T4</f>
        <v>Region 10</v>
      </c>
      <c r="M17" s="163" t="str">
        <f>'C_Health Regions'!V4</f>
        <v>Region 11</v>
      </c>
      <c r="N17" s="163" t="str">
        <f>'C_Health Regions'!X4</f>
        <v>Region 12</v>
      </c>
      <c r="O17" s="163" t="str">
        <f>'C_Health Regions'!Z4</f>
        <v>Region 13</v>
      </c>
      <c r="P17" s="163" t="str">
        <f>'C_Health Regions'!AB4</f>
        <v>Region 14</v>
      </c>
      <c r="Q17" s="163" t="str">
        <f>'C_Health Regions'!AD4</f>
        <v>Region 15</v>
      </c>
      <c r="R17" s="163" t="str">
        <f>'C_Health Regions'!AF4</f>
        <v>Region 16</v>
      </c>
      <c r="S17" s="163" t="str">
        <f>'C_Health Regions'!AH4</f>
        <v>Region 17</v>
      </c>
      <c r="T17" s="163" t="str">
        <f>'C_Health Regions'!AJ4</f>
        <v>Region 18</v>
      </c>
      <c r="U17" s="163" t="str">
        <f>'C_Health Regions'!AL4</f>
        <v>Region 19</v>
      </c>
      <c r="V17" s="163" t="str">
        <f>'C_Health Regions'!AN4</f>
        <v>Region 20</v>
      </c>
      <c r="W17" s="110"/>
      <c r="X17" s="111" t="str">
        <f>'C_Health Regions'!B4</f>
        <v>Region 1</v>
      </c>
      <c r="Y17" s="111" t="s">
        <v>106</v>
      </c>
      <c r="Z17" s="111" t="str">
        <f>'C_Health Regions'!D4</f>
        <v>Region 2</v>
      </c>
      <c r="AA17" s="111" t="s">
        <v>106</v>
      </c>
      <c r="AB17" s="111" t="str">
        <f>'C_Health Regions'!F4</f>
        <v>Region 3</v>
      </c>
      <c r="AC17" s="111" t="s">
        <v>106</v>
      </c>
      <c r="AD17" s="111" t="str">
        <f>'C_Health Regions'!H4</f>
        <v>Region 4</v>
      </c>
      <c r="AE17" s="111" t="s">
        <v>106</v>
      </c>
      <c r="AF17" s="111" t="str">
        <f>'C_Health Regions'!J4</f>
        <v>Region 5</v>
      </c>
      <c r="AG17" s="111" t="s">
        <v>106</v>
      </c>
      <c r="AH17" s="111" t="str">
        <f>'C_Health Regions'!L4</f>
        <v>Region 6</v>
      </c>
      <c r="AI17" s="111" t="s">
        <v>106</v>
      </c>
      <c r="AJ17" s="111" t="str">
        <f>'C_Health Regions'!N4</f>
        <v>Region 7</v>
      </c>
      <c r="AK17" s="111" t="s">
        <v>106</v>
      </c>
      <c r="AL17" s="111" t="str">
        <f>'C_Health Regions'!P4</f>
        <v>Region 8</v>
      </c>
      <c r="AM17" s="111" t="s">
        <v>106</v>
      </c>
      <c r="AN17" s="111" t="str">
        <f>'C_Health Regions'!R4</f>
        <v>Region 9</v>
      </c>
      <c r="AO17" s="111" t="s">
        <v>106</v>
      </c>
      <c r="AP17" s="111" t="str">
        <f>'C_Health Regions'!T4</f>
        <v>Region 10</v>
      </c>
      <c r="AQ17" s="111" t="s">
        <v>106</v>
      </c>
      <c r="AR17" s="111" t="str">
        <f>'C_Health Regions'!V4</f>
        <v>Region 11</v>
      </c>
      <c r="AS17" s="111" t="s">
        <v>106</v>
      </c>
      <c r="AT17" s="111" t="str">
        <f>'C_Health Regions'!X4</f>
        <v>Region 12</v>
      </c>
      <c r="AU17" s="111" t="s">
        <v>106</v>
      </c>
      <c r="AV17" s="111" t="str">
        <f>'C_Health Regions'!Z4</f>
        <v>Region 13</v>
      </c>
      <c r="AW17" s="111" t="s">
        <v>106</v>
      </c>
      <c r="AX17" s="111" t="str">
        <f>'C_Health Regions'!AB4</f>
        <v>Region 14</v>
      </c>
      <c r="AY17" s="111" t="s">
        <v>106</v>
      </c>
      <c r="AZ17" s="111" t="str">
        <f>'C_Health Regions'!AD4</f>
        <v>Region 15</v>
      </c>
      <c r="BA17" s="111" t="s">
        <v>106</v>
      </c>
      <c r="BB17" s="111" t="str">
        <f>'C_Health Regions'!AF4</f>
        <v>Region 16</v>
      </c>
      <c r="BC17" s="111" t="s">
        <v>106</v>
      </c>
      <c r="BD17" s="111" t="str">
        <f>'C_Health Regions'!AH4</f>
        <v>Region 17</v>
      </c>
      <c r="BE17" s="111" t="s">
        <v>106</v>
      </c>
      <c r="BF17" s="111" t="str">
        <f>'C_Health Regions'!AJ4</f>
        <v>Region 18</v>
      </c>
      <c r="BG17" s="111" t="s">
        <v>106</v>
      </c>
      <c r="BH17" s="111" t="str">
        <f>'C_Health Regions'!AL4</f>
        <v>Region 19</v>
      </c>
      <c r="BI17" s="111" t="s">
        <v>106</v>
      </c>
      <c r="BJ17" s="111" t="str">
        <f>'C_Health Regions'!AN4</f>
        <v>Region 20</v>
      </c>
      <c r="BK17" s="111" t="s">
        <v>106</v>
      </c>
      <c r="BL17" s="110"/>
    </row>
    <row r="18" spans="2:64" ht="13" x14ac:dyDescent="0.3">
      <c r="B18" s="115" t="str">
        <f>' B_Populations'!A9</f>
        <v>65-74</v>
      </c>
      <c r="C18" s="164"/>
      <c r="D18" s="164"/>
      <c r="E18" s="164"/>
      <c r="F18" s="164"/>
      <c r="G18" s="164"/>
      <c r="H18" s="164"/>
      <c r="I18" s="164"/>
      <c r="J18" s="164"/>
      <c r="K18" s="164"/>
      <c r="L18" s="164"/>
      <c r="M18" s="164"/>
      <c r="N18" s="164"/>
      <c r="O18" s="164"/>
      <c r="P18" s="165"/>
      <c r="Q18" s="165"/>
      <c r="R18" s="165"/>
      <c r="S18" s="165"/>
      <c r="T18" s="165"/>
      <c r="U18" s="165"/>
      <c r="V18" s="165"/>
      <c r="W18" s="122"/>
      <c r="X18" s="111">
        <f>'C_Health Regions'!B5</f>
        <v>0</v>
      </c>
      <c r="Y18" s="66">
        <f>IF(X18=0,0,(C18/$X$18)*100000)</f>
        <v>0</v>
      </c>
      <c r="Z18" s="111">
        <f>'C_Health Regions'!D5</f>
        <v>0</v>
      </c>
      <c r="AA18" s="66">
        <f>IF(Z18=0,0,(D18/$Z$18)*100000)</f>
        <v>0</v>
      </c>
      <c r="AB18" s="111">
        <f>'C_Health Regions'!F5</f>
        <v>0</v>
      </c>
      <c r="AC18" s="66">
        <f>IF(AB18=0,0,(E18/$AB$18)*100000)</f>
        <v>0</v>
      </c>
      <c r="AD18" s="111">
        <f>'C_Health Regions'!H5</f>
        <v>0</v>
      </c>
      <c r="AE18" s="66">
        <f>IF(AD18=0,0,(F18/$AD$18)*100000)</f>
        <v>0</v>
      </c>
      <c r="AF18" s="111">
        <f>'C_Health Regions'!J5</f>
        <v>0</v>
      </c>
      <c r="AG18" s="66">
        <f>IF(AF18=0,0,(G18/$AF$18)*100000)</f>
        <v>0</v>
      </c>
      <c r="AH18" s="111">
        <f>'C_Health Regions'!L5</f>
        <v>0</v>
      </c>
      <c r="AI18" s="66">
        <f>IF(AH18=0,0,(H18/$AH$18)*100000)</f>
        <v>0</v>
      </c>
      <c r="AJ18" s="111">
        <f>'C_Health Regions'!N5</f>
        <v>0</v>
      </c>
      <c r="AK18" s="66">
        <f>IF(AJ18=0,0,(I18/$AJ$18)*100000)</f>
        <v>0</v>
      </c>
      <c r="AL18" s="111">
        <f>'C_Health Regions'!P5</f>
        <v>0</v>
      </c>
      <c r="AM18" s="66">
        <f>IF(AL18=0,0,(J18/$AL$18)*100000)</f>
        <v>0</v>
      </c>
      <c r="AN18" s="111">
        <f>'C_Health Regions'!R5</f>
        <v>0</v>
      </c>
      <c r="AO18" s="66">
        <f>IF(AN18=0,0,(K18/$AN$18)*100000)</f>
        <v>0</v>
      </c>
      <c r="AP18" s="111">
        <f>'C_Health Regions'!T5</f>
        <v>0</v>
      </c>
      <c r="AQ18" s="66">
        <f>IF(AP18=0,0,(L18/$AP18)*100000)</f>
        <v>0</v>
      </c>
      <c r="AR18" s="111">
        <f>'C_Health Regions'!V5</f>
        <v>0</v>
      </c>
      <c r="AS18" s="66">
        <f>IF(AR18=0,0,(M18/$AR$18)*100000)</f>
        <v>0</v>
      </c>
      <c r="AT18" s="111">
        <f>'C_Health Regions'!X5</f>
        <v>0</v>
      </c>
      <c r="AU18" s="66">
        <f>IF(AT18=0,0,(N18/$AT$18)*100000)</f>
        <v>0</v>
      </c>
      <c r="AV18" s="111">
        <f>'C_Health Regions'!Z5</f>
        <v>0</v>
      </c>
      <c r="AW18" s="66">
        <f>IF(AV18=0,0,(O18/$AV$18)*100000)</f>
        <v>0</v>
      </c>
      <c r="AX18" s="111">
        <f>'C_Health Regions'!AB5</f>
        <v>0</v>
      </c>
      <c r="AY18" s="66">
        <f>IF(AX18=0,0,(P18/$AX$18)*100000)</f>
        <v>0</v>
      </c>
      <c r="AZ18" s="111">
        <f>'C_Health Regions'!AD5</f>
        <v>0</v>
      </c>
      <c r="BA18" s="66">
        <f>IF(AZ18=0,0,(Q18/$AZ$18)*100000)</f>
        <v>0</v>
      </c>
      <c r="BB18" s="111">
        <f>'C_Health Regions'!AF5</f>
        <v>0</v>
      </c>
      <c r="BC18" s="66">
        <f>IF(BB18=0,0,(R18/$BB$18)*100000)</f>
        <v>0</v>
      </c>
      <c r="BD18" s="111">
        <f>'C_Health Regions'!AH5</f>
        <v>0</v>
      </c>
      <c r="BE18" s="66">
        <f>IF(BD18=0,0,(S18/$BD$18)*100000)</f>
        <v>0</v>
      </c>
      <c r="BF18" s="111">
        <f>'C_Health Regions'!AJ5</f>
        <v>0</v>
      </c>
      <c r="BG18" s="66">
        <f>IF(BF18=0,0,(T18/$BF$18)*100000)</f>
        <v>0</v>
      </c>
      <c r="BH18" s="111">
        <f>'C_Health Regions'!AL5</f>
        <v>0</v>
      </c>
      <c r="BI18" s="66">
        <f>IF(BH18=0,0,(U18/$BH$18)*100000)</f>
        <v>0</v>
      </c>
      <c r="BJ18" s="111">
        <f>'C_Health Regions'!AN5</f>
        <v>0</v>
      </c>
      <c r="BK18" s="66">
        <f>IF(BJ18=0,0,(V18/$BJ$18)*100000)</f>
        <v>0</v>
      </c>
      <c r="BL18" s="122"/>
    </row>
    <row r="19" spans="2:64" ht="13" x14ac:dyDescent="0.3">
      <c r="B19" s="158" t="str">
        <f>' B_Populations'!A10</f>
        <v>75-84</v>
      </c>
      <c r="C19" s="166"/>
      <c r="D19" s="166"/>
      <c r="E19" s="166"/>
      <c r="F19" s="166"/>
      <c r="G19" s="166"/>
      <c r="H19" s="166"/>
      <c r="I19" s="166"/>
      <c r="J19" s="166"/>
      <c r="K19" s="166"/>
      <c r="L19" s="166"/>
      <c r="M19" s="166"/>
      <c r="N19" s="166"/>
      <c r="O19" s="166"/>
      <c r="P19" s="167"/>
      <c r="Q19" s="167"/>
      <c r="R19" s="167"/>
      <c r="S19" s="167"/>
      <c r="T19" s="167"/>
      <c r="U19" s="167"/>
      <c r="V19" s="167"/>
      <c r="W19" s="122"/>
      <c r="X19" s="111">
        <f>'C_Health Regions'!B6</f>
        <v>0</v>
      </c>
      <c r="Y19" s="66">
        <f>IF(X19=0,0,(C19/$X$19)*100000)</f>
        <v>0</v>
      </c>
      <c r="Z19" s="111">
        <f>'C_Health Regions'!D6</f>
        <v>0</v>
      </c>
      <c r="AA19" s="66">
        <f>IF(Z19=0,0,(D19/$Z$19)*100000)</f>
        <v>0</v>
      </c>
      <c r="AB19" s="111">
        <f>'C_Health Regions'!F6</f>
        <v>0</v>
      </c>
      <c r="AC19" s="66">
        <f>IF(AB19=0,0,(E19/$AB$19)*100000)</f>
        <v>0</v>
      </c>
      <c r="AD19" s="111">
        <f>'C_Health Regions'!H6</f>
        <v>0</v>
      </c>
      <c r="AE19" s="66">
        <f>IF(AD19=0,0,(F19/$AD$19)*100000)</f>
        <v>0</v>
      </c>
      <c r="AF19" s="111">
        <f>'C_Health Regions'!J6</f>
        <v>0</v>
      </c>
      <c r="AG19" s="66">
        <f>IF(AF19=0,0,(G19/$AF$19)*100000)</f>
        <v>0</v>
      </c>
      <c r="AH19" s="111">
        <f>'C_Health Regions'!L6</f>
        <v>0</v>
      </c>
      <c r="AI19" s="66">
        <f>IF(AH19=0,0,(H19/$AH$19)*100000)</f>
        <v>0</v>
      </c>
      <c r="AJ19" s="111">
        <f>'C_Health Regions'!N6</f>
        <v>0</v>
      </c>
      <c r="AK19" s="66">
        <f>IF(AJ19=0,0,(I19/$AJ$19)*100000)</f>
        <v>0</v>
      </c>
      <c r="AL19" s="111">
        <f>'C_Health Regions'!P6</f>
        <v>0</v>
      </c>
      <c r="AM19" s="66">
        <f>IF(AL19=0,0,(J19/$AL$19)*100000)</f>
        <v>0</v>
      </c>
      <c r="AN19" s="111">
        <f>'C_Health Regions'!R6</f>
        <v>0</v>
      </c>
      <c r="AO19" s="66">
        <f>IF(AN19=0,0,(K19/$AN$19)*100000)</f>
        <v>0</v>
      </c>
      <c r="AP19" s="111">
        <f>'C_Health Regions'!T6</f>
        <v>0</v>
      </c>
      <c r="AQ19" s="66">
        <f t="shared" ref="AQ19:AQ21" si="1">IF(AP19=0,0,(L19/$AP19)*100000)</f>
        <v>0</v>
      </c>
      <c r="AR19" s="111">
        <f>'C_Health Regions'!V6</f>
        <v>0</v>
      </c>
      <c r="AS19" s="66">
        <f>IF(AR19=0,0,(M19/$AR$19)*100000)</f>
        <v>0</v>
      </c>
      <c r="AT19" s="111">
        <f>'C_Health Regions'!X6</f>
        <v>0</v>
      </c>
      <c r="AU19" s="66">
        <f>IF(AT19=0,0,(N19/$AT$19)*100000)</f>
        <v>0</v>
      </c>
      <c r="AV19" s="111">
        <f>'C_Health Regions'!Z6</f>
        <v>0</v>
      </c>
      <c r="AW19" s="66">
        <f>IF(AV19=0,0,(O19/$AV$19)*100000)</f>
        <v>0</v>
      </c>
      <c r="AX19" s="111">
        <f>'C_Health Regions'!AB6</f>
        <v>0</v>
      </c>
      <c r="AY19" s="66">
        <f>IF(AX19=0,0,(P19/$AX$19)*100000)</f>
        <v>0</v>
      </c>
      <c r="AZ19" s="111">
        <f>'C_Health Regions'!AD6</f>
        <v>0</v>
      </c>
      <c r="BA19" s="66">
        <f>IF(AZ19=0,0,(Q19/$AZ$19)*100000)</f>
        <v>0</v>
      </c>
      <c r="BB19" s="111">
        <f>'C_Health Regions'!AF6</f>
        <v>0</v>
      </c>
      <c r="BC19" s="66">
        <f>IF(BB19=0,0,(R19/$BB$19)*100000)</f>
        <v>0</v>
      </c>
      <c r="BD19" s="111">
        <f>'C_Health Regions'!AH6</f>
        <v>0</v>
      </c>
      <c r="BE19" s="66">
        <f>IF(BD19=0,0,(S19/$BD$19)*100000)</f>
        <v>0</v>
      </c>
      <c r="BF19" s="111">
        <f>'C_Health Regions'!AJ6</f>
        <v>0</v>
      </c>
      <c r="BG19" s="66">
        <f>IF(BF19=0,0,(T19/$BF$19)*100000)</f>
        <v>0</v>
      </c>
      <c r="BH19" s="111">
        <f>'C_Health Regions'!AL6</f>
        <v>0</v>
      </c>
      <c r="BI19" s="66">
        <f>IF(BH19=0,0,(U19/$BH$19)*100000)</f>
        <v>0</v>
      </c>
      <c r="BJ19" s="111">
        <f>'C_Health Regions'!AN6</f>
        <v>0</v>
      </c>
      <c r="BK19" s="66">
        <f>IF(BJ19=0,0,(V19/$BJ$19)*100000)</f>
        <v>0</v>
      </c>
      <c r="BL19" s="122"/>
    </row>
    <row r="20" spans="2:64" ht="13" x14ac:dyDescent="0.3">
      <c r="B20" s="158" t="str">
        <f>' B_Populations'!A11</f>
        <v>85+</v>
      </c>
      <c r="C20" s="166"/>
      <c r="D20" s="166"/>
      <c r="E20" s="166"/>
      <c r="F20" s="166"/>
      <c r="G20" s="166"/>
      <c r="H20" s="166"/>
      <c r="I20" s="166"/>
      <c r="J20" s="166"/>
      <c r="K20" s="166"/>
      <c r="L20" s="166"/>
      <c r="M20" s="166"/>
      <c r="N20" s="166"/>
      <c r="O20" s="166"/>
      <c r="P20" s="167"/>
      <c r="Q20" s="167"/>
      <c r="R20" s="167"/>
      <c r="S20" s="167"/>
      <c r="T20" s="167"/>
      <c r="U20" s="167"/>
      <c r="V20" s="167"/>
      <c r="W20" s="122"/>
      <c r="X20" s="111">
        <f>'C_Health Regions'!B7</f>
        <v>0</v>
      </c>
      <c r="Y20" s="66">
        <f>IF(X20=0,0,(C20/$X$20)*100000)</f>
        <v>0</v>
      </c>
      <c r="Z20" s="111">
        <f>'C_Health Regions'!D7</f>
        <v>0</v>
      </c>
      <c r="AA20" s="66">
        <f>IF(Z20=0,0,(D20/$Z$20)*100000)</f>
        <v>0</v>
      </c>
      <c r="AB20" s="111">
        <f>'C_Health Regions'!F7</f>
        <v>0</v>
      </c>
      <c r="AC20" s="66">
        <f>IF(AB20=0,0,(E20/$AB$20)*100000)</f>
        <v>0</v>
      </c>
      <c r="AD20" s="111">
        <f>'C_Health Regions'!H7</f>
        <v>0</v>
      </c>
      <c r="AE20" s="66">
        <f>IF(AD20=0,0,(F20/$AD$20)*100000)</f>
        <v>0</v>
      </c>
      <c r="AF20" s="111">
        <f>'C_Health Regions'!J7</f>
        <v>0</v>
      </c>
      <c r="AG20" s="66">
        <f>IF(AF20=0,0,(G20/$AF$20)*100000)</f>
        <v>0</v>
      </c>
      <c r="AH20" s="111">
        <f>'C_Health Regions'!L7</f>
        <v>0</v>
      </c>
      <c r="AI20" s="66">
        <f>IF(AH20=0,0,(H20/$AH$20)*100000)</f>
        <v>0</v>
      </c>
      <c r="AJ20" s="111">
        <f>'C_Health Regions'!N7</f>
        <v>0</v>
      </c>
      <c r="AK20" s="66">
        <f>IF(AJ20=0,0,(I20/$AJ$20)*100000)</f>
        <v>0</v>
      </c>
      <c r="AL20" s="111">
        <f>'C_Health Regions'!P7</f>
        <v>0</v>
      </c>
      <c r="AM20" s="66">
        <f>IF(AL20=0,0,(J20/$AL$20)*100000)</f>
        <v>0</v>
      </c>
      <c r="AN20" s="111">
        <f>'C_Health Regions'!R7</f>
        <v>0</v>
      </c>
      <c r="AO20" s="66">
        <f>IF(AN20=0,0,(K20/$AN$20)*100000)</f>
        <v>0</v>
      </c>
      <c r="AP20" s="111">
        <f>'C_Health Regions'!T7</f>
        <v>0</v>
      </c>
      <c r="AQ20" s="66">
        <f t="shared" si="1"/>
        <v>0</v>
      </c>
      <c r="AR20" s="111">
        <f>'C_Health Regions'!V7</f>
        <v>0</v>
      </c>
      <c r="AS20" s="66">
        <f>IF(AR20=0,0,(M20/$AR$20)*100000)</f>
        <v>0</v>
      </c>
      <c r="AT20" s="111">
        <f>'C_Health Regions'!X7</f>
        <v>0</v>
      </c>
      <c r="AU20" s="66">
        <f>IF(AT20=0,0,(N20/$AT$20)*100000)</f>
        <v>0</v>
      </c>
      <c r="AV20" s="111">
        <f>'C_Health Regions'!Z7</f>
        <v>0</v>
      </c>
      <c r="AW20" s="66">
        <f>IF(AV20=0,0,(O20/$AV$20)*100000)</f>
        <v>0</v>
      </c>
      <c r="AX20" s="111">
        <f>'C_Health Regions'!AB7</f>
        <v>0</v>
      </c>
      <c r="AY20" s="66">
        <f>IF(AX20=0,0,(P20/$AX$20)*100000)</f>
        <v>0</v>
      </c>
      <c r="AZ20" s="111">
        <f>'C_Health Regions'!AD7</f>
        <v>0</v>
      </c>
      <c r="BA20" s="66">
        <f>IF(AZ20=0,0,(Q20/$AZ$20)*100000)</f>
        <v>0</v>
      </c>
      <c r="BB20" s="111">
        <f>'C_Health Regions'!AF7</f>
        <v>0</v>
      </c>
      <c r="BC20" s="66">
        <f>IF(BB20=0,0,(R20/$BB$20)*100000)</f>
        <v>0</v>
      </c>
      <c r="BD20" s="111">
        <f>'C_Health Regions'!AH7</f>
        <v>0</v>
      </c>
      <c r="BE20" s="66">
        <f>IF(BD20=0,0,(S20/$BD$20)*100000)</f>
        <v>0</v>
      </c>
      <c r="BF20" s="111">
        <f>'C_Health Regions'!AJ7</f>
        <v>0</v>
      </c>
      <c r="BG20" s="66">
        <f>IF(BF20=0,0,(T20/$BF$20)*100000)</f>
        <v>0</v>
      </c>
      <c r="BH20" s="111">
        <f>'C_Health Regions'!AL7</f>
        <v>0</v>
      </c>
      <c r="BI20" s="66">
        <f>IF(BH20=0,0,(U20/$BH$20)*100000)</f>
        <v>0</v>
      </c>
      <c r="BJ20" s="111">
        <f>'C_Health Regions'!AN7</f>
        <v>0</v>
      </c>
      <c r="BK20" s="66">
        <f>IF(BJ20=0,0,(V20/$BJ$20)*100000)</f>
        <v>0</v>
      </c>
      <c r="BL20" s="122"/>
    </row>
    <row r="21" spans="2:64" ht="13" x14ac:dyDescent="0.3">
      <c r="B21" s="148" t="s">
        <v>110</v>
      </c>
      <c r="C21" s="166"/>
      <c r="D21" s="166"/>
      <c r="E21" s="166"/>
      <c r="F21" s="166"/>
      <c r="G21" s="166"/>
      <c r="H21" s="166"/>
      <c r="I21" s="166"/>
      <c r="J21" s="166"/>
      <c r="K21" s="166"/>
      <c r="L21" s="166"/>
      <c r="M21" s="166"/>
      <c r="N21" s="166"/>
      <c r="O21" s="166"/>
      <c r="P21" s="167"/>
      <c r="Q21" s="167"/>
      <c r="R21" s="167"/>
      <c r="S21" s="167"/>
      <c r="T21" s="167"/>
      <c r="U21" s="167"/>
      <c r="V21" s="167"/>
      <c r="X21" s="111">
        <f>'C_Health Regions'!B8</f>
        <v>0</v>
      </c>
      <c r="Y21" s="66">
        <f>IF(X21=0,0,(C21/$X$21)*100000)</f>
        <v>0</v>
      </c>
      <c r="Z21" s="111">
        <f>'C_Health Regions'!D8</f>
        <v>0</v>
      </c>
      <c r="AA21" s="66">
        <f>IF(Z21=0,0,(D21/$Z$21)*100000)</f>
        <v>0</v>
      </c>
      <c r="AB21" s="111">
        <f>'C_Health Regions'!F8</f>
        <v>0</v>
      </c>
      <c r="AC21" s="66">
        <f>IF(AB21=0,0,(E21/$AB$21)*100000)</f>
        <v>0</v>
      </c>
      <c r="AD21" s="111">
        <f>'C_Health Regions'!H8</f>
        <v>0</v>
      </c>
      <c r="AE21" s="66">
        <f>IF(AD21=0,0,(F21/$AD$21)*100000)</f>
        <v>0</v>
      </c>
      <c r="AF21" s="111">
        <f>'C_Health Regions'!J8</f>
        <v>0</v>
      </c>
      <c r="AG21" s="66">
        <f>IF(AF21=0,0,(G21/$AF$21)*100000)</f>
        <v>0</v>
      </c>
      <c r="AH21" s="111">
        <f>'C_Health Regions'!L8</f>
        <v>0</v>
      </c>
      <c r="AI21" s="66">
        <f>IF(AH21=0,0,(H21/$AH$21)*100000)</f>
        <v>0</v>
      </c>
      <c r="AJ21" s="111">
        <f>'C_Health Regions'!N8</f>
        <v>0</v>
      </c>
      <c r="AK21" s="66">
        <f>IF(AJ21=0,0,(I21/$AJ$21)*100000)</f>
        <v>0</v>
      </c>
      <c r="AL21" s="111">
        <f>'C_Health Regions'!P8</f>
        <v>0</v>
      </c>
      <c r="AM21" s="66">
        <f>IF(AL21=0,0,(J21/$AL$21)*100000)</f>
        <v>0</v>
      </c>
      <c r="AN21" s="111">
        <f>'C_Health Regions'!R8</f>
        <v>0</v>
      </c>
      <c r="AO21" s="66">
        <f>IF(AN21=0,0,(K21/$AN$21)*100000)</f>
        <v>0</v>
      </c>
      <c r="AP21" s="111">
        <f>'C_Health Regions'!T8</f>
        <v>0</v>
      </c>
      <c r="AQ21" s="66">
        <f t="shared" si="1"/>
        <v>0</v>
      </c>
      <c r="AR21" s="111">
        <f>'C_Health Regions'!V8</f>
        <v>0</v>
      </c>
      <c r="AS21" s="66">
        <f>IF(AR21=0,0,(M21/$AR$21)*100000)</f>
        <v>0</v>
      </c>
      <c r="AT21" s="111">
        <f>'C_Health Regions'!X8</f>
        <v>0</v>
      </c>
      <c r="AU21" s="66">
        <f>IF(AT21=0,0,(N21/$AT$21)*100000)</f>
        <v>0</v>
      </c>
      <c r="AV21" s="111">
        <f>'C_Health Regions'!Z8</f>
        <v>0</v>
      </c>
      <c r="AW21" s="66">
        <f>IF(AV21=0,0,(O21/$AV$21)*100000)</f>
        <v>0</v>
      </c>
      <c r="AX21" s="111">
        <f>'C_Health Regions'!AB8</f>
        <v>0</v>
      </c>
      <c r="AY21" s="66">
        <f>IF(AX21=0,0,(P21/$AX$21)*100000)</f>
        <v>0</v>
      </c>
      <c r="AZ21" s="111">
        <f>'C_Health Regions'!AD8</f>
        <v>0</v>
      </c>
      <c r="BA21" s="66">
        <f>IF(AZ21=0,0,(Q21/$AZ$21)*100000)</f>
        <v>0</v>
      </c>
      <c r="BB21" s="111">
        <f>'C_Health Regions'!AF8</f>
        <v>0</v>
      </c>
      <c r="BC21" s="66">
        <f>IF(BB21=0,0,(R21/$BB$21)*100000)</f>
        <v>0</v>
      </c>
      <c r="BD21" s="111">
        <f>'C_Health Regions'!AH8</f>
        <v>0</v>
      </c>
      <c r="BE21" s="66">
        <f>IF(BD21=0,0,(S21/$BD$21)*100000)</f>
        <v>0</v>
      </c>
      <c r="BF21" s="111">
        <f>'C_Health Regions'!AJ8</f>
        <v>0</v>
      </c>
      <c r="BG21" s="66">
        <f>IF(BF21=0,0,(T21/$BF$21)*100000)</f>
        <v>0</v>
      </c>
      <c r="BH21" s="111">
        <f>'C_Health Regions'!AL8</f>
        <v>0</v>
      </c>
      <c r="BI21" s="66">
        <f>IF(BH21=0,0,(U21/$BH$21)*100000)</f>
        <v>0</v>
      </c>
      <c r="BJ21" s="111">
        <f>'C_Health Regions'!AN8</f>
        <v>0</v>
      </c>
      <c r="BK21" s="66">
        <f>IF(BJ21=0,0,(V21/$BJ$21)*100000)</f>
        <v>0</v>
      </c>
    </row>
  </sheetData>
  <mergeCells count="2">
    <mergeCell ref="B1:E1"/>
    <mergeCell ref="X1:Y1"/>
  </mergeCells>
  <pageMargins left="0.7" right="0.7" top="0.75" bottom="0.75" header="0.3" footer="0.3"/>
  <pageSetup orientation="portrait" horizontalDpi="300"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4C553-3649-46C5-8FE4-764F6001B5CB}">
  <dimension ref="A1:F17"/>
  <sheetViews>
    <sheetView workbookViewId="0">
      <selection activeCell="E11" sqref="E11"/>
    </sheetView>
  </sheetViews>
  <sheetFormatPr defaultRowHeight="13" x14ac:dyDescent="0.3"/>
  <cols>
    <col min="1" max="1" width="20.81640625" style="264" customWidth="1"/>
    <col min="2" max="16384" width="8.7265625" style="264"/>
  </cols>
  <sheetData>
    <row r="1" spans="1:6" x14ac:dyDescent="0.3">
      <c r="A1" s="263" t="s">
        <v>187</v>
      </c>
    </row>
    <row r="8" spans="1:6" ht="26" x14ac:dyDescent="0.3">
      <c r="A8" s="265" t="s">
        <v>147</v>
      </c>
      <c r="B8" s="264" t="str">
        <f>'D_Year 1'!A1</f>
        <v xml:space="preserve">Year 1 </v>
      </c>
      <c r="C8" s="264" t="str">
        <f>'E_Year 2'!A1</f>
        <v>Year 2</v>
      </c>
      <c r="D8" s="264" t="str">
        <f>'F_Year 3'!A1</f>
        <v>Year 3</v>
      </c>
      <c r="E8" s="264" t="str">
        <f>'G_Year 4'!A1</f>
        <v>Year 4</v>
      </c>
      <c r="F8" s="264" t="str">
        <f>'H_Year 5'!A1</f>
        <v>Year 5</v>
      </c>
    </row>
    <row r="9" spans="1:6" x14ac:dyDescent="0.3">
      <c r="A9" s="264" t="s">
        <v>66</v>
      </c>
      <c r="B9" s="264">
        <f>'D_Year 1'!AN4</f>
        <v>0</v>
      </c>
      <c r="C9" s="264">
        <f>'E_Year 2'!AM4</f>
        <v>0</v>
      </c>
      <c r="D9" s="264">
        <f>'F_Year 3'!AM4</f>
        <v>0</v>
      </c>
      <c r="E9" s="264">
        <f>'G_Year 4'!AM4</f>
        <v>0</v>
      </c>
      <c r="F9" s="264">
        <f>'H_Year 5'!AL4</f>
        <v>0</v>
      </c>
    </row>
    <row r="10" spans="1:6" x14ac:dyDescent="0.3">
      <c r="A10" s="264" t="s">
        <v>67</v>
      </c>
      <c r="B10" s="264">
        <f>'D_Year 1'!AN5</f>
        <v>0</v>
      </c>
      <c r="C10" s="264">
        <f>'E_Year 2'!AM5</f>
        <v>0</v>
      </c>
      <c r="D10" s="264">
        <f>'F_Year 3'!AM5</f>
        <v>0</v>
      </c>
      <c r="E10" s="264">
        <f>'G_Year 4'!AM5</f>
        <v>0</v>
      </c>
      <c r="F10" s="264">
        <f>'H_Year 5'!AL5</f>
        <v>0</v>
      </c>
    </row>
    <row r="11" spans="1:6" x14ac:dyDescent="0.3">
      <c r="A11" s="264" t="s">
        <v>68</v>
      </c>
      <c r="B11" s="264">
        <f>'D_Year 1'!AN6</f>
        <v>0</v>
      </c>
      <c r="C11" s="264">
        <f>'E_Year 2'!AM6</f>
        <v>0</v>
      </c>
      <c r="D11" s="264">
        <f>'F_Year 3'!AM6</f>
        <v>0</v>
      </c>
      <c r="E11" s="264">
        <f>'G_Year 4'!AM6</f>
        <v>0</v>
      </c>
      <c r="F11" s="264">
        <f>'H_Year 5'!AL6</f>
        <v>0</v>
      </c>
    </row>
    <row r="14" spans="1:6" x14ac:dyDescent="0.3">
      <c r="A14" s="263" t="s">
        <v>148</v>
      </c>
      <c r="B14" s="264" t="str">
        <f>'D_Year 1'!A1</f>
        <v xml:space="preserve">Year 1 </v>
      </c>
      <c r="C14" s="264" t="str">
        <f>'E_Year 2'!A1</f>
        <v>Year 2</v>
      </c>
      <c r="D14" s="264" t="str">
        <f>'F_Year 3'!A1</f>
        <v>Year 3</v>
      </c>
      <c r="E14" s="264" t="str">
        <f>'G_Year 4'!A1</f>
        <v>Year 4</v>
      </c>
      <c r="F14" s="264" t="str">
        <f>'H_Year 5'!A1</f>
        <v>Year 5</v>
      </c>
    </row>
    <row r="15" spans="1:6" x14ac:dyDescent="0.3">
      <c r="A15" s="264" t="s">
        <v>66</v>
      </c>
      <c r="B15" s="264">
        <f>'D_Year 1'!AN18</f>
        <v>0</v>
      </c>
      <c r="C15" s="264">
        <f>'E_Year 2'!AM18</f>
        <v>0</v>
      </c>
      <c r="D15" s="264">
        <f>'F_Year 3'!AM18</f>
        <v>0</v>
      </c>
      <c r="E15" s="264">
        <f>'G_Year 4'!AM18</f>
        <v>0</v>
      </c>
      <c r="F15" s="264">
        <f>'H_Year 5'!AL18</f>
        <v>0</v>
      </c>
    </row>
    <row r="16" spans="1:6" x14ac:dyDescent="0.3">
      <c r="A16" s="264" t="s">
        <v>67</v>
      </c>
      <c r="B16" s="264">
        <f>'D_Year 1'!AN19</f>
        <v>0</v>
      </c>
      <c r="C16" s="264">
        <f>'E_Year 2'!AM19</f>
        <v>0</v>
      </c>
      <c r="D16" s="264">
        <f>'F_Year 3'!AM19</f>
        <v>0</v>
      </c>
      <c r="E16" s="264">
        <f>'G_Year 4'!AM19</f>
        <v>0</v>
      </c>
      <c r="F16" s="264">
        <f>'H_Year 5'!AL19</f>
        <v>0</v>
      </c>
    </row>
    <row r="17" spans="1:6" x14ac:dyDescent="0.3">
      <c r="A17" s="264" t="s">
        <v>68</v>
      </c>
      <c r="B17" s="264">
        <f>'D_Year 1'!AN20</f>
        <v>0</v>
      </c>
      <c r="C17" s="264">
        <f>'E_Year 2'!AM20</f>
        <v>0</v>
      </c>
      <c r="D17" s="264">
        <f>'F_Year 3'!AM20</f>
        <v>0</v>
      </c>
      <c r="E17" s="264">
        <f>'G_Year 4'!AM20</f>
        <v>0</v>
      </c>
      <c r="F17" s="264">
        <f>'H_Year 5'!AL20</f>
        <v>0</v>
      </c>
    </row>
  </sheetData>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534D8-38A2-400C-9C8C-BD3A2D066E65}">
  <dimension ref="A1:B22"/>
  <sheetViews>
    <sheetView zoomScaleNormal="100" workbookViewId="0">
      <selection activeCell="C10" sqref="C10"/>
    </sheetView>
  </sheetViews>
  <sheetFormatPr defaultRowHeight="12.5" x14ac:dyDescent="0.25"/>
  <cols>
    <col min="1" max="1" width="22.81640625" customWidth="1"/>
    <col min="2" max="2" width="14" customWidth="1"/>
    <col min="3" max="3" width="15.453125" customWidth="1"/>
    <col min="4" max="4" width="11.453125" customWidth="1"/>
  </cols>
  <sheetData>
    <row r="1" spans="1:2" ht="14.5" x14ac:dyDescent="0.35">
      <c r="A1" s="168" t="s">
        <v>186</v>
      </c>
    </row>
    <row r="7" spans="1:2" ht="14.5" x14ac:dyDescent="0.35">
      <c r="A7" s="208" t="s">
        <v>141</v>
      </c>
      <c r="B7" s="208"/>
    </row>
    <row r="8" spans="1:2" ht="14.5" x14ac:dyDescent="0.35">
      <c r="A8" s="195"/>
      <c r="B8" s="195"/>
    </row>
    <row r="9" spans="1:2" ht="14.5" x14ac:dyDescent="0.35">
      <c r="A9" s="275" t="s">
        <v>143</v>
      </c>
      <c r="B9" s="276"/>
    </row>
    <row r="10" spans="1:2" ht="14.5" x14ac:dyDescent="0.35">
      <c r="A10" s="209" t="s">
        <v>179</v>
      </c>
      <c r="B10" s="210">
        <v>0.1</v>
      </c>
    </row>
    <row r="11" spans="1:2" ht="14.5" x14ac:dyDescent="0.35">
      <c r="A11" s="209" t="s">
        <v>146</v>
      </c>
      <c r="B11" s="210">
        <v>0.3</v>
      </c>
    </row>
    <row r="12" spans="1:2" ht="14.5" x14ac:dyDescent="0.35">
      <c r="A12" s="209" t="s">
        <v>142</v>
      </c>
      <c r="B12" s="210">
        <v>0.4</v>
      </c>
    </row>
    <row r="13" spans="1:2" ht="14.5" x14ac:dyDescent="0.35">
      <c r="A13" s="195"/>
      <c r="B13" s="195"/>
    </row>
    <row r="14" spans="1:2" ht="14.5" x14ac:dyDescent="0.35">
      <c r="A14" s="277" t="s">
        <v>144</v>
      </c>
      <c r="B14" s="277"/>
    </row>
    <row r="15" spans="1:2" ht="14.5" x14ac:dyDescent="0.35">
      <c r="A15" s="209" t="s">
        <v>179</v>
      </c>
      <c r="B15" s="210">
        <v>0.2</v>
      </c>
    </row>
    <row r="16" spans="1:2" ht="14.5" x14ac:dyDescent="0.35">
      <c r="A16" s="209" t="s">
        <v>146</v>
      </c>
      <c r="B16" s="210">
        <v>0.3</v>
      </c>
    </row>
    <row r="17" spans="1:2" ht="14.5" x14ac:dyDescent="0.35">
      <c r="A17" s="209" t="s">
        <v>142</v>
      </c>
      <c r="B17" s="210">
        <v>0.1</v>
      </c>
    </row>
    <row r="18" spans="1:2" ht="14.5" x14ac:dyDescent="0.35">
      <c r="A18" s="195"/>
      <c r="B18" s="195"/>
    </row>
    <row r="19" spans="1:2" ht="12.65" customHeight="1" x14ac:dyDescent="0.35">
      <c r="A19" s="278" t="s">
        <v>145</v>
      </c>
      <c r="B19" s="279"/>
    </row>
    <row r="20" spans="1:2" ht="14.5" x14ac:dyDescent="0.35">
      <c r="A20" s="209" t="s">
        <v>179</v>
      </c>
      <c r="B20" s="210">
        <v>0.3</v>
      </c>
    </row>
    <row r="21" spans="1:2" ht="14.5" x14ac:dyDescent="0.35">
      <c r="A21" s="209" t="s">
        <v>146</v>
      </c>
      <c r="B21" s="210">
        <v>0.3</v>
      </c>
    </row>
    <row r="22" spans="1:2" ht="14.5" x14ac:dyDescent="0.35">
      <c r="A22" s="209" t="s">
        <v>142</v>
      </c>
      <c r="B22" s="210">
        <v>0.3</v>
      </c>
    </row>
  </sheetData>
  <mergeCells count="3">
    <mergeCell ref="A9:B9"/>
    <mergeCell ref="A14:B14"/>
    <mergeCell ref="A19:B19"/>
  </mergeCell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AC26D-E57C-48D8-B466-743D1814FB04}">
  <dimension ref="A1:N29"/>
  <sheetViews>
    <sheetView workbookViewId="0">
      <selection sqref="A1:XFD1"/>
    </sheetView>
  </sheetViews>
  <sheetFormatPr defaultRowHeight="14.5" x14ac:dyDescent="0.35"/>
  <cols>
    <col min="1" max="1" width="22.1796875" style="195" customWidth="1"/>
    <col min="2" max="4" width="8.7265625" style="195"/>
    <col min="5" max="5" width="2.26953125" style="195" customWidth="1"/>
    <col min="6" max="6" width="16.453125" style="195" customWidth="1"/>
    <col min="7" max="9" width="8.7265625" style="195"/>
    <col min="10" max="10" width="2.36328125" style="195" customWidth="1"/>
    <col min="11" max="11" width="12.81640625" style="195" customWidth="1"/>
    <col min="12" max="16384" width="8.7265625" style="195"/>
  </cols>
  <sheetData>
    <row r="1" spans="1:14" x14ac:dyDescent="0.35">
      <c r="A1" s="168" t="s">
        <v>167</v>
      </c>
    </row>
    <row r="8" spans="1:14" x14ac:dyDescent="0.35">
      <c r="A8" s="195" t="s">
        <v>168</v>
      </c>
    </row>
    <row r="9" spans="1:14" ht="58" x14ac:dyDescent="0.35">
      <c r="A9" s="211" t="s">
        <v>149</v>
      </c>
      <c r="B9" s="195" t="s">
        <v>150</v>
      </c>
      <c r="C9" s="195" t="s">
        <v>106</v>
      </c>
      <c r="D9" s="195" t="s">
        <v>151</v>
      </c>
      <c r="E9" s="212"/>
      <c r="F9" s="211" t="s">
        <v>152</v>
      </c>
      <c r="G9" s="213" t="s">
        <v>150</v>
      </c>
      <c r="H9" s="213" t="s">
        <v>106</v>
      </c>
      <c r="I9" s="213" t="s">
        <v>151</v>
      </c>
      <c r="J9" s="212"/>
      <c r="K9" s="211" t="s">
        <v>153</v>
      </c>
      <c r="L9" s="213" t="s">
        <v>150</v>
      </c>
      <c r="M9" s="213" t="s">
        <v>106</v>
      </c>
      <c r="N9" s="213" t="s">
        <v>151</v>
      </c>
    </row>
    <row r="10" spans="1:14" x14ac:dyDescent="0.35">
      <c r="A10" s="195" t="str">
        <f>'C_Health Regions'!B4</f>
        <v>Region 1</v>
      </c>
      <c r="B10" s="195">
        <f>'J_Health Regions'!C7</f>
        <v>0</v>
      </c>
      <c r="C10" s="214">
        <f>'J_Health Regions'!Y7</f>
        <v>0</v>
      </c>
      <c r="D10" s="214">
        <f>RANK(C10,C$10:C$29)+COUNTIF($C$10:C10,C10)-1</f>
        <v>1</v>
      </c>
      <c r="E10" s="212"/>
      <c r="F10" s="195" t="str">
        <f>A10</f>
        <v>Region 1</v>
      </c>
      <c r="G10" s="195">
        <f>'J_Health Regions'!C14</f>
        <v>0</v>
      </c>
      <c r="H10" s="214">
        <f>'J_Health Regions'!Y14</f>
        <v>0</v>
      </c>
      <c r="I10" s="214">
        <f>RANK(H10,H$10:H$29)+COUNTIF($H$10:H10,H10)-1</f>
        <v>1</v>
      </c>
      <c r="J10" s="212"/>
      <c r="K10" s="195" t="str">
        <f>A10</f>
        <v>Region 1</v>
      </c>
      <c r="L10" s="195">
        <f>'J_Health Regions'!C21</f>
        <v>0</v>
      </c>
      <c r="M10" s="214">
        <f>'J_Health Regions'!Y21</f>
        <v>0</v>
      </c>
      <c r="N10" s="214">
        <f>RANK(M10,M$10:M$29)+COUNTIF($M$10:M10,M10)-1</f>
        <v>1</v>
      </c>
    </row>
    <row r="11" spans="1:14" x14ac:dyDescent="0.35">
      <c r="A11" s="195" t="str">
        <f>'C_Health Regions'!D4</f>
        <v>Region 2</v>
      </c>
      <c r="B11" s="195">
        <f>'J_Health Regions'!D7</f>
        <v>0</v>
      </c>
      <c r="C11" s="214">
        <f>'J_Health Regions'!AA7</f>
        <v>0</v>
      </c>
      <c r="D11" s="214">
        <f>RANK(C11,C$10:C$29)+COUNTIF($C$10:C11,C11)-1</f>
        <v>2</v>
      </c>
      <c r="E11" s="212"/>
      <c r="F11" s="195" t="str">
        <f t="shared" ref="F11:F29" si="0">A11</f>
        <v>Region 2</v>
      </c>
      <c r="G11" s="195">
        <f>'J_Health Regions'!D14</f>
        <v>0</v>
      </c>
      <c r="H11" s="214">
        <f>'J_Health Regions'!AA14</f>
        <v>0</v>
      </c>
      <c r="I11" s="214">
        <f>RANK(H11,H$10:H$29)+COUNTIF($H$10:H11,H11)-1</f>
        <v>2</v>
      </c>
      <c r="J11" s="212"/>
      <c r="K11" s="195" t="str">
        <f t="shared" ref="K11:K29" si="1">A11</f>
        <v>Region 2</v>
      </c>
      <c r="L11" s="195">
        <f>'J_Health Regions'!D21</f>
        <v>0</v>
      </c>
      <c r="M11" s="214">
        <f>'J_Health Regions'!AA21</f>
        <v>0</v>
      </c>
      <c r="N11" s="214">
        <f>RANK(M11,M$10:M$29)+COUNTIF($M$10:M11,M11)-1</f>
        <v>2</v>
      </c>
    </row>
    <row r="12" spans="1:14" x14ac:dyDescent="0.35">
      <c r="A12" s="195" t="str">
        <f>'C_Health Regions'!F4</f>
        <v>Region 3</v>
      </c>
      <c r="B12" s="195">
        <f>'J_Health Regions'!E7</f>
        <v>0</v>
      </c>
      <c r="C12" s="214">
        <f>'J_Health Regions'!AC7</f>
        <v>0</v>
      </c>
      <c r="D12" s="214">
        <f>RANK(C12,C$10:C$29)+COUNTIF($C$10:C12,C12)-1</f>
        <v>3</v>
      </c>
      <c r="E12" s="212"/>
      <c r="F12" s="195" t="str">
        <f t="shared" si="0"/>
        <v>Region 3</v>
      </c>
      <c r="G12" s="195">
        <f>'J_Health Regions'!E14</f>
        <v>0</v>
      </c>
      <c r="H12" s="214">
        <f>'J_Health Regions'!AC14</f>
        <v>0</v>
      </c>
      <c r="I12" s="214">
        <f>RANK(H12,H$10:H$29)+COUNTIF($H$10:H12,H12)-1</f>
        <v>3</v>
      </c>
      <c r="J12" s="212"/>
      <c r="K12" s="195" t="str">
        <f t="shared" si="1"/>
        <v>Region 3</v>
      </c>
      <c r="L12" s="195">
        <f>'J_Health Regions'!E21</f>
        <v>0</v>
      </c>
      <c r="M12" s="214">
        <f>'J_Health Regions'!AC21</f>
        <v>0</v>
      </c>
      <c r="N12" s="214">
        <f>RANK(M12,M$10:M$29)+COUNTIF($M$10:M12,M12)-1</f>
        <v>3</v>
      </c>
    </row>
    <row r="13" spans="1:14" x14ac:dyDescent="0.35">
      <c r="A13" s="195" t="str">
        <f>'C_Health Regions'!H4</f>
        <v>Region 4</v>
      </c>
      <c r="B13" s="195">
        <f>'J_Health Regions'!F7</f>
        <v>0</v>
      </c>
      <c r="C13" s="214">
        <f>'J_Health Regions'!AE7</f>
        <v>0</v>
      </c>
      <c r="D13" s="214">
        <f>RANK(C13,C$10:C$29)+COUNTIF($C$10:C13,C13)-1</f>
        <v>4</v>
      </c>
      <c r="E13" s="212"/>
      <c r="F13" s="195" t="str">
        <f t="shared" si="0"/>
        <v>Region 4</v>
      </c>
      <c r="G13" s="195">
        <f>'J_Health Regions'!F14</f>
        <v>0</v>
      </c>
      <c r="H13" s="214">
        <f>'J_Health Regions'!AE14</f>
        <v>0</v>
      </c>
      <c r="I13" s="214">
        <f>RANK(H13,H$10:H$29)+COUNTIF($H$10:H13,H13)-1</f>
        <v>4</v>
      </c>
      <c r="J13" s="212"/>
      <c r="K13" s="195" t="str">
        <f t="shared" si="1"/>
        <v>Region 4</v>
      </c>
      <c r="L13" s="195">
        <f>'J_Health Regions'!F21</f>
        <v>0</v>
      </c>
      <c r="M13" s="214">
        <f>'J_Health Regions'!AE21</f>
        <v>0</v>
      </c>
      <c r="N13" s="214">
        <f>RANK(M13,M$10:M$29)+COUNTIF($M$10:M13,M13)-1</f>
        <v>4</v>
      </c>
    </row>
    <row r="14" spans="1:14" x14ac:dyDescent="0.35">
      <c r="A14" s="195" t="str">
        <f>'C_Health Regions'!J4</f>
        <v>Region 5</v>
      </c>
      <c r="B14" s="195">
        <f>'J_Health Regions'!G7</f>
        <v>0</v>
      </c>
      <c r="C14" s="214">
        <f>'J_Health Regions'!AG7</f>
        <v>0</v>
      </c>
      <c r="D14" s="214">
        <f>RANK(C14,C$10:C$29)+COUNTIF($C$10:C14,C14)-1</f>
        <v>5</v>
      </c>
      <c r="E14" s="212"/>
      <c r="F14" s="195" t="str">
        <f t="shared" si="0"/>
        <v>Region 5</v>
      </c>
      <c r="G14" s="195">
        <f>'J_Health Regions'!G14</f>
        <v>0</v>
      </c>
      <c r="H14" s="214">
        <f>'J_Health Regions'!AG14</f>
        <v>0</v>
      </c>
      <c r="I14" s="214">
        <f>RANK(H14,H$10:H$29)+COUNTIF($H$10:H14,H14)-1</f>
        <v>5</v>
      </c>
      <c r="J14" s="212"/>
      <c r="K14" s="195" t="str">
        <f t="shared" si="1"/>
        <v>Region 5</v>
      </c>
      <c r="L14" s="195">
        <f>'J_Health Regions'!G21</f>
        <v>0</v>
      </c>
      <c r="M14" s="214">
        <f>'J_Health Regions'!AG21</f>
        <v>0</v>
      </c>
      <c r="N14" s="214">
        <f>RANK(M14,M$10:M$29)+COUNTIF($M$10:M14,M14)-1</f>
        <v>5</v>
      </c>
    </row>
    <row r="15" spans="1:14" x14ac:dyDescent="0.35">
      <c r="A15" s="195" t="str">
        <f>'C_Health Regions'!L4</f>
        <v>Region 6</v>
      </c>
      <c r="B15" s="195">
        <f>'J_Health Regions'!H7</f>
        <v>0</v>
      </c>
      <c r="C15" s="214">
        <f>'J_Health Regions'!AI7</f>
        <v>0</v>
      </c>
      <c r="D15" s="214">
        <f>RANK(C15,C$10:C$29)+COUNTIF($C$10:C15,C15)-1</f>
        <v>6</v>
      </c>
      <c r="E15" s="212"/>
      <c r="F15" s="195" t="str">
        <f t="shared" si="0"/>
        <v>Region 6</v>
      </c>
      <c r="G15" s="195">
        <f>'J_Health Regions'!H14</f>
        <v>0</v>
      </c>
      <c r="H15" s="214">
        <f>'J_Health Regions'!AI14</f>
        <v>0</v>
      </c>
      <c r="I15" s="214">
        <f>RANK(H15,H$10:H$29)+COUNTIF($H$10:H15,H15)-1</f>
        <v>6</v>
      </c>
      <c r="J15" s="212"/>
      <c r="K15" s="195" t="str">
        <f t="shared" si="1"/>
        <v>Region 6</v>
      </c>
      <c r="L15" s="195">
        <f>'J_Health Regions'!H21</f>
        <v>0</v>
      </c>
      <c r="M15" s="214">
        <f>'J_Health Regions'!AI21</f>
        <v>0</v>
      </c>
      <c r="N15" s="214">
        <f>RANK(M15,M$10:M$29)+COUNTIF($M$10:M15,M15)-1</f>
        <v>6</v>
      </c>
    </row>
    <row r="16" spans="1:14" x14ac:dyDescent="0.35">
      <c r="A16" s="195" t="str">
        <f>'C_Health Regions'!N4</f>
        <v>Region 7</v>
      </c>
      <c r="B16" s="195">
        <f>'J_Health Regions'!I7</f>
        <v>0</v>
      </c>
      <c r="C16" s="214">
        <f>'J_Health Regions'!AK7</f>
        <v>0</v>
      </c>
      <c r="D16" s="214">
        <f>RANK(C16,C$10:C$29)+COUNTIF($C$10:C16,C16)-1</f>
        <v>7</v>
      </c>
      <c r="E16" s="212"/>
      <c r="F16" s="195" t="str">
        <f t="shared" si="0"/>
        <v>Region 7</v>
      </c>
      <c r="G16" s="195">
        <f>'J_Health Regions'!I14</f>
        <v>0</v>
      </c>
      <c r="H16" s="214">
        <f>'J_Health Regions'!AK14</f>
        <v>0</v>
      </c>
      <c r="I16" s="214">
        <f>RANK(H16,H$10:H$29)+COUNTIF($H$10:H16,H16)-1</f>
        <v>7</v>
      </c>
      <c r="J16" s="212"/>
      <c r="K16" s="195" t="str">
        <f t="shared" si="1"/>
        <v>Region 7</v>
      </c>
      <c r="L16" s="195">
        <f>'J_Health Regions'!I21</f>
        <v>0</v>
      </c>
      <c r="M16" s="214">
        <f>'J_Health Regions'!AK21</f>
        <v>0</v>
      </c>
      <c r="N16" s="214">
        <f>RANK(M16,M$10:M$29)+COUNTIF($M$10:M16,M16)-1</f>
        <v>7</v>
      </c>
    </row>
    <row r="17" spans="1:14" x14ac:dyDescent="0.35">
      <c r="A17" s="195" t="str">
        <f>'C_Health Regions'!P4</f>
        <v>Region 8</v>
      </c>
      <c r="B17" s="195">
        <f>'J_Health Regions'!J7</f>
        <v>0</v>
      </c>
      <c r="C17" s="214">
        <f>'J_Health Regions'!AM7</f>
        <v>0</v>
      </c>
      <c r="D17" s="214">
        <f>RANK(C17,C$10:C$29)+COUNTIF($C$10:C17,C17)-1</f>
        <v>8</v>
      </c>
      <c r="E17" s="212"/>
      <c r="F17" s="195" t="str">
        <f t="shared" si="0"/>
        <v>Region 8</v>
      </c>
      <c r="G17" s="195">
        <f>'J_Health Regions'!J14</f>
        <v>0</v>
      </c>
      <c r="H17" s="214">
        <f>'J_Health Regions'!AM14</f>
        <v>0</v>
      </c>
      <c r="I17" s="214">
        <f>RANK(H17,H$10:H$29)+COUNTIF($H$10:H17,H17)-1</f>
        <v>8</v>
      </c>
      <c r="J17" s="212"/>
      <c r="K17" s="195" t="str">
        <f t="shared" si="1"/>
        <v>Region 8</v>
      </c>
      <c r="L17" s="195">
        <f>'J_Health Regions'!J21</f>
        <v>0</v>
      </c>
      <c r="M17" s="214">
        <f>'J_Health Regions'!AM21</f>
        <v>0</v>
      </c>
      <c r="N17" s="214">
        <f>RANK(M17,M$10:M$29)+COUNTIF($M$10:M17,M17)-1</f>
        <v>8</v>
      </c>
    </row>
    <row r="18" spans="1:14" x14ac:dyDescent="0.35">
      <c r="A18" s="195" t="str">
        <f>'C_Health Regions'!R4</f>
        <v>Region 9</v>
      </c>
      <c r="B18" s="195">
        <f>'J_Health Regions'!K7</f>
        <v>0</v>
      </c>
      <c r="C18" s="195">
        <f>'J_Health Regions'!AN7</f>
        <v>0</v>
      </c>
      <c r="D18" s="214">
        <f>RANK(C18,C$10:C$29)+COUNTIF($C$10:C18,C18)-1</f>
        <v>9</v>
      </c>
      <c r="E18" s="212"/>
      <c r="F18" s="195" t="str">
        <f t="shared" si="0"/>
        <v>Region 9</v>
      </c>
      <c r="G18" s="195">
        <f>'J_Health Regions'!K14</f>
        <v>0</v>
      </c>
      <c r="H18" s="214">
        <f>'J_Health Regions'!AO14</f>
        <v>0</v>
      </c>
      <c r="I18" s="214">
        <f>RANK(H18,H$10:H$29)+COUNTIF($H$10:H18,H18)-1</f>
        <v>9</v>
      </c>
      <c r="J18" s="212"/>
      <c r="K18" s="195" t="str">
        <f t="shared" si="1"/>
        <v>Region 9</v>
      </c>
      <c r="L18" s="195">
        <f>'J_Health Regions'!K21</f>
        <v>0</v>
      </c>
      <c r="M18" s="214">
        <f>'J_Health Regions'!AO21</f>
        <v>0</v>
      </c>
      <c r="N18" s="214">
        <f>RANK(M18,M$10:M$29)+COUNTIF($M$10:M18,M18)-1</f>
        <v>9</v>
      </c>
    </row>
    <row r="19" spans="1:14" x14ac:dyDescent="0.35">
      <c r="A19" s="195" t="str">
        <f>'C_Health Regions'!T4</f>
        <v>Region 10</v>
      </c>
      <c r="B19" s="195">
        <f>'J_Health Regions'!L7</f>
        <v>0</v>
      </c>
      <c r="C19" s="214">
        <f>'J_Health Regions'!AQ7</f>
        <v>0</v>
      </c>
      <c r="D19" s="214">
        <f>RANK(C19,C$10:C$29)+COUNTIF($C$10:C19,C19)-1</f>
        <v>10</v>
      </c>
      <c r="E19" s="212"/>
      <c r="F19" s="195" t="str">
        <f t="shared" si="0"/>
        <v>Region 10</v>
      </c>
      <c r="G19" s="195">
        <f>'J_Health Regions'!L14</f>
        <v>0</v>
      </c>
      <c r="H19" s="214">
        <f>'J_Health Regions'!AQ14</f>
        <v>0</v>
      </c>
      <c r="I19" s="214">
        <f>RANK(H19,H$10:H$29)+COUNTIF($H$10:H19,H19)-1</f>
        <v>10</v>
      </c>
      <c r="J19" s="212"/>
      <c r="K19" s="195" t="str">
        <f t="shared" si="1"/>
        <v>Region 10</v>
      </c>
      <c r="L19" s="195">
        <f>'J_Health Regions'!L21</f>
        <v>0</v>
      </c>
      <c r="M19" s="214">
        <f>'J_Health Regions'!AQ21</f>
        <v>0</v>
      </c>
      <c r="N19" s="214">
        <f>RANK(M19,M$10:M$29)+COUNTIF($M$10:M19,M19)-1</f>
        <v>10</v>
      </c>
    </row>
    <row r="20" spans="1:14" x14ac:dyDescent="0.35">
      <c r="A20" s="195" t="str">
        <f>'C_Health Regions'!V4</f>
        <v>Region 11</v>
      </c>
      <c r="B20" s="195">
        <f>'J_Health Regions'!M7</f>
        <v>0</v>
      </c>
      <c r="C20" s="214">
        <f>'J_Health Regions'!AS7</f>
        <v>0</v>
      </c>
      <c r="D20" s="214">
        <f>RANK(C20,C$10:C$29)+COUNTIF($C$10:C20,C20)-1</f>
        <v>11</v>
      </c>
      <c r="E20" s="212"/>
      <c r="F20" s="195" t="str">
        <f t="shared" si="0"/>
        <v>Region 11</v>
      </c>
      <c r="G20" s="195">
        <f>'J_Health Regions'!M14</f>
        <v>0</v>
      </c>
      <c r="H20" s="214">
        <f>'J_Health Regions'!AS14</f>
        <v>0</v>
      </c>
      <c r="I20" s="214">
        <f>RANK(H20,H$10:H$29)+COUNTIF($H$10:H20,H20)-1</f>
        <v>11</v>
      </c>
      <c r="J20" s="212"/>
      <c r="K20" s="195" t="str">
        <f t="shared" si="1"/>
        <v>Region 11</v>
      </c>
      <c r="L20" s="195">
        <f>'J_Health Regions'!M21</f>
        <v>0</v>
      </c>
      <c r="M20" s="214">
        <f>'J_Health Regions'!AS21</f>
        <v>0</v>
      </c>
      <c r="N20" s="214">
        <f>RANK(M20,M$10:M$29)+COUNTIF($M$10:M20,M20)-1</f>
        <v>11</v>
      </c>
    </row>
    <row r="21" spans="1:14" x14ac:dyDescent="0.35">
      <c r="A21" s="195" t="str">
        <f>'C_Health Regions'!X4</f>
        <v>Region 12</v>
      </c>
      <c r="B21" s="195">
        <f>'J_Health Regions'!N7</f>
        <v>0</v>
      </c>
      <c r="C21" s="214">
        <f>'J_Health Regions'!AU7</f>
        <v>0</v>
      </c>
      <c r="D21" s="214">
        <f>RANK(C21,C$10:C$29)+COUNTIF($C$10:C21,C21)-1</f>
        <v>12</v>
      </c>
      <c r="E21" s="212"/>
      <c r="F21" s="195" t="str">
        <f t="shared" si="0"/>
        <v>Region 12</v>
      </c>
      <c r="G21" s="195">
        <f>'J_Health Regions'!N14</f>
        <v>0</v>
      </c>
      <c r="H21" s="214">
        <f>'J_Health Regions'!AU14</f>
        <v>0</v>
      </c>
      <c r="I21" s="214">
        <f>RANK(H21,H$10:H$29)+COUNTIF($H$10:H21,H21)-1</f>
        <v>12</v>
      </c>
      <c r="J21" s="212"/>
      <c r="K21" s="195" t="str">
        <f t="shared" si="1"/>
        <v>Region 12</v>
      </c>
      <c r="L21" s="195">
        <f>'J_Health Regions'!N21</f>
        <v>0</v>
      </c>
      <c r="M21" s="214">
        <f>'J_Health Regions'!AU21</f>
        <v>0</v>
      </c>
      <c r="N21" s="214">
        <f>RANK(M21,M$10:M$29)+COUNTIF($M$10:M21,M21)-1</f>
        <v>12</v>
      </c>
    </row>
    <row r="22" spans="1:14" x14ac:dyDescent="0.35">
      <c r="A22" s="195" t="str">
        <f>'C_Health Regions'!Z4</f>
        <v>Region 13</v>
      </c>
      <c r="B22" s="195">
        <f>'J_Health Regions'!O7</f>
        <v>0</v>
      </c>
      <c r="C22" s="214">
        <f>'J_Health Regions'!AW7</f>
        <v>0</v>
      </c>
      <c r="D22" s="214">
        <f>RANK(C22,C$10:C$29)+COUNTIF($C$10:C22,C22)-1</f>
        <v>13</v>
      </c>
      <c r="E22" s="212"/>
      <c r="F22" s="195" t="str">
        <f t="shared" si="0"/>
        <v>Region 13</v>
      </c>
      <c r="G22" s="195">
        <f>'J_Health Regions'!O14</f>
        <v>0</v>
      </c>
      <c r="H22" s="214">
        <f>'J_Health Regions'!AW14</f>
        <v>0</v>
      </c>
      <c r="I22" s="214">
        <f>RANK(H22,H$10:H$29)+COUNTIF($H$10:H22,H22)-1</f>
        <v>13</v>
      </c>
      <c r="J22" s="212"/>
      <c r="K22" s="195" t="str">
        <f t="shared" si="1"/>
        <v>Region 13</v>
      </c>
      <c r="L22" s="195">
        <f>'J_Health Regions'!O21</f>
        <v>0</v>
      </c>
      <c r="M22" s="214">
        <f>'J_Health Regions'!AW21</f>
        <v>0</v>
      </c>
      <c r="N22" s="214">
        <f>RANK(M22,M$10:M$29)+COUNTIF($M$10:M22,M22)-1</f>
        <v>13</v>
      </c>
    </row>
    <row r="23" spans="1:14" x14ac:dyDescent="0.35">
      <c r="A23" s="195" t="str">
        <f>'C_Health Regions'!AB4</f>
        <v>Region 14</v>
      </c>
      <c r="B23" s="195">
        <f>'J_Health Regions'!P7</f>
        <v>0</v>
      </c>
      <c r="C23" s="214">
        <f>'J_Health Regions'!AY7</f>
        <v>0</v>
      </c>
      <c r="D23" s="214">
        <f>RANK(C23,C$10:C$29)+COUNTIF($C$10:C23,C23)-1</f>
        <v>14</v>
      </c>
      <c r="E23" s="212"/>
      <c r="F23" s="195" t="str">
        <f t="shared" si="0"/>
        <v>Region 14</v>
      </c>
      <c r="G23" s="195">
        <f>'J_Health Regions'!P14</f>
        <v>0</v>
      </c>
      <c r="H23" s="214">
        <f>'J_Health Regions'!AY14</f>
        <v>0</v>
      </c>
      <c r="I23" s="214">
        <f>RANK(H23,H$10:H$29)+COUNTIF($H$10:H23,H23)-1</f>
        <v>14</v>
      </c>
      <c r="J23" s="212"/>
      <c r="K23" s="195" t="str">
        <f t="shared" si="1"/>
        <v>Region 14</v>
      </c>
      <c r="L23" s="195">
        <f>'J_Health Regions'!P21</f>
        <v>0</v>
      </c>
      <c r="M23" s="214">
        <f>'J_Health Regions'!AY21</f>
        <v>0</v>
      </c>
      <c r="N23" s="214">
        <f>RANK(M23,M$10:M$29)+COUNTIF($M$10:M23,M23)-1</f>
        <v>14</v>
      </c>
    </row>
    <row r="24" spans="1:14" x14ac:dyDescent="0.35">
      <c r="A24" s="195" t="str">
        <f>'C_Health Regions'!AD4</f>
        <v>Region 15</v>
      </c>
      <c r="B24" s="195">
        <f>'J_Health Regions'!Q7</f>
        <v>0</v>
      </c>
      <c r="C24" s="214">
        <f>'J_Health Regions'!BA7</f>
        <v>0</v>
      </c>
      <c r="D24" s="214">
        <f>RANK(C24,C$10:C$29)+COUNTIF($C$10:C24,C24)-1</f>
        <v>15</v>
      </c>
      <c r="E24" s="212"/>
      <c r="F24" s="195" t="str">
        <f t="shared" si="0"/>
        <v>Region 15</v>
      </c>
      <c r="G24" s="195">
        <f>'J_Health Regions'!Q14</f>
        <v>0</v>
      </c>
      <c r="H24" s="214">
        <f>'J_Health Regions'!BA14</f>
        <v>0</v>
      </c>
      <c r="I24" s="214">
        <f>RANK(H24,H$10:H$29)+COUNTIF($H$10:H24,H24)-1</f>
        <v>15</v>
      </c>
      <c r="J24" s="212"/>
      <c r="K24" s="195" t="str">
        <f t="shared" si="1"/>
        <v>Region 15</v>
      </c>
      <c r="L24" s="195">
        <f>'J_Health Regions'!Q21</f>
        <v>0</v>
      </c>
      <c r="M24" s="214">
        <f>'J_Health Regions'!BA21</f>
        <v>0</v>
      </c>
      <c r="N24" s="214">
        <f>RANK(M24,M$10:M$29)+COUNTIF($M$10:M24,M24)-1</f>
        <v>15</v>
      </c>
    </row>
    <row r="25" spans="1:14" x14ac:dyDescent="0.35">
      <c r="A25" s="195" t="str">
        <f>'C_Health Regions'!AF4</f>
        <v>Region 16</v>
      </c>
      <c r="B25" s="195">
        <f>'J_Health Regions'!R7</f>
        <v>0</v>
      </c>
      <c r="C25" s="214">
        <f>'J_Health Regions'!BC7</f>
        <v>0</v>
      </c>
      <c r="D25" s="214">
        <f>RANK(C25,C$10:C$29)+COUNTIF($C$10:C25,C25)-1</f>
        <v>16</v>
      </c>
      <c r="E25" s="212"/>
      <c r="F25" s="195" t="str">
        <f t="shared" si="0"/>
        <v>Region 16</v>
      </c>
      <c r="G25" s="195">
        <f>'J_Health Regions'!R14</f>
        <v>0</v>
      </c>
      <c r="H25" s="214">
        <f>'J_Health Regions'!BC14</f>
        <v>0</v>
      </c>
      <c r="I25" s="214">
        <f>RANK(H25,H$10:H$29)+COUNTIF($H$10:H25,H25)-1</f>
        <v>16</v>
      </c>
      <c r="J25" s="212"/>
      <c r="K25" s="195" t="str">
        <f t="shared" si="1"/>
        <v>Region 16</v>
      </c>
      <c r="L25" s="195">
        <f>'J_Health Regions'!R21</f>
        <v>0</v>
      </c>
      <c r="M25" s="214">
        <f>'J_Health Regions'!BC21</f>
        <v>0</v>
      </c>
      <c r="N25" s="214">
        <f>RANK(M25,M$10:M$29)+COUNTIF($M$10:M25,M25)-1</f>
        <v>16</v>
      </c>
    </row>
    <row r="26" spans="1:14" x14ac:dyDescent="0.35">
      <c r="A26" s="195" t="str">
        <f>'C_Health Regions'!AH4</f>
        <v>Region 17</v>
      </c>
      <c r="B26" s="195">
        <f>'J_Health Regions'!S7</f>
        <v>0</v>
      </c>
      <c r="C26" s="214">
        <f>'J_Health Regions'!BE7</f>
        <v>0</v>
      </c>
      <c r="D26" s="214">
        <f>RANK(C26,C$10:C$29)+COUNTIF($C$10:C26,C26)-1</f>
        <v>17</v>
      </c>
      <c r="E26" s="212"/>
      <c r="F26" s="195" t="str">
        <f t="shared" si="0"/>
        <v>Region 17</v>
      </c>
      <c r="G26" s="195">
        <f>'J_Health Regions'!S14</f>
        <v>0</v>
      </c>
      <c r="H26" s="214">
        <f>'J_Health Regions'!BE14</f>
        <v>0</v>
      </c>
      <c r="I26" s="214">
        <f>RANK(H26,H$10:H$29)+COUNTIF($H$10:H26,H26)-1</f>
        <v>17</v>
      </c>
      <c r="J26" s="212"/>
      <c r="K26" s="195" t="str">
        <f t="shared" si="1"/>
        <v>Region 17</v>
      </c>
      <c r="L26" s="195">
        <f>'J_Health Regions'!S21</f>
        <v>0</v>
      </c>
      <c r="M26" s="214">
        <f>'J_Health Regions'!BE21</f>
        <v>0</v>
      </c>
      <c r="N26" s="214">
        <f>RANK(M26,M$10:M$29)+COUNTIF($M$10:M26,M26)-1</f>
        <v>17</v>
      </c>
    </row>
    <row r="27" spans="1:14" x14ac:dyDescent="0.35">
      <c r="A27" s="195" t="str">
        <f>'C_Health Regions'!AJ4</f>
        <v>Region 18</v>
      </c>
      <c r="B27" s="195">
        <f>'J_Health Regions'!T7</f>
        <v>0</v>
      </c>
      <c r="C27" s="214">
        <f>'J_Health Regions'!BG7</f>
        <v>0</v>
      </c>
      <c r="D27" s="214">
        <f>RANK(C27,C$10:C$29)+COUNTIF($C$10:C27,C27)-1</f>
        <v>18</v>
      </c>
      <c r="E27" s="212"/>
      <c r="F27" s="195" t="str">
        <f t="shared" si="0"/>
        <v>Region 18</v>
      </c>
      <c r="G27" s="195">
        <f>'J_Health Regions'!T14</f>
        <v>0</v>
      </c>
      <c r="H27" s="214">
        <f>'J_Health Regions'!BG14</f>
        <v>0</v>
      </c>
      <c r="I27" s="214">
        <f>RANK(H27,H$10:H$29)+COUNTIF($H$10:H27,H27)-1</f>
        <v>18</v>
      </c>
      <c r="J27" s="212"/>
      <c r="K27" s="195" t="str">
        <f t="shared" si="1"/>
        <v>Region 18</v>
      </c>
      <c r="L27" s="195">
        <f>'J_Health Regions'!T21</f>
        <v>0</v>
      </c>
      <c r="M27" s="214">
        <f>'J_Health Regions'!BG21</f>
        <v>0</v>
      </c>
      <c r="N27" s="214">
        <f>RANK(M27,M$10:M$29)+COUNTIF($M$10:M27,M27)-1</f>
        <v>18</v>
      </c>
    </row>
    <row r="28" spans="1:14" x14ac:dyDescent="0.35">
      <c r="A28" s="195" t="str">
        <f>'C_Health Regions'!AL4</f>
        <v>Region 19</v>
      </c>
      <c r="B28" s="195">
        <f>'J_Health Regions'!U7</f>
        <v>0</v>
      </c>
      <c r="C28" s="214">
        <f>'J_Health Regions'!BI7</f>
        <v>0</v>
      </c>
      <c r="D28" s="214">
        <f>RANK(C28,C$10:C$29)+COUNTIF($C$10:C28,C28)-1</f>
        <v>19</v>
      </c>
      <c r="E28" s="212"/>
      <c r="F28" s="195" t="str">
        <f t="shared" si="0"/>
        <v>Region 19</v>
      </c>
      <c r="G28" s="195">
        <f>'J_Health Regions'!U14</f>
        <v>0</v>
      </c>
      <c r="H28" s="214">
        <f>'J_Health Regions'!BI14</f>
        <v>0</v>
      </c>
      <c r="I28" s="214">
        <f>RANK(H28,H$10:H$29)+COUNTIF($H$10:H28,H28)-1</f>
        <v>19</v>
      </c>
      <c r="J28" s="212"/>
      <c r="K28" s="195" t="str">
        <f t="shared" si="1"/>
        <v>Region 19</v>
      </c>
      <c r="L28" s="195">
        <f>'J_Health Regions'!U21</f>
        <v>0</v>
      </c>
      <c r="M28" s="214">
        <f>'J_Health Regions'!BI21</f>
        <v>0</v>
      </c>
      <c r="N28" s="214">
        <f>RANK(M28,M$10:M$29)+COUNTIF($M$10:M28,M28)-1</f>
        <v>19</v>
      </c>
    </row>
    <row r="29" spans="1:14" x14ac:dyDescent="0.35">
      <c r="A29" s="195" t="str">
        <f>'C_Health Regions'!AN4</f>
        <v>Region 20</v>
      </c>
      <c r="B29" s="195">
        <f>'J_Health Regions'!V7</f>
        <v>0</v>
      </c>
      <c r="C29" s="214">
        <f>'J_Health Regions'!BK7</f>
        <v>0</v>
      </c>
      <c r="D29" s="214">
        <f>RANK(C29,C$10:C$29)+COUNTIF($C$10:C29,C29)-1</f>
        <v>20</v>
      </c>
      <c r="E29" s="212"/>
      <c r="F29" s="195" t="str">
        <f t="shared" si="0"/>
        <v>Region 20</v>
      </c>
      <c r="G29" s="195">
        <f>'J_Health Regions'!V14</f>
        <v>0</v>
      </c>
      <c r="H29" s="214">
        <f>'J_Health Regions'!BK14</f>
        <v>0</v>
      </c>
      <c r="I29" s="214">
        <f>RANK(H29,H$10:H$29)+COUNTIF($H$10:H29,H29)-1</f>
        <v>20</v>
      </c>
      <c r="J29" s="212"/>
      <c r="K29" s="195" t="str">
        <f t="shared" si="1"/>
        <v>Region 20</v>
      </c>
      <c r="L29" s="195">
        <f>'J_Health Regions'!V21</f>
        <v>0</v>
      </c>
      <c r="M29" s="214">
        <f>'J_Health Regions'!BK21</f>
        <v>0</v>
      </c>
      <c r="N29" s="214">
        <f>RANK(M29,M$10:M$29)+COUNTIF($M$10:M29,M29)-1</f>
        <v>20</v>
      </c>
    </row>
  </sheetData>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9217A-2116-4038-8520-0D6026299458}">
  <dimension ref="A1:M72"/>
  <sheetViews>
    <sheetView zoomScale="70" zoomScaleNormal="70" workbookViewId="0">
      <selection activeCell="J8" sqref="J8"/>
    </sheetView>
  </sheetViews>
  <sheetFormatPr defaultRowHeight="14.5" x14ac:dyDescent="0.35"/>
  <cols>
    <col min="1" max="1" width="17.453125" style="229" customWidth="1"/>
    <col min="2" max="2" width="20.1796875" style="195" customWidth="1"/>
    <col min="3" max="3" width="14.7265625" style="195" customWidth="1"/>
    <col min="4" max="4" width="13.7265625" style="195" customWidth="1"/>
    <col min="5" max="5" width="11.453125" style="195" customWidth="1"/>
    <col min="6" max="6" width="11.54296875" style="195" customWidth="1"/>
    <col min="7" max="7" width="25.1796875" style="195" customWidth="1"/>
    <col min="8" max="8" width="15.26953125" style="195" hidden="1" customWidth="1"/>
    <col min="9" max="9" width="20.453125" style="195" customWidth="1"/>
    <col min="10" max="16384" width="8.7265625" style="195"/>
  </cols>
  <sheetData>
    <row r="1" spans="1:7" ht="18.5" x14ac:dyDescent="0.45">
      <c r="A1" s="345" t="s">
        <v>167</v>
      </c>
    </row>
    <row r="4" spans="1:7" s="217" customFormat="1" x14ac:dyDescent="0.35"/>
    <row r="5" spans="1:7" s="217" customFormat="1" x14ac:dyDescent="0.35"/>
    <row r="6" spans="1:7" s="217" customFormat="1" x14ac:dyDescent="0.35"/>
    <row r="7" spans="1:7" s="217" customFormat="1" x14ac:dyDescent="0.35"/>
    <row r="8" spans="1:7" s="218" customFormat="1" ht="118" customHeight="1" x14ac:dyDescent="0.35">
      <c r="A8" s="280" t="s">
        <v>169</v>
      </c>
      <c r="B8" s="280"/>
      <c r="C8" s="280"/>
      <c r="D8" s="280"/>
      <c r="E8" s="280"/>
      <c r="F8" s="280"/>
    </row>
    <row r="9" spans="1:7" s="217" customFormat="1" ht="34.5" customHeight="1" thickBot="1" x14ac:dyDescent="0.4"/>
    <row r="10" spans="1:7" ht="51" customHeight="1" x14ac:dyDescent="0.35">
      <c r="A10" s="219" t="s">
        <v>154</v>
      </c>
      <c r="B10" s="288" t="s">
        <v>155</v>
      </c>
      <c r="C10" s="289"/>
      <c r="D10" s="290"/>
      <c r="E10" s="215"/>
      <c r="F10" s="216"/>
      <c r="G10" s="216"/>
    </row>
    <row r="11" spans="1:7" x14ac:dyDescent="0.35">
      <c r="A11" s="220"/>
      <c r="B11" s="221" t="s">
        <v>156</v>
      </c>
      <c r="C11" s="221" t="s">
        <v>157</v>
      </c>
      <c r="D11" s="222" t="s">
        <v>158</v>
      </c>
    </row>
    <row r="12" spans="1:7" x14ac:dyDescent="0.35">
      <c r="A12" s="223" t="s">
        <v>170</v>
      </c>
      <c r="B12" s="224">
        <f>'D_Year 1'!AN7</f>
        <v>0</v>
      </c>
      <c r="C12" s="224">
        <f>'D_Year 1'!AN14</f>
        <v>0</v>
      </c>
      <c r="D12" s="225">
        <f>'D_Year 1'!AN21</f>
        <v>0</v>
      </c>
    </row>
    <row r="13" spans="1:7" x14ac:dyDescent="0.35">
      <c r="A13" s="223" t="s">
        <v>118</v>
      </c>
      <c r="B13" s="224">
        <f>'E_Year 2'!AM7</f>
        <v>0</v>
      </c>
      <c r="C13" s="224">
        <f>'E_Year 2'!AM14</f>
        <v>0</v>
      </c>
      <c r="D13" s="225">
        <f>'E_Year 2'!AM21</f>
        <v>0</v>
      </c>
    </row>
    <row r="14" spans="1:7" x14ac:dyDescent="0.35">
      <c r="A14" s="223" t="s">
        <v>122</v>
      </c>
      <c r="B14" s="224">
        <f>'F_Year 3'!AM7</f>
        <v>0</v>
      </c>
      <c r="C14" s="224">
        <f>'F_Year 3'!AM14</f>
        <v>0</v>
      </c>
      <c r="D14" s="225">
        <f>'F_Year 3'!AM21</f>
        <v>0</v>
      </c>
    </row>
    <row r="15" spans="1:7" x14ac:dyDescent="0.35">
      <c r="A15" s="223" t="s">
        <v>124</v>
      </c>
      <c r="B15" s="224">
        <f>'G_Year 4'!AM7</f>
        <v>0</v>
      </c>
      <c r="C15" s="224">
        <f>'G_Year 4'!AM14</f>
        <v>0</v>
      </c>
      <c r="D15" s="225">
        <f>'G_Year 4'!AM21</f>
        <v>0</v>
      </c>
    </row>
    <row r="16" spans="1:7" ht="15" thickBot="1" x14ac:dyDescent="0.4">
      <c r="A16" s="226" t="s">
        <v>127</v>
      </c>
      <c r="B16" s="227">
        <f>'H_Year 5'!AL7</f>
        <v>0</v>
      </c>
      <c r="C16" s="227">
        <f>'H_Year 5'!AL14</f>
        <v>0</v>
      </c>
      <c r="D16" s="228">
        <f>'H_Year 5'!AL21</f>
        <v>0</v>
      </c>
    </row>
    <row r="17" spans="1:13" ht="15" thickBot="1" x14ac:dyDescent="0.4"/>
    <row r="18" spans="1:13" ht="15" thickBot="1" x14ac:dyDescent="0.4">
      <c r="A18" s="230"/>
      <c r="B18" s="291" t="s">
        <v>159</v>
      </c>
      <c r="C18" s="291"/>
      <c r="D18" s="291"/>
      <c r="E18" s="291"/>
      <c r="F18" s="291"/>
      <c r="G18" s="291"/>
      <c r="H18" s="231"/>
    </row>
    <row r="19" spans="1:13" ht="58" x14ac:dyDescent="0.35">
      <c r="A19" s="232" t="s">
        <v>160</v>
      </c>
      <c r="B19" s="233" t="str">
        <f>A12</f>
        <v>Year 1</v>
      </c>
      <c r="C19" s="233" t="str">
        <f>A13</f>
        <v>Year 2</v>
      </c>
      <c r="D19" s="233" t="str">
        <f>A14</f>
        <v>Year 3</v>
      </c>
      <c r="E19" s="233" t="str">
        <f>A15</f>
        <v>Year 4</v>
      </c>
      <c r="F19" s="233" t="str">
        <f>A16</f>
        <v>Year 5</v>
      </c>
      <c r="G19" s="234" t="s">
        <v>161</v>
      </c>
      <c r="H19" s="235"/>
    </row>
    <row r="20" spans="1:13" x14ac:dyDescent="0.35">
      <c r="A20" s="236" t="str">
        <f>' B_Populations'!A9</f>
        <v>65-74</v>
      </c>
      <c r="B20" s="237">
        <f>'D_Year 1'!AN4</f>
        <v>0</v>
      </c>
      <c r="C20" s="237">
        <f>'E_Year 2'!AM4</f>
        <v>0</v>
      </c>
      <c r="D20" s="237">
        <f>'F_Year 3'!AM4</f>
        <v>0</v>
      </c>
      <c r="E20" s="237">
        <f>'G_Year 4'!AM4</f>
        <v>0</v>
      </c>
      <c r="F20" s="237">
        <f>'H_Year 5'!AL4</f>
        <v>0</v>
      </c>
      <c r="G20" s="237" t="e" cm="1">
        <f t="array" ref="G20">LINEST(B20:F20,B19:F19)</f>
        <v>#VALUE!</v>
      </c>
      <c r="H20" s="238"/>
    </row>
    <row r="21" spans="1:13" x14ac:dyDescent="0.35">
      <c r="A21" s="239" t="str">
        <f>' B_Populations'!A10</f>
        <v>75-84</v>
      </c>
      <c r="B21" s="237">
        <f>'D_Year 1'!AN5</f>
        <v>0</v>
      </c>
      <c r="C21" s="237">
        <f>'E_Year 2'!AM5</f>
        <v>0</v>
      </c>
      <c r="D21" s="237">
        <f>'F_Year 3'!AM5</f>
        <v>0</v>
      </c>
      <c r="E21" s="237">
        <f>'G_Year 4'!AM5</f>
        <v>0</v>
      </c>
      <c r="F21" s="237">
        <f>'H_Year 5'!AL5</f>
        <v>0</v>
      </c>
      <c r="G21" s="237" t="e" cm="1">
        <f t="array" ref="G21">LINEST(B21:F21,B19:F19)</f>
        <v>#VALUE!</v>
      </c>
      <c r="H21" s="238"/>
    </row>
    <row r="22" spans="1:13" x14ac:dyDescent="0.35">
      <c r="A22" s="239" t="str">
        <f>' B_Populations'!A11</f>
        <v>85+</v>
      </c>
      <c r="B22" s="237">
        <f>'D_Year 1'!AN6</f>
        <v>0</v>
      </c>
      <c r="C22" s="237">
        <f>'E_Year 2'!AM6</f>
        <v>0</v>
      </c>
      <c r="D22" s="237">
        <f>'F_Year 3'!AM6</f>
        <v>0</v>
      </c>
      <c r="E22" s="237">
        <f>'G_Year 4'!AM6</f>
        <v>0</v>
      </c>
      <c r="F22" s="237">
        <f>'H_Year 5'!AL6</f>
        <v>0</v>
      </c>
      <c r="G22" s="237" t="e" cm="1">
        <f t="array" ref="G22">LINEST(B22:F22,B19:F19)</f>
        <v>#VALUE!</v>
      </c>
      <c r="H22" s="238"/>
    </row>
    <row r="23" spans="1:13" x14ac:dyDescent="0.35">
      <c r="A23" s="240"/>
    </row>
    <row r="24" spans="1:13" ht="15" thickBot="1" x14ac:dyDescent="0.4"/>
    <row r="25" spans="1:13" ht="15" thickBot="1" x14ac:dyDescent="0.4">
      <c r="A25" s="241"/>
      <c r="B25" s="292" t="s">
        <v>162</v>
      </c>
      <c r="C25" s="293"/>
      <c r="D25" s="293"/>
      <c r="E25" s="293"/>
      <c r="F25" s="293"/>
      <c r="G25" s="294"/>
      <c r="H25" s="231"/>
    </row>
    <row r="26" spans="1:13" ht="58" x14ac:dyDescent="0.35">
      <c r="A26" s="242" t="s">
        <v>160</v>
      </c>
      <c r="B26" s="233" t="str">
        <f>A12</f>
        <v>Year 1</v>
      </c>
      <c r="C26" s="233" t="str">
        <f>A13</f>
        <v>Year 2</v>
      </c>
      <c r="D26" s="233" t="str">
        <f>A14</f>
        <v>Year 3</v>
      </c>
      <c r="E26" s="233" t="str">
        <f>A15</f>
        <v>Year 4</v>
      </c>
      <c r="F26" s="233" t="str">
        <f>A16</f>
        <v>Year 5</v>
      </c>
      <c r="G26" s="234" t="s">
        <v>161</v>
      </c>
      <c r="H26" s="235"/>
      <c r="I26" s="243"/>
      <c r="L26" s="243"/>
      <c r="M26" s="243"/>
    </row>
    <row r="27" spans="1:13" x14ac:dyDescent="0.35">
      <c r="A27" s="236" t="str">
        <f>' B_Populations'!A9</f>
        <v>65-74</v>
      </c>
      <c r="B27" s="237">
        <f>'D_Year 1'!AN11</f>
        <v>0</v>
      </c>
      <c r="C27" s="237">
        <f>'E_Year 2'!AM11</f>
        <v>0</v>
      </c>
      <c r="D27" s="237">
        <f>'F_Year 3'!AM11</f>
        <v>0</v>
      </c>
      <c r="E27" s="237">
        <f>'G_Year 4'!AM11</f>
        <v>0</v>
      </c>
      <c r="F27" s="237">
        <f>'H_Year 5'!AL11</f>
        <v>0</v>
      </c>
      <c r="G27" s="237" t="e" cm="1">
        <f t="array" ref="G27">LINEST(B27:F27,B26:F26)</f>
        <v>#VALUE!</v>
      </c>
      <c r="H27" s="238"/>
    </row>
    <row r="28" spans="1:13" x14ac:dyDescent="0.35">
      <c r="A28" s="239" t="str">
        <f>' B_Populations'!A10</f>
        <v>75-84</v>
      </c>
      <c r="B28" s="237">
        <f>'D_Year 1'!AN12</f>
        <v>0</v>
      </c>
      <c r="C28" s="237">
        <f>'E_Year 2'!AM12</f>
        <v>0</v>
      </c>
      <c r="D28" s="237">
        <f>'F_Year 3'!AM12</f>
        <v>0</v>
      </c>
      <c r="E28" s="237">
        <f>'G_Year 4'!AM12</f>
        <v>0</v>
      </c>
      <c r="F28" s="237">
        <f>'H_Year 5'!AL12</f>
        <v>0</v>
      </c>
      <c r="G28" s="237" t="e" cm="1">
        <f t="array" ref="G28">LINEST(B28:F28,B26:F26)</f>
        <v>#VALUE!</v>
      </c>
      <c r="H28" s="238"/>
    </row>
    <row r="29" spans="1:13" x14ac:dyDescent="0.35">
      <c r="A29" s="239" t="str">
        <f>' B_Populations'!A11</f>
        <v>85+</v>
      </c>
      <c r="B29" s="237">
        <f>'D_Year 1'!AN13</f>
        <v>0</v>
      </c>
      <c r="C29" s="237">
        <f>'E_Year 2'!AM13</f>
        <v>0</v>
      </c>
      <c r="D29" s="237">
        <f>'F_Year 3'!AM13</f>
        <v>0</v>
      </c>
      <c r="E29" s="237">
        <f>'G_Year 4'!AM13</f>
        <v>0</v>
      </c>
      <c r="F29" s="237">
        <f>'H_Year 5'!AL13</f>
        <v>0</v>
      </c>
      <c r="G29" s="237" t="e" cm="1">
        <f t="array" ref="G29">LINEST(B29:F29,B26:F26)</f>
        <v>#VALUE!</v>
      </c>
      <c r="H29" s="238"/>
      <c r="I29" s="168"/>
      <c r="L29" s="168"/>
      <c r="M29" s="168"/>
    </row>
    <row r="31" spans="1:13" ht="15" thickBot="1" x14ac:dyDescent="0.4"/>
    <row r="32" spans="1:13" ht="15" thickBot="1" x14ac:dyDescent="0.4">
      <c r="A32" s="241"/>
      <c r="B32" s="295" t="s">
        <v>163</v>
      </c>
      <c r="C32" s="296"/>
      <c r="D32" s="296"/>
      <c r="E32" s="296"/>
      <c r="F32" s="296"/>
      <c r="G32" s="297"/>
      <c r="H32" s="231"/>
    </row>
    <row r="33" spans="1:8" ht="58" x14ac:dyDescent="0.35">
      <c r="A33" s="242" t="s">
        <v>160</v>
      </c>
      <c r="B33" s="244" t="str">
        <f>A12</f>
        <v>Year 1</v>
      </c>
      <c r="C33" s="244" t="str">
        <f>A13</f>
        <v>Year 2</v>
      </c>
      <c r="D33" s="244" t="str">
        <f>A14</f>
        <v>Year 3</v>
      </c>
      <c r="E33" s="244" t="str">
        <f>A15</f>
        <v>Year 4</v>
      </c>
      <c r="F33" s="244" t="str">
        <f>A16</f>
        <v>Year 5</v>
      </c>
      <c r="G33" s="234" t="s">
        <v>161</v>
      </c>
      <c r="H33" s="235"/>
    </row>
    <row r="34" spans="1:8" x14ac:dyDescent="0.35">
      <c r="A34" s="236" t="str">
        <f>' B_Populations'!A9</f>
        <v>65-74</v>
      </c>
      <c r="B34" s="237">
        <f>'D_Year 1'!AN18</f>
        <v>0</v>
      </c>
      <c r="C34" s="237">
        <f>'E_Year 2'!AM18</f>
        <v>0</v>
      </c>
      <c r="D34" s="237">
        <f>'F_Year 3'!AM18</f>
        <v>0</v>
      </c>
      <c r="E34" s="237">
        <f>'G_Year 4'!AM18</f>
        <v>0</v>
      </c>
      <c r="F34" s="237">
        <f>'H_Year 5'!AL18</f>
        <v>0</v>
      </c>
      <c r="G34" s="237" t="e" cm="1">
        <f t="array" ref="G34">LINEST(B34:F34,B33:F33)</f>
        <v>#VALUE!</v>
      </c>
      <c r="H34" s="238"/>
    </row>
    <row r="35" spans="1:8" x14ac:dyDescent="0.35">
      <c r="A35" s="239" t="str">
        <f>' B_Populations'!A10</f>
        <v>75-84</v>
      </c>
      <c r="B35" s="237">
        <f>'D_Year 1'!AN19</f>
        <v>0</v>
      </c>
      <c r="C35" s="237">
        <f>'E_Year 2'!AM19</f>
        <v>0</v>
      </c>
      <c r="D35" s="237">
        <f>'F_Year 3'!AM19</f>
        <v>0</v>
      </c>
      <c r="E35" s="237">
        <f>'G_Year 4'!AM19</f>
        <v>0</v>
      </c>
      <c r="F35" s="237">
        <f>'H_Year 5'!AL19</f>
        <v>0</v>
      </c>
      <c r="G35" s="237" t="e" cm="1">
        <f t="array" ref="G35">LINEST(B35:F35,B33:F33)</f>
        <v>#VALUE!</v>
      </c>
      <c r="H35" s="238"/>
    </row>
    <row r="36" spans="1:8" ht="15" thickBot="1" x14ac:dyDescent="0.4">
      <c r="A36" s="239" t="str">
        <f>' B_Populations'!A11</f>
        <v>85+</v>
      </c>
      <c r="B36" s="237">
        <f>'D_Year 1'!AN20</f>
        <v>0</v>
      </c>
      <c r="C36" s="237">
        <f>'E_Year 2'!AM20</f>
        <v>0</v>
      </c>
      <c r="D36" s="237">
        <f>'F_Year 3'!AM20</f>
        <v>0</v>
      </c>
      <c r="E36" s="237">
        <f>'G_Year 4'!AM20</f>
        <v>0</v>
      </c>
      <c r="F36" s="237">
        <f>'H_Year 5'!AL20</f>
        <v>0</v>
      </c>
      <c r="G36" s="237" t="e" cm="1">
        <f t="array" ref="G36">LINEST(B36:F36,B33:F33)</f>
        <v>#VALUE!</v>
      </c>
      <c r="H36" s="238"/>
    </row>
    <row r="37" spans="1:8" x14ac:dyDescent="0.35">
      <c r="A37" s="245"/>
      <c r="B37" s="246"/>
      <c r="C37" s="246"/>
      <c r="D37" s="246"/>
      <c r="E37" s="246"/>
      <c r="F37" s="246"/>
      <c r="G37" s="246"/>
      <c r="H37" s="247"/>
    </row>
    <row r="38" spans="1:8" ht="15" thickBot="1" x14ac:dyDescent="0.4">
      <c r="A38" s="248"/>
      <c r="B38" s="249"/>
      <c r="C38" s="249"/>
      <c r="D38" s="249"/>
      <c r="E38" s="249"/>
      <c r="F38" s="249"/>
      <c r="G38" s="249"/>
      <c r="H38" s="250"/>
    </row>
    <row r="39" spans="1:8" x14ac:dyDescent="0.35">
      <c r="A39" s="232"/>
      <c r="B39" s="281" t="s">
        <v>164</v>
      </c>
      <c r="C39" s="281"/>
      <c r="D39" s="281"/>
      <c r="E39" s="281"/>
      <c r="F39" s="281"/>
      <c r="G39" s="281"/>
      <c r="H39" s="235"/>
    </row>
    <row r="40" spans="1:8" ht="58" x14ac:dyDescent="0.35">
      <c r="A40" s="251"/>
      <c r="B40" s="252" t="str">
        <f>A12</f>
        <v>Year 1</v>
      </c>
      <c r="C40" s="252" t="str">
        <f>A13</f>
        <v>Year 2</v>
      </c>
      <c r="D40" s="252" t="str">
        <f>A14</f>
        <v>Year 3</v>
      </c>
      <c r="E40" s="252" t="str">
        <f>A15</f>
        <v>Year 4</v>
      </c>
      <c r="F40" s="252" t="str">
        <f>A16</f>
        <v>Year 5</v>
      </c>
      <c r="G40" s="253" t="s">
        <v>161</v>
      </c>
      <c r="H40" s="238"/>
    </row>
    <row r="41" spans="1:8" x14ac:dyDescent="0.35">
      <c r="A41" s="254" t="str">
        <f>[1]Populations!I8</f>
        <v>White-Not Hispanic</v>
      </c>
      <c r="B41" s="237">
        <f>'D_Year 1'!AQ7</f>
        <v>0</v>
      </c>
      <c r="C41" s="237">
        <f>'E_Year 2'!AP7</f>
        <v>0</v>
      </c>
      <c r="D41" s="237">
        <f>'F_Year 3'!AP7</f>
        <v>0</v>
      </c>
      <c r="E41" s="237">
        <f>'G_Year 4'!AP7</f>
        <v>0</v>
      </c>
      <c r="F41" s="237">
        <f>'H_Year 5'!AO7</f>
        <v>0</v>
      </c>
      <c r="G41" s="237" t="e" cm="1">
        <f t="array" ref="G41">LINEST(B41:F41,B40:F40)</f>
        <v>#VALUE!</v>
      </c>
      <c r="H41" s="238"/>
    </row>
    <row r="42" spans="1:8" x14ac:dyDescent="0.35">
      <c r="A42" s="254" t="str">
        <f>[1]Populations!K8</f>
        <v>Hispanic</v>
      </c>
      <c r="B42" s="237">
        <f>'D_Year 1'!AR7</f>
        <v>0</v>
      </c>
      <c r="C42" s="237">
        <f>'E_Year 2'!AQ7</f>
        <v>0</v>
      </c>
      <c r="D42" s="237">
        <f>'F_Year 3'!AQ7</f>
        <v>0</v>
      </c>
      <c r="E42" s="237">
        <f>'G_Year 4'!AQ7</f>
        <v>0</v>
      </c>
      <c r="F42" s="237">
        <f>'H_Year 5'!AP7</f>
        <v>0</v>
      </c>
      <c r="G42" s="237" t="e" cm="1">
        <f t="array" ref="G42">LINEST(B42:F42,B40:F40)</f>
        <v>#VALUE!</v>
      </c>
      <c r="H42" s="238"/>
    </row>
    <row r="43" spans="1:8" x14ac:dyDescent="0.35">
      <c r="A43" s="254" t="str">
        <f>[1]Populations!M8</f>
        <v>Black-Not Hispanic</v>
      </c>
      <c r="B43" s="237">
        <f>'D_Year 1'!AS7</f>
        <v>0</v>
      </c>
      <c r="C43" s="237">
        <f>'E_Year 2'!AR7</f>
        <v>0</v>
      </c>
      <c r="D43" s="237">
        <f>'F_Year 3'!AR7</f>
        <v>0</v>
      </c>
      <c r="E43" s="237">
        <f>'G_Year 4'!AR7</f>
        <v>0</v>
      </c>
      <c r="F43" s="237">
        <f>'H_Year 5'!AQ7</f>
        <v>0</v>
      </c>
      <c r="G43" s="237" t="e" cm="1">
        <f t="array" ref="G43">LINEST(B43:F43,B40:F40)</f>
        <v>#VALUE!</v>
      </c>
      <c r="H43" s="238"/>
    </row>
    <row r="44" spans="1:8" x14ac:dyDescent="0.35">
      <c r="A44" s="254" t="str">
        <f>[1]Populations!O8</f>
        <v>Asian</v>
      </c>
      <c r="B44" s="237">
        <f>'D_Year 1'!AT7</f>
        <v>0</v>
      </c>
      <c r="C44" s="237">
        <f>'E_Year 2'!AS7</f>
        <v>0</v>
      </c>
      <c r="D44" s="237">
        <f>'F_Year 3'!AS7</f>
        <v>0</v>
      </c>
      <c r="E44" s="237">
        <f>'G_Year 4'!AS7</f>
        <v>0</v>
      </c>
      <c r="F44" s="237">
        <f>'H_Year 5'!AR7</f>
        <v>0</v>
      </c>
      <c r="G44" s="237" t="e" cm="1">
        <f t="array" ref="G44">LINEST(B44:F44,B40:F40)</f>
        <v>#VALUE!</v>
      </c>
      <c r="H44" s="238"/>
    </row>
    <row r="45" spans="1:8" ht="43.5" x14ac:dyDescent="0.35">
      <c r="A45" s="254" t="str">
        <f>[1]Populations!Q8</f>
        <v>American Indian/Alaska Native</v>
      </c>
      <c r="B45" s="237">
        <f>'D_Year 1'!AU7</f>
        <v>0</v>
      </c>
      <c r="C45" s="237">
        <f>'E_Year 2'!AT7</f>
        <v>0</v>
      </c>
      <c r="D45" s="237">
        <f>'F_Year 3'!AT7</f>
        <v>0</v>
      </c>
      <c r="E45" s="237">
        <f>'G_Year 4'!AT7</f>
        <v>0</v>
      </c>
      <c r="F45" s="237">
        <f>'H_Year 5'!AS7</f>
        <v>0</v>
      </c>
      <c r="G45" s="237" t="e" cm="1">
        <f t="array" ref="G45">LINEST(B45:F45,B40:F40)</f>
        <v>#VALUE!</v>
      </c>
      <c r="H45" s="238"/>
    </row>
    <row r="46" spans="1:8" ht="15" thickBot="1" x14ac:dyDescent="0.4">
      <c r="A46" s="255" t="str">
        <f>[1]Populations!S8</f>
        <v>Other</v>
      </c>
      <c r="B46" s="256">
        <f>'D_Year 1'!AV7</f>
        <v>0</v>
      </c>
      <c r="C46" s="256">
        <f>'E_Year 2'!AU7</f>
        <v>0</v>
      </c>
      <c r="D46" s="256">
        <f>'F_Year 3'!AU7</f>
        <v>0</v>
      </c>
      <c r="E46" s="256">
        <f>'G_Year 4'!AU7</f>
        <v>0</v>
      </c>
      <c r="F46" s="256">
        <f>'H_Year 5'!AT7</f>
        <v>0</v>
      </c>
      <c r="G46" s="256" t="e" cm="1">
        <f t="array" ref="G46">LINEST(B46:F46,B40:F40)</f>
        <v>#VALUE!</v>
      </c>
      <c r="H46" s="257"/>
    </row>
    <row r="47" spans="1:8" x14ac:dyDescent="0.35">
      <c r="A47" s="258" t="s">
        <v>56</v>
      </c>
      <c r="B47" s="259">
        <f>'D_Year 1'!AO7</f>
        <v>0</v>
      </c>
      <c r="C47" s="259">
        <f>'E_Year 2'!AN7</f>
        <v>0</v>
      </c>
      <c r="D47" s="259">
        <f>'F_Year 3'!AN7</f>
        <v>0</v>
      </c>
      <c r="E47" s="259">
        <f>'G_Year 4'!AN7</f>
        <v>0</v>
      </c>
      <c r="F47" s="259">
        <f>'H_Year 5'!AM7</f>
        <v>0</v>
      </c>
      <c r="G47" s="259" t="e" cm="1">
        <f t="array" ref="G47">LINEST(B47:F47,B40:F40)</f>
        <v>#VALUE!</v>
      </c>
      <c r="H47" s="235"/>
    </row>
    <row r="48" spans="1:8" ht="15" thickBot="1" x14ac:dyDescent="0.4">
      <c r="A48" s="260" t="s">
        <v>57</v>
      </c>
      <c r="B48" s="261">
        <f>'D_Year 1'!AP7</f>
        <v>0</v>
      </c>
      <c r="C48" s="261">
        <f>'E_Year 2'!AO7</f>
        <v>0</v>
      </c>
      <c r="D48" s="261">
        <f>'F_Year 3'!AO7</f>
        <v>0</v>
      </c>
      <c r="E48" s="261">
        <f>'G_Year 4'!AO7</f>
        <v>0</v>
      </c>
      <c r="F48" s="261">
        <f>'H_Year 5'!AN7</f>
        <v>0</v>
      </c>
      <c r="G48" s="261" t="e" cm="1">
        <f t="array" ref="G48">LINEST(B48:F48,B40:F40)</f>
        <v>#VALUE!</v>
      </c>
      <c r="H48" s="262"/>
    </row>
    <row r="50" spans="1:8" ht="15" thickBot="1" x14ac:dyDescent="0.4"/>
    <row r="51" spans="1:8" x14ac:dyDescent="0.35">
      <c r="A51" s="232"/>
      <c r="B51" s="282" t="s">
        <v>165</v>
      </c>
      <c r="C51" s="283"/>
      <c r="D51" s="283"/>
      <c r="E51" s="283"/>
      <c r="F51" s="283"/>
      <c r="G51" s="284"/>
      <c r="H51" s="235"/>
    </row>
    <row r="52" spans="1:8" ht="58" x14ac:dyDescent="0.35">
      <c r="A52" s="251"/>
      <c r="B52" s="252" t="str">
        <f>A12</f>
        <v>Year 1</v>
      </c>
      <c r="C52" s="252" t="str">
        <f>A13</f>
        <v>Year 2</v>
      </c>
      <c r="D52" s="252" t="str">
        <f>A14</f>
        <v>Year 3</v>
      </c>
      <c r="E52" s="252" t="str">
        <f>A15</f>
        <v>Year 4</v>
      </c>
      <c r="F52" s="252" t="str">
        <f>A16</f>
        <v>Year 5</v>
      </c>
      <c r="G52" s="253" t="s">
        <v>161</v>
      </c>
      <c r="H52" s="238"/>
    </row>
    <row r="53" spans="1:8" x14ac:dyDescent="0.35">
      <c r="A53" s="254" t="str">
        <f>[1]Populations!I8</f>
        <v>White-Not Hispanic</v>
      </c>
      <c r="B53" s="237">
        <f>'D_Year 1'!AQ14</f>
        <v>0</v>
      </c>
      <c r="C53" s="237">
        <f>'E_Year 2'!AP14</f>
        <v>0</v>
      </c>
      <c r="D53" s="237">
        <f>'F_Year 3'!AP14</f>
        <v>0</v>
      </c>
      <c r="E53" s="237">
        <f>'G_Year 4'!AP14</f>
        <v>0</v>
      </c>
      <c r="F53" s="237">
        <f>'H_Year 5'!AO14</f>
        <v>0</v>
      </c>
      <c r="G53" s="237" t="e" cm="1">
        <f t="array" ref="G53">LINEST(B53:F53,B52:F52)</f>
        <v>#VALUE!</v>
      </c>
      <c r="H53" s="238"/>
    </row>
    <row r="54" spans="1:8" x14ac:dyDescent="0.35">
      <c r="A54" s="254" t="str">
        <f>[1]Populations!K8</f>
        <v>Hispanic</v>
      </c>
      <c r="B54" s="237">
        <f>'D_Year 1'!AR14</f>
        <v>0</v>
      </c>
      <c r="C54" s="237">
        <f>'E_Year 2'!AQ14</f>
        <v>0</v>
      </c>
      <c r="D54" s="237">
        <f>'F_Year 3'!AQ14</f>
        <v>0</v>
      </c>
      <c r="E54" s="237">
        <f>'G_Year 4'!AQ14</f>
        <v>0</v>
      </c>
      <c r="F54" s="237">
        <f>'H_Year 5'!AP14</f>
        <v>0</v>
      </c>
      <c r="G54" s="237" t="e" cm="1">
        <f t="array" ref="G54">LINEST(B54:F54,B52:F52)</f>
        <v>#VALUE!</v>
      </c>
      <c r="H54" s="238"/>
    </row>
    <row r="55" spans="1:8" x14ac:dyDescent="0.35">
      <c r="A55" s="254" t="str">
        <f>[1]Populations!M8</f>
        <v>Black-Not Hispanic</v>
      </c>
      <c r="B55" s="237">
        <f>'D_Year 1'!AS14</f>
        <v>0</v>
      </c>
      <c r="C55" s="237">
        <f>'E_Year 2'!AR14</f>
        <v>0</v>
      </c>
      <c r="D55" s="237">
        <f>'F_Year 3'!AR14</f>
        <v>0</v>
      </c>
      <c r="E55" s="237">
        <f>'G_Year 4'!AR14</f>
        <v>0</v>
      </c>
      <c r="F55" s="237">
        <f>'H_Year 5'!AQ14</f>
        <v>0</v>
      </c>
      <c r="G55" s="237" t="e" cm="1">
        <f t="array" ref="G55">LINEST(B55:F55,B52:F52)</f>
        <v>#VALUE!</v>
      </c>
      <c r="H55" s="238"/>
    </row>
    <row r="56" spans="1:8" x14ac:dyDescent="0.35">
      <c r="A56" s="254" t="str">
        <f>[1]Populations!O8</f>
        <v>Asian</v>
      </c>
      <c r="B56" s="237">
        <f>'D_Year 1'!AT14</f>
        <v>0</v>
      </c>
      <c r="C56" s="237">
        <f>'E_Year 2'!AS14</f>
        <v>0</v>
      </c>
      <c r="D56" s="237">
        <f>'F_Year 3'!AS14</f>
        <v>0</v>
      </c>
      <c r="E56" s="237">
        <f>'G_Year 4'!AS14</f>
        <v>0</v>
      </c>
      <c r="F56" s="237">
        <f>'H_Year 5'!AR14</f>
        <v>0</v>
      </c>
      <c r="G56" s="237" t="e" cm="1">
        <f t="array" ref="G56">LINEST(B56:F56,B52:F52)</f>
        <v>#VALUE!</v>
      </c>
      <c r="H56" s="238"/>
    </row>
    <row r="57" spans="1:8" ht="43.5" x14ac:dyDescent="0.35">
      <c r="A57" s="254" t="str">
        <f>[1]Populations!Q8</f>
        <v>American Indian/Alaska Native</v>
      </c>
      <c r="B57" s="237">
        <f>'D_Year 1'!AU14</f>
        <v>0</v>
      </c>
      <c r="C57" s="237">
        <f>'E_Year 2'!AT14</f>
        <v>0</v>
      </c>
      <c r="D57" s="237">
        <f>'F_Year 3'!AT14</f>
        <v>0</v>
      </c>
      <c r="E57" s="237">
        <f>'G_Year 4'!AT14</f>
        <v>0</v>
      </c>
      <c r="F57" s="237">
        <f>'H_Year 5'!AS14</f>
        <v>0</v>
      </c>
      <c r="G57" s="237" t="e" cm="1">
        <f t="array" ref="G57">LINEST(B57:F57,B52:F52)</f>
        <v>#VALUE!</v>
      </c>
      <c r="H57" s="238"/>
    </row>
    <row r="58" spans="1:8" ht="15" thickBot="1" x14ac:dyDescent="0.4">
      <c r="A58" s="255" t="str">
        <f>[1]Populations!S8</f>
        <v>Other</v>
      </c>
      <c r="B58" s="256">
        <f>'D_Year 1'!AV14</f>
        <v>0</v>
      </c>
      <c r="C58" s="256">
        <f>'E_Year 2'!AU14</f>
        <v>0</v>
      </c>
      <c r="D58" s="256">
        <f>'F_Year 3'!AU14</f>
        <v>0</v>
      </c>
      <c r="E58" s="256">
        <f>'G_Year 4'!AU14</f>
        <v>0</v>
      </c>
      <c r="F58" s="256">
        <f>'H_Year 5'!AT14</f>
        <v>0</v>
      </c>
      <c r="G58" s="256" t="e" cm="1">
        <f t="array" ref="G58">LINEST(B58:F58,B52:F52)</f>
        <v>#VALUE!</v>
      </c>
      <c r="H58" s="257"/>
    </row>
    <row r="59" spans="1:8" x14ac:dyDescent="0.35">
      <c r="A59" s="258" t="s">
        <v>56</v>
      </c>
      <c r="B59" s="259">
        <f>'D_Year 1'!AO14</f>
        <v>0</v>
      </c>
      <c r="C59" s="259">
        <f>'E_Year 2'!AN14</f>
        <v>0</v>
      </c>
      <c r="D59" s="259">
        <f>'F_Year 3'!AN14</f>
        <v>0</v>
      </c>
      <c r="E59" s="259">
        <f>'G_Year 4'!AN14</f>
        <v>0</v>
      </c>
      <c r="F59" s="259">
        <f>'H_Year 5'!AM14</f>
        <v>0</v>
      </c>
      <c r="G59" s="259" t="e" cm="1">
        <f t="array" ref="G59">LINEST(B59:F59,B52:F52)</f>
        <v>#VALUE!</v>
      </c>
      <c r="H59" s="235"/>
    </row>
    <row r="60" spans="1:8" ht="15" thickBot="1" x14ac:dyDescent="0.4">
      <c r="A60" s="260" t="s">
        <v>57</v>
      </c>
      <c r="B60" s="261">
        <f>'D_Year 1'!AP14</f>
        <v>0</v>
      </c>
      <c r="C60" s="261">
        <f>'E_Year 2'!AO14</f>
        <v>0</v>
      </c>
      <c r="D60" s="261">
        <f>'F_Year 3'!AO14</f>
        <v>0</v>
      </c>
      <c r="E60" s="261">
        <f>'G_Year 4'!AO14</f>
        <v>0</v>
      </c>
      <c r="F60" s="261">
        <f>'H_Year 5'!AN14</f>
        <v>0</v>
      </c>
      <c r="G60" s="261" t="e" cm="1">
        <f t="array" ref="G60">LINEST(B60:F60,B52:F52)</f>
        <v>#VALUE!</v>
      </c>
      <c r="H60" s="262"/>
    </row>
    <row r="62" spans="1:8" ht="15" thickBot="1" x14ac:dyDescent="0.4"/>
    <row r="63" spans="1:8" x14ac:dyDescent="0.35">
      <c r="A63" s="232"/>
      <c r="B63" s="285" t="s">
        <v>166</v>
      </c>
      <c r="C63" s="286"/>
      <c r="D63" s="286"/>
      <c r="E63" s="286"/>
      <c r="F63" s="286"/>
      <c r="G63" s="287"/>
      <c r="H63" s="235"/>
    </row>
    <row r="64" spans="1:8" ht="58" x14ac:dyDescent="0.35">
      <c r="A64" s="251"/>
      <c r="B64" s="252" t="str">
        <f>A12</f>
        <v>Year 1</v>
      </c>
      <c r="C64" s="252" t="str">
        <f>A13</f>
        <v>Year 2</v>
      </c>
      <c r="D64" s="252" t="str">
        <f>A14</f>
        <v>Year 3</v>
      </c>
      <c r="E64" s="252" t="str">
        <f>A15</f>
        <v>Year 4</v>
      </c>
      <c r="F64" s="252" t="str">
        <f>A16</f>
        <v>Year 5</v>
      </c>
      <c r="G64" s="253" t="s">
        <v>161</v>
      </c>
      <c r="H64" s="238"/>
    </row>
    <row r="65" spans="1:8" x14ac:dyDescent="0.35">
      <c r="A65" s="254" t="str">
        <f>[1]Populations!I8</f>
        <v>White-Not Hispanic</v>
      </c>
      <c r="B65" s="237">
        <f>'D_Year 1'!AQ21</f>
        <v>0</v>
      </c>
      <c r="C65" s="237">
        <f>'E_Year 2'!AP21</f>
        <v>0</v>
      </c>
      <c r="D65" s="237">
        <f>'F_Year 3'!AP21</f>
        <v>0</v>
      </c>
      <c r="E65" s="237">
        <f>'G_Year 4'!AP21</f>
        <v>0</v>
      </c>
      <c r="F65" s="237">
        <f>'H_Year 5'!AO21</f>
        <v>0</v>
      </c>
      <c r="G65" s="237" t="e" cm="1">
        <f t="array" ref="G65">LINEST(B65:F65,B64:F64)</f>
        <v>#VALUE!</v>
      </c>
      <c r="H65" s="238"/>
    </row>
    <row r="66" spans="1:8" x14ac:dyDescent="0.35">
      <c r="A66" s="254" t="str">
        <f>[1]Populations!K8</f>
        <v>Hispanic</v>
      </c>
      <c r="B66" s="237">
        <f>'D_Year 1'!AR21</f>
        <v>0</v>
      </c>
      <c r="C66" s="237">
        <f>'E_Year 2'!AQ21</f>
        <v>0</v>
      </c>
      <c r="D66" s="237">
        <f>'F_Year 3'!AQ21</f>
        <v>0</v>
      </c>
      <c r="E66" s="237">
        <f>'G_Year 4'!AQ21</f>
        <v>0</v>
      </c>
      <c r="F66" s="237">
        <f>'H_Year 5'!AP21</f>
        <v>0</v>
      </c>
      <c r="G66" s="237" t="e" cm="1">
        <f t="array" ref="G66">LINEST(B66:F66,B64:F64)</f>
        <v>#VALUE!</v>
      </c>
      <c r="H66" s="238"/>
    </row>
    <row r="67" spans="1:8" x14ac:dyDescent="0.35">
      <c r="A67" s="254" t="str">
        <f>[1]Populations!M8</f>
        <v>Black-Not Hispanic</v>
      </c>
      <c r="B67" s="237">
        <f>'D_Year 1'!AS21</f>
        <v>0</v>
      </c>
      <c r="C67" s="237">
        <f>'E_Year 2'!AR21</f>
        <v>0</v>
      </c>
      <c r="D67" s="237">
        <f>'F_Year 3'!AR21</f>
        <v>0</v>
      </c>
      <c r="E67" s="237">
        <f>'G_Year 4'!AR21</f>
        <v>0</v>
      </c>
      <c r="F67" s="237">
        <f>'H_Year 5'!AQ21</f>
        <v>0</v>
      </c>
      <c r="G67" s="237" t="e" cm="1">
        <f t="array" ref="G67">LINEST(B67:F67,B64:F64)</f>
        <v>#VALUE!</v>
      </c>
      <c r="H67" s="238"/>
    </row>
    <row r="68" spans="1:8" x14ac:dyDescent="0.35">
      <c r="A68" s="254" t="str">
        <f>[1]Populations!O8</f>
        <v>Asian</v>
      </c>
      <c r="B68" s="237">
        <f>'D_Year 1'!AT21</f>
        <v>0</v>
      </c>
      <c r="C68" s="237">
        <f>'E_Year 2'!AS21</f>
        <v>0</v>
      </c>
      <c r="D68" s="237">
        <f>'F_Year 3'!AS21</f>
        <v>0</v>
      </c>
      <c r="E68" s="237">
        <f>'G_Year 4'!AS21</f>
        <v>0</v>
      </c>
      <c r="F68" s="237">
        <f>'H_Year 5'!AR21</f>
        <v>0</v>
      </c>
      <c r="G68" s="237" t="e" cm="1">
        <f t="array" ref="G68">LINEST(B68:F68,B64:F64)</f>
        <v>#VALUE!</v>
      </c>
      <c r="H68" s="238"/>
    </row>
    <row r="69" spans="1:8" ht="43.5" x14ac:dyDescent="0.35">
      <c r="A69" s="254" t="str">
        <f>[1]Populations!Q8</f>
        <v>American Indian/Alaska Native</v>
      </c>
      <c r="B69" s="237">
        <f>'D_Year 1'!AU21</f>
        <v>0</v>
      </c>
      <c r="C69" s="237">
        <f>'E_Year 2'!AT21</f>
        <v>0</v>
      </c>
      <c r="D69" s="237">
        <f>'F_Year 3'!AT21</f>
        <v>0</v>
      </c>
      <c r="E69" s="237">
        <f>'G_Year 4'!AT21</f>
        <v>0</v>
      </c>
      <c r="F69" s="237">
        <f>'H_Year 5'!AS21</f>
        <v>0</v>
      </c>
      <c r="G69" s="237" t="e" cm="1">
        <f t="array" ref="G69">LINEST(B69:F69,B64:F64)</f>
        <v>#VALUE!</v>
      </c>
      <c r="H69" s="238"/>
    </row>
    <row r="70" spans="1:8" ht="15" thickBot="1" x14ac:dyDescent="0.4">
      <c r="A70" s="255" t="str">
        <f>[1]Populations!S8</f>
        <v>Other</v>
      </c>
      <c r="B70" s="256">
        <f>'D_Year 1'!AV21</f>
        <v>0</v>
      </c>
      <c r="C70" s="256">
        <f>'E_Year 2'!AU21</f>
        <v>0</v>
      </c>
      <c r="D70" s="256">
        <f>'F_Year 3'!AU21</f>
        <v>0</v>
      </c>
      <c r="E70" s="256">
        <f>'G_Year 4'!AU21</f>
        <v>0</v>
      </c>
      <c r="F70" s="256">
        <f>'H_Year 5'!AT21</f>
        <v>0</v>
      </c>
      <c r="G70" s="256" t="e" cm="1">
        <f t="array" ref="G70">LINEST(B70:F70,B64:F64)</f>
        <v>#VALUE!</v>
      </c>
      <c r="H70" s="257"/>
    </row>
    <row r="71" spans="1:8" x14ac:dyDescent="0.35">
      <c r="A71" s="258" t="s">
        <v>56</v>
      </c>
      <c r="B71" s="259">
        <f>'D_Year 1'!AO21</f>
        <v>0</v>
      </c>
      <c r="C71" s="259">
        <f>'E_Year 2'!AN21</f>
        <v>0</v>
      </c>
      <c r="D71" s="259">
        <f>'F_Year 3'!AN21</f>
        <v>0</v>
      </c>
      <c r="E71" s="259">
        <f>'G_Year 4'!AN21</f>
        <v>0</v>
      </c>
      <c r="F71" s="259">
        <f>'H_Year 5'!AM21</f>
        <v>0</v>
      </c>
      <c r="G71" s="259" t="e" cm="1">
        <f t="array" ref="G71">LINEST(B71:F71,B64:F64)</f>
        <v>#VALUE!</v>
      </c>
      <c r="H71" s="235"/>
    </row>
    <row r="72" spans="1:8" ht="15" thickBot="1" x14ac:dyDescent="0.4">
      <c r="A72" s="260" t="s">
        <v>57</v>
      </c>
      <c r="B72" s="261">
        <f>'D_Year 1'!AP21</f>
        <v>0</v>
      </c>
      <c r="C72" s="261">
        <f>'E_Year 2'!AO21</f>
        <v>0</v>
      </c>
      <c r="D72" s="261">
        <f>'F_Year 3'!AO21</f>
        <v>0</v>
      </c>
      <c r="E72" s="261">
        <f>'G_Year 4'!AO21</f>
        <v>0</v>
      </c>
      <c r="F72" s="261">
        <f>'H_Year 5'!AN21</f>
        <v>0</v>
      </c>
      <c r="G72" s="261" t="e" cm="1">
        <f t="array" ref="G72">LINEST(B72:F72,B64:F64)</f>
        <v>#VALUE!</v>
      </c>
      <c r="H72" s="262"/>
    </row>
  </sheetData>
  <mergeCells count="8">
    <mergeCell ref="A8:F8"/>
    <mergeCell ref="B39:G39"/>
    <mergeCell ref="B51:G51"/>
    <mergeCell ref="B63:G63"/>
    <mergeCell ref="B10:D10"/>
    <mergeCell ref="B18:G18"/>
    <mergeCell ref="B25:G25"/>
    <mergeCell ref="B32:G32"/>
  </mergeCells>
  <conditionalFormatting sqref="G20:G22">
    <cfRule type="cellIs" dxfId="11" priority="9" operator="greaterThan">
      <formula>0</formula>
    </cfRule>
    <cfRule type="cellIs" dxfId="10" priority="12" operator="lessThan">
      <formula>0</formula>
    </cfRule>
  </conditionalFormatting>
  <conditionalFormatting sqref="G27:G29">
    <cfRule type="cellIs" dxfId="9" priority="8" operator="greaterThan">
      <formula>0</formula>
    </cfRule>
    <cfRule type="cellIs" dxfId="8" priority="11" operator="lessThan">
      <formula>0</formula>
    </cfRule>
  </conditionalFormatting>
  <conditionalFormatting sqref="G34:G36">
    <cfRule type="cellIs" dxfId="7" priority="7" operator="greaterThan">
      <formula>0</formula>
    </cfRule>
    <cfRule type="cellIs" dxfId="6" priority="10" operator="lessThan">
      <formula>0</formula>
    </cfRule>
  </conditionalFormatting>
  <conditionalFormatting sqref="G41:G48">
    <cfRule type="cellIs" dxfId="5" priority="5" operator="lessThan">
      <formula>0</formula>
    </cfRule>
    <cfRule type="cellIs" dxfId="4" priority="6" operator="greaterThan">
      <formula>0</formula>
    </cfRule>
  </conditionalFormatting>
  <conditionalFormatting sqref="G53:G60">
    <cfRule type="cellIs" dxfId="3" priority="3" operator="lessThan">
      <formula>0</formula>
    </cfRule>
    <cfRule type="cellIs" dxfId="2" priority="4" operator="greaterThan">
      <formula>0</formula>
    </cfRule>
  </conditionalFormatting>
  <conditionalFormatting sqref="G65:G72">
    <cfRule type="cellIs" dxfId="1" priority="1" operator="lessThan">
      <formula>0</formula>
    </cfRule>
    <cfRule type="cellIs" dxfId="0" priority="2" operator="greaterThan">
      <formula>0</formula>
    </cfRule>
  </conditionalFormatting>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28939-84ED-4DC2-A5F2-FA55A4FB7A55}">
  <dimension ref="A1:E34"/>
  <sheetViews>
    <sheetView tabSelected="1" topLeftCell="A40" zoomScale="80" zoomScaleNormal="80" workbookViewId="0">
      <selection activeCell="Q58" sqref="Q58"/>
    </sheetView>
  </sheetViews>
  <sheetFormatPr defaultRowHeight="14.5" x14ac:dyDescent="0.35"/>
  <cols>
    <col min="1" max="1" width="13.7265625" style="195" customWidth="1"/>
  </cols>
  <sheetData>
    <row r="1" spans="1:3" x14ac:dyDescent="0.35">
      <c r="A1" s="199" t="s">
        <v>185</v>
      </c>
    </row>
    <row r="14" spans="1:3" x14ac:dyDescent="0.35">
      <c r="A14" s="196" t="s">
        <v>171</v>
      </c>
    </row>
    <row r="15" spans="1:3" x14ac:dyDescent="0.35">
      <c r="A15" s="197" t="s">
        <v>172</v>
      </c>
      <c r="B15" s="198"/>
      <c r="C15" s="198"/>
    </row>
    <row r="16" spans="1:3" x14ac:dyDescent="0.35">
      <c r="A16" s="200" t="s">
        <v>184</v>
      </c>
    </row>
    <row r="20" spans="1:5" x14ac:dyDescent="0.35">
      <c r="A20" s="199" t="s">
        <v>173</v>
      </c>
      <c r="B20" s="201"/>
      <c r="C20" s="201"/>
      <c r="D20" s="201"/>
    </row>
    <row r="21" spans="1:5" x14ac:dyDescent="0.35">
      <c r="A21" s="199" t="s">
        <v>176</v>
      </c>
      <c r="B21" s="201"/>
      <c r="C21" s="201"/>
      <c r="D21" s="201"/>
    </row>
    <row r="22" spans="1:5" x14ac:dyDescent="0.35">
      <c r="A22" s="202" t="s">
        <v>174</v>
      </c>
      <c r="B22" s="203"/>
      <c r="C22" s="203"/>
      <c r="D22" s="203"/>
      <c r="E22" s="203"/>
    </row>
    <row r="23" spans="1:5" x14ac:dyDescent="0.35">
      <c r="A23" s="202" t="s">
        <v>175</v>
      </c>
      <c r="B23" s="203"/>
      <c r="C23" s="203"/>
      <c r="D23" s="203"/>
      <c r="E23" s="203"/>
    </row>
    <row r="24" spans="1:5" x14ac:dyDescent="0.35">
      <c r="A24" s="200" t="s">
        <v>177</v>
      </c>
      <c r="B24" s="205"/>
      <c r="C24" s="205"/>
      <c r="D24" s="205"/>
    </row>
    <row r="25" spans="1:5" x14ac:dyDescent="0.35">
      <c r="A25" s="200" t="s">
        <v>178</v>
      </c>
      <c r="B25" s="205"/>
      <c r="C25" s="205"/>
      <c r="D25" s="205"/>
    </row>
    <row r="31" spans="1:5" x14ac:dyDescent="0.35">
      <c r="A31" s="206" t="s">
        <v>180</v>
      </c>
      <c r="B31" s="207"/>
      <c r="C31" s="207"/>
      <c r="D31" s="207"/>
    </row>
    <row r="32" spans="1:5" x14ac:dyDescent="0.35">
      <c r="A32" s="206" t="s">
        <v>181</v>
      </c>
      <c r="B32" s="207"/>
      <c r="C32" s="207"/>
      <c r="D32" s="207"/>
    </row>
    <row r="33" spans="1:4" x14ac:dyDescent="0.35">
      <c r="A33" s="196" t="s">
        <v>182</v>
      </c>
      <c r="B33" s="204"/>
      <c r="C33" s="204"/>
      <c r="D33" s="204"/>
    </row>
    <row r="34" spans="1:4" x14ac:dyDescent="0.35">
      <c r="A34" s="199" t="s">
        <v>183</v>
      </c>
      <c r="B34" s="201"/>
      <c r="C34" s="201"/>
    </row>
  </sheetData>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5" ma:contentTypeDescription="Create a new document." ma:contentTypeScope="" ma:versionID="dd28e067c9f8403b3ff702afee9ffefa">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db7bbb8a7c92ad399224d20548214b37"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B8195B0-8D58-4D09-82B0-0EC8302672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3A0B132-C85C-431A-B9F4-E50BDC8889ED}">
  <ds:schemaRefs>
    <ds:schemaRef ds:uri="http://www.w3.org/XML/1998/namespace"/>
    <ds:schemaRef ds:uri="http://schemas.microsoft.com/office/2006/documentManagement/types"/>
    <ds:schemaRef ds:uri="http://purl.org/dc/terms/"/>
    <ds:schemaRef ds:uri="http://schemas.microsoft.com/office/infopath/2007/PartnerControls"/>
    <ds:schemaRef ds:uri="e56a9a4a-99a3-4708-b025-cc895b1fb658"/>
    <ds:schemaRef ds:uri="a369dffc-b10b-4e7f-9605-9472120fff0b"/>
    <ds:schemaRef ds:uri="9e60e796-0612-4d21-b42b-f8375543952f"/>
    <ds:schemaRef ds:uri="2F268C32-F5A8-4CF2-8D20-4ED9A23D9D6A"/>
    <ds:schemaRef ds:uri="http://schemas.openxmlformats.org/package/2006/metadata/core-properties"/>
    <ds:schemaRef ds:uri="http://schemas.microsoft.com/office/2006/metadata/properties"/>
    <ds:schemaRef ds:uri="d2b2d159-3ad8-40dc-8c1e-969183b28281"/>
    <ds:schemaRef ds:uri="9d35be4f-046c-49d8-91e8-e6c6f0e5b7cb"/>
    <ds:schemaRef ds:uri="http://purl.org/dc/dcmitype/"/>
    <ds:schemaRef ds:uri="http://purl.org/dc/elements/1.1/"/>
  </ds:schemaRefs>
</ds:datastoreItem>
</file>

<file path=customXml/itemProps3.xml><?xml version="1.0" encoding="utf-8"?>
<ds:datastoreItem xmlns:ds="http://schemas.openxmlformats.org/officeDocument/2006/customXml" ds:itemID="{9B270DAC-6694-4ECF-9B64-6B7550778C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A_Instructions</vt:lpstr>
      <vt:lpstr> B_Populations</vt:lpstr>
      <vt:lpstr>C_Health Regions</vt:lpstr>
      <vt:lpstr>D_Year 1</vt:lpstr>
      <vt:lpstr>E_Year 2</vt:lpstr>
      <vt:lpstr>F_Year 3</vt:lpstr>
      <vt:lpstr>G_Year 4</vt:lpstr>
      <vt:lpstr>H_Year 5</vt:lpstr>
      <vt:lpstr>I_Optional - Totals</vt:lpstr>
      <vt:lpstr>J_Health Regions</vt:lpstr>
      <vt:lpstr>K_Figure 1</vt:lpstr>
      <vt:lpstr>L_Figure 2</vt:lpstr>
      <vt:lpstr>M_Figure 3 (Health Regions)</vt:lpstr>
      <vt:lpstr>M_Figure 3 (Race_Ethnicity)</vt:lpstr>
      <vt:lpstr>N_Report</vt:lpstr>
    </vt:vector>
  </TitlesOfParts>
  <Manager/>
  <Company>CDC - NCIPC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Samer Khan</cp:lastModifiedBy>
  <cp:revision/>
  <dcterms:created xsi:type="dcterms:W3CDTF">2002-05-13T15:46:14Z</dcterms:created>
  <dcterms:modified xsi:type="dcterms:W3CDTF">2021-06-11T15:17:53Z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ies>
</file>