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0.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codeName="ThisWorkbook" defaultThemeVersion="124226"/>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0" documentId="8_{F30E4DEF-5233-48D5-B429-548A26933E84}" xr6:coauthVersionLast="46" xr6:coauthVersionMax="46" xr10:uidLastSave="{00000000-0000-0000-0000-000000000000}"/>
  <bookViews>
    <workbookView xWindow="-110" yWindow="-110" windowWidth="19420" windowHeight="10420" tabRatio="811" xr2:uid="{00000000-000D-0000-FFFF-FFFF00000000}"/>
  </bookViews>
  <sheets>
    <sheet name="A_Instructions" sheetId="27" r:id="rId1"/>
    <sheet name=" B_Populations" sheetId="10" r:id="rId2"/>
    <sheet name="C_Health Regions" sheetId="23" r:id="rId3"/>
    <sheet name="D_Year 1" sheetId="30" r:id="rId4"/>
    <sheet name="E_Year 2" sheetId="31" r:id="rId5"/>
    <sheet name="F_Year 3" sheetId="32" r:id="rId6"/>
    <sheet name="G_Year 4" sheetId="33" r:id="rId7"/>
    <sheet name="H_Year 5" sheetId="34" r:id="rId8"/>
    <sheet name="I_Health Regions" sheetId="39" r:id="rId9"/>
    <sheet name="J_Figure 1" sheetId="40" r:id="rId10"/>
    <sheet name="K_Figure 2" sheetId="36" r:id="rId11"/>
    <sheet name="L_Figure 3 (Health Regions)" sheetId="41" r:id="rId12"/>
    <sheet name="L_Figure 3 (Race_Ethnicity)" sheetId="35" r:id="rId13"/>
    <sheet name="M_Report" sheetId="43" r:id="rId14"/>
  </sheets>
  <externalReferences>
    <externalReference r:id="rId15"/>
  </externalReference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17" i="34" l="1"/>
  <c r="AU10" i="34"/>
  <c r="AU3" i="34"/>
  <c r="AT17" i="34"/>
  <c r="AT10" i="34"/>
  <c r="AT3" i="34"/>
  <c r="AS17" i="34"/>
  <c r="AS10" i="34"/>
  <c r="AS3" i="34"/>
  <c r="AR17" i="34"/>
  <c r="AR10" i="34"/>
  <c r="AR3" i="34"/>
  <c r="AQ17" i="34"/>
  <c r="AQ10" i="34"/>
  <c r="AQ3" i="34"/>
  <c r="AP17" i="34"/>
  <c r="AP10" i="34"/>
  <c r="AP3" i="34"/>
  <c r="AO17" i="34"/>
  <c r="AO10" i="34"/>
  <c r="AO3" i="34"/>
  <c r="AF18" i="34"/>
  <c r="AF19" i="34"/>
  <c r="AF20" i="34"/>
  <c r="AF21" i="34"/>
  <c r="AF17" i="34"/>
  <c r="AF11" i="34"/>
  <c r="AF12" i="34"/>
  <c r="AF13" i="34"/>
  <c r="AF14" i="34"/>
  <c r="AF10" i="34"/>
  <c r="AF3" i="34"/>
  <c r="AF4" i="34"/>
  <c r="AF5" i="34"/>
  <c r="AF6" i="34"/>
  <c r="AF7" i="34"/>
  <c r="AD18" i="34"/>
  <c r="AD19" i="34"/>
  <c r="AD20" i="34"/>
  <c r="AD21" i="34"/>
  <c r="AD11" i="34"/>
  <c r="AD12" i="34"/>
  <c r="AD13" i="34"/>
  <c r="AD14" i="34"/>
  <c r="AD17" i="34"/>
  <c r="AD10" i="34"/>
  <c r="AD3" i="34"/>
  <c r="AD4" i="34"/>
  <c r="AD5" i="34"/>
  <c r="AD6" i="34"/>
  <c r="AD7" i="34"/>
  <c r="AB19" i="34"/>
  <c r="AB20" i="34"/>
  <c r="AB21" i="34"/>
  <c r="AB18" i="34"/>
  <c r="AB12" i="34"/>
  <c r="AB13" i="34"/>
  <c r="AB14" i="34"/>
  <c r="AB11" i="34"/>
  <c r="AB4" i="34"/>
  <c r="AB17" i="34"/>
  <c r="AB10" i="34"/>
  <c r="AB3" i="34"/>
  <c r="AB5" i="34"/>
  <c r="AB6" i="34"/>
  <c r="AB7" i="34"/>
  <c r="Z18" i="34"/>
  <c r="Z19" i="34"/>
  <c r="Z20" i="34"/>
  <c r="Z21" i="34"/>
  <c r="Z17" i="34"/>
  <c r="Z11" i="34"/>
  <c r="Z12" i="34"/>
  <c r="Z13" i="34"/>
  <c r="Z14" i="34"/>
  <c r="Z10" i="34"/>
  <c r="Z4" i="34"/>
  <c r="Z3" i="34"/>
  <c r="Z7" i="34"/>
  <c r="Z5" i="34"/>
  <c r="Z6" i="34"/>
  <c r="X18" i="34"/>
  <c r="X19" i="34"/>
  <c r="X20" i="34"/>
  <c r="X21" i="34"/>
  <c r="X17" i="34"/>
  <c r="X11" i="34"/>
  <c r="X12" i="34"/>
  <c r="X13" i="34"/>
  <c r="X14" i="34"/>
  <c r="X10" i="34"/>
  <c r="X3" i="34"/>
  <c r="X4" i="34"/>
  <c r="X5" i="34"/>
  <c r="X6" i="34"/>
  <c r="X7" i="34"/>
  <c r="V18" i="34"/>
  <c r="V19" i="34"/>
  <c r="V20" i="34"/>
  <c r="V21" i="34"/>
  <c r="V17" i="34"/>
  <c r="V11" i="34"/>
  <c r="V12" i="34"/>
  <c r="V13" i="34"/>
  <c r="V14" i="34"/>
  <c r="V10" i="34"/>
  <c r="V4" i="34"/>
  <c r="V5" i="34"/>
  <c r="V6" i="34"/>
  <c r="V7" i="34"/>
  <c r="V3" i="34"/>
  <c r="T19" i="34"/>
  <c r="T20" i="34"/>
  <c r="T21" i="34"/>
  <c r="T18" i="34"/>
  <c r="T12" i="34"/>
  <c r="T13" i="34"/>
  <c r="T14" i="34"/>
  <c r="T11" i="34"/>
  <c r="T17" i="34"/>
  <c r="T10" i="34"/>
  <c r="T3" i="34"/>
  <c r="T5" i="34"/>
  <c r="T6" i="34"/>
  <c r="T7" i="34"/>
  <c r="T4" i="34"/>
  <c r="R19" i="34"/>
  <c r="R20" i="34"/>
  <c r="R21" i="34"/>
  <c r="R18" i="34"/>
  <c r="R12" i="34"/>
  <c r="R13" i="34"/>
  <c r="R14" i="34"/>
  <c r="R11" i="34"/>
  <c r="R5" i="34"/>
  <c r="R6" i="34"/>
  <c r="R7" i="34"/>
  <c r="R4" i="34"/>
  <c r="P19" i="34"/>
  <c r="P20" i="34"/>
  <c r="P21" i="34"/>
  <c r="P18" i="34"/>
  <c r="P12" i="34"/>
  <c r="P13" i="34"/>
  <c r="P14" i="34"/>
  <c r="P11" i="34"/>
  <c r="P4" i="34"/>
  <c r="P5" i="34"/>
  <c r="P6" i="34"/>
  <c r="P7" i="34"/>
  <c r="N19" i="34"/>
  <c r="N20" i="34"/>
  <c r="N21" i="34"/>
  <c r="N18" i="34"/>
  <c r="N12" i="34"/>
  <c r="N13" i="34"/>
  <c r="N14" i="34"/>
  <c r="N11" i="34"/>
  <c r="N4" i="34"/>
  <c r="N5" i="34"/>
  <c r="N6" i="34"/>
  <c r="N7" i="34"/>
  <c r="A1" i="34"/>
  <c r="A1" i="33"/>
  <c r="A1" i="32"/>
  <c r="A1" i="31"/>
  <c r="A1" i="30"/>
  <c r="AV17" i="33"/>
  <c r="AV10" i="33"/>
  <c r="AV3" i="33"/>
  <c r="AU17" i="33"/>
  <c r="AU10" i="33"/>
  <c r="AU3" i="33"/>
  <c r="AT17" i="33"/>
  <c r="AT10" i="33"/>
  <c r="AT3" i="33"/>
  <c r="AS17" i="33"/>
  <c r="AS10" i="33"/>
  <c r="AS3" i="33"/>
  <c r="AR17" i="33"/>
  <c r="AR10" i="33"/>
  <c r="AR3" i="33"/>
  <c r="AQ17" i="33"/>
  <c r="AQ10" i="33"/>
  <c r="AQ3" i="33"/>
  <c r="AP17" i="33"/>
  <c r="AP10" i="33"/>
  <c r="AP3" i="33"/>
  <c r="AF19" i="33"/>
  <c r="AF20" i="33"/>
  <c r="AF21" i="33"/>
  <c r="AF18" i="33"/>
  <c r="AF17" i="33"/>
  <c r="AF12" i="33"/>
  <c r="AF13" i="33"/>
  <c r="AF14" i="33"/>
  <c r="AF11" i="33"/>
  <c r="AF10" i="33"/>
  <c r="AF5" i="33"/>
  <c r="AF6" i="33"/>
  <c r="AF7" i="33"/>
  <c r="AF4" i="33"/>
  <c r="AF3" i="33"/>
  <c r="AD19" i="33"/>
  <c r="AD20" i="33"/>
  <c r="AD21" i="33"/>
  <c r="AD18" i="33"/>
  <c r="AD17" i="33"/>
  <c r="AD12" i="33"/>
  <c r="AD13" i="33"/>
  <c r="AD14" i="33"/>
  <c r="AD11" i="33"/>
  <c r="AD10" i="33"/>
  <c r="AD5" i="33"/>
  <c r="AD6" i="33"/>
  <c r="AD7" i="33"/>
  <c r="AD3" i="33"/>
  <c r="AD4" i="33"/>
  <c r="AB19" i="33"/>
  <c r="AB20" i="33"/>
  <c r="AB21" i="33"/>
  <c r="AB18" i="33"/>
  <c r="AB17" i="33"/>
  <c r="AB12" i="33"/>
  <c r="AB13" i="33"/>
  <c r="AB14" i="33"/>
  <c r="AB11" i="33"/>
  <c r="AB10" i="33"/>
  <c r="AB3" i="33"/>
  <c r="AB5" i="33"/>
  <c r="AB6" i="33"/>
  <c r="AB7" i="33"/>
  <c r="AB4" i="33"/>
  <c r="Z19" i="33"/>
  <c r="Z20" i="33"/>
  <c r="Z21" i="33"/>
  <c r="Z18" i="33"/>
  <c r="Z12" i="33"/>
  <c r="Z13" i="33"/>
  <c r="Z14" i="33"/>
  <c r="Z11" i="33"/>
  <c r="Z5" i="33"/>
  <c r="Z6" i="33"/>
  <c r="Z7" i="33"/>
  <c r="Z17" i="33"/>
  <c r="Z10" i="33"/>
  <c r="Z3" i="33"/>
  <c r="Z4" i="33"/>
  <c r="X19" i="33"/>
  <c r="X20" i="33"/>
  <c r="X21" i="33"/>
  <c r="X18" i="33"/>
  <c r="X12" i="33"/>
  <c r="X13" i="33"/>
  <c r="X14" i="33"/>
  <c r="X11" i="33"/>
  <c r="X5" i="33"/>
  <c r="X6" i="33"/>
  <c r="X7" i="33"/>
  <c r="X17" i="33"/>
  <c r="X10" i="33"/>
  <c r="X3" i="33"/>
  <c r="X4" i="33"/>
  <c r="V19" i="33"/>
  <c r="V20" i="33"/>
  <c r="V21" i="33"/>
  <c r="V18" i="33"/>
  <c r="V12" i="33"/>
  <c r="V13" i="33"/>
  <c r="V14" i="33"/>
  <c r="V11" i="33"/>
  <c r="V17" i="33"/>
  <c r="V10" i="33"/>
  <c r="V3" i="33"/>
  <c r="V4" i="33"/>
  <c r="V5" i="33"/>
  <c r="V6" i="33"/>
  <c r="V7" i="33"/>
  <c r="T19" i="33"/>
  <c r="T20" i="33"/>
  <c r="T21" i="33"/>
  <c r="T18" i="33"/>
  <c r="T17" i="33"/>
  <c r="T10" i="33"/>
  <c r="T14" i="33"/>
  <c r="T12" i="33"/>
  <c r="T13" i="33"/>
  <c r="T11" i="33"/>
  <c r="T3" i="33"/>
  <c r="T4" i="33"/>
  <c r="T5" i="33"/>
  <c r="T6" i="33"/>
  <c r="T7" i="33"/>
  <c r="R19" i="33"/>
  <c r="R20" i="33"/>
  <c r="R21" i="33"/>
  <c r="R18" i="33"/>
  <c r="R12" i="33"/>
  <c r="R13" i="33"/>
  <c r="R14" i="33"/>
  <c r="R11" i="33"/>
  <c r="R5" i="33"/>
  <c r="R6" i="33"/>
  <c r="R7" i="33"/>
  <c r="R4" i="33"/>
  <c r="P19" i="33"/>
  <c r="P20" i="33"/>
  <c r="P21" i="33"/>
  <c r="P18" i="33"/>
  <c r="P12" i="33"/>
  <c r="P13" i="33"/>
  <c r="P14" i="33"/>
  <c r="P11" i="33"/>
  <c r="P5" i="33"/>
  <c r="P6" i="33"/>
  <c r="P7" i="33"/>
  <c r="P4" i="33"/>
  <c r="N19" i="33"/>
  <c r="N20" i="33"/>
  <c r="N21" i="33"/>
  <c r="N18" i="33"/>
  <c r="N12" i="33"/>
  <c r="N13" i="33"/>
  <c r="N14" i="33"/>
  <c r="N11" i="33"/>
  <c r="N5" i="33"/>
  <c r="N6" i="33"/>
  <c r="N7" i="33"/>
  <c r="N4" i="33"/>
  <c r="AV17" i="32"/>
  <c r="AV10" i="32"/>
  <c r="AV4" i="32"/>
  <c r="AV3" i="32"/>
  <c r="AU17" i="32"/>
  <c r="AU10" i="32"/>
  <c r="AU3" i="32"/>
  <c r="AT17" i="32"/>
  <c r="AT10" i="32"/>
  <c r="AT3" i="32"/>
  <c r="AS17" i="32"/>
  <c r="AS10" i="32"/>
  <c r="AS3" i="32"/>
  <c r="AR17" i="32"/>
  <c r="AR10" i="32"/>
  <c r="AR3" i="32"/>
  <c r="AQ17" i="32"/>
  <c r="AQ10" i="32"/>
  <c r="AQ3" i="32"/>
  <c r="AP17" i="32"/>
  <c r="AP10" i="32"/>
  <c r="AP3" i="32"/>
  <c r="T3" i="32"/>
  <c r="AF18" i="32"/>
  <c r="AF19" i="32"/>
  <c r="AF20" i="32"/>
  <c r="AF21" i="32"/>
  <c r="AF11" i="32"/>
  <c r="AF12" i="32"/>
  <c r="AF13" i="32"/>
  <c r="AF14" i="32"/>
  <c r="AF17" i="32"/>
  <c r="AF10" i="32"/>
  <c r="AF3" i="32"/>
  <c r="AD19" i="32"/>
  <c r="AD20" i="32"/>
  <c r="AD21" i="32"/>
  <c r="AD18" i="32"/>
  <c r="AD12" i="32"/>
  <c r="AD13" i="32"/>
  <c r="AD14" i="32"/>
  <c r="AD11" i="32"/>
  <c r="AD17" i="32"/>
  <c r="AD10" i="32"/>
  <c r="AD3" i="32"/>
  <c r="AB19" i="32"/>
  <c r="AB20" i="32"/>
  <c r="AB21" i="32"/>
  <c r="AB18" i="32"/>
  <c r="AB12" i="32"/>
  <c r="AB13" i="32"/>
  <c r="AB14" i="32"/>
  <c r="AB11" i="32"/>
  <c r="AB17" i="32"/>
  <c r="AB10" i="32"/>
  <c r="AB3" i="32"/>
  <c r="Z19" i="32"/>
  <c r="Z20" i="32"/>
  <c r="Z21" i="32"/>
  <c r="Z18" i="32"/>
  <c r="Z12" i="32"/>
  <c r="Z13" i="32"/>
  <c r="Z14" i="32"/>
  <c r="Z11" i="32"/>
  <c r="Z17" i="32"/>
  <c r="Z10" i="32"/>
  <c r="Z3" i="32"/>
  <c r="X19" i="32"/>
  <c r="X20" i="32"/>
  <c r="X21" i="32"/>
  <c r="X18" i="32"/>
  <c r="X10" i="32"/>
  <c r="X3" i="32"/>
  <c r="V19" i="32"/>
  <c r="V20" i="32"/>
  <c r="V21" i="32"/>
  <c r="V18" i="32"/>
  <c r="V12" i="32"/>
  <c r="V13" i="32"/>
  <c r="V14" i="32"/>
  <c r="V11" i="32"/>
  <c r="V17" i="32"/>
  <c r="V10" i="32"/>
  <c r="V3" i="32"/>
  <c r="V5" i="32"/>
  <c r="V6" i="32"/>
  <c r="V7" i="32"/>
  <c r="V4" i="32"/>
  <c r="T12" i="32"/>
  <c r="T13" i="32"/>
  <c r="T14" i="32"/>
  <c r="T11" i="32"/>
  <c r="T4" i="32"/>
  <c r="T17" i="32"/>
  <c r="T10" i="32"/>
  <c r="AF5" i="32"/>
  <c r="AF6" i="32"/>
  <c r="AF7" i="32"/>
  <c r="AF4" i="32"/>
  <c r="AD5" i="32"/>
  <c r="AD6" i="32"/>
  <c r="AD7" i="32"/>
  <c r="AD4" i="32"/>
  <c r="AB5" i="32"/>
  <c r="AB6" i="32"/>
  <c r="AB7" i="32"/>
  <c r="AB4" i="32"/>
  <c r="Z5" i="32"/>
  <c r="Z6" i="32"/>
  <c r="Z7" i="32"/>
  <c r="Z4" i="32"/>
  <c r="X12" i="32"/>
  <c r="X13" i="32"/>
  <c r="X14" i="32"/>
  <c r="X11" i="32"/>
  <c r="X17" i="32"/>
  <c r="X5" i="32"/>
  <c r="X6" i="32"/>
  <c r="X7" i="32"/>
  <c r="X4" i="32"/>
  <c r="T19" i="32"/>
  <c r="T20" i="32"/>
  <c r="T21" i="32"/>
  <c r="T18" i="32"/>
  <c r="T5" i="32"/>
  <c r="T6" i="32"/>
  <c r="T7" i="32"/>
  <c r="R19" i="32"/>
  <c r="R20" i="32"/>
  <c r="R21" i="32"/>
  <c r="R18" i="32"/>
  <c r="R12" i="32"/>
  <c r="R13" i="32"/>
  <c r="R14" i="32"/>
  <c r="R11" i="32"/>
  <c r="R5" i="32"/>
  <c r="R6" i="32"/>
  <c r="R7" i="32"/>
  <c r="R4" i="32"/>
  <c r="P19" i="32"/>
  <c r="P20" i="32"/>
  <c r="P21" i="32"/>
  <c r="P18" i="32"/>
  <c r="P12" i="32"/>
  <c r="P13" i="32"/>
  <c r="P14" i="32"/>
  <c r="P11" i="32"/>
  <c r="P5" i="32"/>
  <c r="P6" i="32"/>
  <c r="P7" i="32"/>
  <c r="P4" i="32"/>
  <c r="N19" i="32"/>
  <c r="N20" i="32"/>
  <c r="N21" i="32"/>
  <c r="N18" i="32"/>
  <c r="N12" i="32"/>
  <c r="N13" i="32"/>
  <c r="N14" i="32"/>
  <c r="N11" i="32"/>
  <c r="N4" i="32"/>
  <c r="N7" i="32"/>
  <c r="N6" i="32"/>
  <c r="N5" i="32"/>
  <c r="AV17" i="31"/>
  <c r="AV10" i="31"/>
  <c r="AV3" i="31"/>
  <c r="AU17" i="31"/>
  <c r="AU10" i="31"/>
  <c r="AU3" i="31"/>
  <c r="AT17" i="31"/>
  <c r="AT10" i="31"/>
  <c r="AT3" i="31"/>
  <c r="AS17" i="31"/>
  <c r="AS10" i="31"/>
  <c r="AS3" i="31"/>
  <c r="AR17" i="31"/>
  <c r="AR10" i="31"/>
  <c r="AR3" i="31"/>
  <c r="AQ17" i="31"/>
  <c r="AQ10" i="31"/>
  <c r="AQ3" i="31"/>
  <c r="AP17" i="31"/>
  <c r="AP10" i="31"/>
  <c r="AP3" i="31"/>
  <c r="T17" i="31"/>
  <c r="T10" i="31"/>
  <c r="T3" i="31"/>
  <c r="V17" i="31"/>
  <c r="V10" i="31"/>
  <c r="V3" i="31"/>
  <c r="X17" i="31"/>
  <c r="X10" i="31"/>
  <c r="X3" i="31"/>
  <c r="Z17" i="31"/>
  <c r="Z10" i="31"/>
  <c r="Z3" i="31"/>
  <c r="AB17" i="31"/>
  <c r="AB10" i="31"/>
  <c r="AB3" i="31"/>
  <c r="AD17" i="31"/>
  <c r="AD10" i="31"/>
  <c r="AD3" i="31"/>
  <c r="AF17" i="31"/>
  <c r="AF10" i="31"/>
  <c r="AF3" i="31"/>
  <c r="AF19" i="31"/>
  <c r="AF20" i="31"/>
  <c r="AF21" i="31"/>
  <c r="AF18" i="31"/>
  <c r="AD19" i="31"/>
  <c r="AD20" i="31"/>
  <c r="AD21" i="31"/>
  <c r="AD18" i="31"/>
  <c r="AB19" i="31"/>
  <c r="AB20" i="31"/>
  <c r="AB21" i="31"/>
  <c r="AB18" i="31"/>
  <c r="Z19" i="31"/>
  <c r="Z20" i="31"/>
  <c r="Z21" i="31"/>
  <c r="Z18" i="31"/>
  <c r="X19" i="31"/>
  <c r="X20" i="31"/>
  <c r="X21" i="31"/>
  <c r="X18" i="31"/>
  <c r="V19" i="31"/>
  <c r="V20" i="31"/>
  <c r="V21" i="31"/>
  <c r="V18" i="31"/>
  <c r="T19" i="31"/>
  <c r="T20" i="31"/>
  <c r="T21" i="31"/>
  <c r="T18" i="31"/>
  <c r="R19" i="31"/>
  <c r="R20" i="31"/>
  <c r="R21" i="31"/>
  <c r="R18" i="31"/>
  <c r="P19" i="31"/>
  <c r="P20" i="31"/>
  <c r="P21" i="31"/>
  <c r="P18" i="31"/>
  <c r="N19" i="31"/>
  <c r="N20" i="31"/>
  <c r="N21" i="31"/>
  <c r="N18" i="31"/>
  <c r="AF12" i="31"/>
  <c r="AF13" i="31"/>
  <c r="AF14" i="31"/>
  <c r="AF11" i="31"/>
  <c r="AD12" i="31"/>
  <c r="AD13" i="31"/>
  <c r="AD14" i="31"/>
  <c r="AD11" i="31"/>
  <c r="AB12" i="31"/>
  <c r="AB13" i="31"/>
  <c r="AB14" i="31"/>
  <c r="AB11" i="31"/>
  <c r="Z12" i="31"/>
  <c r="Z13" i="31"/>
  <c r="Z14" i="31"/>
  <c r="Z11" i="31"/>
  <c r="X12" i="31"/>
  <c r="X13" i="31"/>
  <c r="X14" i="31"/>
  <c r="X11" i="31"/>
  <c r="V12" i="31"/>
  <c r="V13" i="31"/>
  <c r="V14" i="31"/>
  <c r="V11" i="31"/>
  <c r="V4" i="31"/>
  <c r="T14" i="31"/>
  <c r="T12" i="31"/>
  <c r="T13" i="31"/>
  <c r="T11" i="31"/>
  <c r="T4" i="31"/>
  <c r="R12" i="31"/>
  <c r="R13" i="31"/>
  <c r="R14" i="31"/>
  <c r="R11" i="31"/>
  <c r="R4" i="31"/>
  <c r="P12" i="31"/>
  <c r="P13" i="31"/>
  <c r="P14" i="31"/>
  <c r="P11" i="31"/>
  <c r="P4" i="31"/>
  <c r="N12" i="31"/>
  <c r="N13" i="31"/>
  <c r="N14" i="31"/>
  <c r="N11" i="31"/>
  <c r="AF17" i="30"/>
  <c r="AF10" i="30"/>
  <c r="AF3" i="30"/>
  <c r="AD17" i="30"/>
  <c r="AD10" i="30"/>
  <c r="AD3" i="30"/>
  <c r="AB17" i="30"/>
  <c r="AB10" i="30"/>
  <c r="AB3" i="30"/>
  <c r="Z17" i="30"/>
  <c r="Z10" i="30"/>
  <c r="Z3" i="30"/>
  <c r="T17" i="30"/>
  <c r="T10" i="30"/>
  <c r="X17" i="30"/>
  <c r="X10" i="30"/>
  <c r="X3" i="30"/>
  <c r="V10" i="30"/>
  <c r="V3" i="30"/>
  <c r="T3" i="30"/>
  <c r="AW17" i="30"/>
  <c r="AW10" i="30"/>
  <c r="AV17" i="30"/>
  <c r="AV10" i="30"/>
  <c r="AU17" i="30"/>
  <c r="AU10" i="30"/>
  <c r="AT17" i="30"/>
  <c r="AT10" i="30"/>
  <c r="AS17" i="30"/>
  <c r="AS10" i="30"/>
  <c r="AR17" i="30"/>
  <c r="AR10" i="30"/>
  <c r="AQ17" i="30"/>
  <c r="AQ10" i="30"/>
  <c r="AW3" i="30"/>
  <c r="AV3" i="30"/>
  <c r="AU3" i="30"/>
  <c r="AT3" i="30"/>
  <c r="AS3" i="30"/>
  <c r="AR3" i="30"/>
  <c r="AQ3" i="30"/>
  <c r="AF5" i="31"/>
  <c r="AF6" i="31"/>
  <c r="AF7" i="31"/>
  <c r="AF4" i="31"/>
  <c r="AD5" i="31"/>
  <c r="AD6" i="31"/>
  <c r="AD7" i="31"/>
  <c r="AD4" i="31"/>
  <c r="AB5" i="31"/>
  <c r="AB6" i="31"/>
  <c r="AB7" i="31"/>
  <c r="AB4" i="31"/>
  <c r="Z5" i="31"/>
  <c r="Z6" i="31"/>
  <c r="Z7" i="31"/>
  <c r="Z4" i="31"/>
  <c r="X5" i="31"/>
  <c r="X6" i="31"/>
  <c r="X7" i="31"/>
  <c r="X4" i="31"/>
  <c r="V5" i="31"/>
  <c r="V6" i="31"/>
  <c r="V7" i="31"/>
  <c r="T5" i="31"/>
  <c r="T6" i="31"/>
  <c r="T7" i="31"/>
  <c r="R5" i="31"/>
  <c r="R6" i="31"/>
  <c r="R7" i="31"/>
  <c r="P7" i="31"/>
  <c r="N7" i="31"/>
  <c r="P5" i="31"/>
  <c r="P6" i="31"/>
  <c r="N6" i="31"/>
  <c r="N5" i="31"/>
  <c r="N4" i="31"/>
  <c r="N4" i="30"/>
  <c r="T66" i="10"/>
  <c r="R66" i="10"/>
  <c r="P66" i="10"/>
  <c r="N66" i="10"/>
  <c r="L66" i="10"/>
  <c r="J66" i="10"/>
  <c r="H66" i="10"/>
  <c r="F66" i="10"/>
  <c r="D66" i="10"/>
  <c r="B66" i="10"/>
  <c r="T54" i="10"/>
  <c r="R54" i="10"/>
  <c r="P54" i="10"/>
  <c r="N54" i="10"/>
  <c r="L54" i="10"/>
  <c r="J54" i="10"/>
  <c r="H54" i="10"/>
  <c r="F54" i="10"/>
  <c r="D54" i="10"/>
  <c r="B54" i="10"/>
  <c r="T42" i="10"/>
  <c r="R42" i="10"/>
  <c r="P42" i="10"/>
  <c r="N42" i="10"/>
  <c r="L42" i="10"/>
  <c r="J42" i="10"/>
  <c r="H42" i="10"/>
  <c r="F42" i="10"/>
  <c r="D42" i="10"/>
  <c r="B42" i="10"/>
  <c r="T30" i="10"/>
  <c r="R30" i="10"/>
  <c r="P30" i="10"/>
  <c r="N30" i="10"/>
  <c r="L30" i="10"/>
  <c r="J30" i="10"/>
  <c r="H30" i="10"/>
  <c r="F30" i="10"/>
  <c r="D30" i="10"/>
  <c r="B30" i="10"/>
  <c r="F19" i="40"/>
  <c r="E19" i="40"/>
  <c r="D19" i="40"/>
  <c r="C19" i="40"/>
  <c r="B19" i="40"/>
  <c r="AL19" i="31"/>
  <c r="AL20" i="31"/>
  <c r="AL12" i="31"/>
  <c r="AL13" i="31"/>
  <c r="AL5" i="31"/>
  <c r="AL18" i="31"/>
  <c r="AL11" i="31"/>
  <c r="AL6" i="31"/>
  <c r="AL4" i="31"/>
  <c r="F64" i="35"/>
  <c r="F40" i="35"/>
  <c r="F52" i="35"/>
  <c r="F33" i="35"/>
  <c r="F26" i="35"/>
  <c r="F19" i="35"/>
  <c r="H28" i="41"/>
  <c r="C16" i="41"/>
  <c r="M29" i="41" l="1"/>
  <c r="M28" i="41"/>
  <c r="M27" i="41"/>
  <c r="M26" i="41"/>
  <c r="M25" i="41"/>
  <c r="M24" i="41"/>
  <c r="M23" i="41"/>
  <c r="M22" i="41"/>
  <c r="M21" i="41"/>
  <c r="M20" i="41"/>
  <c r="M19" i="41"/>
  <c r="M18" i="41"/>
  <c r="M17" i="41"/>
  <c r="M16" i="41"/>
  <c r="M15" i="41"/>
  <c r="M14" i="41"/>
  <c r="M13" i="41"/>
  <c r="M12" i="41"/>
  <c r="M11" i="41"/>
  <c r="M10" i="41"/>
  <c r="L29" i="41"/>
  <c r="L28" i="41"/>
  <c r="L27" i="41"/>
  <c r="L26" i="41"/>
  <c r="L25" i="41"/>
  <c r="L24" i="41"/>
  <c r="L23" i="41"/>
  <c r="L22" i="41"/>
  <c r="L21" i="41"/>
  <c r="L20" i="41"/>
  <c r="L19" i="41"/>
  <c r="L18" i="41"/>
  <c r="L17" i="41"/>
  <c r="L16" i="41"/>
  <c r="L15" i="41"/>
  <c r="L14" i="41"/>
  <c r="L13" i="41"/>
  <c r="L12" i="41"/>
  <c r="L11" i="41"/>
  <c r="L10" i="41"/>
  <c r="H29" i="41"/>
  <c r="H27" i="41"/>
  <c r="H26" i="41"/>
  <c r="H25" i="41"/>
  <c r="H24" i="41"/>
  <c r="H23" i="41"/>
  <c r="H22" i="41"/>
  <c r="H21" i="41"/>
  <c r="H20" i="41"/>
  <c r="H19" i="41"/>
  <c r="H18" i="41"/>
  <c r="H17" i="41"/>
  <c r="H16" i="41"/>
  <c r="H15" i="41"/>
  <c r="H14" i="41"/>
  <c r="H13" i="41"/>
  <c r="H12" i="41"/>
  <c r="H11" i="41"/>
  <c r="H10" i="41"/>
  <c r="G29" i="41"/>
  <c r="G28" i="41"/>
  <c r="G27" i="41"/>
  <c r="G26" i="41"/>
  <c r="G25" i="41"/>
  <c r="G24" i="41"/>
  <c r="G23" i="41"/>
  <c r="G22" i="41"/>
  <c r="G21" i="41"/>
  <c r="G20" i="41"/>
  <c r="G19" i="41"/>
  <c r="G18" i="41"/>
  <c r="G17" i="41"/>
  <c r="G16" i="41"/>
  <c r="G15" i="41"/>
  <c r="G14" i="41"/>
  <c r="G13" i="41"/>
  <c r="G12" i="41"/>
  <c r="G11" i="41"/>
  <c r="G10" i="41"/>
  <c r="BK21" i="39"/>
  <c r="BK20" i="39"/>
  <c r="BK19" i="39"/>
  <c r="BK18" i="39"/>
  <c r="BI21" i="39"/>
  <c r="BI20" i="39"/>
  <c r="BI19" i="39"/>
  <c r="BI18" i="39"/>
  <c r="BG21" i="39"/>
  <c r="BG20" i="39"/>
  <c r="BG19" i="39"/>
  <c r="BG18" i="39"/>
  <c r="BE21" i="39"/>
  <c r="BE20" i="39"/>
  <c r="BE19" i="39"/>
  <c r="BE18" i="39"/>
  <c r="BC18" i="39"/>
  <c r="BC19" i="39"/>
  <c r="BC20" i="39"/>
  <c r="BC21" i="39"/>
  <c r="BA21" i="39"/>
  <c r="BA20" i="39"/>
  <c r="BA19" i="39"/>
  <c r="BA18" i="39"/>
  <c r="AY18" i="39"/>
  <c r="AY19" i="39"/>
  <c r="AY20" i="39"/>
  <c r="AY21" i="39"/>
  <c r="AW21" i="39"/>
  <c r="AW20" i="39"/>
  <c r="AW19" i="39"/>
  <c r="AW18" i="39"/>
  <c r="AU19" i="39"/>
  <c r="AU18" i="39"/>
  <c r="AU20" i="39"/>
  <c r="AU21" i="39"/>
  <c r="AS18" i="39"/>
  <c r="AS19" i="39"/>
  <c r="AS20" i="39"/>
  <c r="AS21" i="39"/>
  <c r="AO21" i="39"/>
  <c r="AO20" i="39"/>
  <c r="AO18" i="39"/>
  <c r="AO19" i="39"/>
  <c r="AM21" i="39"/>
  <c r="AM20" i="39"/>
  <c r="AM19" i="39"/>
  <c r="AM18" i="39"/>
  <c r="AK21" i="39"/>
  <c r="AK20" i="39"/>
  <c r="AK19" i="39"/>
  <c r="AK18" i="39"/>
  <c r="AI21" i="39"/>
  <c r="AI20" i="39"/>
  <c r="AI19" i="39"/>
  <c r="AI18" i="39"/>
  <c r="AG21" i="39"/>
  <c r="AG20" i="39"/>
  <c r="AG19" i="39"/>
  <c r="AE21" i="39"/>
  <c r="AE20" i="39"/>
  <c r="AE19" i="39"/>
  <c r="AC21" i="39"/>
  <c r="AC20" i="39"/>
  <c r="AC19" i="39"/>
  <c r="AA21" i="39"/>
  <c r="AA20" i="39"/>
  <c r="AA19" i="39"/>
  <c r="AA18" i="39"/>
  <c r="Y21" i="39"/>
  <c r="Y20" i="39"/>
  <c r="Y19" i="39"/>
  <c r="BK14" i="39"/>
  <c r="BK13" i="39"/>
  <c r="BK12" i="39"/>
  <c r="BK11" i="39"/>
  <c r="BI13" i="39"/>
  <c r="BI12" i="39"/>
  <c r="BI11" i="39"/>
  <c r="BI14" i="39"/>
  <c r="BG12" i="39"/>
  <c r="BG13" i="39"/>
  <c r="BG14" i="39"/>
  <c r="BG11" i="39"/>
  <c r="BE11" i="39"/>
  <c r="BE12" i="39"/>
  <c r="BE13" i="39"/>
  <c r="BC11" i="39"/>
  <c r="BE14" i="39"/>
  <c r="BC14" i="39"/>
  <c r="BC13" i="39"/>
  <c r="BC12" i="39"/>
  <c r="BA14" i="39"/>
  <c r="BA13" i="39"/>
  <c r="BA12" i="39"/>
  <c r="AY14" i="39"/>
  <c r="AY13" i="39"/>
  <c r="AY12" i="39"/>
  <c r="BJ17" i="39"/>
  <c r="BJ10" i="39"/>
  <c r="BJ3" i="39"/>
  <c r="BH17" i="39"/>
  <c r="BH10" i="39"/>
  <c r="BH3" i="39"/>
  <c r="BF17" i="39"/>
  <c r="BF10" i="39"/>
  <c r="BF3" i="39"/>
  <c r="BD17" i="39"/>
  <c r="BD10" i="39"/>
  <c r="BD3" i="39"/>
  <c r="BB17" i="39"/>
  <c r="BB10" i="39"/>
  <c r="BB3" i="39"/>
  <c r="AZ17" i="39"/>
  <c r="AZ10" i="39"/>
  <c r="AZ3" i="39"/>
  <c r="AX17" i="39"/>
  <c r="AX10" i="39"/>
  <c r="AX3" i="39"/>
  <c r="AV17" i="39"/>
  <c r="AV10" i="39"/>
  <c r="AV3" i="39"/>
  <c r="AT17" i="39"/>
  <c r="AT10" i="39"/>
  <c r="AT3" i="39"/>
  <c r="AR17" i="39"/>
  <c r="AR10" i="39"/>
  <c r="AR3" i="39"/>
  <c r="AP17" i="39"/>
  <c r="AP10" i="39"/>
  <c r="AP3" i="39"/>
  <c r="AN17" i="39"/>
  <c r="AN10" i="39"/>
  <c r="AN3" i="39"/>
  <c r="AL17" i="39"/>
  <c r="AL10" i="39"/>
  <c r="AL3" i="39"/>
  <c r="AJ17" i="39"/>
  <c r="AJ10" i="39"/>
  <c r="AJ3" i="39"/>
  <c r="AH17" i="39"/>
  <c r="AH10" i="39"/>
  <c r="AH3" i="39"/>
  <c r="AF17" i="39"/>
  <c r="AF10" i="39"/>
  <c r="AF3" i="39"/>
  <c r="AD17" i="39"/>
  <c r="AD10" i="39"/>
  <c r="AD3" i="39"/>
  <c r="AB17" i="39"/>
  <c r="AB10" i="39"/>
  <c r="AB3" i="39"/>
  <c r="Z17" i="39"/>
  <c r="Z10" i="39"/>
  <c r="Z3" i="39"/>
  <c r="X17" i="39"/>
  <c r="X10" i="39"/>
  <c r="X3" i="39"/>
  <c r="AW12" i="39"/>
  <c r="AW13" i="39"/>
  <c r="AW14" i="39"/>
  <c r="AU14" i="39"/>
  <c r="AU13" i="39"/>
  <c r="AU12" i="39"/>
  <c r="AS12" i="39"/>
  <c r="AS13" i="39"/>
  <c r="AS14" i="39"/>
  <c r="AQ11" i="39"/>
  <c r="AO12" i="39"/>
  <c r="AO13" i="39"/>
  <c r="AO14" i="39"/>
  <c r="AM13" i="39"/>
  <c r="AM12" i="39"/>
  <c r="AM14" i="39"/>
  <c r="AK14" i="39"/>
  <c r="AK13" i="39"/>
  <c r="AK12" i="39"/>
  <c r="AI13" i="39"/>
  <c r="AI14" i="39"/>
  <c r="AI12" i="39"/>
  <c r="AG12" i="39"/>
  <c r="AG13" i="39"/>
  <c r="AG14" i="39"/>
  <c r="AE14" i="39"/>
  <c r="AE13" i="39"/>
  <c r="AE12" i="39"/>
  <c r="AC14" i="39"/>
  <c r="AC13" i="39"/>
  <c r="AC12" i="39"/>
  <c r="AA14" i="39"/>
  <c r="AA13" i="39"/>
  <c r="AA12" i="39"/>
  <c r="BK7" i="39"/>
  <c r="C29" i="41" s="1"/>
  <c r="BK6" i="39"/>
  <c r="BK5" i="39"/>
  <c r="BI5" i="39"/>
  <c r="BI6" i="39"/>
  <c r="BI7" i="39"/>
  <c r="BG7" i="39"/>
  <c r="BG6" i="39"/>
  <c r="BG5" i="39"/>
  <c r="BE5" i="39"/>
  <c r="BE6" i="39"/>
  <c r="BE7" i="39"/>
  <c r="C26" i="41" s="1"/>
  <c r="BC7" i="39"/>
  <c r="BC6" i="39"/>
  <c r="BC5" i="39"/>
  <c r="BC4" i="39"/>
  <c r="BA7" i="39"/>
  <c r="BA6" i="39"/>
  <c r="BA5" i="39"/>
  <c r="AY7" i="39"/>
  <c r="AY6" i="39"/>
  <c r="AY5" i="39"/>
  <c r="AY4" i="39"/>
  <c r="AW7" i="39"/>
  <c r="C22" i="41" s="1"/>
  <c r="AW6" i="39"/>
  <c r="AW5" i="39"/>
  <c r="AU7" i="39"/>
  <c r="C21" i="41" s="1"/>
  <c r="AU6" i="39"/>
  <c r="AU5" i="39"/>
  <c r="AU4" i="39"/>
  <c r="AS7" i="39"/>
  <c r="AS6" i="39"/>
  <c r="AS5" i="39"/>
  <c r="AQ6" i="39"/>
  <c r="AQ5" i="39"/>
  <c r="AQ7" i="39"/>
  <c r="C19" i="41" s="1"/>
  <c r="AO7" i="39"/>
  <c r="AO6" i="39"/>
  <c r="AO5" i="39"/>
  <c r="AM7" i="39"/>
  <c r="C17" i="41" s="1"/>
  <c r="AM6" i="39"/>
  <c r="AM5" i="39"/>
  <c r="AM4" i="39"/>
  <c r="AK5" i="39"/>
  <c r="AK6" i="39"/>
  <c r="AK7" i="39"/>
  <c r="AI7" i="39"/>
  <c r="C15" i="41" s="1"/>
  <c r="AI6" i="39"/>
  <c r="AI5" i="39"/>
  <c r="AG7" i="39"/>
  <c r="AG4" i="39"/>
  <c r="AG6" i="39"/>
  <c r="AG5" i="39"/>
  <c r="AE7" i="39"/>
  <c r="C13" i="41" s="1"/>
  <c r="AE6" i="39"/>
  <c r="AE5" i="39"/>
  <c r="AE4" i="39"/>
  <c r="AC4" i="39"/>
  <c r="AC5" i="39"/>
  <c r="AC6" i="39"/>
  <c r="AC7" i="39"/>
  <c r="C12" i="41" s="1"/>
  <c r="AA7" i="39"/>
  <c r="C11" i="41" s="1"/>
  <c r="AA6" i="39"/>
  <c r="AA5" i="39"/>
  <c r="AA4" i="39"/>
  <c r="Y5" i="39"/>
  <c r="Y6" i="39"/>
  <c r="Y7" i="39"/>
  <c r="Y14" i="39"/>
  <c r="Y13" i="39"/>
  <c r="Y12" i="39"/>
  <c r="C28" i="41"/>
  <c r="C27" i="41"/>
  <c r="C25" i="41"/>
  <c r="C24" i="41"/>
  <c r="C23" i="41"/>
  <c r="C20" i="41"/>
  <c r="C18" i="41"/>
  <c r="C14" i="41"/>
  <c r="C10" i="41"/>
  <c r="B29" i="41"/>
  <c r="B28" i="41"/>
  <c r="B27" i="41"/>
  <c r="B26" i="41"/>
  <c r="B25" i="41"/>
  <c r="B24" i="41"/>
  <c r="B23" i="41"/>
  <c r="B22" i="41"/>
  <c r="B21" i="41"/>
  <c r="B20" i="41"/>
  <c r="B19" i="41"/>
  <c r="B18" i="41"/>
  <c r="B17" i="41"/>
  <c r="B16" i="41"/>
  <c r="B15" i="41"/>
  <c r="B14" i="41"/>
  <c r="B13" i="41"/>
  <c r="B12" i="41"/>
  <c r="B11" i="41"/>
  <c r="B10" i="41"/>
  <c r="A29" i="41"/>
  <c r="K29" i="41" s="1"/>
  <c r="A28" i="41"/>
  <c r="F28" i="41" s="1"/>
  <c r="A27" i="41"/>
  <c r="K27" i="41" s="1"/>
  <c r="A26" i="41"/>
  <c r="F26" i="41" s="1"/>
  <c r="A25" i="41"/>
  <c r="F25" i="41" s="1"/>
  <c r="A24" i="41"/>
  <c r="K24" i="41" s="1"/>
  <c r="A23" i="41"/>
  <c r="K23" i="41" s="1"/>
  <c r="A22" i="41"/>
  <c r="K22" i="41" s="1"/>
  <c r="A21" i="41"/>
  <c r="K21" i="41" s="1"/>
  <c r="A20" i="41"/>
  <c r="F20" i="41" s="1"/>
  <c r="A19" i="41"/>
  <c r="K19" i="41" s="1"/>
  <c r="A18" i="41"/>
  <c r="F18" i="41" s="1"/>
  <c r="A17" i="41"/>
  <c r="F17" i="41" s="1"/>
  <c r="A16" i="41"/>
  <c r="K16" i="41" s="1"/>
  <c r="A15" i="41"/>
  <c r="K15" i="41" s="1"/>
  <c r="A14" i="41"/>
  <c r="K14" i="41" s="1"/>
  <c r="A13" i="41"/>
  <c r="K13" i="41" s="1"/>
  <c r="A12" i="41"/>
  <c r="K12" i="41" s="1"/>
  <c r="A11" i="41"/>
  <c r="K11" i="41" s="1"/>
  <c r="A10" i="41"/>
  <c r="K10" i="41" s="1"/>
  <c r="C14" i="40"/>
  <c r="F14" i="40"/>
  <c r="F8" i="40"/>
  <c r="E14" i="40"/>
  <c r="E8" i="40"/>
  <c r="D14" i="40"/>
  <c r="D8" i="40"/>
  <c r="B14" i="40"/>
  <c r="B8" i="40"/>
  <c r="AK19" i="34"/>
  <c r="AK20" i="34"/>
  <c r="AK12" i="34"/>
  <c r="AK13" i="34"/>
  <c r="AK11" i="34"/>
  <c r="AK18" i="34"/>
  <c r="AK4" i="34"/>
  <c r="AK5" i="34"/>
  <c r="AK6" i="34"/>
  <c r="AL19" i="33"/>
  <c r="AL20" i="33"/>
  <c r="AL18" i="33"/>
  <c r="AL12" i="33"/>
  <c r="AL13" i="33"/>
  <c r="AL11" i="33"/>
  <c r="AL5" i="33"/>
  <c r="AL6" i="33"/>
  <c r="AL4" i="33"/>
  <c r="AL19" i="32"/>
  <c r="AL20" i="32"/>
  <c r="AL18" i="32"/>
  <c r="AL12" i="32"/>
  <c r="AL13" i="32"/>
  <c r="AL11" i="32"/>
  <c r="AL4" i="32"/>
  <c r="AL5" i="32"/>
  <c r="AL6" i="32"/>
  <c r="AM19" i="30"/>
  <c r="AM20" i="30"/>
  <c r="AM18" i="30"/>
  <c r="AM12" i="30"/>
  <c r="AM13" i="30"/>
  <c r="AM11" i="30"/>
  <c r="AM4" i="30"/>
  <c r="AM5" i="30"/>
  <c r="AM6" i="30"/>
  <c r="B4" i="30"/>
  <c r="Y11" i="39"/>
  <c r="AG18" i="39"/>
  <c r="AC18" i="39"/>
  <c r="Y18" i="39"/>
  <c r="BA11" i="39"/>
  <c r="AW11" i="39"/>
  <c r="AO11" i="39"/>
  <c r="AK11" i="39"/>
  <c r="AG11" i="39"/>
  <c r="BI4" i="39"/>
  <c r="BE4" i="39"/>
  <c r="BA4" i="39"/>
  <c r="AW4" i="39"/>
  <c r="AS4" i="39"/>
  <c r="AO4" i="39"/>
  <c r="AK4" i="39"/>
  <c r="Y4" i="39"/>
  <c r="V17" i="39"/>
  <c r="V10" i="39"/>
  <c r="V3" i="39"/>
  <c r="U17" i="39"/>
  <c r="U10" i="39"/>
  <c r="U3" i="39"/>
  <c r="T17" i="39"/>
  <c r="T10" i="39"/>
  <c r="T3" i="39"/>
  <c r="S17" i="39"/>
  <c r="S10" i="39"/>
  <c r="S3" i="39"/>
  <c r="R17" i="39"/>
  <c r="R10" i="39"/>
  <c r="R3" i="39"/>
  <c r="Q17" i="39"/>
  <c r="Q10" i="39"/>
  <c r="Q3" i="39"/>
  <c r="P17" i="39"/>
  <c r="P10" i="39"/>
  <c r="P3" i="39"/>
  <c r="O17" i="39"/>
  <c r="O10" i="39"/>
  <c r="O3" i="39"/>
  <c r="N17" i="39"/>
  <c r="N10" i="39"/>
  <c r="N3" i="39"/>
  <c r="M17" i="39"/>
  <c r="M10" i="39"/>
  <c r="M3" i="39"/>
  <c r="L17" i="39"/>
  <c r="L10" i="39"/>
  <c r="L3" i="39"/>
  <c r="K17" i="39"/>
  <c r="K10" i="39"/>
  <c r="K3" i="39"/>
  <c r="J17" i="39"/>
  <c r="J10" i="39"/>
  <c r="J3" i="39"/>
  <c r="I17" i="39"/>
  <c r="I10" i="39"/>
  <c r="I3" i="39"/>
  <c r="H17" i="39"/>
  <c r="H10" i="39"/>
  <c r="H3" i="39"/>
  <c r="G17" i="39"/>
  <c r="G10" i="39"/>
  <c r="G3" i="39"/>
  <c r="F17" i="39"/>
  <c r="F10" i="39"/>
  <c r="E17" i="39"/>
  <c r="E10" i="39"/>
  <c r="E3" i="39"/>
  <c r="D17" i="39"/>
  <c r="D10" i="39"/>
  <c r="D3" i="39"/>
  <c r="C17" i="39"/>
  <c r="C10" i="39"/>
  <c r="C3" i="39"/>
  <c r="F3" i="39"/>
  <c r="BJ21" i="39"/>
  <c r="BH21" i="39"/>
  <c r="BF21" i="39"/>
  <c r="BD21" i="39"/>
  <c r="BB21" i="39"/>
  <c r="AZ21" i="39"/>
  <c r="AX21" i="39"/>
  <c r="AV21" i="39"/>
  <c r="AT21" i="39"/>
  <c r="AR21" i="39"/>
  <c r="AP21" i="39"/>
  <c r="AQ21" i="39" s="1"/>
  <c r="AN21" i="39"/>
  <c r="AL21" i="39"/>
  <c r="AJ21" i="39"/>
  <c r="AH21" i="39"/>
  <c r="AF21" i="39"/>
  <c r="AD21" i="39"/>
  <c r="AB21" i="39"/>
  <c r="Z21" i="39"/>
  <c r="X21" i="39"/>
  <c r="BJ20" i="39"/>
  <c r="BH20" i="39"/>
  <c r="BF20" i="39"/>
  <c r="BD20" i="39"/>
  <c r="BB20" i="39"/>
  <c r="AZ20" i="39"/>
  <c r="AX20" i="39"/>
  <c r="AV20" i="39"/>
  <c r="AT20" i="39"/>
  <c r="AR20" i="39"/>
  <c r="AP20" i="39"/>
  <c r="AQ20" i="39" s="1"/>
  <c r="AN20" i="39"/>
  <c r="AL20" i="39"/>
  <c r="AJ20" i="39"/>
  <c r="AH20" i="39"/>
  <c r="AF20" i="39"/>
  <c r="AD20" i="39"/>
  <c r="AB20" i="39"/>
  <c r="Z20" i="39"/>
  <c r="X20" i="39"/>
  <c r="B20" i="39"/>
  <c r="BJ19" i="39"/>
  <c r="BH19" i="39"/>
  <c r="BF19" i="39"/>
  <c r="BD19" i="39"/>
  <c r="BB19" i="39"/>
  <c r="AZ19" i="39"/>
  <c r="AX19" i="39"/>
  <c r="AV19" i="39"/>
  <c r="AT19" i="39"/>
  <c r="AR19" i="39"/>
  <c r="AP19" i="39"/>
  <c r="AQ19" i="39" s="1"/>
  <c r="AN19" i="39"/>
  <c r="AL19" i="39"/>
  <c r="AJ19" i="39"/>
  <c r="AH19" i="39"/>
  <c r="AF19" i="39"/>
  <c r="AD19" i="39"/>
  <c r="AB19" i="39"/>
  <c r="Z19" i="39"/>
  <c r="X19" i="39"/>
  <c r="B19" i="39"/>
  <c r="BJ18" i="39"/>
  <c r="BH18" i="39"/>
  <c r="BF18" i="39"/>
  <c r="BD18" i="39"/>
  <c r="BB18" i="39"/>
  <c r="AZ18" i="39"/>
  <c r="AX18" i="39"/>
  <c r="AV18" i="39"/>
  <c r="AT18" i="39"/>
  <c r="AR18" i="39"/>
  <c r="AP18" i="39"/>
  <c r="AQ18" i="39" s="1"/>
  <c r="AN18" i="39"/>
  <c r="AL18" i="39"/>
  <c r="AJ18" i="39"/>
  <c r="AH18" i="39"/>
  <c r="AF18" i="39"/>
  <c r="AD18" i="39"/>
  <c r="AE18" i="39" s="1"/>
  <c r="AB18" i="39"/>
  <c r="Z18" i="39"/>
  <c r="X18" i="39"/>
  <c r="B18" i="39"/>
  <c r="BJ14" i="39"/>
  <c r="BH14" i="39"/>
  <c r="BF14" i="39"/>
  <c r="BD14" i="39"/>
  <c r="BB14" i="39"/>
  <c r="AZ14" i="39"/>
  <c r="AX14" i="39"/>
  <c r="AV14" i="39"/>
  <c r="AT14" i="39"/>
  <c r="AR14" i="39"/>
  <c r="AP14" i="39"/>
  <c r="AQ14" i="39" s="1"/>
  <c r="AN14" i="39"/>
  <c r="AL14" i="39"/>
  <c r="AJ14" i="39"/>
  <c r="AH14" i="39"/>
  <c r="AF14" i="39"/>
  <c r="AD14" i="39"/>
  <c r="AB14" i="39"/>
  <c r="Z14" i="39"/>
  <c r="X14" i="39"/>
  <c r="BJ13" i="39"/>
  <c r="BH13" i="39"/>
  <c r="BF13" i="39"/>
  <c r="BD13" i="39"/>
  <c r="BB13" i="39"/>
  <c r="AZ13" i="39"/>
  <c r="AX13" i="39"/>
  <c r="AV13" i="39"/>
  <c r="AT13" i="39"/>
  <c r="AR13" i="39"/>
  <c r="AP13" i="39"/>
  <c r="AQ13" i="39" s="1"/>
  <c r="AN13" i="39"/>
  <c r="AL13" i="39"/>
  <c r="AJ13" i="39"/>
  <c r="AH13" i="39"/>
  <c r="AF13" i="39"/>
  <c r="AD13" i="39"/>
  <c r="AB13" i="39"/>
  <c r="Z13" i="39"/>
  <c r="X13" i="39"/>
  <c r="B13" i="39"/>
  <c r="BJ12" i="39"/>
  <c r="BH12" i="39"/>
  <c r="BF12" i="39"/>
  <c r="BD12" i="39"/>
  <c r="BB12" i="39"/>
  <c r="AZ12" i="39"/>
  <c r="AX12" i="39"/>
  <c r="AV12" i="39"/>
  <c r="AT12" i="39"/>
  <c r="AR12" i="39"/>
  <c r="AP12" i="39"/>
  <c r="AQ12" i="39" s="1"/>
  <c r="AN12" i="39"/>
  <c r="AL12" i="39"/>
  <c r="AJ12" i="39"/>
  <c r="AH12" i="39"/>
  <c r="AF12" i="39"/>
  <c r="AD12" i="39"/>
  <c r="AB12" i="39"/>
  <c r="Z12" i="39"/>
  <c r="X12" i="39"/>
  <c r="B12" i="39"/>
  <c r="BJ11" i="39"/>
  <c r="BH11" i="39"/>
  <c r="BF11" i="39"/>
  <c r="BD11" i="39"/>
  <c r="BB11" i="39"/>
  <c r="AZ11" i="39"/>
  <c r="AX11" i="39"/>
  <c r="AY11" i="39" s="1"/>
  <c r="AV11" i="39"/>
  <c r="AT11" i="39"/>
  <c r="AU11" i="39" s="1"/>
  <c r="AR11" i="39"/>
  <c r="AS11" i="39" s="1"/>
  <c r="AP11" i="39"/>
  <c r="AN11" i="39"/>
  <c r="AL11" i="39"/>
  <c r="AM11" i="39" s="1"/>
  <c r="AJ11" i="39"/>
  <c r="AH11" i="39"/>
  <c r="AI11" i="39" s="1"/>
  <c r="AF11" i="39"/>
  <c r="AD11" i="39"/>
  <c r="AE11" i="39" s="1"/>
  <c r="AB11" i="39"/>
  <c r="AC11" i="39" s="1"/>
  <c r="Z11" i="39"/>
  <c r="AA11" i="39" s="1"/>
  <c r="X11" i="39"/>
  <c r="B11" i="39"/>
  <c r="BJ7" i="39"/>
  <c r="BH7" i="39"/>
  <c r="BF7" i="39"/>
  <c r="BD7" i="39"/>
  <c r="BB7" i="39"/>
  <c r="AZ7" i="39"/>
  <c r="AX7" i="39"/>
  <c r="AV7" i="39"/>
  <c r="AT7" i="39"/>
  <c r="AR7" i="39"/>
  <c r="AP7" i="39"/>
  <c r="AN7" i="39"/>
  <c r="AL7" i="39"/>
  <c r="AJ7" i="39"/>
  <c r="AH7" i="39"/>
  <c r="AF7" i="39"/>
  <c r="AD7" i="39"/>
  <c r="AB7" i="39"/>
  <c r="Z7" i="39"/>
  <c r="X7" i="39"/>
  <c r="BJ6" i="39"/>
  <c r="BH6" i="39"/>
  <c r="BF6" i="39"/>
  <c r="BD6" i="39"/>
  <c r="BB6" i="39"/>
  <c r="AZ6" i="39"/>
  <c r="AX6" i="39"/>
  <c r="AV6" i="39"/>
  <c r="AT6" i="39"/>
  <c r="AR6" i="39"/>
  <c r="AP6" i="39"/>
  <c r="AN6" i="39"/>
  <c r="AL6" i="39"/>
  <c r="AJ6" i="39"/>
  <c r="AH6" i="39"/>
  <c r="AF6" i="39"/>
  <c r="AD6" i="39"/>
  <c r="AB6" i="39"/>
  <c r="Z6" i="39"/>
  <c r="X6" i="39"/>
  <c r="B6" i="39"/>
  <c r="BJ5" i="39"/>
  <c r="BH5" i="39"/>
  <c r="BF5" i="39"/>
  <c r="BD5" i="39"/>
  <c r="BB5" i="39"/>
  <c r="AZ5" i="39"/>
  <c r="AX5" i="39"/>
  <c r="AV5" i="39"/>
  <c r="AT5" i="39"/>
  <c r="AR5" i="39"/>
  <c r="AP5" i="39"/>
  <c r="AN5" i="39"/>
  <c r="AL5" i="39"/>
  <c r="AJ5" i="39"/>
  <c r="AH5" i="39"/>
  <c r="AF5" i="39"/>
  <c r="AD5" i="39"/>
  <c r="AB5" i="39"/>
  <c r="Z5" i="39"/>
  <c r="X5" i="39"/>
  <c r="B5" i="39"/>
  <c r="BJ4" i="39"/>
  <c r="BK4" i="39" s="1"/>
  <c r="BH4" i="39"/>
  <c r="BF4" i="39"/>
  <c r="BG4" i="39" s="1"/>
  <c r="BD4" i="39"/>
  <c r="BB4" i="39"/>
  <c r="AZ4" i="39"/>
  <c r="AX4" i="39"/>
  <c r="AV4" i="39"/>
  <c r="AT4" i="39"/>
  <c r="AR4" i="39"/>
  <c r="AP4" i="39"/>
  <c r="AQ4" i="39" s="1"/>
  <c r="AN4" i="39"/>
  <c r="AL4" i="39"/>
  <c r="AJ4" i="39"/>
  <c r="AH4" i="39"/>
  <c r="AI4" i="39" s="1"/>
  <c r="AF4" i="39"/>
  <c r="AD4" i="39"/>
  <c r="AB4" i="39"/>
  <c r="Z4" i="39"/>
  <c r="X4" i="39"/>
  <c r="B4" i="39"/>
  <c r="F23" i="41" l="1"/>
  <c r="I22" i="41"/>
  <c r="N23" i="41"/>
  <c r="D14" i="41"/>
  <c r="N15" i="41"/>
  <c r="D17" i="41"/>
  <c r="I14" i="41"/>
  <c r="D10" i="41"/>
  <c r="D16" i="41"/>
  <c r="D28" i="41"/>
  <c r="D29" i="41"/>
  <c r="I13" i="41"/>
  <c r="I21" i="41"/>
  <c r="N14" i="41"/>
  <c r="N22" i="41"/>
  <c r="D18" i="41"/>
  <c r="D15" i="41"/>
  <c r="I15" i="41"/>
  <c r="I23" i="41"/>
  <c r="N16" i="41"/>
  <c r="N24" i="41"/>
  <c r="D22" i="41"/>
  <c r="D20" i="41"/>
  <c r="D11" i="41"/>
  <c r="D13" i="41"/>
  <c r="I16" i="41"/>
  <c r="I24" i="41"/>
  <c r="N17" i="41"/>
  <c r="N25" i="41"/>
  <c r="D23" i="41"/>
  <c r="D12" i="41"/>
  <c r="I17" i="41"/>
  <c r="I25" i="41"/>
  <c r="N10" i="41"/>
  <c r="N18" i="41"/>
  <c r="N26" i="41"/>
  <c r="D24" i="41"/>
  <c r="D19" i="41"/>
  <c r="D26" i="41"/>
  <c r="I10" i="41"/>
  <c r="I28" i="41"/>
  <c r="I18" i="41"/>
  <c r="I26" i="41"/>
  <c r="N11" i="41"/>
  <c r="N19" i="41"/>
  <c r="N27" i="41"/>
  <c r="D25" i="41"/>
  <c r="D21" i="41"/>
  <c r="I11" i="41"/>
  <c r="I19" i="41"/>
  <c r="I27" i="41"/>
  <c r="N12" i="41"/>
  <c r="N20" i="41"/>
  <c r="N28" i="41"/>
  <c r="D27" i="41"/>
  <c r="I12" i="41"/>
  <c r="I20" i="41"/>
  <c r="I29" i="41"/>
  <c r="N13" i="41"/>
  <c r="N21" i="41"/>
  <c r="N29" i="41"/>
  <c r="F16" i="41"/>
  <c r="F22" i="41"/>
  <c r="F15" i="41"/>
  <c r="F14" i="41"/>
  <c r="K28" i="41"/>
  <c r="K26" i="41"/>
  <c r="F24" i="41"/>
  <c r="K20" i="41"/>
  <c r="K18" i="41"/>
  <c r="F10" i="41"/>
  <c r="K25" i="41"/>
  <c r="K17" i="41"/>
  <c r="F29" i="41"/>
  <c r="F21" i="41"/>
  <c r="F13" i="41"/>
  <c r="F12" i="41"/>
  <c r="F27" i="41"/>
  <c r="F19" i="41"/>
  <c r="F11" i="41"/>
  <c r="C8" i="40"/>
  <c r="AH19" i="34" l="1"/>
  <c r="AH20" i="34"/>
  <c r="AH18" i="34"/>
  <c r="AH12" i="34"/>
  <c r="AH13" i="34"/>
  <c r="AH11" i="34"/>
  <c r="AH4" i="34"/>
  <c r="AH5" i="34"/>
  <c r="AH6" i="34"/>
  <c r="AG20" i="34"/>
  <c r="AU20" i="34" s="1"/>
  <c r="AG19" i="34"/>
  <c r="AU19" i="34" s="1"/>
  <c r="AG18" i="34"/>
  <c r="AU18" i="34" s="1"/>
  <c r="AC20" i="34"/>
  <c r="AC19" i="34"/>
  <c r="AS19" i="34" s="1"/>
  <c r="AC18" i="34"/>
  <c r="AS18" i="34" s="1"/>
  <c r="AA20" i="34"/>
  <c r="AR20" i="34" s="1"/>
  <c r="Y20" i="34"/>
  <c r="AQ20" i="34" s="1"/>
  <c r="Y19" i="34"/>
  <c r="AQ19" i="34" s="1"/>
  <c r="Y18" i="34"/>
  <c r="U20" i="34"/>
  <c r="AO20" i="34" s="1"/>
  <c r="U19" i="34"/>
  <c r="U18" i="34"/>
  <c r="AO18" i="34" s="1"/>
  <c r="S19" i="34"/>
  <c r="AN19" i="34" s="1"/>
  <c r="Q20" i="34"/>
  <c r="AM20" i="34" s="1"/>
  <c r="Q19" i="34"/>
  <c r="AM19" i="34" s="1"/>
  <c r="Q18" i="34"/>
  <c r="AE13" i="34"/>
  <c r="AT13" i="34" s="1"/>
  <c r="AE12" i="34"/>
  <c r="AT12" i="34" s="1"/>
  <c r="AE11" i="34"/>
  <c r="AC13" i="34"/>
  <c r="AS13" i="34" s="1"/>
  <c r="AA13" i="34"/>
  <c r="AR13" i="34" s="1"/>
  <c r="AA12" i="34"/>
  <c r="AR12" i="34" s="1"/>
  <c r="AA11" i="34"/>
  <c r="W13" i="34"/>
  <c r="AP13" i="34" s="1"/>
  <c r="W12" i="34"/>
  <c r="AP12" i="34" s="1"/>
  <c r="W11" i="34"/>
  <c r="U12" i="34"/>
  <c r="AO12" i="34" s="1"/>
  <c r="S13" i="34"/>
  <c r="AN13" i="34" s="1"/>
  <c r="S12" i="34"/>
  <c r="AN12" i="34" s="1"/>
  <c r="S11" i="34"/>
  <c r="Q13" i="34"/>
  <c r="AM13" i="34" s="1"/>
  <c r="Q12" i="34"/>
  <c r="AM12" i="34" s="1"/>
  <c r="AG6" i="34"/>
  <c r="AU6" i="34" s="1"/>
  <c r="AG5" i="34"/>
  <c r="AU5" i="34" s="1"/>
  <c r="AG4" i="34"/>
  <c r="AC6" i="34"/>
  <c r="AS6" i="34" s="1"/>
  <c r="AC5" i="34"/>
  <c r="AS5" i="34" s="1"/>
  <c r="AC4" i="34"/>
  <c r="AA5" i="34"/>
  <c r="AR5" i="34" s="1"/>
  <c r="Y6" i="34"/>
  <c r="AQ6" i="34" s="1"/>
  <c r="Y5" i="34"/>
  <c r="AQ5" i="34" s="1"/>
  <c r="Y4" i="34"/>
  <c r="W5" i="34"/>
  <c r="AP5" i="34" s="1"/>
  <c r="U6" i="34"/>
  <c r="AO6" i="34" s="1"/>
  <c r="U5" i="34"/>
  <c r="AO5" i="34" s="1"/>
  <c r="U4" i="34"/>
  <c r="Q6" i="34"/>
  <c r="AM6" i="34" s="1"/>
  <c r="Q5" i="34"/>
  <c r="AM5" i="34" s="1"/>
  <c r="Q4" i="34"/>
  <c r="AM4" i="34" s="1"/>
  <c r="O19" i="34"/>
  <c r="AL19" i="34" s="1"/>
  <c r="O20" i="34"/>
  <c r="AL20" i="34" s="1"/>
  <c r="O13" i="34"/>
  <c r="AL13" i="34" s="1"/>
  <c r="O11" i="34"/>
  <c r="AL11" i="34" s="1"/>
  <c r="O4" i="34"/>
  <c r="O5" i="34"/>
  <c r="AL5" i="34" s="1"/>
  <c r="AE19" i="33"/>
  <c r="AU19" i="33" s="1"/>
  <c r="Y20" i="33"/>
  <c r="AR20" i="33" s="1"/>
  <c r="Y19" i="33"/>
  <c r="AR19" i="33" s="1"/>
  <c r="W20" i="33"/>
  <c r="AQ20" i="33" s="1"/>
  <c r="W19" i="33"/>
  <c r="AQ19" i="33" s="1"/>
  <c r="W18" i="33"/>
  <c r="AQ18" i="33" s="1"/>
  <c r="U18" i="33"/>
  <c r="AP18" i="33" s="1"/>
  <c r="S19" i="33"/>
  <c r="AO19" i="33" s="1"/>
  <c r="S18" i="33"/>
  <c r="AO18" i="33" s="1"/>
  <c r="AG12" i="33"/>
  <c r="AV12" i="33" s="1"/>
  <c r="AG11" i="33"/>
  <c r="AC12" i="33"/>
  <c r="AT12" i="33" s="1"/>
  <c r="AC11" i="33"/>
  <c r="Y12" i="33"/>
  <c r="AR12" i="33" s="1"/>
  <c r="U11" i="33"/>
  <c r="Q12" i="33"/>
  <c r="AN12" i="33" s="1"/>
  <c r="Q11" i="33"/>
  <c r="AC6" i="33"/>
  <c r="AT6" i="33" s="1"/>
  <c r="AA6" i="33"/>
  <c r="AS6" i="33" s="1"/>
  <c r="AA5" i="33"/>
  <c r="AS5" i="33" s="1"/>
  <c r="AA4" i="33"/>
  <c r="AS4" i="33" s="1"/>
  <c r="Y4" i="33"/>
  <c r="AR4" i="33" s="1"/>
  <c r="W5" i="33"/>
  <c r="AQ5" i="33" s="1"/>
  <c r="W4" i="33"/>
  <c r="AQ4" i="33" s="1"/>
  <c r="S5" i="33"/>
  <c r="AO5" i="33" s="1"/>
  <c r="O19" i="33"/>
  <c r="AM19" i="33" s="1"/>
  <c r="O20" i="33"/>
  <c r="AM20" i="33" s="1"/>
  <c r="O18" i="33"/>
  <c r="O4" i="33"/>
  <c r="AI19" i="33"/>
  <c r="AI20" i="33"/>
  <c r="AI18" i="33"/>
  <c r="AI12" i="33"/>
  <c r="AI13" i="33"/>
  <c r="AI11" i="33"/>
  <c r="AI4" i="33"/>
  <c r="AI5" i="33"/>
  <c r="AI6" i="33"/>
  <c r="AG20" i="32"/>
  <c r="AV20" i="32" s="1"/>
  <c r="AE20" i="32"/>
  <c r="AU20" i="32" s="1"/>
  <c r="AE19" i="32"/>
  <c r="AU19" i="32" s="1"/>
  <c r="AC20" i="32"/>
  <c r="AT20" i="32" s="1"/>
  <c r="AA20" i="32"/>
  <c r="AS20" i="32" s="1"/>
  <c r="AA19" i="32"/>
  <c r="AS19" i="32" s="1"/>
  <c r="Y20" i="32"/>
  <c r="AR20" i="32" s="1"/>
  <c r="W20" i="32"/>
  <c r="AQ20" i="32" s="1"/>
  <c r="W19" i="32"/>
  <c r="AQ19" i="32" s="1"/>
  <c r="S19" i="32"/>
  <c r="AO19" i="32" s="1"/>
  <c r="Q20" i="32"/>
  <c r="AN20" i="32" s="1"/>
  <c r="Q19" i="32"/>
  <c r="AN19" i="32" s="1"/>
  <c r="O20" i="32"/>
  <c r="AM20" i="32" s="1"/>
  <c r="O18" i="32"/>
  <c r="AG12" i="32"/>
  <c r="AV12" i="32" s="1"/>
  <c r="AE12" i="32"/>
  <c r="AU12" i="32" s="1"/>
  <c r="AA13" i="32"/>
  <c r="AS13" i="32" s="1"/>
  <c r="AA12" i="32"/>
  <c r="AS12" i="32" s="1"/>
  <c r="W13" i="32"/>
  <c r="AQ13" i="32" s="1"/>
  <c r="W12" i="32"/>
  <c r="AQ12" i="32" s="1"/>
  <c r="W11" i="32"/>
  <c r="S13" i="32"/>
  <c r="AO13" i="32" s="1"/>
  <c r="Q12" i="32"/>
  <c r="AN12" i="32" s="1"/>
  <c r="O13" i="32"/>
  <c r="AM13" i="32" s="1"/>
  <c r="O4" i="32"/>
  <c r="AE6" i="32"/>
  <c r="AU6" i="32" s="1"/>
  <c r="AE5" i="32"/>
  <c r="AU5" i="32" s="1"/>
  <c r="AC6" i="32"/>
  <c r="AT6" i="32" s="1"/>
  <c r="AA4" i="32"/>
  <c r="AS4" i="32" s="1"/>
  <c r="Y6" i="32"/>
  <c r="AR6" i="32" s="1"/>
  <c r="W5" i="32"/>
  <c r="AQ5" i="32" s="1"/>
  <c r="W4" i="32"/>
  <c r="U5" i="32"/>
  <c r="AP5" i="32" s="1"/>
  <c r="S5" i="32"/>
  <c r="AO5" i="32" s="1"/>
  <c r="S4" i="32"/>
  <c r="AO4" i="32" s="1"/>
  <c r="O5" i="32"/>
  <c r="AM5" i="32" s="1"/>
  <c r="AI19" i="32"/>
  <c r="AI20" i="32"/>
  <c r="AI18" i="32"/>
  <c r="AI12" i="32"/>
  <c r="AI13" i="32"/>
  <c r="AI11" i="32"/>
  <c r="AI4" i="32"/>
  <c r="AI5" i="32"/>
  <c r="AI6" i="32"/>
  <c r="O6" i="32"/>
  <c r="AM6" i="32" s="1"/>
  <c r="AG18" i="31"/>
  <c r="AC18" i="31"/>
  <c r="Y20" i="31"/>
  <c r="AR20" i="31" s="1"/>
  <c r="W20" i="31"/>
  <c r="AQ20" i="31" s="1"/>
  <c r="U18" i="31"/>
  <c r="Q20" i="31"/>
  <c r="AN20" i="31" s="1"/>
  <c r="Q18" i="31"/>
  <c r="O20" i="31"/>
  <c r="AM20" i="31" s="1"/>
  <c r="O18" i="31"/>
  <c r="AE11" i="31"/>
  <c r="AC11" i="31"/>
  <c r="AT11" i="31" s="1"/>
  <c r="Y12" i="31"/>
  <c r="AR12" i="31" s="1"/>
  <c r="Y11" i="31"/>
  <c r="U11" i="31"/>
  <c r="S13" i="31"/>
  <c r="AO13" i="31" s="1"/>
  <c r="O11" i="31"/>
  <c r="AM11" i="31" s="1"/>
  <c r="O4" i="31"/>
  <c r="AI19" i="31"/>
  <c r="AI20" i="31"/>
  <c r="AI18" i="31"/>
  <c r="AI12" i="31"/>
  <c r="AI13" i="31"/>
  <c r="AI11" i="31"/>
  <c r="AI4" i="31"/>
  <c r="AI5" i="31"/>
  <c r="AI6" i="31"/>
  <c r="AE5" i="31"/>
  <c r="AU5" i="31" s="1"/>
  <c r="AE4" i="31"/>
  <c r="AC6" i="31"/>
  <c r="AT6" i="31" s="1"/>
  <c r="AA4" i="31"/>
  <c r="Y6" i="31"/>
  <c r="AR6" i="31" s="1"/>
  <c r="U4" i="31"/>
  <c r="O6" i="31"/>
  <c r="AM6" i="31" s="1"/>
  <c r="AJ19" i="30"/>
  <c r="AJ20" i="30"/>
  <c r="AJ18" i="30"/>
  <c r="AJ12" i="30"/>
  <c r="AJ13" i="30"/>
  <c r="AJ11" i="30"/>
  <c r="AJ4" i="30"/>
  <c r="AJ5" i="30"/>
  <c r="AJ6" i="30"/>
  <c r="B18" i="10"/>
  <c r="AI7" i="33" s="1"/>
  <c r="AF20" i="30"/>
  <c r="AF19" i="30"/>
  <c r="AF18" i="30"/>
  <c r="AD20" i="30"/>
  <c r="AE20" i="30" s="1"/>
  <c r="AV20" i="30" s="1"/>
  <c r="AD19" i="30"/>
  <c r="AD18" i="30"/>
  <c r="AB20" i="30"/>
  <c r="AB19" i="30"/>
  <c r="AB18" i="30"/>
  <c r="Z20" i="30"/>
  <c r="AA20" i="30" s="1"/>
  <c r="AT20" i="30" s="1"/>
  <c r="Z19" i="30"/>
  <c r="Z18" i="30"/>
  <c r="X20" i="30"/>
  <c r="Y20" i="30" s="1"/>
  <c r="AS20" i="30" s="1"/>
  <c r="X19" i="30"/>
  <c r="X18" i="30"/>
  <c r="V20" i="30"/>
  <c r="V19" i="30"/>
  <c r="W19" i="30" s="1"/>
  <c r="AR19" i="30" s="1"/>
  <c r="V18" i="30"/>
  <c r="T20" i="30"/>
  <c r="T19" i="30"/>
  <c r="T18" i="30"/>
  <c r="U18" i="30" s="1"/>
  <c r="R20" i="30"/>
  <c r="S20" i="30" s="1"/>
  <c r="AP20" i="30" s="1"/>
  <c r="R19" i="30"/>
  <c r="R18" i="30"/>
  <c r="P20" i="30"/>
  <c r="P19" i="30"/>
  <c r="P18" i="30"/>
  <c r="AF13" i="30"/>
  <c r="AG13" i="30" s="1"/>
  <c r="AW13" i="30" s="1"/>
  <c r="AF12" i="30"/>
  <c r="AG12" i="30" s="1"/>
  <c r="AW12" i="30" s="1"/>
  <c r="AF11" i="30"/>
  <c r="AD13" i="30"/>
  <c r="AE13" i="30" s="1"/>
  <c r="AV13" i="30" s="1"/>
  <c r="AD12" i="30"/>
  <c r="AD11" i="30"/>
  <c r="AB13" i="30"/>
  <c r="AC13" i="30" s="1"/>
  <c r="AU13" i="30" s="1"/>
  <c r="AB12" i="30"/>
  <c r="AB11" i="30"/>
  <c r="Z13" i="30"/>
  <c r="Z12" i="30"/>
  <c r="Z11" i="30"/>
  <c r="X13" i="30"/>
  <c r="Y13" i="30" s="1"/>
  <c r="AS13" i="30" s="1"/>
  <c r="X12" i="30"/>
  <c r="X11" i="30"/>
  <c r="V13" i="30"/>
  <c r="V12" i="30"/>
  <c r="V11" i="30"/>
  <c r="W11" i="30" s="1"/>
  <c r="AR11" i="30" s="1"/>
  <c r="T13" i="30"/>
  <c r="T12" i="30"/>
  <c r="T11" i="30"/>
  <c r="R13" i="30"/>
  <c r="R12" i="30"/>
  <c r="R11" i="30"/>
  <c r="P13" i="30"/>
  <c r="Q13" i="30" s="1"/>
  <c r="AO13" i="30" s="1"/>
  <c r="P12" i="30"/>
  <c r="Q12" i="30" s="1"/>
  <c r="AO12" i="30" s="1"/>
  <c r="P11" i="30"/>
  <c r="Q11" i="30" s="1"/>
  <c r="N19" i="30"/>
  <c r="N20" i="30"/>
  <c r="N18" i="30"/>
  <c r="O18" i="30" s="1"/>
  <c r="N11" i="30"/>
  <c r="O11" i="30" s="1"/>
  <c r="AN11" i="30" s="1"/>
  <c r="N12" i="30"/>
  <c r="O12" i="30" s="1"/>
  <c r="N13" i="30"/>
  <c r="AF6" i="30"/>
  <c r="AG6" i="30" s="1"/>
  <c r="AW6" i="30" s="1"/>
  <c r="AF5" i="30"/>
  <c r="AF4" i="30"/>
  <c r="AD6" i="30"/>
  <c r="AD5" i="30"/>
  <c r="AD4" i="30"/>
  <c r="AB6" i="30"/>
  <c r="AB5" i="30"/>
  <c r="AB4" i="30"/>
  <c r="Z6" i="30"/>
  <c r="Z5" i="30"/>
  <c r="AA5" i="30" s="1"/>
  <c r="Z4" i="30"/>
  <c r="X6" i="30"/>
  <c r="X5" i="30"/>
  <c r="X4" i="30"/>
  <c r="V6" i="30"/>
  <c r="V5" i="30"/>
  <c r="W5" i="30" s="1"/>
  <c r="AR5" i="30" s="1"/>
  <c r="V4" i="30"/>
  <c r="W4" i="30" s="1"/>
  <c r="AR4" i="30" s="1"/>
  <c r="T6" i="30"/>
  <c r="T5" i="30"/>
  <c r="T4" i="30"/>
  <c r="R6" i="30"/>
  <c r="R5" i="30"/>
  <c r="S5" i="30" s="1"/>
  <c r="R4" i="30"/>
  <c r="S4" i="30" s="1"/>
  <c r="AP4" i="30" s="1"/>
  <c r="P6" i="30"/>
  <c r="Q6" i="30" s="1"/>
  <c r="AO6" i="30" s="1"/>
  <c r="P5" i="30"/>
  <c r="P4" i="30"/>
  <c r="N6" i="30"/>
  <c r="N5" i="30"/>
  <c r="A36" i="35"/>
  <c r="A35" i="35"/>
  <c r="A34" i="35"/>
  <c r="A29" i="35"/>
  <c r="A28" i="35"/>
  <c r="A27" i="35"/>
  <c r="A22" i="35"/>
  <c r="A21" i="35"/>
  <c r="A20" i="35"/>
  <c r="B6" i="34"/>
  <c r="B5" i="34"/>
  <c r="B13" i="34"/>
  <c r="B12" i="34"/>
  <c r="B20" i="34"/>
  <c r="B19" i="34"/>
  <c r="B18" i="34"/>
  <c r="B11" i="34"/>
  <c r="B4" i="34"/>
  <c r="B20" i="33"/>
  <c r="B19" i="33"/>
  <c r="B18" i="33"/>
  <c r="B13" i="33"/>
  <c r="B12" i="33"/>
  <c r="B11" i="33"/>
  <c r="B6" i="33"/>
  <c r="B5" i="33"/>
  <c r="B4" i="33"/>
  <c r="B20" i="32"/>
  <c r="B19" i="32"/>
  <c r="B18" i="32"/>
  <c r="B13" i="32"/>
  <c r="B12" i="32"/>
  <c r="B11" i="32"/>
  <c r="B6" i="32"/>
  <c r="B5" i="32"/>
  <c r="B4" i="32"/>
  <c r="B20" i="31"/>
  <c r="B19" i="31"/>
  <c r="B18" i="31"/>
  <c r="B13" i="31"/>
  <c r="B12" i="31"/>
  <c r="B11" i="31"/>
  <c r="B6" i="31"/>
  <c r="B5" i="31"/>
  <c r="B4" i="31"/>
  <c r="B11" i="30"/>
  <c r="B20" i="30"/>
  <c r="B19" i="30"/>
  <c r="B18" i="30"/>
  <c r="B13" i="30"/>
  <c r="B12" i="30"/>
  <c r="B6" i="30"/>
  <c r="B5" i="30"/>
  <c r="A70" i="35"/>
  <c r="A69" i="35"/>
  <c r="A68" i="35"/>
  <c r="A67" i="35"/>
  <c r="A66" i="35"/>
  <c r="A65" i="35"/>
  <c r="A58" i="35"/>
  <c r="A57" i="35"/>
  <c r="A56" i="35"/>
  <c r="A55" i="35"/>
  <c r="A54" i="35"/>
  <c r="A53" i="35"/>
  <c r="A46" i="35"/>
  <c r="A45" i="35"/>
  <c r="A44" i="35"/>
  <c r="A43" i="35"/>
  <c r="A42" i="35"/>
  <c r="A41" i="35"/>
  <c r="E52" i="35"/>
  <c r="D64" i="35"/>
  <c r="C64" i="35"/>
  <c r="B40" i="35"/>
  <c r="L21" i="34"/>
  <c r="K21" i="34"/>
  <c r="J21" i="34"/>
  <c r="I21" i="34"/>
  <c r="H21" i="34"/>
  <c r="G21" i="34"/>
  <c r="F21" i="34"/>
  <c r="E21" i="34"/>
  <c r="D21" i="34"/>
  <c r="C21" i="34"/>
  <c r="AE20" i="34"/>
  <c r="AT20" i="34" s="1"/>
  <c r="W20" i="34"/>
  <c r="AP20" i="34" s="1"/>
  <c r="S20" i="34"/>
  <c r="AN20" i="34" s="1"/>
  <c r="AE19" i="34"/>
  <c r="AT19" i="34" s="1"/>
  <c r="AA19" i="34"/>
  <c r="AR19" i="34" s="1"/>
  <c r="W19" i="34"/>
  <c r="AP19" i="34" s="1"/>
  <c r="AE18" i="34"/>
  <c r="AT18" i="34" s="1"/>
  <c r="AA18" i="34"/>
  <c r="W18" i="34"/>
  <c r="AP18" i="34" s="1"/>
  <c r="S18" i="34"/>
  <c r="O18" i="34"/>
  <c r="AL18" i="34" s="1"/>
  <c r="L17" i="34"/>
  <c r="K17" i="34"/>
  <c r="J17" i="34"/>
  <c r="I17" i="34"/>
  <c r="H17" i="34"/>
  <c r="G17" i="34"/>
  <c r="F17" i="34"/>
  <c r="L14" i="34"/>
  <c r="K14" i="34"/>
  <c r="J14" i="34"/>
  <c r="I14" i="34"/>
  <c r="H14" i="34"/>
  <c r="G14" i="34"/>
  <c r="F14" i="34"/>
  <c r="E14" i="34"/>
  <c r="D14" i="34"/>
  <c r="C14" i="34"/>
  <c r="AG13" i="34"/>
  <c r="AU13" i="34" s="1"/>
  <c r="Y13" i="34"/>
  <c r="AQ13" i="34" s="1"/>
  <c r="U13" i="34"/>
  <c r="AO13" i="34" s="1"/>
  <c r="AG12" i="34"/>
  <c r="AU12" i="34" s="1"/>
  <c r="AC12" i="34"/>
  <c r="AS12" i="34" s="1"/>
  <c r="Y12" i="34"/>
  <c r="AQ12" i="34" s="1"/>
  <c r="O12" i="34"/>
  <c r="AL12" i="34" s="1"/>
  <c r="AG11" i="34"/>
  <c r="AU11" i="34" s="1"/>
  <c r="AC11" i="34"/>
  <c r="Y11" i="34"/>
  <c r="AQ11" i="34" s="1"/>
  <c r="U11" i="34"/>
  <c r="Q11" i="34"/>
  <c r="L10" i="34"/>
  <c r="K10" i="34"/>
  <c r="J10" i="34"/>
  <c r="I10" i="34"/>
  <c r="H10" i="34"/>
  <c r="G10" i="34"/>
  <c r="F10" i="34"/>
  <c r="L7" i="34"/>
  <c r="K7" i="34"/>
  <c r="J7" i="34"/>
  <c r="I7" i="34"/>
  <c r="H7" i="34"/>
  <c r="G7" i="34"/>
  <c r="F7" i="34"/>
  <c r="E7" i="34"/>
  <c r="D7" i="34"/>
  <c r="C7" i="34"/>
  <c r="AE6" i="34"/>
  <c r="AT6" i="34" s="1"/>
  <c r="AA6" i="34"/>
  <c r="AR6" i="34" s="1"/>
  <c r="W6" i="34"/>
  <c r="AP6" i="34" s="1"/>
  <c r="S6" i="34"/>
  <c r="AN6" i="34" s="1"/>
  <c r="O6" i="34"/>
  <c r="AL6" i="34" s="1"/>
  <c r="AE5" i="34"/>
  <c r="AT5" i="34" s="1"/>
  <c r="S5" i="34"/>
  <c r="AN5" i="34" s="1"/>
  <c r="AE4" i="34"/>
  <c r="AA4" i="34"/>
  <c r="W4" i="34"/>
  <c r="S4" i="34"/>
  <c r="L3" i="34"/>
  <c r="K3" i="34"/>
  <c r="J3" i="34"/>
  <c r="I3" i="34"/>
  <c r="H3" i="34"/>
  <c r="G3" i="34"/>
  <c r="F3" i="34"/>
  <c r="L21" i="33"/>
  <c r="K21" i="33"/>
  <c r="J21" i="33"/>
  <c r="I21" i="33"/>
  <c r="H21" i="33"/>
  <c r="G21" i="33"/>
  <c r="F21" i="33"/>
  <c r="E21" i="33"/>
  <c r="D21" i="33"/>
  <c r="C21" i="33"/>
  <c r="AG20" i="33"/>
  <c r="AV20" i="33" s="1"/>
  <c r="AE20" i="33"/>
  <c r="AU20" i="33" s="1"/>
  <c r="AC20" i="33"/>
  <c r="AT20" i="33" s="1"/>
  <c r="AA20" i="33"/>
  <c r="AS20" i="33" s="1"/>
  <c r="U20" i="33"/>
  <c r="AP20" i="33" s="1"/>
  <c r="S20" i="33"/>
  <c r="AO20" i="33" s="1"/>
  <c r="Q20" i="33"/>
  <c r="AN20" i="33" s="1"/>
  <c r="AG19" i="33"/>
  <c r="AV19" i="33" s="1"/>
  <c r="AC19" i="33"/>
  <c r="AT19" i="33" s="1"/>
  <c r="AA19" i="33"/>
  <c r="AS19" i="33" s="1"/>
  <c r="U19" i="33"/>
  <c r="AP19" i="33" s="1"/>
  <c r="Q19" i="33"/>
  <c r="AN19" i="33" s="1"/>
  <c r="AG18" i="33"/>
  <c r="AE18" i="33"/>
  <c r="AC18" i="33"/>
  <c r="AA18" i="33"/>
  <c r="Y18" i="33"/>
  <c r="AR18" i="33" s="1"/>
  <c r="Q18" i="33"/>
  <c r="AN18" i="33" s="1"/>
  <c r="R17" i="33"/>
  <c r="P17" i="33"/>
  <c r="L17" i="33"/>
  <c r="K17" i="33"/>
  <c r="J17" i="33"/>
  <c r="I17" i="33"/>
  <c r="H17" i="33"/>
  <c r="G17" i="33"/>
  <c r="F17" i="33"/>
  <c r="L14" i="33"/>
  <c r="K14" i="33"/>
  <c r="J14" i="33"/>
  <c r="I14" i="33"/>
  <c r="H14" i="33"/>
  <c r="G14" i="33"/>
  <c r="F14" i="33"/>
  <c r="E14" i="33"/>
  <c r="D14" i="33"/>
  <c r="C14" i="33"/>
  <c r="AG13" i="33"/>
  <c r="AV13" i="33" s="1"/>
  <c r="AE13" i="33"/>
  <c r="AU13" i="33" s="1"/>
  <c r="AC13" i="33"/>
  <c r="AT13" i="33" s="1"/>
  <c r="AA13" i="33"/>
  <c r="AS13" i="33" s="1"/>
  <c r="Y13" i="33"/>
  <c r="AR13" i="33" s="1"/>
  <c r="W13" i="33"/>
  <c r="AQ13" i="33" s="1"/>
  <c r="U13" i="33"/>
  <c r="AP13" i="33" s="1"/>
  <c r="S13" i="33"/>
  <c r="AO13" i="33" s="1"/>
  <c r="Q13" i="33"/>
  <c r="AN13" i="33" s="1"/>
  <c r="O13" i="33"/>
  <c r="AM13" i="33" s="1"/>
  <c r="AE12" i="33"/>
  <c r="AU12" i="33" s="1"/>
  <c r="AA12" i="33"/>
  <c r="AS12" i="33" s="1"/>
  <c r="W12" i="33"/>
  <c r="AQ12" i="33" s="1"/>
  <c r="U12" i="33"/>
  <c r="AP12" i="33" s="1"/>
  <c r="S12" i="33"/>
  <c r="AO12" i="33" s="1"/>
  <c r="O12" i="33"/>
  <c r="AM12" i="33" s="1"/>
  <c r="AE11" i="33"/>
  <c r="AA11" i="33"/>
  <c r="Y11" i="33"/>
  <c r="AR11" i="33" s="1"/>
  <c r="W11" i="33"/>
  <c r="AQ11" i="33" s="1"/>
  <c r="S11" i="33"/>
  <c r="O11" i="33"/>
  <c r="R10" i="33"/>
  <c r="P10" i="33"/>
  <c r="L10" i="33"/>
  <c r="K10" i="33"/>
  <c r="J10" i="33"/>
  <c r="I10" i="33"/>
  <c r="H10" i="33"/>
  <c r="G10" i="33"/>
  <c r="F10" i="33"/>
  <c r="L7" i="33"/>
  <c r="K7" i="33"/>
  <c r="J7" i="33"/>
  <c r="I7" i="33"/>
  <c r="H7" i="33"/>
  <c r="G7" i="33"/>
  <c r="F7" i="33"/>
  <c r="E7" i="33"/>
  <c r="D7" i="33"/>
  <c r="C7" i="33"/>
  <c r="AG6" i="33"/>
  <c r="AV6" i="33" s="1"/>
  <c r="AE6" i="33"/>
  <c r="AU6" i="33" s="1"/>
  <c r="Y6" i="33"/>
  <c r="AR6" i="33" s="1"/>
  <c r="W6" i="33"/>
  <c r="AQ6" i="33" s="1"/>
  <c r="U6" i="33"/>
  <c r="AP6" i="33" s="1"/>
  <c r="S6" i="33"/>
  <c r="AO6" i="33" s="1"/>
  <c r="Q6" i="33"/>
  <c r="AN6" i="33" s="1"/>
  <c r="O6" i="33"/>
  <c r="AM6" i="33" s="1"/>
  <c r="AG5" i="33"/>
  <c r="AV5" i="33" s="1"/>
  <c r="AE5" i="33"/>
  <c r="AU5" i="33" s="1"/>
  <c r="AC5" i="33"/>
  <c r="AT5" i="33" s="1"/>
  <c r="Y5" i="33"/>
  <c r="AR5" i="33" s="1"/>
  <c r="U5" i="33"/>
  <c r="AP5" i="33" s="1"/>
  <c r="Q5" i="33"/>
  <c r="AN5" i="33" s="1"/>
  <c r="O5" i="33"/>
  <c r="AM5" i="33" s="1"/>
  <c r="AG4" i="33"/>
  <c r="AV4" i="33" s="1"/>
  <c r="AE4" i="33"/>
  <c r="AC4" i="33"/>
  <c r="U4" i="33"/>
  <c r="AP4" i="33" s="1"/>
  <c r="S4" i="33"/>
  <c r="AO4" i="33" s="1"/>
  <c r="Q4" i="33"/>
  <c r="AN4" i="33" s="1"/>
  <c r="R3" i="33"/>
  <c r="P3" i="33"/>
  <c r="L3" i="33"/>
  <c r="K3" i="33"/>
  <c r="J3" i="33"/>
  <c r="I3" i="33"/>
  <c r="H3" i="33"/>
  <c r="G3" i="33"/>
  <c r="F3" i="33"/>
  <c r="AL21" i="32"/>
  <c r="L21" i="32"/>
  <c r="K21" i="32"/>
  <c r="J21" i="32"/>
  <c r="I21" i="32"/>
  <c r="H21" i="32"/>
  <c r="G21" i="32"/>
  <c r="F21" i="32"/>
  <c r="E21" i="32"/>
  <c r="D21" i="32"/>
  <c r="C21" i="32"/>
  <c r="U20" i="32"/>
  <c r="AP20" i="32" s="1"/>
  <c r="S20" i="32"/>
  <c r="AO20" i="32" s="1"/>
  <c r="AG19" i="32"/>
  <c r="AV19" i="32" s="1"/>
  <c r="AC19" i="32"/>
  <c r="AT19" i="32" s="1"/>
  <c r="Y19" i="32"/>
  <c r="AR19" i="32" s="1"/>
  <c r="U19" i="32"/>
  <c r="AP19" i="32" s="1"/>
  <c r="O19" i="32"/>
  <c r="AM19" i="32" s="1"/>
  <c r="AG18" i="32"/>
  <c r="AE18" i="32"/>
  <c r="AC18" i="32"/>
  <c r="AT18" i="32" s="1"/>
  <c r="AA18" i="32"/>
  <c r="Y18" i="32"/>
  <c r="W18" i="32"/>
  <c r="U18" i="32"/>
  <c r="AP18" i="32" s="1"/>
  <c r="S18" i="32"/>
  <c r="Q18" i="32"/>
  <c r="R17" i="32"/>
  <c r="P17" i="32"/>
  <c r="L17" i="32"/>
  <c r="K17" i="32"/>
  <c r="J17" i="32"/>
  <c r="I17" i="32"/>
  <c r="H17" i="32"/>
  <c r="G17" i="32"/>
  <c r="F17" i="32"/>
  <c r="AL14" i="32"/>
  <c r="L14" i="32"/>
  <c r="K14" i="32"/>
  <c r="J14" i="32"/>
  <c r="I14" i="32"/>
  <c r="H14" i="32"/>
  <c r="G14" i="32"/>
  <c r="F14" i="32"/>
  <c r="E14" i="32"/>
  <c r="D14" i="32"/>
  <c r="C14" i="32"/>
  <c r="AG13" i="32"/>
  <c r="AV13" i="32" s="1"/>
  <c r="AE13" i="32"/>
  <c r="AU13" i="32" s="1"/>
  <c r="AC13" i="32"/>
  <c r="AT13" i="32" s="1"/>
  <c r="Y13" i="32"/>
  <c r="AR13" i="32" s="1"/>
  <c r="U13" i="32"/>
  <c r="AP13" i="32" s="1"/>
  <c r="Q13" i="32"/>
  <c r="AN13" i="32" s="1"/>
  <c r="AC12" i="32"/>
  <c r="AT12" i="32" s="1"/>
  <c r="Y12" i="32"/>
  <c r="AR12" i="32" s="1"/>
  <c r="U12" i="32"/>
  <c r="AP12" i="32" s="1"/>
  <c r="S12" i="32"/>
  <c r="AO12" i="32" s="1"/>
  <c r="O12" i="32"/>
  <c r="AM12" i="32" s="1"/>
  <c r="AG11" i="32"/>
  <c r="AE11" i="32"/>
  <c r="AU11" i="32" s="1"/>
  <c r="AC11" i="32"/>
  <c r="AA11" i="32"/>
  <c r="Y11" i="32"/>
  <c r="U11" i="32"/>
  <c r="S11" i="32"/>
  <c r="Q11" i="32"/>
  <c r="O11" i="32"/>
  <c r="AM11" i="32" s="1"/>
  <c r="R10" i="32"/>
  <c r="P10" i="32"/>
  <c r="L10" i="32"/>
  <c r="K10" i="32"/>
  <c r="J10" i="32"/>
  <c r="I10" i="32"/>
  <c r="H10" i="32"/>
  <c r="G10" i="32"/>
  <c r="F10" i="32"/>
  <c r="L7" i="32"/>
  <c r="K7" i="32"/>
  <c r="J7" i="32"/>
  <c r="I7" i="32"/>
  <c r="H7" i="32"/>
  <c r="G7" i="32"/>
  <c r="F7" i="32"/>
  <c r="E7" i="32"/>
  <c r="D7" i="32"/>
  <c r="C7" i="32"/>
  <c r="AG6" i="32"/>
  <c r="AV6" i="32" s="1"/>
  <c r="AA6" i="32"/>
  <c r="AS6" i="32" s="1"/>
  <c r="W6" i="32"/>
  <c r="AQ6" i="32" s="1"/>
  <c r="U6" i="32"/>
  <c r="AP6" i="32" s="1"/>
  <c r="S6" i="32"/>
  <c r="AO6" i="32" s="1"/>
  <c r="Q6" i="32"/>
  <c r="AN6" i="32" s="1"/>
  <c r="AG5" i="32"/>
  <c r="AV5" i="32" s="1"/>
  <c r="AC5" i="32"/>
  <c r="AT5" i="32" s="1"/>
  <c r="AA5" i="32"/>
  <c r="AS5" i="32" s="1"/>
  <c r="Y5" i="32"/>
  <c r="AR5" i="32" s="1"/>
  <c r="Q5" i="32"/>
  <c r="AN5" i="32" s="1"/>
  <c r="AG4" i="32"/>
  <c r="AE4" i="32"/>
  <c r="AC4" i="32"/>
  <c r="Y4" i="32"/>
  <c r="AR4" i="32" s="1"/>
  <c r="U4" i="32"/>
  <c r="Q4" i="32"/>
  <c r="AN4" i="32" s="1"/>
  <c r="R3" i="32"/>
  <c r="P3" i="32"/>
  <c r="L3" i="32"/>
  <c r="K3" i="32"/>
  <c r="J3" i="32"/>
  <c r="I3" i="32"/>
  <c r="H3" i="32"/>
  <c r="G3" i="32"/>
  <c r="F3" i="32"/>
  <c r="AL21" i="31"/>
  <c r="L21" i="31"/>
  <c r="K21" i="31"/>
  <c r="J21" i="31"/>
  <c r="I21" i="31"/>
  <c r="H21" i="31"/>
  <c r="G21" i="31"/>
  <c r="F21" i="31"/>
  <c r="E21" i="31"/>
  <c r="D21" i="31"/>
  <c r="C21" i="31"/>
  <c r="AG20" i="31"/>
  <c r="AV20" i="31" s="1"/>
  <c r="AE20" i="31"/>
  <c r="AU20" i="31" s="1"/>
  <c r="AC20" i="31"/>
  <c r="AT20" i="31" s="1"/>
  <c r="AA20" i="31"/>
  <c r="AS20" i="31" s="1"/>
  <c r="U20" i="31"/>
  <c r="AP20" i="31" s="1"/>
  <c r="S20" i="31"/>
  <c r="AO20" i="31" s="1"/>
  <c r="AG19" i="31"/>
  <c r="AV19" i="31" s="1"/>
  <c r="AE19" i="31"/>
  <c r="AU19" i="31" s="1"/>
  <c r="AC19" i="31"/>
  <c r="AT19" i="31" s="1"/>
  <c r="AA19" i="31"/>
  <c r="AS19" i="31" s="1"/>
  <c r="Y19" i="31"/>
  <c r="AR19" i="31" s="1"/>
  <c r="W19" i="31"/>
  <c r="AQ19" i="31" s="1"/>
  <c r="U19" i="31"/>
  <c r="AP19" i="31" s="1"/>
  <c r="S19" i="31"/>
  <c r="AO19" i="31" s="1"/>
  <c r="Q19" i="31"/>
  <c r="AN19" i="31" s="1"/>
  <c r="O19" i="31"/>
  <c r="AM19" i="31" s="1"/>
  <c r="AE18" i="31"/>
  <c r="AA18" i="31"/>
  <c r="AS18" i="31" s="1"/>
  <c r="Y18" i="31"/>
  <c r="W18" i="31"/>
  <c r="S18" i="31"/>
  <c r="AO18" i="31" s="1"/>
  <c r="L17" i="31"/>
  <c r="K17" i="31"/>
  <c r="J17" i="31"/>
  <c r="I17" i="31"/>
  <c r="H17" i="31"/>
  <c r="G17" i="31"/>
  <c r="F17" i="31"/>
  <c r="AL14" i="31"/>
  <c r="L14" i="31"/>
  <c r="K14" i="31"/>
  <c r="J14" i="31"/>
  <c r="I14" i="31"/>
  <c r="H14" i="31"/>
  <c r="G14" i="31"/>
  <c r="F14" i="31"/>
  <c r="E14" i="31"/>
  <c r="D14" i="31"/>
  <c r="C14" i="31"/>
  <c r="AG13" i="31"/>
  <c r="AV13" i="31" s="1"/>
  <c r="AE13" i="31"/>
  <c r="AU13" i="31" s="1"/>
  <c r="AC13" i="31"/>
  <c r="AT13" i="31" s="1"/>
  <c r="AA13" i="31"/>
  <c r="AS13" i="31" s="1"/>
  <c r="Y13" i="31"/>
  <c r="AR13" i="31" s="1"/>
  <c r="W13" i="31"/>
  <c r="AQ13" i="31" s="1"/>
  <c r="U13" i="31"/>
  <c r="AP13" i="31" s="1"/>
  <c r="Q13" i="31"/>
  <c r="AN13" i="31" s="1"/>
  <c r="O13" i="31"/>
  <c r="AM13" i="31" s="1"/>
  <c r="AG12" i="31"/>
  <c r="AV12" i="31" s="1"/>
  <c r="AE12" i="31"/>
  <c r="AU12" i="31" s="1"/>
  <c r="AC12" i="31"/>
  <c r="AT12" i="31" s="1"/>
  <c r="AA12" i="31"/>
  <c r="AS12" i="31" s="1"/>
  <c r="W12" i="31"/>
  <c r="AQ12" i="31" s="1"/>
  <c r="U12" i="31"/>
  <c r="AP12" i="31" s="1"/>
  <c r="S12" i="31"/>
  <c r="AO12" i="31" s="1"/>
  <c r="Q12" i="31"/>
  <c r="AN12" i="31" s="1"/>
  <c r="O12" i="31"/>
  <c r="AM12" i="31" s="1"/>
  <c r="AG11" i="31"/>
  <c r="AV11" i="31" s="1"/>
  <c r="AA11" i="31"/>
  <c r="W11" i="31"/>
  <c r="AQ11" i="31" s="1"/>
  <c r="S11" i="31"/>
  <c r="Q11" i="31"/>
  <c r="L10" i="31"/>
  <c r="K10" i="31"/>
  <c r="J10" i="31"/>
  <c r="I10" i="31"/>
  <c r="H10" i="31"/>
  <c r="G10" i="31"/>
  <c r="F10" i="31"/>
  <c r="AL7" i="31"/>
  <c r="L7" i="31"/>
  <c r="K7" i="31"/>
  <c r="J7" i="31"/>
  <c r="I7" i="31"/>
  <c r="H7" i="31"/>
  <c r="G7" i="31"/>
  <c r="F7" i="31"/>
  <c r="E7" i="31"/>
  <c r="D7" i="31"/>
  <c r="C7" i="31"/>
  <c r="AG6" i="31"/>
  <c r="AV6" i="31" s="1"/>
  <c r="AE6" i="31"/>
  <c r="AU6" i="31" s="1"/>
  <c r="AA6" i="31"/>
  <c r="AS6" i="31" s="1"/>
  <c r="W6" i="31"/>
  <c r="AQ6" i="31" s="1"/>
  <c r="U6" i="31"/>
  <c r="AP6" i="31" s="1"/>
  <c r="S6" i="31"/>
  <c r="AO6" i="31" s="1"/>
  <c r="Q6" i="31"/>
  <c r="AN6" i="31" s="1"/>
  <c r="AG5" i="31"/>
  <c r="AV5" i="31" s="1"/>
  <c r="AC5" i="31"/>
  <c r="AT5" i="31" s="1"/>
  <c r="AA5" i="31"/>
  <c r="AS5" i="31" s="1"/>
  <c r="Y5" i="31"/>
  <c r="W5" i="31"/>
  <c r="AQ5" i="31" s="1"/>
  <c r="U5" i="31"/>
  <c r="AP5" i="31" s="1"/>
  <c r="S5" i="31"/>
  <c r="AO5" i="31" s="1"/>
  <c r="Q5" i="31"/>
  <c r="AN5" i="31" s="1"/>
  <c r="O5" i="31"/>
  <c r="AM5" i="31" s="1"/>
  <c r="AG4" i="31"/>
  <c r="AV4" i="31" s="1"/>
  <c r="AC4" i="31"/>
  <c r="AT4" i="31" s="1"/>
  <c r="Y4" i="31"/>
  <c r="AR4" i="31" s="1"/>
  <c r="W4" i="31"/>
  <c r="S4" i="31"/>
  <c r="Q4" i="31"/>
  <c r="AN4" i="31" s="1"/>
  <c r="L3" i="31"/>
  <c r="K3" i="31"/>
  <c r="J3" i="31"/>
  <c r="I3" i="31"/>
  <c r="H3" i="31"/>
  <c r="G3" i="31"/>
  <c r="F3" i="31"/>
  <c r="L21" i="30"/>
  <c r="K21" i="30"/>
  <c r="J21" i="30"/>
  <c r="I21" i="30"/>
  <c r="H21" i="30"/>
  <c r="G21" i="30"/>
  <c r="F21" i="30"/>
  <c r="E21" i="30"/>
  <c r="D21" i="30"/>
  <c r="C21" i="30"/>
  <c r="AG20" i="30"/>
  <c r="AW20" i="30" s="1"/>
  <c r="AC20" i="30"/>
  <c r="AU20" i="30" s="1"/>
  <c r="W20" i="30"/>
  <c r="AR20" i="30" s="1"/>
  <c r="U20" i="30"/>
  <c r="AQ20" i="30" s="1"/>
  <c r="Q20" i="30"/>
  <c r="AO20" i="30" s="1"/>
  <c r="O20" i="30"/>
  <c r="AN20" i="30" s="1"/>
  <c r="AG19" i="30"/>
  <c r="AW19" i="30" s="1"/>
  <c r="AE19" i="30"/>
  <c r="AV19" i="30" s="1"/>
  <c r="AC19" i="30"/>
  <c r="AU19" i="30" s="1"/>
  <c r="AA19" i="30"/>
  <c r="AT19" i="30" s="1"/>
  <c r="Y19" i="30"/>
  <c r="AS19" i="30" s="1"/>
  <c r="U19" i="30"/>
  <c r="AQ19" i="30" s="1"/>
  <c r="S19" i="30"/>
  <c r="AP19" i="30" s="1"/>
  <c r="Q19" i="30"/>
  <c r="AO19" i="30" s="1"/>
  <c r="O19" i="30"/>
  <c r="AN19" i="30" s="1"/>
  <c r="AG18" i="30"/>
  <c r="AW18" i="30" s="1"/>
  <c r="AE18" i="30"/>
  <c r="AC18" i="30"/>
  <c r="AA18" i="30"/>
  <c r="Y18" i="30"/>
  <c r="W18" i="30"/>
  <c r="S18" i="30"/>
  <c r="Q18" i="30"/>
  <c r="V17" i="30"/>
  <c r="L17" i="30"/>
  <c r="K17" i="30"/>
  <c r="J17" i="30"/>
  <c r="I17" i="30"/>
  <c r="H17" i="30"/>
  <c r="G17" i="30"/>
  <c r="F17" i="30"/>
  <c r="L14" i="30"/>
  <c r="K14" i="30"/>
  <c r="J14" i="30"/>
  <c r="I14" i="30"/>
  <c r="H14" i="30"/>
  <c r="G14" i="30"/>
  <c r="F14" i="30"/>
  <c r="E14" i="30"/>
  <c r="D14" i="30"/>
  <c r="C14" i="30"/>
  <c r="AA13" i="30"/>
  <c r="AT13" i="30" s="1"/>
  <c r="W13" i="30"/>
  <c r="AR13" i="30" s="1"/>
  <c r="U13" i="30"/>
  <c r="AQ13" i="30" s="1"/>
  <c r="S13" i="30"/>
  <c r="AP13" i="30" s="1"/>
  <c r="O13" i="30"/>
  <c r="AN13" i="30" s="1"/>
  <c r="AE12" i="30"/>
  <c r="AC12" i="30"/>
  <c r="AU12" i="30" s="1"/>
  <c r="AA12" i="30"/>
  <c r="AT12" i="30" s="1"/>
  <c r="Y12" i="30"/>
  <c r="AS12" i="30" s="1"/>
  <c r="W12" i="30"/>
  <c r="U12" i="30"/>
  <c r="AQ12" i="30" s="1"/>
  <c r="S12" i="30"/>
  <c r="AP12" i="30" s="1"/>
  <c r="AG11" i="30"/>
  <c r="AE11" i="30"/>
  <c r="AV11" i="30" s="1"/>
  <c r="AC11" i="30"/>
  <c r="AU11" i="30" s="1"/>
  <c r="AA11" i="30"/>
  <c r="AT11" i="30" s="1"/>
  <c r="Y11" i="30"/>
  <c r="U11" i="30"/>
  <c r="S11" i="30"/>
  <c r="L10" i="30"/>
  <c r="K10" i="30"/>
  <c r="J10" i="30"/>
  <c r="I10" i="30"/>
  <c r="H10" i="30"/>
  <c r="G10" i="30"/>
  <c r="F10" i="30"/>
  <c r="L7" i="30"/>
  <c r="K7" i="30"/>
  <c r="J7" i="30"/>
  <c r="I7" i="30"/>
  <c r="H7" i="30"/>
  <c r="G7" i="30"/>
  <c r="F7" i="30"/>
  <c r="E7" i="30"/>
  <c r="D7" i="30"/>
  <c r="C7" i="30"/>
  <c r="AE6" i="30"/>
  <c r="AV6" i="30" s="1"/>
  <c r="AC6" i="30"/>
  <c r="AU6" i="30" s="1"/>
  <c r="AA6" i="30"/>
  <c r="AT6" i="30" s="1"/>
  <c r="Y6" i="30"/>
  <c r="AS6" i="30" s="1"/>
  <c r="W6" i="30"/>
  <c r="AR6" i="30" s="1"/>
  <c r="U6" i="30"/>
  <c r="AQ6" i="30" s="1"/>
  <c r="S6" i="30"/>
  <c r="AP6" i="30" s="1"/>
  <c r="O6" i="30"/>
  <c r="AN6" i="30" s="1"/>
  <c r="AG5" i="30"/>
  <c r="AW5" i="30" s="1"/>
  <c r="AE5" i="30"/>
  <c r="AV5" i="30" s="1"/>
  <c r="AC5" i="30"/>
  <c r="AU5" i="30" s="1"/>
  <c r="Y5" i="30"/>
  <c r="AS5" i="30" s="1"/>
  <c r="U5" i="30"/>
  <c r="AQ5" i="30" s="1"/>
  <c r="Q5" i="30"/>
  <c r="AO5" i="30" s="1"/>
  <c r="O5" i="30"/>
  <c r="AN5" i="30" s="1"/>
  <c r="AG4" i="30"/>
  <c r="AE4" i="30"/>
  <c r="AC4" i="30"/>
  <c r="AA4" i="30"/>
  <c r="AT4" i="30" s="1"/>
  <c r="Y4" i="30"/>
  <c r="U4" i="30"/>
  <c r="Q4" i="30"/>
  <c r="O4" i="30"/>
  <c r="L3" i="30"/>
  <c r="K3" i="30"/>
  <c r="J3" i="30"/>
  <c r="I3" i="30"/>
  <c r="H3" i="30"/>
  <c r="G3" i="30"/>
  <c r="F3" i="30"/>
  <c r="AI21" i="33" l="1"/>
  <c r="AJ21" i="30"/>
  <c r="AI7" i="31"/>
  <c r="E35" i="35"/>
  <c r="E16" i="40"/>
  <c r="E36" i="35"/>
  <c r="E17" i="40"/>
  <c r="D36" i="35"/>
  <c r="D17" i="40"/>
  <c r="F21" i="35"/>
  <c r="F10" i="40"/>
  <c r="C21" i="40"/>
  <c r="C28" i="35"/>
  <c r="B10" i="40"/>
  <c r="B21" i="35"/>
  <c r="E22" i="35"/>
  <c r="E11" i="40"/>
  <c r="B20" i="40"/>
  <c r="B27" i="35"/>
  <c r="AI21" i="31"/>
  <c r="AH14" i="34"/>
  <c r="C22" i="35"/>
  <c r="C11" i="40"/>
  <c r="D22" i="40"/>
  <c r="D29" i="35"/>
  <c r="B22" i="35"/>
  <c r="B11" i="40"/>
  <c r="C29" i="35"/>
  <c r="C22" i="40"/>
  <c r="D21" i="35"/>
  <c r="D10" i="40"/>
  <c r="AI14" i="32"/>
  <c r="F27" i="35"/>
  <c r="F20" i="40"/>
  <c r="F34" i="35"/>
  <c r="F15" i="40"/>
  <c r="AJ14" i="30"/>
  <c r="AI14" i="33"/>
  <c r="F22" i="40"/>
  <c r="F29" i="35"/>
  <c r="B35" i="35"/>
  <c r="B16" i="40"/>
  <c r="D27" i="35"/>
  <c r="D20" i="40"/>
  <c r="F21" i="40"/>
  <c r="F28" i="35"/>
  <c r="D22" i="35"/>
  <c r="D11" i="40"/>
  <c r="AH7" i="34"/>
  <c r="AI14" i="31"/>
  <c r="C20" i="40"/>
  <c r="C27" i="35"/>
  <c r="AI7" i="32"/>
  <c r="AH21" i="34"/>
  <c r="B22" i="40"/>
  <c r="B29" i="35"/>
  <c r="B36" i="35"/>
  <c r="B17" i="40"/>
  <c r="C21" i="35"/>
  <c r="C10" i="40"/>
  <c r="C35" i="35"/>
  <c r="C16" i="40"/>
  <c r="D35" i="35"/>
  <c r="D16" i="40"/>
  <c r="E21" i="40"/>
  <c r="E28" i="35"/>
  <c r="D21" i="40"/>
  <c r="D28" i="35"/>
  <c r="AJ7" i="30"/>
  <c r="AI21" i="32"/>
  <c r="F36" i="35"/>
  <c r="F17" i="40"/>
  <c r="C36" i="35"/>
  <c r="C17" i="40"/>
  <c r="E21" i="35"/>
  <c r="E10" i="40"/>
  <c r="E29" i="35"/>
  <c r="E22" i="40"/>
  <c r="F22" i="35"/>
  <c r="F11" i="40"/>
  <c r="F35" i="35"/>
  <c r="F16" i="40"/>
  <c r="AS11" i="32"/>
  <c r="AS14" i="32" s="1"/>
  <c r="D56" i="35" s="1"/>
  <c r="AO11" i="32"/>
  <c r="AO14" i="32" s="1"/>
  <c r="D60" i="35" s="1"/>
  <c r="AQ11" i="32"/>
  <c r="AQ14" i="32" s="1"/>
  <c r="D54" i="35" s="1"/>
  <c r="C33" i="35"/>
  <c r="B19" i="35"/>
  <c r="D40" i="35"/>
  <c r="E40" i="35"/>
  <c r="C52" i="35"/>
  <c r="C19" i="35"/>
  <c r="D19" i="35"/>
  <c r="E19" i="35"/>
  <c r="D26" i="35"/>
  <c r="B33" i="35"/>
  <c r="AS7" i="32"/>
  <c r="D44" i="35" s="1"/>
  <c r="AT14" i="31"/>
  <c r="C57" i="35" s="1"/>
  <c r="AU11" i="31"/>
  <c r="AU14" i="31" s="1"/>
  <c r="C58" i="35" s="1"/>
  <c r="AE14" i="31"/>
  <c r="Y21" i="31"/>
  <c r="AC14" i="33"/>
  <c r="U7" i="31"/>
  <c r="AP7" i="33"/>
  <c r="E41" i="35" s="1"/>
  <c r="AQ7" i="33"/>
  <c r="E42" i="35" s="1"/>
  <c r="AR21" i="33"/>
  <c r="E67" i="35" s="1"/>
  <c r="AM14" i="32"/>
  <c r="C14" i="35" s="1"/>
  <c r="AQ14" i="33"/>
  <c r="E54" i="35" s="1"/>
  <c r="S14" i="32"/>
  <c r="AE14" i="34"/>
  <c r="Q14" i="34"/>
  <c r="AT14" i="30"/>
  <c r="B56" i="35" s="1"/>
  <c r="S14" i="30"/>
  <c r="E26" i="35"/>
  <c r="C40" i="35"/>
  <c r="E64" i="35"/>
  <c r="B52" i="35"/>
  <c r="D33" i="35"/>
  <c r="D52" i="35"/>
  <c r="B26" i="35"/>
  <c r="E33" i="35"/>
  <c r="B64" i="35"/>
  <c r="C26" i="35"/>
  <c r="Q7" i="30"/>
  <c r="AG14" i="30"/>
  <c r="AW11" i="30"/>
  <c r="AW14" i="30" s="1"/>
  <c r="AR5" i="31"/>
  <c r="AR7" i="31" s="1"/>
  <c r="C43" i="35" s="1"/>
  <c r="Y7" i="31"/>
  <c r="AU4" i="30"/>
  <c r="AU7" i="30" s="1"/>
  <c r="B45" i="35" s="1"/>
  <c r="AC7" i="30"/>
  <c r="AA7" i="30"/>
  <c r="AT5" i="30"/>
  <c r="AT7" i="30" s="1"/>
  <c r="B44" i="35" s="1"/>
  <c r="AO11" i="30"/>
  <c r="AO14" i="30" s="1"/>
  <c r="B59" i="35" s="1"/>
  <c r="Q14" i="30"/>
  <c r="AC21" i="30"/>
  <c r="AU18" i="30"/>
  <c r="AU21" i="30" s="1"/>
  <c r="B69" i="35" s="1"/>
  <c r="AQ4" i="30"/>
  <c r="AQ7" i="30" s="1"/>
  <c r="B41" i="35" s="1"/>
  <c r="U7" i="30"/>
  <c r="AR7" i="30"/>
  <c r="B42" i="35" s="1"/>
  <c r="AU14" i="30"/>
  <c r="B57" i="35" s="1"/>
  <c r="AR18" i="30"/>
  <c r="AR21" i="30" s="1"/>
  <c r="B66" i="35" s="1"/>
  <c r="W21" i="30"/>
  <c r="AW21" i="30"/>
  <c r="AE7" i="30"/>
  <c r="O7" i="30"/>
  <c r="AG7" i="30"/>
  <c r="U14" i="30"/>
  <c r="AE14" i="30"/>
  <c r="AV12" i="30"/>
  <c r="AV14" i="30" s="1"/>
  <c r="B58" i="35" s="1"/>
  <c r="AV18" i="30"/>
  <c r="AV21" i="30" s="1"/>
  <c r="B70" i="35" s="1"/>
  <c r="AE21" i="30"/>
  <c r="AN12" i="30"/>
  <c r="O14" i="30"/>
  <c r="U21" i="30"/>
  <c r="AQ18" i="30"/>
  <c r="AQ21" i="30" s="1"/>
  <c r="B65" i="35" s="1"/>
  <c r="AP5" i="30"/>
  <c r="AP7" i="30" s="1"/>
  <c r="B48" i="35" s="1"/>
  <c r="S7" i="30"/>
  <c r="Y7" i="30"/>
  <c r="AN18" i="30"/>
  <c r="O21" i="30"/>
  <c r="Y21" i="30"/>
  <c r="AA7" i="31"/>
  <c r="AS4" i="31"/>
  <c r="AS7" i="31" s="1"/>
  <c r="C44" i="35" s="1"/>
  <c r="AT7" i="31"/>
  <c r="C45" i="35" s="1"/>
  <c r="AS11" i="30"/>
  <c r="AS14" i="30" s="1"/>
  <c r="B55" i="35" s="1"/>
  <c r="Y14" i="30"/>
  <c r="W14" i="30"/>
  <c r="AR12" i="30"/>
  <c r="AR14" i="30" s="1"/>
  <c r="B54" i="35" s="1"/>
  <c r="Q21" i="30"/>
  <c r="AO4" i="31"/>
  <c r="AO7" i="31" s="1"/>
  <c r="C48" i="35" s="1"/>
  <c r="S7" i="31"/>
  <c r="AS4" i="30"/>
  <c r="AS7" i="30" s="1"/>
  <c r="B43" i="35" s="1"/>
  <c r="Y14" i="32"/>
  <c r="AR11" i="32"/>
  <c r="AR14" i="32" s="1"/>
  <c r="D55" i="35" s="1"/>
  <c r="AP11" i="30"/>
  <c r="AP14" i="30" s="1"/>
  <c r="B60" i="35" s="1"/>
  <c r="AE7" i="31"/>
  <c r="AU4" i="31"/>
  <c r="AU7" i="31" s="1"/>
  <c r="C46" i="35" s="1"/>
  <c r="AQ14" i="31"/>
  <c r="C54" i="35" s="1"/>
  <c r="AG14" i="31"/>
  <c r="AQ18" i="31"/>
  <c r="AQ21" i="31" s="1"/>
  <c r="C66" i="35" s="1"/>
  <c r="W21" i="31"/>
  <c r="AG21" i="31"/>
  <c r="AV18" i="31"/>
  <c r="AV21" i="31" s="1"/>
  <c r="O7" i="33"/>
  <c r="AM4" i="33"/>
  <c r="AS18" i="30"/>
  <c r="AS21" i="30" s="1"/>
  <c r="B67" i="35" s="1"/>
  <c r="U21" i="31"/>
  <c r="AP18" i="31"/>
  <c r="AP21" i="31" s="1"/>
  <c r="C65" i="35" s="1"/>
  <c r="AQ11" i="30"/>
  <c r="AQ14" i="30" s="1"/>
  <c r="B53" i="35" s="1"/>
  <c r="S21" i="30"/>
  <c r="AT18" i="30"/>
  <c r="AT21" i="30" s="1"/>
  <c r="B68" i="35" s="1"/>
  <c r="AA21" i="30"/>
  <c r="AG21" i="30"/>
  <c r="AQ4" i="31"/>
  <c r="AQ7" i="31" s="1"/>
  <c r="C42" i="35" s="1"/>
  <c r="W7" i="31"/>
  <c r="Q7" i="31"/>
  <c r="AM14" i="31"/>
  <c r="C13" i="35" s="1"/>
  <c r="AR11" i="31"/>
  <c r="AR14" i="31" s="1"/>
  <c r="C55" i="35" s="1"/>
  <c r="Y14" i="31"/>
  <c r="AO7" i="32"/>
  <c r="D48" i="35" s="1"/>
  <c r="AV7" i="32"/>
  <c r="AG7" i="32"/>
  <c r="AV4" i="30"/>
  <c r="AV7" i="30" s="1"/>
  <c r="B46" i="35" s="1"/>
  <c r="O7" i="31"/>
  <c r="AM4" i="31"/>
  <c r="AV7" i="31"/>
  <c r="Q14" i="31"/>
  <c r="W14" i="31"/>
  <c r="O21" i="31"/>
  <c r="AM18" i="31"/>
  <c r="C34" i="35" s="1"/>
  <c r="S21" i="31"/>
  <c r="U7" i="32"/>
  <c r="AP4" i="32"/>
  <c r="AP7" i="32" s="1"/>
  <c r="D41" i="35" s="1"/>
  <c r="AP21" i="32"/>
  <c r="D65" i="35" s="1"/>
  <c r="AC21" i="32"/>
  <c r="AN4" i="30"/>
  <c r="AO4" i="30"/>
  <c r="AO7" i="30" s="1"/>
  <c r="B47" i="35" s="1"/>
  <c r="AW4" i="30"/>
  <c r="AW7" i="30" s="1"/>
  <c r="W7" i="30"/>
  <c r="AA14" i="30"/>
  <c r="AO18" i="30"/>
  <c r="AO21" i="30" s="1"/>
  <c r="B71" i="35" s="1"/>
  <c r="AS11" i="31"/>
  <c r="AS14" i="31" s="1"/>
  <c r="C56" i="35" s="1"/>
  <c r="AA14" i="31"/>
  <c r="AN11" i="31"/>
  <c r="AN14" i="31" s="1"/>
  <c r="C59" i="35" s="1"/>
  <c r="AR18" i="31"/>
  <c r="AR21" i="31" s="1"/>
  <c r="C67" i="35" s="1"/>
  <c r="W7" i="32"/>
  <c r="AQ4" i="32"/>
  <c r="AQ7" i="32" s="1"/>
  <c r="D42" i="35" s="1"/>
  <c r="AP18" i="30"/>
  <c r="AP21" i="30" s="1"/>
  <c r="B72" i="35" s="1"/>
  <c r="AN7" i="31"/>
  <c r="C47" i="35" s="1"/>
  <c r="S14" i="31"/>
  <c r="AO11" i="31"/>
  <c r="AO14" i="31" s="1"/>
  <c r="C60" i="35" s="1"/>
  <c r="Q21" i="31"/>
  <c r="AN18" i="31"/>
  <c r="AN21" i="31" s="1"/>
  <c r="C71" i="35" s="1"/>
  <c r="AR7" i="32"/>
  <c r="D43" i="35" s="1"/>
  <c r="AC14" i="30"/>
  <c r="AP4" i="31"/>
  <c r="AP7" i="31" s="1"/>
  <c r="C41" i="35" s="1"/>
  <c r="AG7" i="31"/>
  <c r="AC14" i="31"/>
  <c r="AV14" i="31"/>
  <c r="O14" i="31"/>
  <c r="AC21" i="31"/>
  <c r="AT18" i="31"/>
  <c r="AT21" i="31" s="1"/>
  <c r="C69" i="35" s="1"/>
  <c r="Y7" i="32"/>
  <c r="AC7" i="31"/>
  <c r="U14" i="31"/>
  <c r="AP11" i="31"/>
  <c r="AP14" i="31" s="1"/>
  <c r="C53" i="35" s="1"/>
  <c r="AO21" i="31"/>
  <c r="C72" i="35" s="1"/>
  <c r="AE21" i="31"/>
  <c r="AU18" i="31"/>
  <c r="AU21" i="31" s="1"/>
  <c r="C70" i="35" s="1"/>
  <c r="AA21" i="32"/>
  <c r="AS18" i="32"/>
  <c r="AS21" i="32" s="1"/>
  <c r="D68" i="35" s="1"/>
  <c r="AC14" i="32"/>
  <c r="AT11" i="32"/>
  <c r="AT14" i="32" s="1"/>
  <c r="D57" i="35" s="1"/>
  <c r="AE21" i="32"/>
  <c r="AU18" i="32"/>
  <c r="AU21" i="32" s="1"/>
  <c r="D70" i="35" s="1"/>
  <c r="AS7" i="33"/>
  <c r="E44" i="35" s="1"/>
  <c r="AR14" i="33"/>
  <c r="E55" i="35" s="1"/>
  <c r="U21" i="33"/>
  <c r="AS21" i="31"/>
  <c r="C68" i="35" s="1"/>
  <c r="U14" i="32"/>
  <c r="AP11" i="32"/>
  <c r="AP14" i="32" s="1"/>
  <c r="D53" i="35" s="1"/>
  <c r="AQ18" i="32"/>
  <c r="AQ21" i="32" s="1"/>
  <c r="D66" i="35" s="1"/>
  <c r="W21" i="32"/>
  <c r="AC7" i="33"/>
  <c r="AT4" i="33"/>
  <c r="AT7" i="33" s="1"/>
  <c r="E45" i="35" s="1"/>
  <c r="AO11" i="33"/>
  <c r="AO14" i="33" s="1"/>
  <c r="E60" i="35" s="1"/>
  <c r="S14" i="33"/>
  <c r="AU14" i="34"/>
  <c r="AE14" i="32"/>
  <c r="AU14" i="32"/>
  <c r="D58" i="35" s="1"/>
  <c r="AA14" i="32"/>
  <c r="O21" i="32"/>
  <c r="AM18" i="32"/>
  <c r="D34" i="35" s="1"/>
  <c r="AG21" i="32"/>
  <c r="U21" i="32"/>
  <c r="S7" i="33"/>
  <c r="AE7" i="33"/>
  <c r="AU4" i="33"/>
  <c r="AU7" i="33" s="1"/>
  <c r="E46" i="35" s="1"/>
  <c r="AA7" i="32"/>
  <c r="Q7" i="32"/>
  <c r="W14" i="32"/>
  <c r="Y21" i="32"/>
  <c r="AM4" i="32"/>
  <c r="O7" i="32"/>
  <c r="AC7" i="32"/>
  <c r="AT4" i="32"/>
  <c r="AT7" i="32" s="1"/>
  <c r="D45" i="35" s="1"/>
  <c r="O14" i="32"/>
  <c r="AV11" i="32"/>
  <c r="AV14" i="32" s="1"/>
  <c r="AG14" i="32"/>
  <c r="Q21" i="32"/>
  <c r="AV11" i="33"/>
  <c r="AV14" i="33" s="1"/>
  <c r="AG14" i="33"/>
  <c r="AN7" i="32"/>
  <c r="D47" i="35" s="1"/>
  <c r="Y7" i="33"/>
  <c r="AA21" i="31"/>
  <c r="S7" i="32"/>
  <c r="AU4" i="32"/>
  <c r="AU7" i="32" s="1"/>
  <c r="D46" i="35" s="1"/>
  <c r="AE7" i="32"/>
  <c r="AN11" i="32"/>
  <c r="AN14" i="32" s="1"/>
  <c r="D59" i="35" s="1"/>
  <c r="Q14" i="32"/>
  <c r="S21" i="32"/>
  <c r="AO18" i="32"/>
  <c r="AO21" i="32" s="1"/>
  <c r="D72" i="35" s="1"/>
  <c r="AT21" i="32"/>
  <c r="D69" i="35" s="1"/>
  <c r="AR7" i="33"/>
  <c r="E43" i="35" s="1"/>
  <c r="Y14" i="33"/>
  <c r="AS4" i="34"/>
  <c r="AS7" i="34" s="1"/>
  <c r="F45" i="35" s="1"/>
  <c r="AC7" i="34"/>
  <c r="AR18" i="32"/>
  <c r="AR21" i="32" s="1"/>
  <c r="D67" i="35" s="1"/>
  <c r="AN7" i="33"/>
  <c r="E47" i="35" s="1"/>
  <c r="AO7" i="33"/>
  <c r="E48" i="35" s="1"/>
  <c r="AN11" i="33"/>
  <c r="AN14" i="33" s="1"/>
  <c r="E59" i="35" s="1"/>
  <c r="Q14" i="33"/>
  <c r="AA14" i="33"/>
  <c r="AP21" i="33"/>
  <c r="E65" i="35" s="1"/>
  <c r="AT18" i="33"/>
  <c r="AT21" i="33" s="1"/>
  <c r="E69" i="35" s="1"/>
  <c r="AC21" i="33"/>
  <c r="AQ21" i="33"/>
  <c r="E66" i="35" s="1"/>
  <c r="Y7" i="34"/>
  <c r="AQ4" i="34"/>
  <c r="AQ7" i="34" s="1"/>
  <c r="F43" i="35" s="1"/>
  <c r="U7" i="33"/>
  <c r="U14" i="33"/>
  <c r="AS11" i="33"/>
  <c r="AS14" i="33" s="1"/>
  <c r="E56" i="35" s="1"/>
  <c r="AM7" i="34"/>
  <c r="F47" i="35" s="1"/>
  <c r="AN18" i="32"/>
  <c r="AN21" i="32" s="1"/>
  <c r="D71" i="35" s="1"/>
  <c r="AV18" i="32"/>
  <c r="AV21" i="32" s="1"/>
  <c r="AV7" i="33"/>
  <c r="S7" i="34"/>
  <c r="AN4" i="34"/>
  <c r="AN7" i="34" s="1"/>
  <c r="F48" i="35" s="1"/>
  <c r="AE7" i="34"/>
  <c r="AT4" i="34"/>
  <c r="AT7" i="34" s="1"/>
  <c r="F46" i="35" s="1"/>
  <c r="W7" i="33"/>
  <c r="Q7" i="33"/>
  <c r="U7" i="34"/>
  <c r="AO4" i="34"/>
  <c r="AO7" i="34" s="1"/>
  <c r="F41" i="35" s="1"/>
  <c r="AG7" i="34"/>
  <c r="AU4" i="34"/>
  <c r="AU7" i="34" s="1"/>
  <c r="Q7" i="34"/>
  <c r="AA21" i="33"/>
  <c r="AG7" i="33"/>
  <c r="AN21" i="33"/>
  <c r="E71" i="35" s="1"/>
  <c r="O14" i="33"/>
  <c r="W14" i="33"/>
  <c r="AE14" i="33"/>
  <c r="AP11" i="33"/>
  <c r="AP14" i="33" s="1"/>
  <c r="E53" i="35" s="1"/>
  <c r="AO21" i="33"/>
  <c r="E72" i="35" s="1"/>
  <c r="S21" i="33"/>
  <c r="AA7" i="34"/>
  <c r="AR4" i="34"/>
  <c r="AR7" i="34" s="1"/>
  <c r="F44" i="35" s="1"/>
  <c r="AA7" i="33"/>
  <c r="AT11" i="33"/>
  <c r="AT14" i="33" s="1"/>
  <c r="E57" i="35" s="1"/>
  <c r="O21" i="33"/>
  <c r="W21" i="33"/>
  <c r="AE21" i="33"/>
  <c r="AS18" i="33"/>
  <c r="AS21" i="33" s="1"/>
  <c r="E68" i="35" s="1"/>
  <c r="AS20" i="34"/>
  <c r="AS21" i="34" s="1"/>
  <c r="F69" i="35" s="1"/>
  <c r="AC21" i="34"/>
  <c r="AM11" i="33"/>
  <c r="AU11" i="33"/>
  <c r="AU14" i="33" s="1"/>
  <c r="E58" i="35" s="1"/>
  <c r="W7" i="34"/>
  <c r="Q21" i="33"/>
  <c r="Y21" i="33"/>
  <c r="AG21" i="33"/>
  <c r="AV18" i="33"/>
  <c r="AV21" i="33" s="1"/>
  <c r="AA14" i="34"/>
  <c r="AR11" i="34"/>
  <c r="AR14" i="34" s="1"/>
  <c r="F56" i="35" s="1"/>
  <c r="O7" i="34"/>
  <c r="AL4" i="34"/>
  <c r="AP4" i="34"/>
  <c r="AP7" i="34" s="1"/>
  <c r="F42" i="35" s="1"/>
  <c r="AQ14" i="34"/>
  <c r="F55" i="35" s="1"/>
  <c r="S14" i="34"/>
  <c r="AN11" i="34"/>
  <c r="AN14" i="34" s="1"/>
  <c r="F60" i="35" s="1"/>
  <c r="AC14" i="34"/>
  <c r="AS11" i="34"/>
  <c r="AS14" i="34" s="1"/>
  <c r="F57" i="35" s="1"/>
  <c r="S21" i="34"/>
  <c r="AN18" i="34"/>
  <c r="AN21" i="34" s="1"/>
  <c r="F72" i="35" s="1"/>
  <c r="AR18" i="34"/>
  <c r="AR21" i="34" s="1"/>
  <c r="F68" i="35" s="1"/>
  <c r="AA21" i="34"/>
  <c r="AM18" i="33"/>
  <c r="AU18" i="33"/>
  <c r="AU21" i="33" s="1"/>
  <c r="E70" i="35" s="1"/>
  <c r="U14" i="34"/>
  <c r="AO19" i="34"/>
  <c r="AO21" i="34" s="1"/>
  <c r="F65" i="35" s="1"/>
  <c r="U21" i="34"/>
  <c r="AE21" i="34"/>
  <c r="AL14" i="34"/>
  <c r="C16" i="35" s="1"/>
  <c r="W14" i="34"/>
  <c r="AP11" i="34"/>
  <c r="AP14" i="34" s="1"/>
  <c r="F54" i="35" s="1"/>
  <c r="AO11" i="34"/>
  <c r="AO14" i="34" s="1"/>
  <c r="F53" i="35" s="1"/>
  <c r="O14" i="34"/>
  <c r="AG14" i="34"/>
  <c r="AT11" i="34"/>
  <c r="AT14" i="34" s="1"/>
  <c r="F58" i="35" s="1"/>
  <c r="AP21" i="34"/>
  <c r="F66" i="35" s="1"/>
  <c r="W21" i="34"/>
  <c r="O21" i="34"/>
  <c r="AM11" i="34"/>
  <c r="AM14" i="34" s="1"/>
  <c r="F59" i="35" s="1"/>
  <c r="Y14" i="34"/>
  <c r="AU21" i="34"/>
  <c r="Q21" i="34"/>
  <c r="AM18" i="34"/>
  <c r="AM21" i="34" s="1"/>
  <c r="F71" i="35" s="1"/>
  <c r="AQ18" i="34"/>
  <c r="AQ21" i="34" s="1"/>
  <c r="F67" i="35" s="1"/>
  <c r="Y21" i="34"/>
  <c r="AG21" i="34"/>
  <c r="AL21" i="34"/>
  <c r="D16" i="35" s="1"/>
  <c r="AT21" i="34"/>
  <c r="F70" i="35" s="1"/>
  <c r="B9" i="40" l="1"/>
  <c r="B20" i="35"/>
  <c r="D20" i="35"/>
  <c r="D9" i="40"/>
  <c r="AM21" i="33"/>
  <c r="D15" i="35" s="1"/>
  <c r="E34" i="35"/>
  <c r="E15" i="40"/>
  <c r="AM7" i="33"/>
  <c r="B15" i="35" s="1"/>
  <c r="E20" i="35"/>
  <c r="E9" i="40"/>
  <c r="B34" i="35"/>
  <c r="B15" i="40"/>
  <c r="AL7" i="34"/>
  <c r="B16" i="35" s="1"/>
  <c r="F20" i="35"/>
  <c r="F9" i="40"/>
  <c r="AN14" i="30"/>
  <c r="C12" i="35" s="1"/>
  <c r="B21" i="40"/>
  <c r="B28" i="35"/>
  <c r="AM14" i="33"/>
  <c r="C15" i="35" s="1"/>
  <c r="E27" i="35"/>
  <c r="E20" i="40"/>
  <c r="C20" i="35"/>
  <c r="C9" i="40"/>
  <c r="G27" i="35" a="1"/>
  <c r="G27" i="35" s="1"/>
  <c r="G29" i="35" a="1"/>
  <c r="G29" i="35" s="1"/>
  <c r="G28" i="35" a="1"/>
  <c r="G28" i="35" s="1"/>
  <c r="G22" i="35" a="1"/>
  <c r="G22" i="35" s="1"/>
  <c r="G21" i="35" a="1"/>
  <c r="G21" i="35" s="1"/>
  <c r="G20" i="35" a="1"/>
  <c r="G20" i="35" s="1"/>
  <c r="AM21" i="32"/>
  <c r="D14" i="35" s="1"/>
  <c r="D15" i="40"/>
  <c r="AM21" i="31"/>
  <c r="D13" i="35" s="1"/>
  <c r="C15" i="40"/>
  <c r="AM7" i="32"/>
  <c r="B14" i="35" s="1"/>
  <c r="AN21" i="30"/>
  <c r="D12" i="35" s="1"/>
  <c r="AM7" i="31"/>
  <c r="B13" i="35" s="1"/>
  <c r="AN7" i="30"/>
  <c r="B12" i="35" s="1"/>
  <c r="G46" i="35" a="1"/>
  <c r="G46" i="35" s="1"/>
  <c r="G35" i="35" a="1"/>
  <c r="G35" i="35" s="1"/>
  <c r="G36" i="35" a="1"/>
  <c r="G36" i="35" s="1"/>
  <c r="G34" i="35" a="1"/>
  <c r="G34" i="35" s="1"/>
  <c r="G48" i="35" a="1"/>
  <c r="G48" i="35" s="1"/>
  <c r="G47" i="35" a="1"/>
  <c r="G47" i="35" s="1"/>
  <c r="G71" i="35" a="1"/>
  <c r="G71" i="35" s="1"/>
  <c r="G72" i="35" a="1"/>
  <c r="G72" i="35" s="1"/>
  <c r="G70" i="35" a="1"/>
  <c r="G70" i="35" s="1"/>
  <c r="G69" i="35" a="1"/>
  <c r="G69" i="35" s="1"/>
  <c r="G68" i="35" a="1"/>
  <c r="G68" i="35" s="1"/>
  <c r="G67" i="35" a="1"/>
  <c r="G67" i="35" s="1"/>
  <c r="G66" i="35" a="1"/>
  <c r="G66" i="35" s="1"/>
  <c r="G65" i="35" a="1"/>
  <c r="G65" i="35" s="1"/>
  <c r="G41" i="35" a="1"/>
  <c r="G41" i="35" s="1"/>
  <c r="G42" i="35" a="1"/>
  <c r="G42" i="35" s="1"/>
  <c r="G43" i="35" a="1"/>
  <c r="G43" i="35" s="1"/>
  <c r="G44" i="35" a="1"/>
  <c r="G44" i="35" s="1"/>
  <c r="G45" i="35" a="1"/>
  <c r="G45" i="35" s="1"/>
  <c r="G58" i="35" a="1"/>
  <c r="G58" i="35" s="1"/>
  <c r="G57" i="35" a="1"/>
  <c r="G57" i="35" s="1"/>
  <c r="G56" i="35" a="1"/>
  <c r="G56" i="35" s="1"/>
  <c r="G55" i="35" a="1"/>
  <c r="G55" i="35" s="1"/>
  <c r="G54" i="35" a="1"/>
  <c r="G54" i="35" s="1"/>
  <c r="G53" i="35" a="1"/>
  <c r="G53" i="35" s="1"/>
  <c r="G59" i="35" a="1"/>
  <c r="G59" i="35" s="1"/>
  <c r="G60" i="35" a="1"/>
  <c r="G60" i="35" s="1"/>
  <c r="P12" i="10" l="1"/>
  <c r="N12" i="10"/>
  <c r="L12" i="10"/>
  <c r="J12" i="10"/>
  <c r="H12" i="10"/>
  <c r="F12" i="10"/>
  <c r="D12" i="10"/>
  <c r="B12" i="10"/>
  <c r="R14" i="30" l="1"/>
  <c r="R7" i="30"/>
  <c r="R21" i="30"/>
  <c r="V14" i="30"/>
  <c r="V21" i="30"/>
  <c r="V7" i="30"/>
  <c r="Z14" i="30"/>
  <c r="Z7" i="30"/>
  <c r="Z21" i="30"/>
  <c r="T7" i="30"/>
  <c r="T21" i="30"/>
  <c r="T14" i="30"/>
  <c r="AB7" i="30"/>
  <c r="AB21" i="30"/>
  <c r="AB14" i="30"/>
  <c r="P7" i="30"/>
  <c r="P21" i="30"/>
  <c r="P14" i="30"/>
  <c r="X7" i="30"/>
  <c r="X21" i="30"/>
  <c r="X14" i="30"/>
  <c r="N21" i="30"/>
  <c r="N7" i="30"/>
  <c r="N14" i="30"/>
  <c r="AN8" i="23" l="1"/>
  <c r="AL8" i="23"/>
  <c r="AJ8" i="23"/>
  <c r="AH8" i="23"/>
  <c r="AF8" i="23"/>
  <c r="AD8" i="23"/>
  <c r="A7" i="23"/>
  <c r="A6" i="23"/>
  <c r="A5" i="23"/>
  <c r="D8" i="23" l="1"/>
  <c r="F8" i="23"/>
  <c r="H8" i="23"/>
  <c r="J8" i="23"/>
  <c r="L8" i="23"/>
  <c r="N8" i="23"/>
  <c r="P8" i="23"/>
  <c r="R8" i="23"/>
  <c r="T8" i="23"/>
  <c r="V8" i="23"/>
  <c r="X8" i="23"/>
  <c r="Z8" i="23"/>
  <c r="AB8" i="23"/>
  <c r="B8" i="23"/>
  <c r="R12" i="10"/>
  <c r="T12" i="10"/>
  <c r="AF7" i="30" l="1"/>
  <c r="AF21" i="30"/>
  <c r="AF14" i="30"/>
  <c r="AD14" i="30"/>
  <c r="AD21" i="30"/>
  <c r="AD7" i="3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<sst xmlns="http://schemas.openxmlformats.org/spreadsheetml/2006/main" count="868" uniqueCount="229">
  <si>
    <t>Step 1: Preparing State/Territory Data</t>
  </si>
  <si>
    <t>Step 2: Entering Data</t>
  </si>
  <si>
    <t>Step 3: Creating Special Emphasis Report</t>
  </si>
  <si>
    <t>Name</t>
  </si>
  <si>
    <t>ICD-10-CM code</t>
  </si>
  <si>
    <t>ICD-10-CM notes</t>
  </si>
  <si>
    <t>ICD-10-CM injury diagnosis codes* 
*Only include cases if the 7th character of the code is A, B, C, or missing (reflects initial encounter, active treatment). T30-T32 do not have a 7th character</t>
  </si>
  <si>
    <t>S00-S99</t>
  </si>
  <si>
    <t>Anatomic injuries</t>
  </si>
  <si>
    <t>T07-T34</t>
  </si>
  <si>
    <t>Foreign bodies, burns, corrosions, frostbite</t>
  </si>
  <si>
    <t>T51-T65</t>
  </si>
  <si>
    <t>Toxic effects of substances nonmedicinal as to source</t>
  </si>
  <si>
    <t>T66-T76</t>
  </si>
  <si>
    <t>Other and unspecified effects of external causes</t>
  </si>
  <si>
    <t>T79</t>
  </si>
  <si>
    <t>Certain early complications of trauma, not elsewhere classified</t>
  </si>
  <si>
    <t>O9A.2-O9A.5</t>
  </si>
  <si>
    <t>Traumatic injuries and abuse complicating pregnancy, childbirth, and the puerperium</t>
  </si>
  <si>
    <t>T84.04**</t>
  </si>
  <si>
    <t>Periprosthetic fracture around internal prosthetic joint</t>
  </si>
  <si>
    <t xml:space="preserve">ICD-10-CM Codes* for Unintentional Fall-related Injuries
*Only include cases if the 7th character of the code is A or missing (reflects initial encounter, active treatment)
</t>
  </si>
  <si>
    <t>V00.1-V00.8 With 6th character=1</t>
  </si>
  <si>
    <t>Falls related to pedestrian conveyance</t>
  </si>
  <si>
    <t>W00-W15, W17, W19</t>
  </si>
  <si>
    <t>Falls</t>
  </si>
  <si>
    <t>W16 with 6th character=2, W16.42, W16.92</t>
  </si>
  <si>
    <t>Fall, jump, or diving into water</t>
  </si>
  <si>
    <t>W18.1-W18.3</t>
  </si>
  <si>
    <t>Other falls</t>
  </si>
  <si>
    <t>S72.0</t>
  </si>
  <si>
    <t>Fracture of head and neck of femur</t>
  </si>
  <si>
    <t>S72.1</t>
  </si>
  <si>
    <t>Pertrochanteric fracture</t>
  </si>
  <si>
    <t>S72.2</t>
  </si>
  <si>
    <t>Subtrochanteric fracture</t>
  </si>
  <si>
    <t>T84.040**</t>
  </si>
  <si>
    <t>Periprosthetic fracture around internal prosthetic right hip joint
**T84.04 was retired and replaced by M97.0 in the FY2017 version of ICD-10-CM which went into effect on Oct 1, 2016</t>
  </si>
  <si>
    <t>T84.041**</t>
  </si>
  <si>
    <t>Periprosthetic fracture around internal prosthetic hip joint</t>
  </si>
  <si>
    <t>M97**</t>
  </si>
  <si>
    <t>V00.1-V00.8 with 6th character=1</t>
  </si>
  <si>
    <t>M97.0**</t>
  </si>
  <si>
    <t>W00-W19</t>
  </si>
  <si>
    <t>Older Adult Falls-Specific State Injury Indicators Report</t>
  </si>
  <si>
    <t>State/Territor Population Data</t>
  </si>
  <si>
    <t>State/Territory:</t>
  </si>
  <si>
    <t>Enter your state name in A4</t>
  </si>
  <si>
    <t>Enter the data year in D4</t>
  </si>
  <si>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</si>
  <si>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</si>
  <si>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</si>
  <si>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</si>
  <si>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</si>
  <si>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</si>
  <si>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</si>
  <si>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</si>
  <si>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</si>
  <si>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</si>
  <si>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</si>
  <si>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</si>
  <si>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</si>
  <si>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</si>
  <si>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</si>
  <si>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Enter name of "Other" category in T8</t>
  </si>
  <si>
    <t>65-74</t>
  </si>
  <si>
    <t>75-84</t>
  </si>
  <si>
    <t>85+</t>
  </si>
  <si>
    <t>TOTAL 
(ages 65-85+)</t>
  </si>
  <si>
    <t>2000 Standard population - from "Populations" tab</t>
  </si>
  <si>
    <t>Health Districts/Regions Data</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</si>
  <si>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</si>
  <si>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</si>
  <si>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</si>
  <si>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</si>
  <si>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</si>
  <si>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</si>
  <si>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</si>
  <si>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</si>
  <si>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</si>
  <si>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</si>
  <si>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</si>
  <si>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</si>
  <si>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</si>
  <si>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</si>
  <si>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</si>
  <si>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</si>
  <si>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</si>
  <si>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</si>
  <si>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</si>
  <si>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</si>
  <si>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TOTAL</t>
  </si>
  <si>
    <t xml:space="preserve">Use columns F through L to enter demographic data </t>
  </si>
  <si>
    <t>Optional: Unhide columns O through AK to show rate calculations and 2000 population weights</t>
  </si>
  <si>
    <t xml:space="preserve"> Columns AN through AW will automatically calculate age-adjusted rates per 100,000 </t>
  </si>
  <si>
    <r>
      <rPr>
        <sz val="14"/>
        <rFont val="Arial"/>
        <family val="2"/>
      </rPr>
      <t xml:space="preserve">Results Table
</t>
    </r>
    <r>
      <rPr>
        <sz val="10"/>
        <rFont val="Arial"/>
        <family val="2"/>
      </rPr>
      <t>Age Adjusted Rates per 100,1000. Results will calculate automatically.</t>
    </r>
  </si>
  <si>
    <t>Sex Data</t>
  </si>
  <si>
    <t>Demographic Data</t>
  </si>
  <si>
    <t>Age-adjusted Rates per 100,000 population</t>
  </si>
  <si>
    <t>Number of hospitalizations- Total</t>
  </si>
  <si>
    <t>Number of hospitalizations- Male</t>
  </si>
  <si>
    <t>Number of hospitalizations- Female</t>
  </si>
  <si>
    <t>State population - Total</t>
  </si>
  <si>
    <t>Rate</t>
  </si>
  <si>
    <t>State population - Male</t>
  </si>
  <si>
    <t>State population - Female</t>
  </si>
  <si>
    <t>2000 state population weights</t>
  </si>
  <si>
    <t>total</t>
  </si>
  <si>
    <t>Number of ED visits- Total</t>
  </si>
  <si>
    <t>Number of ED visits- Male</t>
  </si>
  <si>
    <t>Number of ED visits- Female</t>
  </si>
  <si>
    <t>Weight</t>
  </si>
  <si>
    <t>Number of deaths- Total</t>
  </si>
  <si>
    <t>Number of deaths- Male</t>
  </si>
  <si>
    <t>Number of deaths- Female</t>
  </si>
  <si>
    <t>Year 2</t>
  </si>
  <si>
    <t xml:space="preserve">Columns AM through AV will then autogenerate age adjusted rates per 100,000 </t>
  </si>
  <si>
    <t>State Population Total</t>
  </si>
  <si>
    <t>Year 3</t>
  </si>
  <si>
    <t xml:space="preserve">Enter 2000 State population by age group. Columns AM through AV will then autogenerate age adjusted rates per 100,000 </t>
  </si>
  <si>
    <t>Year 4</t>
  </si>
  <si>
    <t xml:space="preserve">Columns AM through AV will then automatically calculate age-adjusted rates per 100,000 </t>
  </si>
  <si>
    <t>Year 5</t>
  </si>
  <si>
    <t>Optional: Unhide columns AI through AG to show rate calculations by sex and race/ethnicity and 2000 population weights</t>
  </si>
  <si>
    <t xml:space="preserve">Columns AL through AU will then autogenerate age-adjusted rates per 100,000 </t>
  </si>
  <si>
    <t>Health Region Data</t>
  </si>
  <si>
    <r>
      <rPr>
        <sz val="14"/>
        <rFont val="Arial"/>
        <family val="2"/>
      </rPr>
      <t>Data Input Tables</t>
    </r>
    <r>
      <rPr>
        <sz val="10"/>
        <rFont val="Arial"/>
        <family val="2"/>
      </rPr>
      <t xml:space="preserve">
</t>
    </r>
    <r>
      <rPr>
        <b/>
        <sz val="10"/>
        <rFont val="Arial"/>
        <family val="2"/>
      </rPr>
      <t>Instructions</t>
    </r>
    <r>
      <rPr>
        <sz val="10"/>
        <rFont val="Arial"/>
        <family val="2"/>
      </rPr>
      <t xml:space="preserve">: Please rename Health Regions in the "B_Populations" tab.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</si>
  <si>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Unhide columns G through W to enter data for additional Health Regions if needed</t>
  </si>
  <si>
    <t xml:space="preserve">Optional: Unhide columns AG through BL to show additional rate calculations by health region </t>
  </si>
  <si>
    <t>Insert data year</t>
  </si>
  <si>
    <t>Deaths</t>
  </si>
  <si>
    <t>Fracture</t>
  </si>
  <si>
    <t>TBI</t>
  </si>
  <si>
    <t>Both Fracture and TBI</t>
  </si>
  <si>
    <t>Hospitalizations</t>
  </si>
  <si>
    <t>Total Hospitalization rates</t>
  </si>
  <si>
    <t>Total Death rates</t>
  </si>
  <si>
    <t>Total Nonfatal Hospitalizations Rate per 100,000 by Health Region</t>
  </si>
  <si>
    <t>Counts</t>
  </si>
  <si>
    <t>Rank</t>
  </si>
  <si>
    <t>Total Nonfatal ED Visits Rate per 100,000 by Health Region</t>
  </si>
  <si>
    <t>Total Deaths Rate per 100,000 by Health Region</t>
  </si>
  <si>
    <t>Please edit years in the Populations tab, not this tab</t>
  </si>
  <si>
    <t>Year 1 - Year 5 total  Older Adult Falls non-fatal and fatal injury rates</t>
  </si>
  <si>
    <t>Hopitalization</t>
  </si>
  <si>
    <t>ED</t>
  </si>
  <si>
    <t>Death</t>
  </si>
  <si>
    <t>Year 1 - Year 5 hospitalization rates across age groups</t>
  </si>
  <si>
    <t>age group</t>
  </si>
  <si>
    <t>average annual change in age-adjusted rate per 100,000 over 5 years (not percentage change)</t>
  </si>
  <si>
    <t>Year 1 - Year 5 ED rates across age groups</t>
  </si>
  <si>
    <t>Year 1 - Year 5 death rates across age groups</t>
  </si>
  <si>
    <t>Year 1 - Year 5 hospitalization rates across race/ethnicity and sex</t>
  </si>
  <si>
    <t>Year 1 - Year 5 ED rates across race/ethnicity and sex</t>
  </si>
  <si>
    <t>Year 1 - Year 5 death rates across race/ethnicity and sex</t>
  </si>
  <si>
    <t>Figure 3 - Older Adult Falls by &lt;Group, Health Region, or Location&gt;</t>
  </si>
  <si>
    <t>Health Regions Data</t>
  </si>
  <si>
    <t>This tab will automatically fill with data from the individual "2016", "2017", "2018", "2019", and "2020" tabs. The information in this tab can be used to complete the "Burden and Overview" section of the Falls in Older Adults Special Emphasis report. The average annual change in Falls in Older Adults injury age-adjusted rates per 100,000 over 5 years (not percentage change) is shown in this tab for hospitalizations, ED visits, and deaths across race/ethnicity, sex, and age groups.</t>
  </si>
  <si>
    <t>Year 1</t>
  </si>
  <si>
    <t>Enter data year</t>
  </si>
  <si>
    <t>Total falls count for data year</t>
  </si>
  <si>
    <t>Total Deaths count for data year</t>
  </si>
  <si>
    <t>Total Hospitalizations count for data year</t>
  </si>
  <si>
    <t>Total Hospitalizations rate per 100,000 for data year</t>
  </si>
  <si>
    <t>Total Death rate per 100,000 for data year</t>
  </si>
  <si>
    <t>Total ED Visit count for data year</t>
  </si>
  <si>
    <t>Total ED Visit rate per 100,000 for data year</t>
  </si>
  <si>
    <t>ED Visits</t>
  </si>
  <si>
    <t>Sex with highest death count  for data year</t>
  </si>
  <si>
    <t>Age group with highest Death rate</t>
  </si>
  <si>
    <t>Age group with highest Hospitalizations rate</t>
  </si>
  <si>
    <t>Age group with highest ED Visits rate</t>
  </si>
  <si>
    <t>State/Territory</t>
  </si>
  <si>
    <t>Current year</t>
  </si>
  <si>
    <t>Figure 2 - Percentage of Annual Older Adult Falls-Related Deaths, Hospitalizations, and ED Visits by Cause</t>
  </si>
  <si>
    <t>Figure 1 - Older Adult Falls-Related Rates per 100,000 in &lt;Data Years&gt;</t>
  </si>
  <si>
    <t>T36-T50 with a 6th character of 1, 2, 3, or 4 Note: Include T36.9, T37.9, T39.9, T41.4, T42.7, T43.9, T45.9, T47.9, and T49.9 with a 5th character of 1, 2, 3, or 4 (Intent information for these codes is included in the 5th character and not the 6th)</t>
  </si>
  <si>
    <t xml:space="preserve">Poisoning by drugs, medicaments, and biological substances (Includes accidental, intentional self-harm, assault, and underdetermined intents; Excludes adverse effects and underdosing)
</t>
  </si>
  <si>
    <t>Periprosthetic fracture around internal prosthetic joint
**T84.04 was retired and replaced by M97 in the FY2017 version of ICD-10-CM which went into effect on Oct 1, 2016</t>
  </si>
  <si>
    <t>ICD-10 codes for Unintentional Fall-related Fatalities</t>
  </si>
  <si>
    <t>Codes for specific injuries</t>
  </si>
  <si>
    <t xml:space="preserve">Periprosthetic fracture around internal prosthetic left hip joint
</t>
  </si>
  <si>
    <t>S02.0, S02.1</t>
  </si>
  <si>
    <t>Fracture of skull</t>
  </si>
  <si>
    <t xml:space="preserve">S02.8X**, S02.80, S02.81, S02.82, S02.91 </t>
  </si>
  <si>
    <t>S04.02, S04.03, S04.04</t>
  </si>
  <si>
    <t>Injury of optic chiasm; injury of optic tract and pathways; injuries of visual cortex</t>
  </si>
  <si>
    <t>S06</t>
  </si>
  <si>
    <t>Intracranial injury</t>
  </si>
  <si>
    <t>S07.1</t>
  </si>
  <si>
    <t>Crushing injury of skull</t>
  </si>
  <si>
    <t>T74.4</t>
  </si>
  <si>
    <t>Shaken infant syndrome</t>
  </si>
  <si>
    <t xml:space="preserve">Fracture of other specified skull and facial bones; unspecified fracture 
**In the FY 2017 ICD-10-CM code set, which went into effect on Oct 1, 2016, the S02.8 code was expanded to include several subcodes (S02.80, S02.81, and S02.82). These subcodes should be included in the selection criteria for the indicator if using data for admissions/visits after Oct 1, 2016. In FY 2020, the S02.8 code was expanded again to include S02.83-, S02.84- and S02.85. These subcodes are not included in the selection criteria for the indicator as they represent fractures to the medial and lateral orbital wall, or unspecified fractures of the orbit and are not considered to be TBI. </t>
  </si>
  <si>
    <t>ICD-10-CM Codes for Nonfatal Hip Fractures (for both Hospitalizations and ED visits) 
Have one of the following ICD-10-CM* diagnosis codes in any field
*Only include cases if the 7th character of the code is A, B, C or missing (reflects initial encounter, active treatment)</t>
  </si>
  <si>
    <t>ICD-10-CM Codes for Nonfatal TBI (for both Hospitalizations and ED visits)
Have one of the following ICD-10-CM* diagnosis codes in any field
*Only Include cases if the 7th character of the code is A, B, or missing (reflects initial encounter, active treatment)</t>
  </si>
  <si>
    <t>Fracture of neck of femur</t>
  </si>
  <si>
    <t>S01.0–S01.9</t>
  </si>
  <si>
    <t>Open wound of head</t>
  </si>
  <si>
    <t>S02.0, S02.1, S02.3, S02.7–S02.9</t>
  </si>
  <si>
    <t>Fracture of skull and facial bones</t>
  </si>
  <si>
    <t>S04.0</t>
  </si>
  <si>
    <t>Injury of optic nerve and pathways</t>
  </si>
  <si>
    <t>S06.0–S06.9</t>
  </si>
  <si>
    <t>S07.0, S07.1, S07.8, S07.9</t>
  </si>
  <si>
    <t>Crushing injury of head</t>
  </si>
  <si>
    <t>S09.7-S09.9</t>
  </si>
  <si>
    <t>Other and unspecified injuries of head</t>
  </si>
  <si>
    <t>T90.1, T90.2, T90.4, T90.5, T90.8, T90.9</t>
  </si>
  <si>
    <t>Sequelae of injuries of head</t>
  </si>
  <si>
    <t>ICD-10 Codes for Hip Fractures - Have one of the following ICD-10 codes in any multiple cause of death field</t>
  </si>
  <si>
    <t>ICD-10 Codes for TBI - Have one of the following ICD-10 codes in any multiple cause of death field</t>
  </si>
  <si>
    <t>Hospitalizations and ED Visits</t>
  </si>
  <si>
    <r>
      <t>1a. Create a Nonfatal Hospital Discharge Data Injury Subset - includes records that have one of the following ICD-10-CM injury diagnosis codes* in the principal diagnosis field</t>
    </r>
    <r>
      <rPr>
        <b/>
        <i/>
        <sz val="12"/>
        <rFont val="Calibri"/>
        <family val="2"/>
        <scheme val="minor"/>
      </rPr>
      <t xml:space="preserve"> for up to 5 years</t>
    </r>
  </si>
  <si>
    <r>
      <t xml:space="preserve">1b. Create a Nonfatal Unintentional Fall-related Injury Hospitalizations Data Subset - Includes data for nonfatal hospitalizations from the injury hospital discharge subset with any of the following ICD-10-CM external cause-of-injury codes in any field </t>
    </r>
    <r>
      <rPr>
        <b/>
        <i/>
        <sz val="12"/>
        <rFont val="Calibri"/>
        <family val="2"/>
        <scheme val="minor"/>
      </rPr>
      <t>for up to 5 years</t>
    </r>
  </si>
  <si>
    <r>
      <t xml:space="preserve">2. Create a Nonfatal Unintentional Fall-related Injury ED Visit Data Subset - Includes data with any of the following ICD-10-CM external cause-of-injury codes in any field </t>
    </r>
    <r>
      <rPr>
        <b/>
        <i/>
        <sz val="12"/>
        <rFont val="Calibri"/>
        <family val="2"/>
        <scheme val="minor"/>
      </rPr>
      <t>for up to 5 years</t>
    </r>
  </si>
  <si>
    <r>
      <t xml:space="preserve">3. Create an Unintentional Fall-related Injury Death Data Subset - Includes data for deaths with any of the following ICD-10 codes in the underlying cause of death field </t>
    </r>
    <r>
      <rPr>
        <b/>
        <i/>
        <sz val="12"/>
        <rFont val="Calibri"/>
        <family val="2"/>
        <scheme val="minor"/>
      </rPr>
      <t>for up to 5 years</t>
    </r>
  </si>
  <si>
    <t>Total ED visit rates</t>
  </si>
  <si>
    <t>Enter the data year in D34</t>
  </si>
  <si>
    <t>Enter the data yearin D22</t>
  </si>
  <si>
    <t>Enter the data year in D46</t>
  </si>
  <si>
    <t>Enter the data year in D58</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</si>
  <si>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 </t>
    </r>
  </si>
  <si>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t>
    </r>
  </si>
  <si>
    <r>
      <rPr>
        <sz val="14"/>
        <rFont val="Arial"/>
        <family val="2"/>
      </rPr>
      <t>Data Input Tables</t>
    </r>
    <r>
      <rPr>
        <sz val="10"/>
        <rFont val="Arial"/>
        <family val="2"/>
      </rPr>
      <t xml:space="preserve">
</t>
    </r>
    <r>
      <rPr>
        <b/>
        <sz val="10"/>
        <rFont val="Arial"/>
        <family val="2"/>
      </rPr>
      <t>Instructions</t>
    </r>
    <r>
      <rPr>
        <sz val="10"/>
        <rFont val="Arial"/>
        <family val="2"/>
      </rPr>
      <t xml:space="preserve">: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</si>
  <si>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r>
      <rPr>
        <sz val="14"/>
        <rFont val="Arial"/>
        <family val="2"/>
      </rPr>
      <t>Data Input Tables</t>
    </r>
    <r>
      <rPr>
        <sz val="10"/>
        <rFont val="Arial"/>
        <family val="2"/>
      </rPr>
      <t xml:space="preserve">
Instructions: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</si>
  <si>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1c. Using the ICD-10-CM codes beginning in row 32, please create a Nonfatal Unintentional Fall-related Injury Hospitalizations Data Subset for Falls involving nonfatal fractures. This Data Subset will be used to create Figure 2.</t>
  </si>
  <si>
    <t>2a. Using the ICD-10-CM codes beginning in row 32, please create a Nonfatal Unintentional Fall-related Injury ED Visit Data Subset for Falls involving nonfatal fractures. This Data Subset will be used to create Figure 2.</t>
  </si>
  <si>
    <t>3a. Using the ICD-10-CM codes beginning in row 34, please create an Unintentional Fall-related Injury Death Data Subset for Falls involving fractures. This Data Subset will be used to create Figure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</si>
</sst>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Red]#,##0"/>
    <numFmt numFmtId="165" formatCode="#,##0.0"/>
    <numFmt numFmtId="166" formatCode="#,##0.0;[Red]#,##0.0"/>
    <numFmt numFmtId="167" formatCode="0.0"/>
  </numFmts>
  <fonts count="35"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14"/>
      <name val="Arial"/>
      <family val="2"/>
    </font>
    <font>
      <i/>
      <sz val="9"/>
      <color theme="0"/>
      <name val="Arial"/>
      <family val="2"/>
    </font>
    <font>
      <sz val="9"/>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
      <i/>
      <sz val="10"/>
      <color theme="0"/>
      <name val="Arial"/>
      <family val="2"/>
    </font>
    <font>
      <sz val="10"/>
      <name val="Arial"/>
    </font>
    <font>
      <b/>
      <sz val="12"/>
      <name val="Calibri"/>
      <family val="2"/>
      <scheme val="minor"/>
    </font>
    <font>
      <sz val="11"/>
      <name val="Arial"/>
      <family val="2"/>
    </font>
    <font>
      <sz val="11"/>
      <color rgb="FFFF0000"/>
      <name val="Arial"/>
      <family val="2"/>
    </font>
    <font>
      <i/>
      <sz val="12"/>
      <color theme="0"/>
      <name val="Calibri"/>
      <family val="2"/>
      <scheme val="minor"/>
    </font>
    <font>
      <b/>
      <i/>
      <sz val="11"/>
      <color theme="0"/>
      <name val="Calibri"/>
      <family val="2"/>
      <scheme val="minor"/>
    </font>
    <font>
      <sz val="11"/>
      <color rgb="FF0000FF"/>
      <name val="Calibri"/>
      <family val="2"/>
      <scheme val="minor"/>
    </font>
    <font>
      <i/>
      <sz val="11"/>
      <color theme="0"/>
      <name val="Calibri"/>
      <family val="2"/>
      <scheme val="minor"/>
    </font>
    <font>
      <b/>
      <sz val="11"/>
      <color rgb="FFFF0000"/>
      <name val="Calibri"/>
      <family val="2"/>
      <scheme val="minor"/>
    </font>
    <font>
      <sz val="11"/>
      <color indexed="12"/>
      <name val="Calibri"/>
      <family val="2"/>
      <scheme val="minor"/>
    </font>
    <font>
      <b/>
      <sz val="11"/>
      <color rgb="FF00B050"/>
      <name val="Calibri"/>
      <family val="2"/>
      <scheme val="minor"/>
    </font>
    <font>
      <b/>
      <sz val="11"/>
      <color rgb="FF0070C0"/>
      <name val="Calibri"/>
      <family val="2"/>
      <scheme val="minor"/>
    </font>
    <font>
      <b/>
      <sz val="10"/>
      <name val="Calibri"/>
      <family val="2"/>
      <scheme val="minor"/>
    </font>
    <font>
      <sz val="10"/>
      <name val="Calibri"/>
      <family val="2"/>
      <scheme val="minor"/>
    </font>
    <font>
      <b/>
      <sz val="12"/>
      <color theme="0"/>
      <name val="Calibri"/>
      <family val="2"/>
      <scheme val="minor"/>
    </font>
    <font>
      <sz val="12"/>
      <name val="Calibri"/>
      <family val="2"/>
      <scheme val="minor"/>
    </font>
    <font>
      <b/>
      <sz val="14"/>
      <name val="Calibri"/>
      <family val="2"/>
      <scheme val="minor"/>
    </font>
    <font>
      <b/>
      <i/>
      <sz val="12"/>
      <name val="Calibri"/>
      <family val="2"/>
      <scheme val="minor"/>
    </font>
  </fonts>
  <fills count="25">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rgb="FFAEAAAA"/>
        <bgColor indexed="64"/>
      </patternFill>
    </fill>
    <fill>
      <patternFill patternType="solid">
        <fgColor theme="4" tint="0.79998168889431442"/>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rgb="FFFFFF99"/>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rgb="FF0070C0"/>
        <bgColor indexed="64"/>
      </patternFill>
    </fill>
    <fill>
      <patternFill patternType="solid">
        <fgColor rgb="FFFFFF00"/>
        <bgColor indexed="64"/>
      </patternFill>
    </fill>
    <fill>
      <patternFill patternType="solid">
        <fgColor theme="3" tint="0.59999389629810485"/>
        <bgColor indexed="64"/>
      </patternFill>
    </fill>
    <fill>
      <patternFill patternType="solid">
        <fgColor theme="3" tint="0.79998168889431442"/>
        <bgColor indexed="64"/>
      </patternFill>
    </fill>
  </fills>
  <borders count="76">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top/>
      <bottom style="thin">
        <color theme="9"/>
      </bottom>
      <diagonal/>
    </border>
    <border>
      <left style="thin">
        <color rgb="FFFF0000"/>
      </left>
      <right style="thin">
        <color theme="9"/>
      </right>
      <top style="thin">
        <color indexed="64"/>
      </top>
      <bottom style="thin">
        <color rgb="FFFF0000"/>
      </bottom>
      <diagonal/>
    </border>
    <border>
      <left style="thin">
        <color rgb="FFFF0000"/>
      </left>
      <right style="thin">
        <color theme="9"/>
      </right>
      <top style="thin">
        <color rgb="FFFF0000"/>
      </top>
      <bottom style="thin">
        <color rgb="FFFF0000"/>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rgb="FFFF0000"/>
      </left>
      <right style="thin">
        <color theme="5" tint="0.39997558519241921"/>
      </right>
      <top style="thin">
        <color rgb="FFFF0000"/>
      </top>
      <bottom style="thin">
        <color rgb="FFFF0000"/>
      </bottom>
      <diagonal/>
    </border>
    <border>
      <left style="thin">
        <color rgb="FFFF0000"/>
      </left>
      <right style="thin">
        <color theme="5" tint="0.39997558519241921"/>
      </right>
      <top style="thin">
        <color indexed="64"/>
      </top>
      <bottom style="thin">
        <color rgb="FFFF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9" fontId="17" fillId="0" borderId="0" applyFont="0" applyFill="0" applyBorder="0" applyAlignment="0" applyProtection="0"/>
  </cellStyleXfs>
  <cellXfs count="286">
    <xf numFmtId="0" fontId="0" fillId="0" borderId="0" xfId="0"/>
    <xf numFmtId="0" fontId="2" fillId="0" borderId="0" xfId="0" applyFont="1"/>
    <xf numFmtId="0" fontId="2" fillId="0" borderId="0" xfId="0" applyFont="1" applyAlignment="1">
      <alignment wrapText="1"/>
    </xf>
    <xf numFmtId="1" fontId="0" fillId="0" borderId="0" xfId="0" applyNumberFormat="1"/>
    <xf numFmtId="3" fontId="0" fillId="0" borderId="0" xfId="0" applyNumberFormat="1"/>
    <xf numFmtId="0" fontId="5" fillId="0" borderId="0" xfId="0" applyFont="1"/>
    <xf numFmtId="0" fontId="4" fillId="0" borderId="0" xfId="0" applyFont="1"/>
    <xf numFmtId="0" fontId="3" fillId="0" borderId="0" xfId="0" applyFont="1"/>
    <xf numFmtId="16" fontId="3" fillId="0" borderId="0" xfId="0" applyNumberFormat="1" applyFont="1"/>
    <xf numFmtId="164" fontId="0" fillId="0" borderId="0" xfId="0" applyNumberFormat="1" applyProtection="1">
      <protection locked="0"/>
    </xf>
    <xf numFmtId="0" fontId="0" fillId="0" borderId="25" xfId="0" applyBorder="1"/>
    <xf numFmtId="0" fontId="2" fillId="0" borderId="26" xfId="0" applyFont="1" applyBorder="1" applyAlignment="1">
      <alignment wrapText="1"/>
    </xf>
    <xf numFmtId="3" fontId="4" fillId="0" borderId="21" xfId="1" applyNumberFormat="1" applyBorder="1"/>
    <xf numFmtId="0" fontId="4" fillId="0" borderId="21" xfId="1" applyBorder="1"/>
    <xf numFmtId="0" fontId="8" fillId="8" borderId="29" xfId="0" applyFont="1" applyFill="1" applyBorder="1" applyAlignment="1">
      <alignment horizontal="center" vertical="center" wrapText="1"/>
    </xf>
    <xf numFmtId="164" fontId="0" fillId="0" borderId="0" xfId="0" applyNumberFormat="1"/>
    <xf numFmtId="164" fontId="4" fillId="0" borderId="3" xfId="0" applyNumberFormat="1" applyFont="1" applyBorder="1" applyProtection="1">
      <protection locked="0"/>
    </xf>
    <xf numFmtId="0" fontId="0" fillId="0" borderId="24" xfId="0" applyBorder="1"/>
    <xf numFmtId="0" fontId="2" fillId="0" borderId="25" xfId="0" applyFont="1" applyBorder="1" applyAlignment="1">
      <alignment wrapText="1"/>
    </xf>
    <xf numFmtId="0" fontId="2" fillId="0" borderId="4" xfId="0" applyFont="1" applyBorder="1" applyAlignment="1">
      <alignment wrapText="1"/>
    </xf>
    <xf numFmtId="0" fontId="4" fillId="0" borderId="0" xfId="1"/>
    <xf numFmtId="0" fontId="10" fillId="0" borderId="0" xfId="3" applyFont="1" applyAlignment="1">
      <alignment horizontal="left" wrapText="1"/>
    </xf>
    <xf numFmtId="0" fontId="10" fillId="0" borderId="0" xfId="3" applyFont="1"/>
    <xf numFmtId="49" fontId="3" fillId="0" borderId="0" xfId="0" applyNumberFormat="1" applyFont="1"/>
    <xf numFmtId="0" fontId="13" fillId="11" borderId="0" xfId="3" applyFont="1" applyFill="1"/>
    <xf numFmtId="0" fontId="13" fillId="13" borderId="0" xfId="3" applyFont="1" applyFill="1"/>
    <xf numFmtId="0" fontId="4" fillId="13" borderId="0" xfId="1" applyFill="1"/>
    <xf numFmtId="0" fontId="13" fillId="12" borderId="0" xfId="3" applyFont="1" applyFill="1"/>
    <xf numFmtId="0" fontId="4" fillId="12" borderId="0" xfId="1" applyFill="1"/>
    <xf numFmtId="0" fontId="11" fillId="0" borderId="38" xfId="3" applyFont="1" applyBorder="1" applyAlignment="1">
      <alignment horizontal="center"/>
    </xf>
    <xf numFmtId="0" fontId="11" fillId="0" borderId="39" xfId="3" applyFont="1" applyBorder="1" applyAlignment="1">
      <alignment horizontal="center" wrapText="1"/>
    </xf>
    <xf numFmtId="0" fontId="7" fillId="0" borderId="0" xfId="1" applyFont="1"/>
    <xf numFmtId="0" fontId="10" fillId="11" borderId="0" xfId="3" applyFont="1" applyFill="1" applyAlignment="1">
      <alignment horizontal="left" wrapText="1"/>
    </xf>
    <xf numFmtId="0" fontId="8" fillId="8" borderId="29" xfId="1" applyFont="1" applyFill="1" applyBorder="1" applyAlignment="1">
      <alignment horizontal="center" vertical="center" wrapText="1"/>
    </xf>
    <xf numFmtId="0" fontId="9" fillId="0" borderId="29" xfId="1" applyFont="1" applyBorder="1"/>
    <xf numFmtId="0" fontId="16" fillId="8" borderId="0" xfId="1" applyFont="1" applyFill="1" applyAlignment="1">
      <alignment horizontal="center" vertical="center" wrapText="1"/>
    </xf>
    <xf numFmtId="0" fontId="4" fillId="0" borderId="0" xfId="1" applyAlignment="1">
      <alignment vertical="center"/>
    </xf>
    <xf numFmtId="0" fontId="4" fillId="0" borderId="6" xfId="1" applyBorder="1"/>
    <xf numFmtId="0" fontId="4" fillId="4" borderId="6" xfId="1" applyFill="1" applyBorder="1"/>
    <xf numFmtId="0" fontId="4" fillId="5" borderId="6" xfId="1" applyFill="1" applyBorder="1"/>
    <xf numFmtId="0" fontId="2" fillId="0" borderId="5" xfId="1" applyFont="1" applyBorder="1" applyAlignment="1">
      <alignment wrapText="1"/>
    </xf>
    <xf numFmtId="0" fontId="2" fillId="2" borderId="7" xfId="1" applyFont="1" applyFill="1" applyBorder="1" applyAlignment="1">
      <alignment wrapText="1"/>
    </xf>
    <xf numFmtId="0" fontId="2" fillId="3" borderId="8" xfId="1" applyFont="1" applyFill="1" applyBorder="1" applyAlignment="1">
      <alignment wrapText="1"/>
    </xf>
    <xf numFmtId="0" fontId="2" fillId="5" borderId="7" xfId="1" applyFont="1" applyFill="1" applyBorder="1" applyAlignment="1">
      <alignment wrapText="1"/>
    </xf>
    <xf numFmtId="0" fontId="2" fillId="0" borderId="0" xfId="1" applyFont="1" applyAlignment="1">
      <alignment wrapText="1"/>
    </xf>
    <xf numFmtId="0" fontId="2" fillId="0" borderId="21" xfId="1" applyFont="1" applyBorder="1" applyAlignment="1">
      <alignment wrapText="1"/>
    </xf>
    <xf numFmtId="0" fontId="2" fillId="0" borderId="27" xfId="1" applyFont="1" applyBorder="1" applyAlignment="1">
      <alignment wrapText="1"/>
    </xf>
    <xf numFmtId="0" fontId="2" fillId="2" borderId="21" xfId="1" applyFont="1" applyFill="1" applyBorder="1" applyAlignment="1">
      <alignment wrapText="1"/>
    </xf>
    <xf numFmtId="0" fontId="2" fillId="3" borderId="21" xfId="1" applyFont="1" applyFill="1" applyBorder="1" applyAlignment="1">
      <alignment wrapText="1"/>
    </xf>
    <xf numFmtId="0" fontId="3" fillId="0" borderId="0" xfId="1" applyFont="1"/>
    <xf numFmtId="164" fontId="4" fillId="2" borderId="3" xfId="1" applyNumberFormat="1" applyFill="1" applyBorder="1" applyProtection="1">
      <protection locked="0"/>
    </xf>
    <xf numFmtId="164" fontId="4" fillId="3" borderId="1" xfId="1" applyNumberFormat="1" applyFill="1" applyBorder="1" applyProtection="1">
      <protection locked="0"/>
    </xf>
    <xf numFmtId="164" fontId="4" fillId="3" borderId="2" xfId="1" applyNumberFormat="1" applyFill="1" applyBorder="1" applyProtection="1">
      <protection locked="0"/>
    </xf>
    <xf numFmtId="164" fontId="4" fillId="5" borderId="2" xfId="1" applyNumberFormat="1" applyFill="1" applyBorder="1" applyProtection="1">
      <protection locked="0"/>
    </xf>
    <xf numFmtId="164" fontId="4" fillId="5" borderId="22" xfId="1" applyNumberFormat="1" applyFill="1" applyBorder="1" applyProtection="1">
      <protection locked="0"/>
    </xf>
    <xf numFmtId="164" fontId="4" fillId="5" borderId="11" xfId="1" applyNumberFormat="1" applyFill="1" applyBorder="1" applyProtection="1">
      <protection locked="0"/>
    </xf>
    <xf numFmtId="164" fontId="4" fillId="0" borderId="0" xfId="1" applyNumberFormat="1" applyProtection="1">
      <protection locked="0"/>
    </xf>
    <xf numFmtId="0" fontId="4" fillId="0" borderId="21" xfId="1" applyBorder="1" applyAlignment="1">
      <alignment wrapText="1"/>
    </xf>
    <xf numFmtId="3" fontId="4" fillId="0" borderId="0" xfId="1" applyNumberFormat="1"/>
    <xf numFmtId="165" fontId="4" fillId="2" borderId="21" xfId="1" applyNumberFormat="1" applyFill="1" applyBorder="1"/>
    <xf numFmtId="165" fontId="4" fillId="3" borderId="21" xfId="1" applyNumberFormat="1" applyFill="1" applyBorder="1"/>
    <xf numFmtId="165" fontId="4" fillId="5" borderId="21" xfId="1" applyNumberFormat="1" applyFill="1" applyBorder="1" applyProtection="1">
      <protection locked="0"/>
    </xf>
    <xf numFmtId="164" fontId="4" fillId="3" borderId="4" xfId="1" applyNumberFormat="1" applyFill="1" applyBorder="1" applyProtection="1">
      <protection locked="0"/>
    </xf>
    <xf numFmtId="164" fontId="4" fillId="5" borderId="4" xfId="1" applyNumberFormat="1" applyFill="1" applyBorder="1" applyProtection="1">
      <protection locked="0"/>
    </xf>
    <xf numFmtId="164" fontId="4" fillId="5" borderId="23" xfId="1" applyNumberFormat="1" applyFill="1" applyBorder="1" applyProtection="1">
      <protection locked="0"/>
    </xf>
    <xf numFmtId="164" fontId="4" fillId="5" borderId="12" xfId="1" applyNumberFormat="1" applyFill="1" applyBorder="1" applyProtection="1">
      <protection locked="0"/>
    </xf>
    <xf numFmtId="0" fontId="4" fillId="0" borderId="9" xfId="1" applyBorder="1"/>
    <xf numFmtId="164" fontId="4" fillId="0" borderId="21" xfId="1" applyNumberFormat="1" applyBorder="1"/>
    <xf numFmtId="164" fontId="4" fillId="0" borderId="0" xfId="1" applyNumberFormat="1"/>
    <xf numFmtId="0" fontId="4" fillId="0" borderId="28" xfId="1" applyBorder="1"/>
    <xf numFmtId="165" fontId="4" fillId="5" borderId="21" xfId="1" applyNumberFormat="1" applyFill="1" applyBorder="1"/>
    <xf numFmtId="0" fontId="4" fillId="0" borderId="13" xfId="1" applyBorder="1"/>
    <xf numFmtId="0" fontId="4" fillId="4" borderId="13" xfId="1" applyFill="1" applyBorder="1"/>
    <xf numFmtId="0" fontId="4" fillId="5" borderId="13" xfId="1" applyFill="1" applyBorder="1"/>
    <xf numFmtId="164" fontId="4" fillId="5" borderId="14" xfId="1" applyNumberFormat="1" applyFill="1" applyBorder="1" applyProtection="1">
      <protection locked="0"/>
    </xf>
    <xf numFmtId="164" fontId="4" fillId="5" borderId="15" xfId="1" applyNumberFormat="1" applyFill="1" applyBorder="1" applyProtection="1">
      <protection locked="0"/>
    </xf>
    <xf numFmtId="0" fontId="4" fillId="0" borderId="16" xfId="1" applyBorder="1"/>
    <xf numFmtId="0" fontId="4" fillId="0" borderId="17" xfId="1" applyBorder="1"/>
    <xf numFmtId="0" fontId="4" fillId="4" borderId="17" xfId="1" applyFill="1" applyBorder="1"/>
    <xf numFmtId="0" fontId="4" fillId="5" borderId="17" xfId="1" applyFill="1" applyBorder="1"/>
    <xf numFmtId="164" fontId="4" fillId="5" borderId="20" xfId="1" applyNumberFormat="1" applyFill="1" applyBorder="1" applyProtection="1">
      <protection locked="0"/>
    </xf>
    <xf numFmtId="164" fontId="4" fillId="5" borderId="19" xfId="1" applyNumberFormat="1" applyFill="1" applyBorder="1" applyProtection="1">
      <protection locked="0"/>
    </xf>
    <xf numFmtId="0" fontId="4" fillId="0" borderId="18" xfId="1" applyBorder="1"/>
    <xf numFmtId="166" fontId="4" fillId="2" borderId="21" xfId="1" applyNumberFormat="1" applyFill="1" applyBorder="1"/>
    <xf numFmtId="166" fontId="4" fillId="3" borderId="21" xfId="1" applyNumberFormat="1" applyFill="1" applyBorder="1"/>
    <xf numFmtId="166" fontId="4" fillId="5" borderId="21" xfId="1" applyNumberFormat="1" applyFill="1" applyBorder="1" applyProtection="1">
      <protection locked="0"/>
    </xf>
    <xf numFmtId="166" fontId="4" fillId="5" borderId="21" xfId="1" applyNumberFormat="1" applyFill="1" applyBorder="1"/>
    <xf numFmtId="0" fontId="8" fillId="8" borderId="0" xfId="1" applyFont="1" applyFill="1" applyAlignment="1">
      <alignment vertical="center" wrapText="1"/>
    </xf>
    <xf numFmtId="167" fontId="4" fillId="2" borderId="21" xfId="1" applyNumberFormat="1" applyFill="1" applyBorder="1"/>
    <xf numFmtId="167" fontId="4" fillId="3" borderId="21" xfId="1" applyNumberFormat="1" applyFill="1" applyBorder="1"/>
    <xf numFmtId="167" fontId="4" fillId="5" borderId="21" xfId="1" applyNumberFormat="1" applyFill="1" applyBorder="1" applyProtection="1">
      <protection locked="0"/>
    </xf>
    <xf numFmtId="167" fontId="4" fillId="5" borderId="21" xfId="1" applyNumberFormat="1" applyFill="1" applyBorder="1"/>
    <xf numFmtId="49" fontId="3" fillId="0" borderId="0" xfId="1" applyNumberFormat="1" applyFont="1"/>
    <xf numFmtId="0" fontId="5" fillId="0" borderId="0" xfId="0" applyFont="1" applyAlignment="1">
      <alignment wrapText="1"/>
    </xf>
    <xf numFmtId="3" fontId="4" fillId="0" borderId="21" xfId="1" applyNumberFormat="1" applyBorder="1" applyAlignment="1">
      <alignment wrapText="1"/>
    </xf>
    <xf numFmtId="1" fontId="4" fillId="0" borderId="21" xfId="1" applyNumberFormat="1" applyBorder="1" applyAlignment="1">
      <alignment wrapText="1"/>
    </xf>
    <xf numFmtId="0" fontId="9" fillId="0" borderId="0" xfId="1" applyFont="1"/>
    <xf numFmtId="0" fontId="2" fillId="6" borderId="10" xfId="1" applyFont="1" applyFill="1" applyBorder="1" applyAlignment="1">
      <alignment wrapText="1"/>
    </xf>
    <xf numFmtId="164" fontId="4" fillId="6" borderId="22" xfId="1" applyNumberFormat="1" applyFill="1" applyBorder="1" applyProtection="1">
      <protection locked="0"/>
    </xf>
    <xf numFmtId="164" fontId="4" fillId="6" borderId="11" xfId="1" applyNumberFormat="1" applyFill="1" applyBorder="1" applyProtection="1">
      <protection locked="0"/>
    </xf>
    <xf numFmtId="164" fontId="4" fillId="6" borderId="23" xfId="1" applyNumberFormat="1" applyFill="1" applyBorder="1" applyProtection="1">
      <protection locked="0"/>
    </xf>
    <xf numFmtId="164" fontId="4" fillId="6" borderId="12" xfId="1" applyNumberFormat="1" applyFill="1" applyBorder="1" applyProtection="1">
      <protection locked="0"/>
    </xf>
    <xf numFmtId="0" fontId="11" fillId="0" borderId="0" xfId="0" applyFont="1"/>
    <xf numFmtId="0" fontId="18" fillId="14" borderId="0" xfId="1" applyFont="1" applyFill="1" applyAlignment="1">
      <alignment horizontal="center" vertical="center" wrapText="1"/>
    </xf>
    <xf numFmtId="0" fontId="11" fillId="14" borderId="0" xfId="1" applyFont="1" applyFill="1" applyAlignment="1">
      <alignment horizontal="center" vertical="center" wrapText="1"/>
    </xf>
    <xf numFmtId="0" fontId="11" fillId="10" borderId="0" xfId="1" applyFont="1" applyFill="1" applyAlignment="1">
      <alignment horizontal="center" vertical="center" wrapText="1"/>
    </xf>
    <xf numFmtId="0" fontId="8" fillId="8" borderId="0" xfId="1" applyFont="1" applyFill="1" applyAlignment="1">
      <alignment horizontal="center" vertical="center" wrapText="1"/>
    </xf>
    <xf numFmtId="0" fontId="6" fillId="0" borderId="64" xfId="0" applyFont="1" applyBorder="1" applyAlignment="1" applyProtection="1">
      <alignment wrapText="1"/>
      <protection locked="0"/>
    </xf>
    <xf numFmtId="2" fontId="0" fillId="0" borderId="64" xfId="0" applyNumberFormat="1" applyBorder="1" applyProtection="1">
      <protection locked="0"/>
    </xf>
    <xf numFmtId="164" fontId="4" fillId="0" borderId="64" xfId="0" applyNumberFormat="1" applyFont="1" applyBorder="1" applyProtection="1">
      <protection locked="0"/>
    </xf>
    <xf numFmtId="1" fontId="0" fillId="0" borderId="64" xfId="0" applyNumberFormat="1" applyBorder="1" applyProtection="1">
      <protection locked="0"/>
    </xf>
    <xf numFmtId="164" fontId="0" fillId="0" borderId="64" xfId="0" applyNumberFormat="1" applyBorder="1" applyProtection="1">
      <protection locked="0"/>
    </xf>
    <xf numFmtId="164" fontId="4" fillId="2" borderId="64" xfId="1" applyNumberFormat="1" applyFill="1" applyBorder="1" applyProtection="1">
      <protection locked="0"/>
    </xf>
    <xf numFmtId="164" fontId="4" fillId="3" borderId="65" xfId="1" applyNumberFormat="1" applyFill="1" applyBorder="1" applyProtection="1">
      <protection locked="0"/>
    </xf>
    <xf numFmtId="3" fontId="4" fillId="2" borderId="66" xfId="1" applyNumberFormat="1" applyFill="1" applyBorder="1"/>
    <xf numFmtId="3" fontId="4" fillId="3" borderId="66" xfId="1" applyNumberFormat="1" applyFill="1" applyBorder="1"/>
    <xf numFmtId="3" fontId="4" fillId="5" borderId="66" xfId="1" applyNumberFormat="1" applyFill="1" applyBorder="1"/>
    <xf numFmtId="3" fontId="4" fillId="2" borderId="67" xfId="1" applyNumberFormat="1" applyFill="1" applyBorder="1"/>
    <xf numFmtId="3" fontId="4" fillId="3" borderId="67" xfId="1" applyNumberFormat="1" applyFill="1" applyBorder="1"/>
    <xf numFmtId="3" fontId="4" fillId="5" borderId="67" xfId="1" applyNumberFormat="1" applyFill="1" applyBorder="1"/>
    <xf numFmtId="3" fontId="4" fillId="2" borderId="68" xfId="1" applyNumberFormat="1" applyFill="1" applyBorder="1"/>
    <xf numFmtId="3" fontId="4" fillId="3" borderId="68" xfId="1" applyNumberFormat="1" applyFill="1" applyBorder="1"/>
    <xf numFmtId="3" fontId="4" fillId="5" borderId="68" xfId="1" applyNumberFormat="1" applyFill="1" applyBorder="1"/>
    <xf numFmtId="0" fontId="10" fillId="0" borderId="0" xfId="0" applyFont="1"/>
    <xf numFmtId="0" fontId="10" fillId="16" borderId="0" xfId="0" applyFont="1" applyFill="1"/>
    <xf numFmtId="0" fontId="10" fillId="4" borderId="0" xfId="0" applyFont="1" applyFill="1"/>
    <xf numFmtId="0" fontId="0" fillId="4" borderId="0" xfId="0" applyFill="1"/>
    <xf numFmtId="0" fontId="10" fillId="17" borderId="0" xfId="0" applyFont="1" applyFill="1"/>
    <xf numFmtId="0" fontId="10" fillId="18" borderId="0" xfId="0" applyFont="1" applyFill="1"/>
    <xf numFmtId="0" fontId="0" fillId="17" borderId="0" xfId="0" applyFill="1"/>
    <xf numFmtId="0" fontId="10" fillId="19" borderId="0" xfId="0" applyFont="1" applyFill="1"/>
    <xf numFmtId="0" fontId="0" fillId="19" borderId="0" xfId="0" applyFill="1"/>
    <xf numFmtId="0" fontId="0" fillId="16" borderId="0" xfId="0" applyFill="1"/>
    <xf numFmtId="0" fontId="0" fillId="18" borderId="0" xfId="0" applyFill="1"/>
    <xf numFmtId="0" fontId="10" fillId="20" borderId="0" xfId="0" applyFont="1" applyFill="1"/>
    <xf numFmtId="0" fontId="0" fillId="20" borderId="0" xfId="0" applyFill="1"/>
    <xf numFmtId="0" fontId="10" fillId="0" borderId="69" xfId="0" applyFont="1" applyBorder="1"/>
    <xf numFmtId="0" fontId="10" fillId="0" borderId="69" xfId="0" applyFont="1" applyBorder="1" applyAlignment="1">
      <alignment wrapText="1"/>
    </xf>
    <xf numFmtId="9" fontId="10" fillId="0" borderId="69" xfId="4" applyFont="1" applyBorder="1"/>
    <xf numFmtId="0" fontId="11" fillId="0" borderId="0" xfId="0" applyFont="1" applyAlignment="1">
      <alignment wrapText="1"/>
    </xf>
    <xf numFmtId="0" fontId="10" fillId="15" borderId="0" xfId="0" applyFont="1" applyFill="1"/>
    <xf numFmtId="0" fontId="10" fillId="0" borderId="0" xfId="0" applyFont="1" applyAlignment="1">
      <alignment wrapText="1"/>
    </xf>
    <xf numFmtId="3" fontId="10" fillId="0" borderId="0" xfId="0" applyNumberFormat="1" applyFont="1"/>
    <xf numFmtId="0" fontId="22" fillId="0" borderId="43" xfId="1" applyFont="1" applyBorder="1" applyAlignment="1">
      <alignment vertical="top" wrapText="1"/>
    </xf>
    <xf numFmtId="0" fontId="22" fillId="0" borderId="0" xfId="1" applyFont="1" applyAlignment="1">
      <alignment vertical="top" wrapText="1"/>
    </xf>
    <xf numFmtId="0" fontId="23" fillId="0" borderId="0" xfId="1" applyFont="1"/>
    <xf numFmtId="0" fontId="11" fillId="0" borderId="0" xfId="1" applyFont="1" applyAlignment="1">
      <alignment wrapText="1"/>
    </xf>
    <xf numFmtId="0" fontId="24" fillId="8" borderId="37" xfId="0" applyFont="1" applyFill="1" applyBorder="1" applyAlignment="1">
      <alignment horizontal="center" vertical="center" wrapText="1"/>
    </xf>
    <xf numFmtId="0" fontId="10" fillId="0" borderId="43" xfId="0" applyFont="1" applyBorder="1" applyAlignment="1">
      <alignment horizontal="center"/>
    </xf>
    <xf numFmtId="0" fontId="10" fillId="0" borderId="69" xfId="0" applyFont="1" applyBorder="1" applyAlignment="1">
      <alignment horizontal="center"/>
    </xf>
    <xf numFmtId="0" fontId="10" fillId="0" borderId="44" xfId="0" applyFont="1" applyBorder="1" applyAlignment="1">
      <alignment horizontal="center"/>
    </xf>
    <xf numFmtId="0" fontId="11" fillId="0" borderId="45" xfId="0" applyFont="1" applyBorder="1" applyAlignment="1">
      <alignment horizontal="center"/>
    </xf>
    <xf numFmtId="165" fontId="10" fillId="0" borderId="69" xfId="0" applyNumberFormat="1" applyFont="1" applyBorder="1"/>
    <xf numFmtId="165" fontId="10" fillId="0" borderId="44" xfId="0" applyNumberFormat="1" applyFont="1" applyBorder="1"/>
    <xf numFmtId="0" fontId="11" fillId="0" borderId="46" xfId="0" applyFont="1" applyBorder="1" applyAlignment="1">
      <alignment horizontal="center"/>
    </xf>
    <xf numFmtId="165" fontId="10" fillId="0" borderId="47" xfId="0" applyNumberFormat="1" applyFont="1" applyBorder="1"/>
    <xf numFmtId="165" fontId="10" fillId="0" borderId="48" xfId="0" applyNumberFormat="1" applyFont="1" applyBorder="1"/>
    <xf numFmtId="0" fontId="10" fillId="0" borderId="0" xfId="0" applyFont="1" applyAlignment="1">
      <alignment horizontal="center"/>
    </xf>
    <xf numFmtId="0" fontId="10" fillId="0" borderId="49" xfId="0" applyFont="1" applyBorder="1" applyAlignment="1">
      <alignment horizontal="center"/>
    </xf>
    <xf numFmtId="0" fontId="10" fillId="0" borderId="51" xfId="0" applyFont="1" applyBorder="1"/>
    <xf numFmtId="0" fontId="10" fillId="0" borderId="52" xfId="0" applyFont="1" applyBorder="1" applyAlignment="1">
      <alignment horizontal="center"/>
    </xf>
    <xf numFmtId="0" fontId="10" fillId="0" borderId="53" xfId="0" applyFont="1" applyBorder="1" applyAlignment="1">
      <alignment horizontal="center"/>
    </xf>
    <xf numFmtId="0" fontId="10" fillId="0" borderId="53" xfId="0" applyFont="1" applyBorder="1" applyAlignment="1">
      <alignment horizontal="center" wrapText="1"/>
    </xf>
    <xf numFmtId="0" fontId="10" fillId="0" borderId="54" xfId="0" applyFont="1" applyBorder="1"/>
    <xf numFmtId="0" fontId="26" fillId="0" borderId="45" xfId="0" applyFont="1" applyBorder="1" applyAlignment="1">
      <alignment horizontal="center"/>
    </xf>
    <xf numFmtId="167" fontId="10" fillId="0" borderId="69" xfId="0" applyNumberFormat="1" applyFont="1" applyBorder="1"/>
    <xf numFmtId="0" fontId="10" fillId="0" borderId="44" xfId="0" applyFont="1" applyBorder="1"/>
    <xf numFmtId="49" fontId="26" fillId="0" borderId="45" xfId="0" applyNumberFormat="1" applyFont="1" applyBorder="1" applyAlignment="1">
      <alignment horizontal="center"/>
    </xf>
    <xf numFmtId="0" fontId="26" fillId="0" borderId="0" xfId="0" applyFont="1" applyAlignment="1">
      <alignment horizontal="center"/>
    </xf>
    <xf numFmtId="0" fontId="11" fillId="0" borderId="49" xfId="0" applyFont="1" applyBorder="1" applyAlignment="1">
      <alignment horizontal="center"/>
    </xf>
    <xf numFmtId="0" fontId="11" fillId="0" borderId="52" xfId="0" applyFont="1" applyBorder="1" applyAlignment="1">
      <alignment horizontal="center"/>
    </xf>
    <xf numFmtId="0" fontId="11" fillId="0" borderId="0" xfId="0" applyFont="1" applyAlignment="1">
      <alignment horizontal="center"/>
    </xf>
    <xf numFmtId="0" fontId="11" fillId="0" borderId="53" xfId="0" applyFont="1" applyBorder="1" applyAlignment="1">
      <alignment horizontal="center"/>
    </xf>
    <xf numFmtId="0" fontId="10" fillId="7" borderId="56" xfId="0" applyFont="1" applyFill="1" applyBorder="1" applyAlignment="1">
      <alignment horizontal="center"/>
    </xf>
    <xf numFmtId="0" fontId="10" fillId="7" borderId="37" xfId="0" applyFont="1" applyFill="1" applyBorder="1"/>
    <xf numFmtId="0" fontId="10" fillId="7" borderId="39" xfId="0" applyFont="1" applyFill="1" applyBorder="1"/>
    <xf numFmtId="0" fontId="10" fillId="7" borderId="57" xfId="0" applyFont="1" applyFill="1" applyBorder="1" applyAlignment="1">
      <alignment horizontal="center"/>
    </xf>
    <xf numFmtId="0" fontId="10" fillId="7" borderId="58" xfId="0" applyFont="1" applyFill="1" applyBorder="1"/>
    <xf numFmtId="0" fontId="10" fillId="7" borderId="59" xfId="0" applyFont="1" applyFill="1" applyBorder="1"/>
    <xf numFmtId="0" fontId="10" fillId="0" borderId="45" xfId="0" applyFont="1" applyBorder="1" applyAlignment="1">
      <alignment horizontal="center"/>
    </xf>
    <xf numFmtId="0" fontId="11" fillId="0" borderId="69" xfId="0" applyFont="1" applyBorder="1" applyAlignment="1">
      <alignment horizontal="center"/>
    </xf>
    <xf numFmtId="0" fontId="10" fillId="0" borderId="69" xfId="0" applyFont="1" applyBorder="1" applyAlignment="1">
      <alignment horizontal="center" wrapText="1"/>
    </xf>
    <xf numFmtId="0" fontId="10" fillId="0" borderId="45" xfId="0" applyFont="1" applyBorder="1" applyAlignment="1">
      <alignment horizontal="left" wrapText="1"/>
    </xf>
    <xf numFmtId="0" fontId="10" fillId="0" borderId="72" xfId="0" applyFont="1" applyBorder="1" applyAlignment="1">
      <alignment horizontal="left" wrapText="1"/>
    </xf>
    <xf numFmtId="167" fontId="10" fillId="0" borderId="73" xfId="0" applyNumberFormat="1" applyFont="1" applyBorder="1"/>
    <xf numFmtId="0" fontId="10" fillId="0" borderId="74" xfId="0" applyFont="1" applyBorder="1"/>
    <xf numFmtId="0" fontId="10" fillId="0" borderId="52" xfId="0" applyFont="1" applyBorder="1" applyAlignment="1">
      <alignment horizontal="left" wrapText="1"/>
    </xf>
    <xf numFmtId="167" fontId="10" fillId="0" borderId="53" xfId="0" applyNumberFormat="1" applyFont="1" applyBorder="1"/>
    <xf numFmtId="0" fontId="10" fillId="0" borderId="46" xfId="0" applyFont="1" applyBorder="1" applyAlignment="1">
      <alignment horizontal="left" wrapText="1"/>
    </xf>
    <xf numFmtId="167" fontId="10" fillId="0" borderId="47" xfId="0" applyNumberFormat="1" applyFont="1" applyBorder="1"/>
    <xf numFmtId="0" fontId="10" fillId="0" borderId="48" xfId="0" applyFont="1" applyBorder="1"/>
    <xf numFmtId="0" fontId="29" fillId="0" borderId="0" xfId="0" applyFont="1"/>
    <xf numFmtId="0" fontId="30" fillId="0" borderId="0" xfId="0" applyFont="1"/>
    <xf numFmtId="0" fontId="29" fillId="0" borderId="0" xfId="0" applyFont="1" applyAlignment="1">
      <alignment wrapText="1"/>
    </xf>
    <xf numFmtId="0" fontId="10" fillId="10" borderId="69" xfId="3" applyFont="1" applyFill="1" applyBorder="1" applyAlignment="1">
      <alignment horizontal="left" wrapText="1"/>
    </xf>
    <xf numFmtId="0" fontId="10" fillId="10" borderId="69" xfId="3" applyFont="1" applyFill="1" applyBorder="1" applyAlignment="1">
      <alignment horizontal="left" vertical="top" wrapText="1"/>
    </xf>
    <xf numFmtId="0" fontId="10" fillId="0" borderId="69" xfId="3" applyFont="1" applyBorder="1" applyAlignment="1">
      <alignment vertical="top" wrapText="1"/>
    </xf>
    <xf numFmtId="0" fontId="10" fillId="0" borderId="69" xfId="3" applyFont="1" applyBorder="1" applyAlignment="1">
      <alignment horizontal="left" vertical="top" wrapText="1"/>
    </xf>
    <xf numFmtId="0" fontId="15" fillId="0" borderId="69" xfId="3" applyFont="1" applyBorder="1" applyAlignment="1">
      <alignment vertical="top" wrapText="1"/>
    </xf>
    <xf numFmtId="0" fontId="15" fillId="0" borderId="69" xfId="3" applyFont="1" applyBorder="1" applyAlignment="1">
      <alignment horizontal="left" vertical="top" wrapText="1"/>
    </xf>
    <xf numFmtId="0" fontId="10" fillId="0" borderId="69" xfId="3" applyFont="1" applyBorder="1" applyAlignment="1">
      <alignment wrapText="1"/>
    </xf>
    <xf numFmtId="0" fontId="10" fillId="0" borderId="69" xfId="3" applyFont="1" applyBorder="1" applyAlignment="1">
      <alignment horizontal="left" wrapText="1"/>
    </xf>
    <xf numFmtId="0" fontId="10" fillId="10" borderId="69" xfId="3" applyFont="1" applyFill="1" applyBorder="1" applyAlignment="1">
      <alignment vertical="top" wrapText="1"/>
    </xf>
    <xf numFmtId="0" fontId="10" fillId="0" borderId="69" xfId="3" applyFont="1" applyBorder="1"/>
    <xf numFmtId="0" fontId="10" fillId="0" borderId="69" xfId="3" applyFont="1" applyBorder="1" applyAlignment="1">
      <alignment vertical="top"/>
    </xf>
    <xf numFmtId="0" fontId="0" fillId="10" borderId="69" xfId="0" applyFill="1" applyBorder="1" applyAlignment="1">
      <alignment wrapText="1"/>
    </xf>
    <xf numFmtId="0" fontId="10" fillId="0" borderId="69" xfId="3" applyFont="1" applyBorder="1" applyAlignment="1">
      <alignment horizontal="left" vertical="top"/>
    </xf>
    <xf numFmtId="0" fontId="11" fillId="7" borderId="71" xfId="3" applyFont="1" applyFill="1" applyBorder="1" applyAlignment="1">
      <alignment horizontal="left" vertical="top" wrapText="1"/>
    </xf>
    <xf numFmtId="0" fontId="10" fillId="0" borderId="0" xfId="3" applyFont="1" applyBorder="1" applyAlignment="1">
      <alignment wrapText="1"/>
    </xf>
    <xf numFmtId="0" fontId="10" fillId="0" borderId="0" xfId="3" applyFont="1" applyBorder="1" applyAlignment="1">
      <alignment horizontal="left" wrapText="1"/>
    </xf>
    <xf numFmtId="0" fontId="10" fillId="7" borderId="75" xfId="3" applyFont="1" applyFill="1" applyBorder="1" applyAlignment="1">
      <alignment horizontal="left" vertical="top" wrapText="1"/>
    </xf>
    <xf numFmtId="0" fontId="18" fillId="7" borderId="62" xfId="3" applyFont="1" applyFill="1" applyBorder="1" applyAlignment="1">
      <alignment horizontal="left" vertical="top" wrapText="1"/>
    </xf>
    <xf numFmtId="0" fontId="18" fillId="7" borderId="75" xfId="3" applyFont="1" applyFill="1" applyBorder="1" applyAlignment="1">
      <alignment horizontal="left" vertical="top" wrapText="1"/>
    </xf>
    <xf numFmtId="0" fontId="18" fillId="7" borderId="71" xfId="3" applyFont="1" applyFill="1" applyBorder="1" applyAlignment="1">
      <alignment horizontal="left" vertical="top" wrapText="1"/>
    </xf>
    <xf numFmtId="0" fontId="33" fillId="0" borderId="0" xfId="0" applyFont="1"/>
    <xf numFmtId="0" fontId="4" fillId="22" borderId="0" xfId="0" applyFont="1" applyFill="1"/>
    <xf numFmtId="0" fontId="6" fillId="22" borderId="64" xfId="0" applyFont="1" applyFill="1" applyBorder="1" applyProtection="1">
      <protection locked="0"/>
    </xf>
    <xf numFmtId="0" fontId="0" fillId="23" borderId="0" xfId="0" applyFill="1"/>
    <xf numFmtId="0" fontId="4" fillId="0" borderId="21" xfId="1" applyFont="1" applyBorder="1" applyAlignment="1">
      <alignment wrapText="1"/>
    </xf>
    <xf numFmtId="0" fontId="4" fillId="0" borderId="0" xfId="1" applyAlignment="1"/>
    <xf numFmtId="0" fontId="2" fillId="0" borderId="21" xfId="1" applyFont="1" applyBorder="1" applyAlignment="1"/>
    <xf numFmtId="0" fontId="4" fillId="0" borderId="21" xfId="1" applyFont="1" applyBorder="1" applyAlignment="1"/>
    <xf numFmtId="1" fontId="4" fillId="0" borderId="21" xfId="1" applyNumberFormat="1" applyBorder="1" applyAlignment="1"/>
    <xf numFmtId="2" fontId="2" fillId="0" borderId="21" xfId="1" applyNumberFormat="1" applyFont="1" applyBorder="1" applyAlignment="1">
      <alignment wrapText="1"/>
    </xf>
    <xf numFmtId="2" fontId="2" fillId="0" borderId="21" xfId="1" applyNumberFormat="1" applyFont="1" applyBorder="1" applyAlignment="1"/>
    <xf numFmtId="0" fontId="18" fillId="7" borderId="70" xfId="3" applyFont="1" applyFill="1" applyBorder="1" applyAlignment="1">
      <alignment horizontal="left" vertical="center" wrapText="1"/>
    </xf>
    <xf numFmtId="0" fontId="18" fillId="7" borderId="75" xfId="3" applyFont="1" applyFill="1" applyBorder="1" applyAlignment="1">
      <alignment horizontal="left" vertical="center" wrapText="1"/>
    </xf>
    <xf numFmtId="0" fontId="18" fillId="7" borderId="71" xfId="3" applyFont="1" applyFill="1" applyBorder="1" applyAlignment="1">
      <alignment horizontal="left" vertical="center" wrapText="1"/>
    </xf>
    <xf numFmtId="0" fontId="18" fillId="7" borderId="61" xfId="3" applyFont="1" applyFill="1" applyBorder="1" applyAlignment="1">
      <alignment horizontal="left" vertical="center" wrapText="1"/>
    </xf>
    <xf numFmtId="0" fontId="32" fillId="7" borderId="62" xfId="3" applyFont="1" applyFill="1" applyBorder="1" applyAlignment="1">
      <alignment horizontal="left" vertical="center" wrapText="1"/>
    </xf>
    <xf numFmtId="0" fontId="32" fillId="7" borderId="63" xfId="3" applyFont="1" applyFill="1" applyBorder="1" applyAlignment="1">
      <alignment horizontal="left" vertical="center" wrapText="1"/>
    </xf>
    <xf numFmtId="0" fontId="32" fillId="7" borderId="5" xfId="3" applyFont="1" applyFill="1" applyBorder="1" applyAlignment="1">
      <alignment horizontal="left" vertical="center" wrapText="1"/>
    </xf>
    <xf numFmtId="0" fontId="32" fillId="7" borderId="0" xfId="3" applyFont="1" applyFill="1" applyAlignment="1">
      <alignment horizontal="left" vertical="center" wrapText="1"/>
    </xf>
    <xf numFmtId="0" fontId="32" fillId="7" borderId="35" xfId="3" applyFont="1" applyFill="1" applyBorder="1" applyAlignment="1">
      <alignment horizontal="left" vertical="center" wrapText="1"/>
    </xf>
    <xf numFmtId="0" fontId="32" fillId="7" borderId="34" xfId="3" applyFont="1" applyFill="1" applyBorder="1" applyAlignment="1">
      <alignment horizontal="left" vertical="center" wrapText="1"/>
    </xf>
    <xf numFmtId="0" fontId="32" fillId="7" borderId="33" xfId="3" applyFont="1" applyFill="1" applyBorder="1" applyAlignment="1">
      <alignment horizontal="left" vertical="center" wrapText="1"/>
    </xf>
    <xf numFmtId="0" fontId="32" fillId="7" borderId="32" xfId="3" applyFont="1" applyFill="1" applyBorder="1" applyAlignment="1">
      <alignment horizontal="left" vertical="center" wrapText="1"/>
    </xf>
    <xf numFmtId="0" fontId="18" fillId="9" borderId="70" xfId="3" applyFont="1" applyFill="1" applyBorder="1" applyAlignment="1">
      <alignment horizontal="left" vertical="center" wrapText="1"/>
    </xf>
    <xf numFmtId="0" fontId="18" fillId="9" borderId="75" xfId="3" applyFont="1" applyFill="1" applyBorder="1" applyAlignment="1">
      <alignment horizontal="left" vertical="center" wrapText="1"/>
    </xf>
    <xf numFmtId="0" fontId="18" fillId="9" borderId="71" xfId="3" applyFont="1" applyFill="1" applyBorder="1" applyAlignment="1">
      <alignment horizontal="left" vertical="center" wrapText="1"/>
    </xf>
    <xf numFmtId="0" fontId="10" fillId="0" borderId="73" xfId="3" applyFont="1" applyBorder="1" applyAlignment="1">
      <alignment horizontal="left" vertical="top" wrapText="1"/>
    </xf>
    <xf numFmtId="0" fontId="10" fillId="0" borderId="31" xfId="3" applyFont="1" applyBorder="1" applyAlignment="1">
      <alignment horizontal="left" vertical="top" wrapText="1"/>
    </xf>
    <xf numFmtId="0" fontId="18" fillId="9" borderId="37" xfId="3" applyFont="1" applyFill="1" applyBorder="1" applyAlignment="1">
      <alignment horizontal="left" vertical="center" wrapText="1"/>
    </xf>
    <xf numFmtId="0" fontId="32" fillId="9" borderId="37" xfId="3" applyFont="1" applyFill="1" applyBorder="1" applyAlignment="1">
      <alignment horizontal="left" vertical="center" wrapText="1"/>
    </xf>
    <xf numFmtId="0" fontId="32" fillId="9" borderId="36" xfId="3" applyFont="1" applyFill="1" applyBorder="1" applyAlignment="1">
      <alignment horizontal="left" vertical="center" wrapText="1"/>
    </xf>
    <xf numFmtId="0" fontId="32" fillId="9" borderId="0" xfId="3" applyFont="1" applyFill="1" applyAlignment="1">
      <alignment horizontal="left" vertical="center" wrapText="1"/>
    </xf>
    <xf numFmtId="0" fontId="32" fillId="9" borderId="35" xfId="3" applyFont="1" applyFill="1" applyBorder="1" applyAlignment="1">
      <alignment horizontal="left" vertical="center" wrapText="1"/>
    </xf>
    <xf numFmtId="0" fontId="10" fillId="10" borderId="69" xfId="3" applyFont="1" applyFill="1" applyBorder="1" applyAlignment="1">
      <alignment horizontal="left" vertical="top" wrapText="1"/>
    </xf>
    <xf numFmtId="0" fontId="10" fillId="0" borderId="30" xfId="3" applyFont="1" applyBorder="1" applyAlignment="1">
      <alignment horizontal="left" vertical="top" wrapText="1"/>
    </xf>
    <xf numFmtId="0" fontId="31" fillId="21" borderId="34" xfId="3" applyFont="1" applyFill="1" applyBorder="1" applyAlignment="1">
      <alignment horizontal="left" vertical="top" wrapText="1"/>
    </xf>
    <xf numFmtId="0" fontId="31" fillId="21" borderId="33" xfId="3" applyFont="1" applyFill="1" applyBorder="1" applyAlignment="1">
      <alignment horizontal="left" vertical="top" wrapText="1"/>
    </xf>
    <xf numFmtId="0" fontId="31" fillId="21" borderId="32" xfId="3" applyFont="1" applyFill="1" applyBorder="1" applyAlignment="1">
      <alignment horizontal="left" vertical="top" wrapText="1"/>
    </xf>
    <xf numFmtId="0" fontId="4" fillId="10" borderId="62" xfId="0" applyFont="1" applyFill="1" applyBorder="1" applyAlignment="1">
      <alignment horizontal="left" vertical="top" wrapText="1"/>
    </xf>
    <xf numFmtId="0" fontId="0" fillId="10" borderId="0" xfId="0" applyFill="1" applyAlignment="1">
      <alignment horizontal="left" vertical="top" wrapText="1"/>
    </xf>
    <xf numFmtId="0" fontId="4" fillId="0" borderId="0" xfId="1" applyAlignment="1">
      <alignment horizontal="center" vertical="center" wrapText="1"/>
    </xf>
    <xf numFmtId="0" fontId="4" fillId="0" borderId="0" xfId="1" applyAlignment="1">
      <alignment horizontal="center" vertical="center"/>
    </xf>
    <xf numFmtId="0" fontId="8" fillId="8" borderId="0" xfId="1" applyFont="1" applyFill="1" applyAlignment="1">
      <alignment horizontal="center" vertical="center" wrapText="1"/>
    </xf>
    <xf numFmtId="0" fontId="11" fillId="0" borderId="70" xfId="0" applyFont="1" applyBorder="1" applyAlignment="1">
      <alignment horizontal="center"/>
    </xf>
    <xf numFmtId="0" fontId="11" fillId="0" borderId="71" xfId="0" applyFont="1" applyBorder="1" applyAlignment="1">
      <alignment horizontal="center"/>
    </xf>
    <xf numFmtId="0" fontId="11" fillId="0" borderId="69" xfId="0" applyFont="1" applyBorder="1" applyAlignment="1">
      <alignment horizontal="center" wrapText="1"/>
    </xf>
    <xf numFmtId="0" fontId="11" fillId="0" borderId="70" xfId="0" applyFont="1" applyBorder="1" applyAlignment="1">
      <alignment horizontal="center" wrapText="1"/>
    </xf>
    <xf numFmtId="0" fontId="11" fillId="0" borderId="71" xfId="0" applyFont="1" applyBorder="1" applyAlignment="1">
      <alignment horizontal="center" wrapText="1"/>
    </xf>
    <xf numFmtId="0" fontId="21" fillId="8" borderId="0" xfId="1" applyFont="1" applyFill="1" applyAlignment="1">
      <alignment horizontal="center" vertical="center" wrapText="1"/>
    </xf>
    <xf numFmtId="0" fontId="25" fillId="0" borderId="53" xfId="0" applyFont="1" applyBorder="1" applyAlignment="1">
      <alignment horizontal="center"/>
    </xf>
    <xf numFmtId="0" fontId="27" fillId="0" borderId="40" xfId="0" applyFont="1" applyBorder="1" applyAlignment="1">
      <alignment horizontal="center"/>
    </xf>
    <xf numFmtId="0" fontId="27" fillId="0" borderId="41" xfId="0" applyFont="1" applyBorder="1" applyAlignment="1">
      <alignment horizontal="center"/>
    </xf>
    <xf numFmtId="0" fontId="27" fillId="0" borderId="60" xfId="0" applyFont="1" applyBorder="1" applyAlignment="1">
      <alignment horizontal="center"/>
    </xf>
    <xf numFmtId="0" fontId="28" fillId="0" borderId="40" xfId="0" applyFont="1" applyBorder="1" applyAlignment="1">
      <alignment horizontal="center"/>
    </xf>
    <xf numFmtId="0" fontId="28" fillId="0" borderId="41" xfId="0" applyFont="1" applyBorder="1" applyAlignment="1">
      <alignment horizontal="center"/>
    </xf>
    <xf numFmtId="0" fontId="28" fillId="0" borderId="60" xfId="0" applyFont="1" applyBorder="1" applyAlignment="1">
      <alignment horizontal="center"/>
    </xf>
    <xf numFmtId="0" fontId="11" fillId="0" borderId="40" xfId="0" applyFont="1" applyBorder="1" applyAlignment="1">
      <alignment horizontal="center" vertical="top" wrapText="1"/>
    </xf>
    <xf numFmtId="0" fontId="11" fillId="0" borderId="41" xfId="0" applyFont="1" applyBorder="1" applyAlignment="1">
      <alignment horizontal="center" vertical="top" wrapText="1"/>
    </xf>
    <xf numFmtId="0" fontId="11" fillId="0" borderId="42" xfId="0" applyFont="1" applyBorder="1" applyAlignment="1">
      <alignment horizontal="center" vertical="top" wrapText="1"/>
    </xf>
    <xf numFmtId="0" fontId="25" fillId="0" borderId="50" xfId="0" applyFont="1" applyBorder="1" applyAlignment="1">
      <alignment horizontal="center"/>
    </xf>
    <xf numFmtId="0" fontId="27" fillId="0" borderId="55" xfId="0" applyFont="1" applyBorder="1" applyAlignment="1">
      <alignment horizontal="center"/>
    </xf>
    <xf numFmtId="0" fontId="27" fillId="0" borderId="37" xfId="0" applyFont="1" applyBorder="1" applyAlignment="1">
      <alignment horizontal="center"/>
    </xf>
    <xf numFmtId="0" fontId="27" fillId="0" borderId="36" xfId="0" applyFont="1" applyBorder="1" applyAlignment="1">
      <alignment horizontal="center"/>
    </xf>
    <xf numFmtId="0" fontId="28" fillId="0" borderId="55" xfId="0" applyFont="1" applyBorder="1" applyAlignment="1">
      <alignment horizontal="center"/>
    </xf>
    <xf numFmtId="0" fontId="28" fillId="0" borderId="37" xfId="0" applyFont="1" applyBorder="1" applyAlignment="1">
      <alignment horizontal="center"/>
    </xf>
    <xf numFmtId="0" fontId="28" fillId="0" borderId="36" xfId="0" applyFont="1" applyBorder="1" applyAlignment="1">
      <alignment horizontal="center"/>
    </xf>
    <xf numFmtId="0" fontId="18" fillId="24" borderId="34" xfId="3" applyFont="1" applyFill="1" applyBorder="1" applyAlignment="1">
      <alignment horizontal="left" vertical="top" wrapText="1"/>
    </xf>
    <xf numFmtId="0" fontId="18" fillId="24" borderId="33" xfId="3" applyFont="1" applyFill="1" applyBorder="1" applyAlignment="1">
      <alignment horizontal="left" vertical="top" wrapText="1"/>
    </xf>
    <xf numFmtId="0" fontId="18" fillId="24" borderId="32" xfId="3" applyFont="1" applyFill="1" applyBorder="1" applyAlignment="1">
      <alignment horizontal="left" vertical="top" wrapText="1"/>
    </xf>
    <xf numFmtId="0" fontId="18" fillId="24" borderId="70" xfId="3" applyFont="1" applyFill="1" applyBorder="1" applyAlignment="1">
      <alignment horizontal="left" vertical="top" wrapText="1"/>
    </xf>
    <xf numFmtId="0" fontId="18" fillId="24" borderId="75" xfId="3" applyFont="1" applyFill="1" applyBorder="1" applyAlignment="1">
      <alignment horizontal="left" vertical="top" wrapText="1"/>
    </xf>
    <xf numFmtId="0" fontId="18" fillId="24" borderId="71" xfId="3" applyFont="1" applyFill="1" applyBorder="1" applyAlignment="1">
      <alignment horizontal="left" vertical="top" wrapText="1"/>
    </xf>
  </cellXfs>
  <cellStyles count="5">
    <cellStyle name="Normal" xfId="0" builtinId="0"/>
    <cellStyle name="Normal 2" xfId="1" xr:uid="{7F552557-01E9-4582-A399-B89D5C58A3E3}"/>
    <cellStyle name="Normal 2 2" xfId="3" xr:uid="{D103F048-F66E-4DB1-8F98-1607C5E6327E}"/>
    <cellStyle name="Percent" xfId="4" builtinId="5"/>
    <cellStyle name="Percent 2" xfId="2" xr:uid="{8341FAD8-0F7D-4D8A-B83A-F24539C4DCBD}"/>
  </cellStyles>
  <dxfs count="12">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s>
  <tableStyles count="0" defaultTableStyle="TableStyleMedium9" defaultPivotStyle="PivotStyleLight16"/>
  <colors>
    <mruColors>
      <color rgb="FF29434E"/>
      <color rgb="FFB890BB"/>
      <color rgb="FF087673"/>
      <color rgb="FFC5FBFA"/>
      <color rgb="FF098986"/>
      <color rgb="FF6600FF"/>
      <color rgb="FFFFFF99"/>
      <color rgb="FFCCCC00"/>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Older Adult Falls-Related Nonfatal</a:t>
            </a:r>
            <a:r>
              <a:rPr lang="en-US" baseline="0"/>
              <a:t> </a:t>
            </a:r>
            <a:r>
              <a:rPr lang="en-US"/>
              <a:t>Hospitalization Rates per 100,000 in &lt;Data Years&gt;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1'!$B$9:$F$9</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756A-4D0A-8D21-6C267581FED5}"/>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1'!$B$10:$F$10</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756A-4D0A-8D21-6C267581FED5}"/>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1'!$B$11:$F$11</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756A-4D0A-8D21-6C267581FED5}"/>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Older Adult Falls-Related Death Rates per 100,000 in &lt;Data Years&gt;</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1'!$A$15</c:f>
              <c:strCache>
                <c:ptCount val="1"/>
                <c:pt idx="0">
                  <c:v>65-74</c:v>
                </c:pt>
              </c:strCache>
            </c:strRef>
          </c:tx>
          <c:spPr>
            <a:ln w="28575" cap="rnd">
              <a:solidFill>
                <a:srgbClr val="B890BB"/>
              </a:solidFill>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1'!$B$15:$F$15</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5EA0-4682-8C0C-3CBF08835991}"/>
            </c:ext>
          </c:extLst>
        </c:ser>
        <c:ser>
          <c:idx val="1"/>
          <c:order val="1"/>
          <c:tx>
            <c:strRef>
              <c:f>'J_Figure 1'!$A$16</c:f>
              <c:strCache>
                <c:ptCount val="1"/>
                <c:pt idx="0">
                  <c:v>75-84</c:v>
                </c:pt>
              </c:strCache>
            </c:strRef>
          </c:tx>
          <c:spPr>
            <a:ln w="28575" cap="rnd">
              <a:solidFill>
                <a:srgbClr val="087673"/>
              </a:solidFill>
              <a:prstDash val="dash"/>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1'!$B$16:$F$16</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5EA0-4682-8C0C-3CBF08835991}"/>
            </c:ext>
          </c:extLst>
        </c:ser>
        <c:ser>
          <c:idx val="2"/>
          <c:order val="2"/>
          <c:tx>
            <c:strRef>
              <c:f>'J_Figure 1'!$A$17</c:f>
              <c:strCache>
                <c:ptCount val="1"/>
                <c:pt idx="0">
                  <c:v>85+</c:v>
                </c:pt>
              </c:strCache>
            </c:strRef>
          </c:tx>
          <c:spPr>
            <a:ln w="28575" cap="rnd">
              <a:solidFill>
                <a:srgbClr val="29434E"/>
              </a:solidFill>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1'!$B$17:$F$17</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5EA0-4682-8C0C-3CBF08835991}"/>
            </c:ext>
          </c:extLst>
        </c:ser>
        <c:dLbls>
          <c:showLegendKey val="0"/>
          <c:showVal val="0"/>
          <c:showCatName val="0"/>
          <c:showSerName val="0"/>
          <c:showPercent val="0"/>
          <c:showBubbleSize val="0"/>
        </c:dLbls>
        <c:smooth val="0"/>
        <c:axId val="714942191"/>
        <c:axId val="714941359"/>
      </c:lineChart>
      <c:catAx>
        <c:axId val="714942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1359"/>
        <c:crosses val="autoZero"/>
        <c:auto val="1"/>
        <c:lblAlgn val="ctr"/>
        <c:lblOffset val="100"/>
        <c:noMultiLvlLbl val="0"/>
      </c:catAx>
      <c:valAx>
        <c:axId val="7149413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219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Older Adult Falls-Related Nonfatal ED Visit Rates per 100,000 in &lt;Data Years&gt;</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1'!$A$20</c:f>
              <c:strCache>
                <c:ptCount val="1"/>
                <c:pt idx="0">
                  <c:v>65-74</c:v>
                </c:pt>
              </c:strCache>
            </c:strRef>
          </c:tx>
          <c:spPr>
            <a:ln w="28575" cap="rnd">
              <a:solidFill>
                <a:srgbClr val="B890BB"/>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1'!$B$20:$F$20</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8B97-493C-A776-39B8EAACFA65}"/>
            </c:ext>
          </c:extLst>
        </c:ser>
        <c:ser>
          <c:idx val="1"/>
          <c:order val="1"/>
          <c:tx>
            <c:strRef>
              <c:f>'J_Figure 1'!$A$21</c:f>
              <c:strCache>
                <c:ptCount val="1"/>
                <c:pt idx="0">
                  <c:v>75-84</c:v>
                </c:pt>
              </c:strCache>
            </c:strRef>
          </c:tx>
          <c:spPr>
            <a:ln w="28575" cap="rnd">
              <a:solidFill>
                <a:srgbClr val="087673"/>
              </a:solidFill>
              <a:prstDash val="dash"/>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1'!$B$21:$F$21</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8B97-493C-A776-39B8EAACFA65}"/>
            </c:ext>
          </c:extLst>
        </c:ser>
        <c:ser>
          <c:idx val="2"/>
          <c:order val="2"/>
          <c:tx>
            <c:strRef>
              <c:f>'J_Figure 1'!$A$22</c:f>
              <c:strCache>
                <c:ptCount val="1"/>
                <c:pt idx="0">
                  <c:v>85+</c:v>
                </c:pt>
              </c:strCache>
            </c:strRef>
          </c:tx>
          <c:spPr>
            <a:ln w="28575" cap="rnd">
              <a:solidFill>
                <a:srgbClr val="29434E"/>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1'!$B$22:$F$22</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8B97-493C-A776-39B8EAACFA65}"/>
            </c:ext>
          </c:extLst>
        </c:ser>
        <c:dLbls>
          <c:showLegendKey val="0"/>
          <c:showVal val="0"/>
          <c:showCatName val="0"/>
          <c:showSerName val="0"/>
          <c:showPercent val="0"/>
          <c:showBubbleSize val="0"/>
        </c:dLbls>
        <c:smooth val="0"/>
        <c:axId val="2014430671"/>
        <c:axId val="2014428591"/>
      </c:lineChart>
      <c:catAx>
        <c:axId val="2014430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28591"/>
        <c:crosses val="autoZero"/>
        <c:auto val="1"/>
        <c:lblAlgn val="ctr"/>
        <c:lblOffset val="100"/>
        <c:noMultiLvlLbl val="0"/>
      </c:catAx>
      <c:valAx>
        <c:axId val="201442859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306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Percentage of Annual Falls in Older Adults-Related</a:t>
            </a:r>
            <a:r>
              <a:rPr lang="en-US" baseline="0"/>
              <a:t> ED Visits, Hospitalizations, and Deaths by Circumstance in &lt;Data Year&gt;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9244810161170167"/>
          <c:h val="0.67037839020122481"/>
        </c:manualLayout>
      </c:layout>
      <c:barChart>
        <c:barDir val="col"/>
        <c:grouping val="clustered"/>
        <c:varyColors val="0"/>
        <c:ser>
          <c:idx val="0"/>
          <c:order val="0"/>
          <c:tx>
            <c:strRef>
              <c:f>'K_Figure 2'!$A$9:$B$9</c:f>
              <c:strCache>
                <c:ptCount val="1"/>
                <c:pt idx="0">
                  <c:v>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0AF6-4447-A335-74E66501E7E9}"/>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2-0AF6-4447-A335-74E66501E7E9}"/>
            </c:ext>
          </c:extLst>
        </c:ser>
        <c:ser>
          <c:idx val="2"/>
          <c:order val="2"/>
          <c:tx>
            <c:strRef>
              <c:f>'K_Figure 2'!$A$19:$B$19</c:f>
              <c:strCache>
                <c:ptCount val="1"/>
                <c:pt idx="0">
                  <c:v>Both Fracture and TBI</c:v>
                </c:pt>
              </c:strCache>
            </c:strRef>
          </c:tx>
          <c:spPr>
            <a:solidFill>
              <a:srgbClr val="087673"/>
            </a:solidFill>
            <a:ln>
              <a:noFill/>
            </a:ln>
            <a:effectLst/>
          </c:spPr>
          <c:invertIfNegative val="0"/>
          <c:cat>
            <c:strRef>
              <c:f>'K_Figure 2'!$A$10:$A$12</c:f>
              <c:strCache>
                <c:ptCount val="3"/>
                <c:pt idx="0">
                  <c:v>ED Visits</c:v>
                </c:pt>
                <c:pt idx="1">
                  <c:v>Hospitalizations</c:v>
                </c:pt>
                <c:pt idx="2">
                  <c:v>Deaths</c:v>
                </c:pt>
              </c:strCache>
            </c:strRef>
          </c:cat>
          <c:val>
            <c:numRef>
              <c:f>'K_Figure 2'!$B$20:$B$22</c:f>
              <c:numCache>
                <c:formatCode>0%</c:formatCode>
                <c:ptCount val="3"/>
                <c:pt idx="0">
                  <c:v>0.3</c:v>
                </c:pt>
                <c:pt idx="1">
                  <c:v>0.3</c:v>
                </c:pt>
                <c:pt idx="2">
                  <c:v>0.3</c:v>
                </c:pt>
              </c:numCache>
            </c:numRef>
          </c:val>
          <c:extLst>
            <c:ext xmlns:c16="http://schemas.microsoft.com/office/drawing/2014/chart" uri="{C3380CC4-5D6E-409C-BE32-E72D297353CC}">
              <c16:uniqueId val="{00000003-0AF6-4447-A335-74E66501E7E9}"/>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80612844344485413"/>
          <c:y val="0.37818205016039658"/>
          <c:w val="0.14094445809102832"/>
          <c:h val="0.3130803441236512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Percentage of Annual Falls in Older Adults-Related</a:t>
            </a:r>
            <a:r>
              <a:rPr lang="en-US" baseline="0"/>
              <a:t> ED Visits, Hospitalizations, and Deaths by Circumstance in &lt;Data Year&gt;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9244810161170167"/>
          <c:h val="0.67037839020122481"/>
        </c:manualLayout>
      </c:layout>
      <c:barChart>
        <c:barDir val="col"/>
        <c:grouping val="clustered"/>
        <c:varyColors val="0"/>
        <c:ser>
          <c:idx val="0"/>
          <c:order val="0"/>
          <c:tx>
            <c:strRef>
              <c:f>'K_Figure 2'!$A$9:$B$9</c:f>
              <c:strCache>
                <c:ptCount val="1"/>
                <c:pt idx="0">
                  <c:v>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3B76-42D2-B463-4544FB24BD39}"/>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1-3B76-42D2-B463-4544FB24BD39}"/>
            </c:ext>
          </c:extLst>
        </c:ser>
        <c:ser>
          <c:idx val="2"/>
          <c:order val="2"/>
          <c:tx>
            <c:strRef>
              <c:f>'K_Figure 2'!$A$19:$B$19</c:f>
              <c:strCache>
                <c:ptCount val="1"/>
                <c:pt idx="0">
                  <c:v>Both Fracture and TBI</c:v>
                </c:pt>
              </c:strCache>
            </c:strRef>
          </c:tx>
          <c:spPr>
            <a:solidFill>
              <a:srgbClr val="087673"/>
            </a:solidFill>
            <a:ln>
              <a:noFill/>
            </a:ln>
            <a:effectLst/>
          </c:spPr>
          <c:invertIfNegative val="0"/>
          <c:cat>
            <c:strRef>
              <c:f>'K_Figure 2'!$A$10:$A$12</c:f>
              <c:strCache>
                <c:ptCount val="3"/>
                <c:pt idx="0">
                  <c:v>ED Visits</c:v>
                </c:pt>
                <c:pt idx="1">
                  <c:v>Hospitalizations</c:v>
                </c:pt>
                <c:pt idx="2">
                  <c:v>Deaths</c:v>
                </c:pt>
              </c:strCache>
            </c:strRef>
          </c:cat>
          <c:val>
            <c:numRef>
              <c:f>'K_Figure 2'!$B$20:$B$22</c:f>
              <c:numCache>
                <c:formatCode>0%</c:formatCode>
                <c:ptCount val="3"/>
                <c:pt idx="0">
                  <c:v>0.3</c:v>
                </c:pt>
                <c:pt idx="1">
                  <c:v>0.3</c:v>
                </c:pt>
                <c:pt idx="2">
                  <c:v>0.3</c:v>
                </c:pt>
              </c:numCache>
            </c:numRef>
          </c:val>
          <c:extLst>
            <c:ext xmlns:c16="http://schemas.microsoft.com/office/drawing/2014/chart" uri="{C3380CC4-5D6E-409C-BE32-E72D297353CC}">
              <c16:uniqueId val="{00000002-3B76-42D2-B463-4544FB24BD39}"/>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80612844344485413"/>
          <c:y val="0.37818205016039658"/>
          <c:w val="0.14094445809102832"/>
          <c:h val="0.3130803441236512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Older Adult Falls-Related Nonfatal</a:t>
            </a:r>
            <a:r>
              <a:rPr lang="en-US" baseline="0"/>
              <a:t> </a:t>
            </a:r>
            <a:r>
              <a:rPr lang="en-US"/>
              <a:t>Hospitalization Rates per 100,000 in &lt;Data Years&gt;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1'!$B$9:$F$9</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D0C6-46BB-BB6E-C2911E658028}"/>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1'!$B$10:$F$10</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D0C6-46BB-BB6E-C2911E658028}"/>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1'!$B$11:$F$11</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D0C6-46BB-BB6E-C2911E658028}"/>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Older Adult Falls-Related Death Rates per 100,000 in &lt;Data Years&gt;</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1'!$A$15</c:f>
              <c:strCache>
                <c:ptCount val="1"/>
                <c:pt idx="0">
                  <c:v>65-74</c:v>
                </c:pt>
              </c:strCache>
            </c:strRef>
          </c:tx>
          <c:spPr>
            <a:ln w="28575" cap="rnd">
              <a:solidFill>
                <a:srgbClr val="B890BB"/>
              </a:solidFill>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1'!$B$15:$F$15</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CA7B-48A6-ABFB-6F02821C4CB1}"/>
            </c:ext>
          </c:extLst>
        </c:ser>
        <c:ser>
          <c:idx val="1"/>
          <c:order val="1"/>
          <c:tx>
            <c:strRef>
              <c:f>'J_Figure 1'!$A$16</c:f>
              <c:strCache>
                <c:ptCount val="1"/>
                <c:pt idx="0">
                  <c:v>75-84</c:v>
                </c:pt>
              </c:strCache>
            </c:strRef>
          </c:tx>
          <c:spPr>
            <a:ln w="28575" cap="rnd">
              <a:solidFill>
                <a:srgbClr val="087673"/>
              </a:solidFill>
              <a:prstDash val="dash"/>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1'!$B$16:$F$16</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CA7B-48A6-ABFB-6F02821C4CB1}"/>
            </c:ext>
          </c:extLst>
        </c:ser>
        <c:ser>
          <c:idx val="2"/>
          <c:order val="2"/>
          <c:tx>
            <c:strRef>
              <c:f>'J_Figure 1'!$A$17</c:f>
              <c:strCache>
                <c:ptCount val="1"/>
                <c:pt idx="0">
                  <c:v>85+</c:v>
                </c:pt>
              </c:strCache>
            </c:strRef>
          </c:tx>
          <c:spPr>
            <a:ln w="28575" cap="rnd">
              <a:solidFill>
                <a:srgbClr val="29434E"/>
              </a:solidFill>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1'!$B$17:$F$17</c:f>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CA7B-48A6-ABFB-6F02821C4CB1}"/>
            </c:ext>
          </c:extLst>
        </c:ser>
        <c:dLbls>
          <c:showLegendKey val="0"/>
          <c:showVal val="0"/>
          <c:showCatName val="0"/>
          <c:showSerName val="0"/>
          <c:showPercent val="0"/>
          <c:showBubbleSize val="0"/>
        </c:dLbls>
        <c:smooth val="0"/>
        <c:axId val="714942191"/>
        <c:axId val="714941359"/>
      </c:lineChart>
      <c:catAx>
        <c:axId val="714942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1359"/>
        <c:crosses val="autoZero"/>
        <c:auto val="1"/>
        <c:lblAlgn val="ctr"/>
        <c:lblOffset val="100"/>
        <c:noMultiLvlLbl val="0"/>
      </c:catAx>
      <c:valAx>
        <c:axId val="7149413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219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chart" Target="../charts/chart7.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xdr:col>
      <xdr:colOff>587216</xdr:colOff>
      <xdr:row>2</xdr:row>
      <xdr:rowOff>0</xdr:rowOff>
    </xdr:from>
    <xdr:to>
      <xdr:col>17</xdr:col>
      <xdr:colOff>0</xdr:colOff>
      <xdr:row>26</xdr:row>
      <xdr:rowOff>190500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976145" y="3066143"/>
          <a:ext cx="7196069" cy="770164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B_Populations</a:t>
          </a:r>
          <a:r>
            <a:rPr lang="en-US" sz="1400" b="1"/>
            <a:t>"</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p>
        <a:p>
          <a:r>
            <a:rPr lang="en-US" sz="1400" baseline="0"/>
            <a:t>1.4 - repeat steps 1.1 through 1.3 for rows 21 through 65 to enter population data for up to 5 years.</a:t>
          </a:r>
          <a:endParaRPr lang="en-US" sz="1400"/>
        </a:p>
        <a:p>
          <a:endParaRPr lang="en-US" sz="1400"/>
        </a:p>
        <a:p>
          <a:r>
            <a:rPr lang="en-US" sz="1400" b="1"/>
            <a:t>2. Optional:</a:t>
          </a:r>
          <a:r>
            <a:rPr lang="en-US" sz="1400" b="1" baseline="0"/>
            <a:t> </a:t>
          </a:r>
          <a:r>
            <a:rPr lang="en-US" sz="1400" b="1"/>
            <a:t>"</a:t>
          </a:r>
          <a:r>
            <a:rPr lang="en-US" sz="1400" b="1">
              <a:solidFill>
                <a:srgbClr val="FF0000"/>
              </a:solidFill>
            </a:rPr>
            <a:t>C_Health</a:t>
          </a:r>
          <a:r>
            <a:rPr lang="en-US" sz="1400" b="1" baseline="0">
              <a:solidFill>
                <a:srgbClr val="FF0000"/>
              </a:solidFill>
            </a:rPr>
            <a:t> Regions</a:t>
          </a:r>
          <a:r>
            <a:rPr lang="en-US" sz="1400" b="1" baseline="0"/>
            <a:t>"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Open the </a:t>
          </a:r>
          <a:r>
            <a:rPr lang="en-US" sz="1400" b="1" baseline="0">
              <a:solidFill>
                <a:srgbClr val="FF0000"/>
              </a:solidFill>
            </a:rPr>
            <a:t>"D_Year 1" </a:t>
          </a:r>
          <a:r>
            <a:rPr lang="en-US" sz="1400" b="1" baseline="0"/>
            <a:t>tab</a:t>
          </a:r>
        </a:p>
        <a:p>
          <a:r>
            <a:rPr lang="en-US" sz="1400" baseline="0"/>
            <a:t>3.1 - Enter the number of fall-related injuries in columns C (total), D (male), and E (female) categorized by hospitalizations, ED visits, and deaths</a:t>
          </a:r>
        </a:p>
        <a:p>
          <a:r>
            <a:rPr lang="en-US" sz="1400" baseline="0"/>
            <a:t>3.2 - Enter the same data organized by race/ethnicity in columns F through L</a:t>
          </a:r>
        </a:p>
        <a:p>
          <a:endParaRPr lang="en-US" sz="1400" baseline="0"/>
        </a:p>
        <a:p>
          <a:r>
            <a:rPr lang="en-US" sz="1400" b="1" baseline="0"/>
            <a:t>4. Open the </a:t>
          </a:r>
          <a:r>
            <a:rPr lang="en-US" sz="1400" b="1" baseline="0">
              <a:solidFill>
                <a:srgbClr val="FF0000"/>
              </a:solidFill>
            </a:rPr>
            <a:t>"E_Year 2, F_Year 3, G_Year 4, H_Year 5"</a:t>
          </a:r>
          <a:r>
            <a:rPr lang="en-US" sz="1400" b="1" baseline="0"/>
            <a:t> tabs</a:t>
          </a:r>
        </a:p>
        <a:p>
          <a:r>
            <a:rPr lang="en-US" sz="1400" baseline="0"/>
            <a:t>4.1 - Repeat steps 3.1 through 3.3 for each of these tab</a:t>
          </a:r>
        </a:p>
        <a:p>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5. Optional: Open the </a:t>
          </a:r>
          <a:r>
            <a:rPr lang="en-US" sz="1400" b="1" baseline="0">
              <a:solidFill>
                <a:srgbClr val="FF0000"/>
              </a:solidFill>
            </a:rPr>
            <a:t>"I_Health Regions"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5.1 - Enter the number of fall-related injuries in columns C through W categorized by hospitalizations, ED visits, and deaths</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6. Open the </a:t>
          </a:r>
          <a:r>
            <a:rPr lang="en-US" sz="1400" b="1" baseline="0">
              <a:solidFill>
                <a:srgbClr val="FF0000"/>
              </a:solidFill>
            </a:rPr>
            <a:t>"J_Figure 1"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6.1 - Follow the directions in this tab to create your graph for Figure 1</a:t>
          </a: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7. Open the </a:t>
          </a:r>
          <a:r>
            <a:rPr kumimoji="0" lang="en-US" sz="1400" b="1" i="0" u="none" strike="noStrike" kern="0" cap="none" spc="0" normalizeH="0" baseline="0" noProof="0">
              <a:ln>
                <a:noFill/>
              </a:ln>
              <a:solidFill>
                <a:srgbClr val="FF0000"/>
              </a:solidFill>
              <a:effectLst/>
              <a:uLnTx/>
              <a:uFillTx/>
              <a:latin typeface="+mn-lt"/>
              <a:ea typeface="+mn-ea"/>
              <a:cs typeface="+mn-cs"/>
            </a:rPr>
            <a:t>"K_Figure 2" </a:t>
          </a:r>
          <a:r>
            <a:rPr kumimoji="0" lang="en-US" sz="1400" b="1" i="0" u="none" strike="noStrike" kern="0" cap="none" spc="0" normalizeH="0" baseline="0" noProof="0">
              <a:ln>
                <a:noFill/>
              </a:ln>
              <a:solidFill>
                <a:prstClr val="black"/>
              </a:solidFill>
              <a:effectLst/>
              <a:uLnTx/>
              <a:uFillTx/>
              <a:latin typeface="+mn-lt"/>
              <a:ea typeface="+mn-ea"/>
              <a:cs typeface="+mn-cs"/>
            </a:rPr>
            <a:t>tab</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7.1 - Follow the directions in this tab to create your graph for Figure 2</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8. Open the </a:t>
          </a:r>
          <a:r>
            <a:rPr kumimoji="0" lang="en-US" sz="1400" b="1" i="0" u="none" strike="noStrike" kern="0" cap="none" spc="0" normalizeH="0" baseline="0" noProof="0">
              <a:ln>
                <a:noFill/>
              </a:ln>
              <a:solidFill>
                <a:srgbClr val="FF0000"/>
              </a:solidFill>
              <a:effectLst/>
              <a:uLnTx/>
              <a:uFillTx/>
              <a:latin typeface="+mn-lt"/>
              <a:ea typeface="+mn-ea"/>
              <a:cs typeface="+mn-cs"/>
            </a:rPr>
            <a:t>"L_Figure 3 (Health Regions)" and "L_Figure 3 (Race/Ethnicity) </a:t>
          </a:r>
          <a:r>
            <a:rPr kumimoji="0" lang="en-US" sz="1400" b="1" i="0" u="none" strike="noStrike" kern="0" cap="none" spc="0" normalizeH="0" baseline="0" noProof="0">
              <a:ln>
                <a:noFill/>
              </a:ln>
              <a:solidFill>
                <a:prstClr val="black"/>
              </a:solidFill>
              <a:effectLst/>
              <a:uLnTx/>
              <a:uFillTx/>
              <a:latin typeface="+mn-lt"/>
              <a:ea typeface="+mn-ea"/>
              <a:cs typeface="+mn-cs"/>
            </a:rPr>
            <a:t>tabs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8.1 - Follow the directions in this tab to create your table for Figure 3. Data from these tables can be pulled into Figure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Older Adult Falls Special Emphasis Report is a three step process:</a:t>
          </a:r>
        </a:p>
        <a:p>
          <a:r>
            <a:rPr lang="en-US" sz="2400" b="1" baseline="0">
              <a:solidFill>
                <a:schemeClr val="accent6"/>
              </a:solidFill>
            </a:rPr>
            <a:t>Step 1</a:t>
          </a:r>
          <a:r>
            <a:rPr lang="en-US" sz="2400" b="0" baseline="0"/>
            <a:t> is to prepare your state/territory data on Older Adult Falls,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B through M</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11429</xdr:colOff>
      <xdr:row>2</xdr:row>
      <xdr:rowOff>0</xdr:rowOff>
    </xdr:from>
    <xdr:to>
      <xdr:col>26</xdr:col>
      <xdr:colOff>428625</xdr:colOff>
      <xdr:row>12</xdr:row>
      <xdr:rowOff>381000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8045429" y="3058583"/>
          <a:ext cx="4565863" cy="388408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r>
            <a:rPr lang="en-US" sz="1400" b="1" baseline="0"/>
            <a:t>2. Open the </a:t>
          </a:r>
          <a:r>
            <a:rPr lang="en-US" sz="1400" b="1" baseline="0">
              <a:solidFill>
                <a:srgbClr val="FF0000"/>
              </a:solidFill>
            </a:rPr>
            <a:t>"N_Report" </a:t>
          </a:r>
          <a:r>
            <a:rPr lang="en-US" sz="1400" b="1" baseline="0"/>
            <a:t>tab</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6</xdr:row>
      <xdr:rowOff>715753</xdr:rowOff>
    </xdr:from>
    <xdr:to>
      <xdr:col>19</xdr:col>
      <xdr:colOff>515517</xdr:colOff>
      <xdr:row>7</xdr:row>
      <xdr:rowOff>264268</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3989159" y="199633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21</xdr:row>
      <xdr:rowOff>123295</xdr:rowOff>
    </xdr:from>
    <xdr:to>
      <xdr:col>0</xdr:col>
      <xdr:colOff>1754822</xdr:colOff>
      <xdr:row>21</xdr:row>
      <xdr:rowOff>312736</xdr:rowOff>
    </xdr:to>
    <xdr:sp macro="" textlink="">
      <xdr:nvSpPr>
        <xdr:cNvPr id="18" name="Isosceles Triangle 17">
          <a:extLst>
            <a:ext uri="{FF2B5EF4-FFF2-40B4-BE49-F238E27FC236}">
              <a16:creationId xmlns:a16="http://schemas.microsoft.com/office/drawing/2014/main" id="{070E4C63-1E0C-4F7A-A00D-8A70228D5987}"/>
            </a:ext>
          </a:extLst>
        </xdr:cNvPr>
        <xdr:cNvSpPr/>
      </xdr:nvSpPr>
      <xdr:spPr>
        <a:xfrm rot="16200000">
          <a:off x="1130405" y="702203"/>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21</xdr:row>
      <xdr:rowOff>116523</xdr:rowOff>
    </xdr:from>
    <xdr:to>
      <xdr:col>4</xdr:col>
      <xdr:colOff>4763</xdr:colOff>
      <xdr:row>21</xdr:row>
      <xdr:rowOff>305964</xdr:rowOff>
    </xdr:to>
    <xdr:sp macro="" textlink="">
      <xdr:nvSpPr>
        <xdr:cNvPr id="19" name="Isosceles Triangle 18">
          <a:extLst>
            <a:ext uri="{FF2B5EF4-FFF2-40B4-BE49-F238E27FC236}">
              <a16:creationId xmlns:a16="http://schemas.microsoft.com/office/drawing/2014/main" id="{BB772501-FFF4-4524-9498-23A02BE4F5A3}"/>
            </a:ext>
          </a:extLst>
        </xdr:cNvPr>
        <xdr:cNvSpPr/>
      </xdr:nvSpPr>
      <xdr:spPr>
        <a:xfrm rot="16200000">
          <a:off x="2902409" y="564832"/>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25</xdr:row>
      <xdr:rowOff>11749</xdr:rowOff>
    </xdr:from>
    <xdr:to>
      <xdr:col>1</xdr:col>
      <xdr:colOff>476992</xdr:colOff>
      <xdr:row>25</xdr:row>
      <xdr:rowOff>272311</xdr:rowOff>
    </xdr:to>
    <xdr:sp macro="" textlink="">
      <xdr:nvSpPr>
        <xdr:cNvPr id="20" name="Isosceles Triangle 19">
          <a:extLst>
            <a:ext uri="{FF2B5EF4-FFF2-40B4-BE49-F238E27FC236}">
              <a16:creationId xmlns:a16="http://schemas.microsoft.com/office/drawing/2014/main" id="{19F96FA8-8C3C-4A02-9CB6-E4FE9D0A3E74}"/>
            </a:ext>
          </a:extLst>
        </xdr:cNvPr>
        <xdr:cNvSpPr/>
      </xdr:nvSpPr>
      <xdr:spPr>
        <a:xfrm rot="10800000">
          <a:off x="1515218" y="1888527"/>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25</xdr:row>
      <xdr:rowOff>9845</xdr:rowOff>
    </xdr:from>
    <xdr:to>
      <xdr:col>3</xdr:col>
      <xdr:colOff>510646</xdr:colOff>
      <xdr:row>25</xdr:row>
      <xdr:rowOff>278027</xdr:rowOff>
    </xdr:to>
    <xdr:sp macro="" textlink="">
      <xdr:nvSpPr>
        <xdr:cNvPr id="21" name="Isosceles Triangle 20">
          <a:extLst>
            <a:ext uri="{FF2B5EF4-FFF2-40B4-BE49-F238E27FC236}">
              <a16:creationId xmlns:a16="http://schemas.microsoft.com/office/drawing/2014/main" id="{ADEE2572-F36D-42AC-BD00-49E8AED0AD93}"/>
            </a:ext>
          </a:extLst>
        </xdr:cNvPr>
        <xdr:cNvSpPr/>
      </xdr:nvSpPr>
      <xdr:spPr>
        <a:xfrm rot="10800000">
          <a:off x="2663649" y="188662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25</xdr:row>
      <xdr:rowOff>11750</xdr:rowOff>
    </xdr:from>
    <xdr:to>
      <xdr:col>5</xdr:col>
      <xdr:colOff>493290</xdr:colOff>
      <xdr:row>25</xdr:row>
      <xdr:rowOff>279932</xdr:rowOff>
    </xdr:to>
    <xdr:sp macro="" textlink="">
      <xdr:nvSpPr>
        <xdr:cNvPr id="22" name="Isosceles Triangle 21">
          <a:extLst>
            <a:ext uri="{FF2B5EF4-FFF2-40B4-BE49-F238E27FC236}">
              <a16:creationId xmlns:a16="http://schemas.microsoft.com/office/drawing/2014/main" id="{DE7D779F-2688-453E-B10C-1B76BA0DA04B}"/>
            </a:ext>
          </a:extLst>
        </xdr:cNvPr>
        <xdr:cNvSpPr/>
      </xdr:nvSpPr>
      <xdr:spPr>
        <a:xfrm rot="10800000">
          <a:off x="4029182" y="188852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25</xdr:row>
      <xdr:rowOff>4977</xdr:rowOff>
    </xdr:from>
    <xdr:to>
      <xdr:col>7</xdr:col>
      <xdr:colOff>493290</xdr:colOff>
      <xdr:row>25</xdr:row>
      <xdr:rowOff>273159</xdr:rowOff>
    </xdr:to>
    <xdr:sp macro="" textlink="">
      <xdr:nvSpPr>
        <xdr:cNvPr id="23" name="Isosceles Triangle 22">
          <a:extLst>
            <a:ext uri="{FF2B5EF4-FFF2-40B4-BE49-F238E27FC236}">
              <a16:creationId xmlns:a16="http://schemas.microsoft.com/office/drawing/2014/main" id="{6B5065E9-A26C-4CF3-80C1-D8062562C105}"/>
            </a:ext>
          </a:extLst>
        </xdr:cNvPr>
        <xdr:cNvSpPr/>
      </xdr:nvSpPr>
      <xdr:spPr>
        <a:xfrm rot="10800000">
          <a:off x="5172182" y="188175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4" name="Isosceles Triangle 23">
          <a:extLst>
            <a:ext uri="{FF2B5EF4-FFF2-40B4-BE49-F238E27FC236}">
              <a16:creationId xmlns:a16="http://schemas.microsoft.com/office/drawing/2014/main" id="{BF2241C2-55A1-4220-B0FC-1CD5CC5FFA44}"/>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5" name="Isosceles Triangle 24">
          <a:extLst>
            <a:ext uri="{FF2B5EF4-FFF2-40B4-BE49-F238E27FC236}">
              <a16:creationId xmlns:a16="http://schemas.microsoft.com/office/drawing/2014/main" id="{6CA13D85-D69A-42B4-8046-7AFDCC08EC92}"/>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6" name="Isosceles Triangle 25">
          <a:extLst>
            <a:ext uri="{FF2B5EF4-FFF2-40B4-BE49-F238E27FC236}">
              <a16:creationId xmlns:a16="http://schemas.microsoft.com/office/drawing/2014/main" id="{F527AB00-A4D3-44E1-A3DA-656B6AFB2EDD}"/>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7" name="Isosceles Triangle 26">
          <a:extLst>
            <a:ext uri="{FF2B5EF4-FFF2-40B4-BE49-F238E27FC236}">
              <a16:creationId xmlns:a16="http://schemas.microsoft.com/office/drawing/2014/main" id="{5DC903AE-7E6A-4A1B-A854-3F19BBAD2F66}"/>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25</xdr:row>
      <xdr:rowOff>108</xdr:rowOff>
    </xdr:from>
    <xdr:to>
      <xdr:col>13</xdr:col>
      <xdr:colOff>486517</xdr:colOff>
      <xdr:row>25</xdr:row>
      <xdr:rowOff>268290</xdr:rowOff>
    </xdr:to>
    <xdr:sp macro="" textlink="">
      <xdr:nvSpPr>
        <xdr:cNvPr id="28" name="Isosceles Triangle 27">
          <a:extLst>
            <a:ext uri="{FF2B5EF4-FFF2-40B4-BE49-F238E27FC236}">
              <a16:creationId xmlns:a16="http://schemas.microsoft.com/office/drawing/2014/main" id="{F928C4D0-CD4A-4609-A9BE-6DB05C25099C}"/>
            </a:ext>
          </a:extLst>
        </xdr:cNvPr>
        <xdr:cNvSpPr/>
      </xdr:nvSpPr>
      <xdr:spPr>
        <a:xfrm rot="10800000">
          <a:off x="9264687"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25</xdr:row>
      <xdr:rowOff>108</xdr:rowOff>
    </xdr:from>
    <xdr:to>
      <xdr:col>15</xdr:col>
      <xdr:colOff>526946</xdr:colOff>
      <xdr:row>25</xdr:row>
      <xdr:rowOff>268290</xdr:rowOff>
    </xdr:to>
    <xdr:sp macro="" textlink="">
      <xdr:nvSpPr>
        <xdr:cNvPr id="29" name="Isosceles Triangle 28">
          <a:extLst>
            <a:ext uri="{FF2B5EF4-FFF2-40B4-BE49-F238E27FC236}">
              <a16:creationId xmlns:a16="http://schemas.microsoft.com/office/drawing/2014/main" id="{7E5B2EA6-5B79-4A4A-84E8-32678E6D1E75}"/>
            </a:ext>
          </a:extLst>
        </xdr:cNvPr>
        <xdr:cNvSpPr/>
      </xdr:nvSpPr>
      <xdr:spPr>
        <a:xfrm rot="10800000">
          <a:off x="10702116"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25</xdr:row>
      <xdr:rowOff>279931</xdr:rowOff>
    </xdr:from>
    <xdr:to>
      <xdr:col>18</xdr:col>
      <xdr:colOff>9212</xdr:colOff>
      <xdr:row>25</xdr:row>
      <xdr:rowOff>486833</xdr:rowOff>
    </xdr:to>
    <xdr:sp macro="" textlink="">
      <xdr:nvSpPr>
        <xdr:cNvPr id="30" name="Isosceles Triangle 29">
          <a:extLst>
            <a:ext uri="{FF2B5EF4-FFF2-40B4-BE49-F238E27FC236}">
              <a16:creationId xmlns:a16="http://schemas.microsoft.com/office/drawing/2014/main" id="{8FCB104F-6556-4357-8A87-8299DEF112B7}"/>
            </a:ext>
          </a:extLst>
        </xdr:cNvPr>
        <xdr:cNvSpPr/>
      </xdr:nvSpPr>
      <xdr:spPr>
        <a:xfrm rot="16200000">
          <a:off x="12560587" y="2186764"/>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25</xdr:row>
      <xdr:rowOff>4764</xdr:rowOff>
    </xdr:from>
    <xdr:to>
      <xdr:col>17</xdr:col>
      <xdr:colOff>528005</xdr:colOff>
      <xdr:row>25</xdr:row>
      <xdr:rowOff>274851</xdr:rowOff>
    </xdr:to>
    <xdr:sp macro="" textlink="">
      <xdr:nvSpPr>
        <xdr:cNvPr id="31" name="Isosceles Triangle 30">
          <a:extLst>
            <a:ext uri="{FF2B5EF4-FFF2-40B4-BE49-F238E27FC236}">
              <a16:creationId xmlns:a16="http://schemas.microsoft.com/office/drawing/2014/main" id="{086EF3D4-76B1-4EC0-A984-A07689C40E00}"/>
            </a:ext>
          </a:extLst>
        </xdr:cNvPr>
        <xdr:cNvSpPr/>
      </xdr:nvSpPr>
      <xdr:spPr>
        <a:xfrm rot="10800000">
          <a:off x="12241286" y="188154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24</xdr:row>
      <xdr:rowOff>715753</xdr:rowOff>
    </xdr:from>
    <xdr:to>
      <xdr:col>19</xdr:col>
      <xdr:colOff>515517</xdr:colOff>
      <xdr:row>25</xdr:row>
      <xdr:rowOff>264268</xdr:rowOff>
    </xdr:to>
    <xdr:sp macro="" textlink="">
      <xdr:nvSpPr>
        <xdr:cNvPr id="32" name="Isosceles Triangle 31">
          <a:extLst>
            <a:ext uri="{FF2B5EF4-FFF2-40B4-BE49-F238E27FC236}">
              <a16:creationId xmlns:a16="http://schemas.microsoft.com/office/drawing/2014/main" id="{B7504FBA-F658-4613-9BAD-1B26EA45ED9E}"/>
            </a:ext>
          </a:extLst>
        </xdr:cNvPr>
        <xdr:cNvSpPr/>
      </xdr:nvSpPr>
      <xdr:spPr>
        <a:xfrm rot="10800000">
          <a:off x="13696354" y="1877803"/>
          <a:ext cx="189441" cy="263243"/>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25</xdr:row>
      <xdr:rowOff>269347</xdr:rowOff>
    </xdr:from>
    <xdr:to>
      <xdr:col>20</xdr:col>
      <xdr:colOff>16831</xdr:colOff>
      <xdr:row>25</xdr:row>
      <xdr:rowOff>465666</xdr:rowOff>
    </xdr:to>
    <xdr:sp macro="" textlink="">
      <xdr:nvSpPr>
        <xdr:cNvPr id="33" name="Isosceles Triangle 32">
          <a:extLst>
            <a:ext uri="{FF2B5EF4-FFF2-40B4-BE49-F238E27FC236}">
              <a16:creationId xmlns:a16="http://schemas.microsoft.com/office/drawing/2014/main" id="{0E1BB110-88F4-44A9-9A35-AD4B34616AB6}"/>
            </a:ext>
          </a:extLst>
        </xdr:cNvPr>
        <xdr:cNvSpPr/>
      </xdr:nvSpPr>
      <xdr:spPr>
        <a:xfrm rot="16200000">
          <a:off x="14016076" y="2145911"/>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33</xdr:row>
      <xdr:rowOff>123295</xdr:rowOff>
    </xdr:from>
    <xdr:to>
      <xdr:col>0</xdr:col>
      <xdr:colOff>1754822</xdr:colOff>
      <xdr:row>33</xdr:row>
      <xdr:rowOff>312736</xdr:rowOff>
    </xdr:to>
    <xdr:sp macro="" textlink="">
      <xdr:nvSpPr>
        <xdr:cNvPr id="34" name="Isosceles Triangle 33">
          <a:extLst>
            <a:ext uri="{FF2B5EF4-FFF2-40B4-BE49-F238E27FC236}">
              <a16:creationId xmlns:a16="http://schemas.microsoft.com/office/drawing/2014/main" id="{58062082-0903-4D31-9771-FB56A1885B96}"/>
            </a:ext>
          </a:extLst>
        </xdr:cNvPr>
        <xdr:cNvSpPr/>
      </xdr:nvSpPr>
      <xdr:spPr>
        <a:xfrm rot="16200000">
          <a:off x="1130405" y="5140148"/>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33</xdr:row>
      <xdr:rowOff>116523</xdr:rowOff>
    </xdr:from>
    <xdr:to>
      <xdr:col>4</xdr:col>
      <xdr:colOff>4763</xdr:colOff>
      <xdr:row>33</xdr:row>
      <xdr:rowOff>305964</xdr:rowOff>
    </xdr:to>
    <xdr:sp macro="" textlink="">
      <xdr:nvSpPr>
        <xdr:cNvPr id="35" name="Isosceles Triangle 34">
          <a:extLst>
            <a:ext uri="{FF2B5EF4-FFF2-40B4-BE49-F238E27FC236}">
              <a16:creationId xmlns:a16="http://schemas.microsoft.com/office/drawing/2014/main" id="{FE7712B3-FDE4-467E-9FB1-387E56BD7ACE}"/>
            </a:ext>
          </a:extLst>
        </xdr:cNvPr>
        <xdr:cNvSpPr/>
      </xdr:nvSpPr>
      <xdr:spPr>
        <a:xfrm rot="16200000">
          <a:off x="2902409" y="5002777"/>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37</xdr:row>
      <xdr:rowOff>11749</xdr:rowOff>
    </xdr:from>
    <xdr:to>
      <xdr:col>1</xdr:col>
      <xdr:colOff>476992</xdr:colOff>
      <xdr:row>37</xdr:row>
      <xdr:rowOff>272311</xdr:rowOff>
    </xdr:to>
    <xdr:sp macro="" textlink="">
      <xdr:nvSpPr>
        <xdr:cNvPr id="36" name="Isosceles Triangle 35">
          <a:extLst>
            <a:ext uri="{FF2B5EF4-FFF2-40B4-BE49-F238E27FC236}">
              <a16:creationId xmlns:a16="http://schemas.microsoft.com/office/drawing/2014/main" id="{4719075D-AE63-4575-A670-5B9FC5B9622A}"/>
            </a:ext>
          </a:extLst>
        </xdr:cNvPr>
        <xdr:cNvSpPr/>
      </xdr:nvSpPr>
      <xdr:spPr>
        <a:xfrm rot="10800000">
          <a:off x="1515218" y="632647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37</xdr:row>
      <xdr:rowOff>9845</xdr:rowOff>
    </xdr:from>
    <xdr:to>
      <xdr:col>3</xdr:col>
      <xdr:colOff>510646</xdr:colOff>
      <xdr:row>37</xdr:row>
      <xdr:rowOff>278027</xdr:rowOff>
    </xdr:to>
    <xdr:sp macro="" textlink="">
      <xdr:nvSpPr>
        <xdr:cNvPr id="37" name="Isosceles Triangle 36">
          <a:extLst>
            <a:ext uri="{FF2B5EF4-FFF2-40B4-BE49-F238E27FC236}">
              <a16:creationId xmlns:a16="http://schemas.microsoft.com/office/drawing/2014/main" id="{EC068C32-335F-4758-9CD0-015429CFBA34}"/>
            </a:ext>
          </a:extLst>
        </xdr:cNvPr>
        <xdr:cNvSpPr/>
      </xdr:nvSpPr>
      <xdr:spPr>
        <a:xfrm rot="10800000">
          <a:off x="2663649" y="632456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37</xdr:row>
      <xdr:rowOff>11750</xdr:rowOff>
    </xdr:from>
    <xdr:to>
      <xdr:col>5</xdr:col>
      <xdr:colOff>493290</xdr:colOff>
      <xdr:row>37</xdr:row>
      <xdr:rowOff>279932</xdr:rowOff>
    </xdr:to>
    <xdr:sp macro="" textlink="">
      <xdr:nvSpPr>
        <xdr:cNvPr id="38" name="Isosceles Triangle 37">
          <a:extLst>
            <a:ext uri="{FF2B5EF4-FFF2-40B4-BE49-F238E27FC236}">
              <a16:creationId xmlns:a16="http://schemas.microsoft.com/office/drawing/2014/main" id="{88413C04-BF5D-4570-9339-93C0F0B1EA83}"/>
            </a:ext>
          </a:extLst>
        </xdr:cNvPr>
        <xdr:cNvSpPr/>
      </xdr:nvSpPr>
      <xdr:spPr>
        <a:xfrm rot="10800000">
          <a:off x="4029182" y="632647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37</xdr:row>
      <xdr:rowOff>4977</xdr:rowOff>
    </xdr:from>
    <xdr:to>
      <xdr:col>7</xdr:col>
      <xdr:colOff>493290</xdr:colOff>
      <xdr:row>37</xdr:row>
      <xdr:rowOff>273159</xdr:rowOff>
    </xdr:to>
    <xdr:sp macro="" textlink="">
      <xdr:nvSpPr>
        <xdr:cNvPr id="39" name="Isosceles Triangle 38">
          <a:extLst>
            <a:ext uri="{FF2B5EF4-FFF2-40B4-BE49-F238E27FC236}">
              <a16:creationId xmlns:a16="http://schemas.microsoft.com/office/drawing/2014/main" id="{F433E3E3-C15E-4E40-9B98-4E7DFF0BB085}"/>
            </a:ext>
          </a:extLst>
        </xdr:cNvPr>
        <xdr:cNvSpPr/>
      </xdr:nvSpPr>
      <xdr:spPr>
        <a:xfrm rot="10800000">
          <a:off x="5172182" y="63196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0" name="Isosceles Triangle 39">
          <a:extLst>
            <a:ext uri="{FF2B5EF4-FFF2-40B4-BE49-F238E27FC236}">
              <a16:creationId xmlns:a16="http://schemas.microsoft.com/office/drawing/2014/main" id="{06935325-9CB7-4DB2-BD73-A7D6CA255D15}"/>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1" name="Isosceles Triangle 40">
          <a:extLst>
            <a:ext uri="{FF2B5EF4-FFF2-40B4-BE49-F238E27FC236}">
              <a16:creationId xmlns:a16="http://schemas.microsoft.com/office/drawing/2014/main" id="{0424F1AA-8D2A-400E-AF57-B3F59EF0A680}"/>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2" name="Isosceles Triangle 41">
          <a:extLst>
            <a:ext uri="{FF2B5EF4-FFF2-40B4-BE49-F238E27FC236}">
              <a16:creationId xmlns:a16="http://schemas.microsoft.com/office/drawing/2014/main" id="{E5063C9E-8E07-4A55-AE93-1A0D7E2FF478}"/>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3" name="Isosceles Triangle 42">
          <a:extLst>
            <a:ext uri="{FF2B5EF4-FFF2-40B4-BE49-F238E27FC236}">
              <a16:creationId xmlns:a16="http://schemas.microsoft.com/office/drawing/2014/main" id="{82F8C311-394E-47F4-A36B-7B07E2DD70C4}"/>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37</xdr:row>
      <xdr:rowOff>108</xdr:rowOff>
    </xdr:from>
    <xdr:to>
      <xdr:col>13</xdr:col>
      <xdr:colOff>486517</xdr:colOff>
      <xdr:row>37</xdr:row>
      <xdr:rowOff>268290</xdr:rowOff>
    </xdr:to>
    <xdr:sp macro="" textlink="">
      <xdr:nvSpPr>
        <xdr:cNvPr id="44" name="Isosceles Triangle 43">
          <a:extLst>
            <a:ext uri="{FF2B5EF4-FFF2-40B4-BE49-F238E27FC236}">
              <a16:creationId xmlns:a16="http://schemas.microsoft.com/office/drawing/2014/main" id="{5B2C9A68-DCCC-4423-9046-E01EEA89A3FF}"/>
            </a:ext>
          </a:extLst>
        </xdr:cNvPr>
        <xdr:cNvSpPr/>
      </xdr:nvSpPr>
      <xdr:spPr>
        <a:xfrm rot="10800000">
          <a:off x="9264687"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37</xdr:row>
      <xdr:rowOff>108</xdr:rowOff>
    </xdr:from>
    <xdr:to>
      <xdr:col>15</xdr:col>
      <xdr:colOff>526946</xdr:colOff>
      <xdr:row>37</xdr:row>
      <xdr:rowOff>268290</xdr:rowOff>
    </xdr:to>
    <xdr:sp macro="" textlink="">
      <xdr:nvSpPr>
        <xdr:cNvPr id="45" name="Isosceles Triangle 44">
          <a:extLst>
            <a:ext uri="{FF2B5EF4-FFF2-40B4-BE49-F238E27FC236}">
              <a16:creationId xmlns:a16="http://schemas.microsoft.com/office/drawing/2014/main" id="{DEA0B708-87E7-43A6-AE73-4C1E8F847601}"/>
            </a:ext>
          </a:extLst>
        </xdr:cNvPr>
        <xdr:cNvSpPr/>
      </xdr:nvSpPr>
      <xdr:spPr>
        <a:xfrm rot="10800000">
          <a:off x="10702116"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37</xdr:row>
      <xdr:rowOff>279931</xdr:rowOff>
    </xdr:from>
    <xdr:to>
      <xdr:col>18</xdr:col>
      <xdr:colOff>9212</xdr:colOff>
      <xdr:row>37</xdr:row>
      <xdr:rowOff>486833</xdr:rowOff>
    </xdr:to>
    <xdr:sp macro="" textlink="">
      <xdr:nvSpPr>
        <xdr:cNvPr id="46" name="Isosceles Triangle 45">
          <a:extLst>
            <a:ext uri="{FF2B5EF4-FFF2-40B4-BE49-F238E27FC236}">
              <a16:creationId xmlns:a16="http://schemas.microsoft.com/office/drawing/2014/main" id="{C1295F66-0553-4ABA-B1D1-8EC1B499F95B}"/>
            </a:ext>
          </a:extLst>
        </xdr:cNvPr>
        <xdr:cNvSpPr/>
      </xdr:nvSpPr>
      <xdr:spPr>
        <a:xfrm rot="16200000">
          <a:off x="12560587" y="6624708"/>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37</xdr:row>
      <xdr:rowOff>4764</xdr:rowOff>
    </xdr:from>
    <xdr:to>
      <xdr:col>17</xdr:col>
      <xdr:colOff>528005</xdr:colOff>
      <xdr:row>37</xdr:row>
      <xdr:rowOff>274851</xdr:rowOff>
    </xdr:to>
    <xdr:sp macro="" textlink="">
      <xdr:nvSpPr>
        <xdr:cNvPr id="47" name="Isosceles Triangle 46">
          <a:extLst>
            <a:ext uri="{FF2B5EF4-FFF2-40B4-BE49-F238E27FC236}">
              <a16:creationId xmlns:a16="http://schemas.microsoft.com/office/drawing/2014/main" id="{E7B52B77-F014-4CF7-8679-5BAB0396841D}"/>
            </a:ext>
          </a:extLst>
        </xdr:cNvPr>
        <xdr:cNvSpPr/>
      </xdr:nvSpPr>
      <xdr:spPr>
        <a:xfrm rot="10800000">
          <a:off x="12241286" y="631948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36</xdr:row>
      <xdr:rowOff>715753</xdr:rowOff>
    </xdr:from>
    <xdr:to>
      <xdr:col>19</xdr:col>
      <xdr:colOff>515517</xdr:colOff>
      <xdr:row>37</xdr:row>
      <xdr:rowOff>264268</xdr:rowOff>
    </xdr:to>
    <xdr:sp macro="" textlink="">
      <xdr:nvSpPr>
        <xdr:cNvPr id="48" name="Isosceles Triangle 47">
          <a:extLst>
            <a:ext uri="{FF2B5EF4-FFF2-40B4-BE49-F238E27FC236}">
              <a16:creationId xmlns:a16="http://schemas.microsoft.com/office/drawing/2014/main" id="{04AE4DA7-2773-4D40-9006-4B11BE99D1D0}"/>
            </a:ext>
          </a:extLst>
        </xdr:cNvPr>
        <xdr:cNvSpPr/>
      </xdr:nvSpPr>
      <xdr:spPr>
        <a:xfrm rot="10800000">
          <a:off x="13696354" y="6315747"/>
          <a:ext cx="189441" cy="263243"/>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37</xdr:row>
      <xdr:rowOff>269347</xdr:rowOff>
    </xdr:from>
    <xdr:to>
      <xdr:col>20</xdr:col>
      <xdr:colOff>16831</xdr:colOff>
      <xdr:row>37</xdr:row>
      <xdr:rowOff>465666</xdr:rowOff>
    </xdr:to>
    <xdr:sp macro="" textlink="">
      <xdr:nvSpPr>
        <xdr:cNvPr id="49" name="Isosceles Triangle 48">
          <a:extLst>
            <a:ext uri="{FF2B5EF4-FFF2-40B4-BE49-F238E27FC236}">
              <a16:creationId xmlns:a16="http://schemas.microsoft.com/office/drawing/2014/main" id="{0D967DF1-5C3F-4D15-9D9F-172F9E3A9BB7}"/>
            </a:ext>
          </a:extLst>
        </xdr:cNvPr>
        <xdr:cNvSpPr/>
      </xdr:nvSpPr>
      <xdr:spPr>
        <a:xfrm rot="16200000">
          <a:off x="14016076" y="6583855"/>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45</xdr:row>
      <xdr:rowOff>123295</xdr:rowOff>
    </xdr:from>
    <xdr:to>
      <xdr:col>0</xdr:col>
      <xdr:colOff>1754822</xdr:colOff>
      <xdr:row>45</xdr:row>
      <xdr:rowOff>312736</xdr:rowOff>
    </xdr:to>
    <xdr:sp macro="" textlink="">
      <xdr:nvSpPr>
        <xdr:cNvPr id="50" name="Isosceles Triangle 49">
          <a:extLst>
            <a:ext uri="{FF2B5EF4-FFF2-40B4-BE49-F238E27FC236}">
              <a16:creationId xmlns:a16="http://schemas.microsoft.com/office/drawing/2014/main" id="{9E80662D-7DEF-464D-A916-96FCB303AD25}"/>
            </a:ext>
          </a:extLst>
        </xdr:cNvPr>
        <xdr:cNvSpPr/>
      </xdr:nvSpPr>
      <xdr:spPr>
        <a:xfrm rot="16200000">
          <a:off x="1130405" y="85973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45</xdr:row>
      <xdr:rowOff>116523</xdr:rowOff>
    </xdr:from>
    <xdr:to>
      <xdr:col>4</xdr:col>
      <xdr:colOff>4763</xdr:colOff>
      <xdr:row>45</xdr:row>
      <xdr:rowOff>305964</xdr:rowOff>
    </xdr:to>
    <xdr:sp macro="" textlink="">
      <xdr:nvSpPr>
        <xdr:cNvPr id="51" name="Isosceles Triangle 50">
          <a:extLst>
            <a:ext uri="{FF2B5EF4-FFF2-40B4-BE49-F238E27FC236}">
              <a16:creationId xmlns:a16="http://schemas.microsoft.com/office/drawing/2014/main" id="{D3A08BA3-132A-4C09-81D7-5C14D56B1882}"/>
            </a:ext>
          </a:extLst>
        </xdr:cNvPr>
        <xdr:cNvSpPr/>
      </xdr:nvSpPr>
      <xdr:spPr>
        <a:xfrm rot="16200000">
          <a:off x="2902409" y="8459999"/>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49</xdr:row>
      <xdr:rowOff>11749</xdr:rowOff>
    </xdr:from>
    <xdr:to>
      <xdr:col>1</xdr:col>
      <xdr:colOff>476992</xdr:colOff>
      <xdr:row>49</xdr:row>
      <xdr:rowOff>272311</xdr:rowOff>
    </xdr:to>
    <xdr:sp macro="" textlink="">
      <xdr:nvSpPr>
        <xdr:cNvPr id="52" name="Isosceles Triangle 51">
          <a:extLst>
            <a:ext uri="{FF2B5EF4-FFF2-40B4-BE49-F238E27FC236}">
              <a16:creationId xmlns:a16="http://schemas.microsoft.com/office/drawing/2014/main" id="{596CFA6B-C9F2-4BF4-897A-9206C4BCBC3C}"/>
            </a:ext>
          </a:extLst>
        </xdr:cNvPr>
        <xdr:cNvSpPr/>
      </xdr:nvSpPr>
      <xdr:spPr>
        <a:xfrm rot="10800000">
          <a:off x="1515218" y="97836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49</xdr:row>
      <xdr:rowOff>9845</xdr:rowOff>
    </xdr:from>
    <xdr:to>
      <xdr:col>3</xdr:col>
      <xdr:colOff>510646</xdr:colOff>
      <xdr:row>49</xdr:row>
      <xdr:rowOff>278027</xdr:rowOff>
    </xdr:to>
    <xdr:sp macro="" textlink="">
      <xdr:nvSpPr>
        <xdr:cNvPr id="53" name="Isosceles Triangle 52">
          <a:extLst>
            <a:ext uri="{FF2B5EF4-FFF2-40B4-BE49-F238E27FC236}">
              <a16:creationId xmlns:a16="http://schemas.microsoft.com/office/drawing/2014/main" id="{5D348EE5-E201-4E13-BF64-67099724254B}"/>
            </a:ext>
          </a:extLst>
        </xdr:cNvPr>
        <xdr:cNvSpPr/>
      </xdr:nvSpPr>
      <xdr:spPr>
        <a:xfrm rot="10800000">
          <a:off x="2663649" y="97817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49</xdr:row>
      <xdr:rowOff>11750</xdr:rowOff>
    </xdr:from>
    <xdr:to>
      <xdr:col>5</xdr:col>
      <xdr:colOff>493290</xdr:colOff>
      <xdr:row>49</xdr:row>
      <xdr:rowOff>279932</xdr:rowOff>
    </xdr:to>
    <xdr:sp macro="" textlink="">
      <xdr:nvSpPr>
        <xdr:cNvPr id="54" name="Isosceles Triangle 53">
          <a:extLst>
            <a:ext uri="{FF2B5EF4-FFF2-40B4-BE49-F238E27FC236}">
              <a16:creationId xmlns:a16="http://schemas.microsoft.com/office/drawing/2014/main" id="{A53D45FB-7013-4596-9B0C-616068D9BB30}"/>
            </a:ext>
          </a:extLst>
        </xdr:cNvPr>
        <xdr:cNvSpPr/>
      </xdr:nvSpPr>
      <xdr:spPr>
        <a:xfrm rot="10800000">
          <a:off x="4029182" y="97836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49</xdr:row>
      <xdr:rowOff>4977</xdr:rowOff>
    </xdr:from>
    <xdr:to>
      <xdr:col>7</xdr:col>
      <xdr:colOff>493290</xdr:colOff>
      <xdr:row>49</xdr:row>
      <xdr:rowOff>273159</xdr:rowOff>
    </xdr:to>
    <xdr:sp macro="" textlink="">
      <xdr:nvSpPr>
        <xdr:cNvPr id="55" name="Isosceles Triangle 54">
          <a:extLst>
            <a:ext uri="{FF2B5EF4-FFF2-40B4-BE49-F238E27FC236}">
              <a16:creationId xmlns:a16="http://schemas.microsoft.com/office/drawing/2014/main" id="{86328464-81EC-4F04-B7CC-CC61914D47DD}"/>
            </a:ext>
          </a:extLst>
        </xdr:cNvPr>
        <xdr:cNvSpPr/>
      </xdr:nvSpPr>
      <xdr:spPr>
        <a:xfrm rot="10800000">
          <a:off x="5172182" y="97769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6" name="Isosceles Triangle 55">
          <a:extLst>
            <a:ext uri="{FF2B5EF4-FFF2-40B4-BE49-F238E27FC236}">
              <a16:creationId xmlns:a16="http://schemas.microsoft.com/office/drawing/2014/main" id="{E1EE3944-B075-47E9-B2FC-91150D1F8687}"/>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7" name="Isosceles Triangle 56">
          <a:extLst>
            <a:ext uri="{FF2B5EF4-FFF2-40B4-BE49-F238E27FC236}">
              <a16:creationId xmlns:a16="http://schemas.microsoft.com/office/drawing/2014/main" id="{A6E132AB-80D5-4EFF-9897-ED4D2870CE92}"/>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8" name="Isosceles Triangle 57">
          <a:extLst>
            <a:ext uri="{FF2B5EF4-FFF2-40B4-BE49-F238E27FC236}">
              <a16:creationId xmlns:a16="http://schemas.microsoft.com/office/drawing/2014/main" id="{57AFE240-1F03-4575-9AB8-E49C3B900CFB}"/>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9" name="Isosceles Triangle 58">
          <a:extLst>
            <a:ext uri="{FF2B5EF4-FFF2-40B4-BE49-F238E27FC236}">
              <a16:creationId xmlns:a16="http://schemas.microsoft.com/office/drawing/2014/main" id="{4F6EBCC3-186B-4ECB-8F2B-8936A78A8AB3}"/>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49</xdr:row>
      <xdr:rowOff>108</xdr:rowOff>
    </xdr:from>
    <xdr:to>
      <xdr:col>13</xdr:col>
      <xdr:colOff>486517</xdr:colOff>
      <xdr:row>49</xdr:row>
      <xdr:rowOff>268290</xdr:rowOff>
    </xdr:to>
    <xdr:sp macro="" textlink="">
      <xdr:nvSpPr>
        <xdr:cNvPr id="60" name="Isosceles Triangle 59">
          <a:extLst>
            <a:ext uri="{FF2B5EF4-FFF2-40B4-BE49-F238E27FC236}">
              <a16:creationId xmlns:a16="http://schemas.microsoft.com/office/drawing/2014/main" id="{251AE08A-0BE7-4565-86AD-0B2669C96C1D}"/>
            </a:ext>
          </a:extLst>
        </xdr:cNvPr>
        <xdr:cNvSpPr/>
      </xdr:nvSpPr>
      <xdr:spPr>
        <a:xfrm rot="10800000">
          <a:off x="9264687"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49</xdr:row>
      <xdr:rowOff>108</xdr:rowOff>
    </xdr:from>
    <xdr:to>
      <xdr:col>15</xdr:col>
      <xdr:colOff>526946</xdr:colOff>
      <xdr:row>49</xdr:row>
      <xdr:rowOff>268290</xdr:rowOff>
    </xdr:to>
    <xdr:sp macro="" textlink="">
      <xdr:nvSpPr>
        <xdr:cNvPr id="61" name="Isosceles Triangle 60">
          <a:extLst>
            <a:ext uri="{FF2B5EF4-FFF2-40B4-BE49-F238E27FC236}">
              <a16:creationId xmlns:a16="http://schemas.microsoft.com/office/drawing/2014/main" id="{526548CD-3D80-44DA-A1E2-B415B3BA99F0}"/>
            </a:ext>
          </a:extLst>
        </xdr:cNvPr>
        <xdr:cNvSpPr/>
      </xdr:nvSpPr>
      <xdr:spPr>
        <a:xfrm rot="10800000">
          <a:off x="10702116"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49</xdr:row>
      <xdr:rowOff>279931</xdr:rowOff>
    </xdr:from>
    <xdr:to>
      <xdr:col>18</xdr:col>
      <xdr:colOff>9212</xdr:colOff>
      <xdr:row>49</xdr:row>
      <xdr:rowOff>486833</xdr:rowOff>
    </xdr:to>
    <xdr:sp macro="" textlink="">
      <xdr:nvSpPr>
        <xdr:cNvPr id="62" name="Isosceles Triangle 61">
          <a:extLst>
            <a:ext uri="{FF2B5EF4-FFF2-40B4-BE49-F238E27FC236}">
              <a16:creationId xmlns:a16="http://schemas.microsoft.com/office/drawing/2014/main" id="{500E9B73-ADAD-4556-BB15-CB20A5F375F9}"/>
            </a:ext>
          </a:extLst>
        </xdr:cNvPr>
        <xdr:cNvSpPr/>
      </xdr:nvSpPr>
      <xdr:spPr>
        <a:xfrm rot="16200000">
          <a:off x="12560587" y="100819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49</xdr:row>
      <xdr:rowOff>4764</xdr:rowOff>
    </xdr:from>
    <xdr:to>
      <xdr:col>17</xdr:col>
      <xdr:colOff>528005</xdr:colOff>
      <xdr:row>49</xdr:row>
      <xdr:rowOff>274851</xdr:rowOff>
    </xdr:to>
    <xdr:sp macro="" textlink="">
      <xdr:nvSpPr>
        <xdr:cNvPr id="63" name="Isosceles Triangle 62">
          <a:extLst>
            <a:ext uri="{FF2B5EF4-FFF2-40B4-BE49-F238E27FC236}">
              <a16:creationId xmlns:a16="http://schemas.microsoft.com/office/drawing/2014/main" id="{BD48F8C7-3E30-4DBF-B5C3-ECEC60632414}"/>
            </a:ext>
          </a:extLst>
        </xdr:cNvPr>
        <xdr:cNvSpPr/>
      </xdr:nvSpPr>
      <xdr:spPr>
        <a:xfrm rot="10800000">
          <a:off x="12241286" y="97767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48</xdr:row>
      <xdr:rowOff>715753</xdr:rowOff>
    </xdr:from>
    <xdr:to>
      <xdr:col>19</xdr:col>
      <xdr:colOff>515517</xdr:colOff>
      <xdr:row>49</xdr:row>
      <xdr:rowOff>264268</xdr:rowOff>
    </xdr:to>
    <xdr:sp macro="" textlink="">
      <xdr:nvSpPr>
        <xdr:cNvPr id="64" name="Isosceles Triangle 63">
          <a:extLst>
            <a:ext uri="{FF2B5EF4-FFF2-40B4-BE49-F238E27FC236}">
              <a16:creationId xmlns:a16="http://schemas.microsoft.com/office/drawing/2014/main" id="{8677EDC1-E47A-4F00-BFC9-E2635FA880F2}"/>
            </a:ext>
          </a:extLst>
        </xdr:cNvPr>
        <xdr:cNvSpPr/>
      </xdr:nvSpPr>
      <xdr:spPr>
        <a:xfrm rot="10800000">
          <a:off x="13696354" y="9772970"/>
          <a:ext cx="189441" cy="2632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49</xdr:row>
      <xdr:rowOff>269347</xdr:rowOff>
    </xdr:from>
    <xdr:to>
      <xdr:col>20</xdr:col>
      <xdr:colOff>16831</xdr:colOff>
      <xdr:row>49</xdr:row>
      <xdr:rowOff>465666</xdr:rowOff>
    </xdr:to>
    <xdr:sp macro="" textlink="">
      <xdr:nvSpPr>
        <xdr:cNvPr id="65" name="Isosceles Triangle 64">
          <a:extLst>
            <a:ext uri="{FF2B5EF4-FFF2-40B4-BE49-F238E27FC236}">
              <a16:creationId xmlns:a16="http://schemas.microsoft.com/office/drawing/2014/main" id="{5231BBD1-6D08-424B-868C-5D39E75CD0C5}"/>
            </a:ext>
          </a:extLst>
        </xdr:cNvPr>
        <xdr:cNvSpPr/>
      </xdr:nvSpPr>
      <xdr:spPr>
        <a:xfrm rot="16200000">
          <a:off x="14016076" y="10041077"/>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57</xdr:row>
      <xdr:rowOff>123295</xdr:rowOff>
    </xdr:from>
    <xdr:to>
      <xdr:col>0</xdr:col>
      <xdr:colOff>1754822</xdr:colOff>
      <xdr:row>57</xdr:row>
      <xdr:rowOff>312736</xdr:rowOff>
    </xdr:to>
    <xdr:sp macro="" textlink="">
      <xdr:nvSpPr>
        <xdr:cNvPr id="66" name="Isosceles Triangle 65">
          <a:extLst>
            <a:ext uri="{FF2B5EF4-FFF2-40B4-BE49-F238E27FC236}">
              <a16:creationId xmlns:a16="http://schemas.microsoft.com/office/drawing/2014/main" id="{29D2B193-8445-498C-9F54-0AE406411A02}"/>
            </a:ext>
          </a:extLst>
        </xdr:cNvPr>
        <xdr:cNvSpPr/>
      </xdr:nvSpPr>
      <xdr:spPr>
        <a:xfrm rot="16200000">
          <a:off x="1130405" y="12054592"/>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57</xdr:row>
      <xdr:rowOff>116523</xdr:rowOff>
    </xdr:from>
    <xdr:to>
      <xdr:col>4</xdr:col>
      <xdr:colOff>4763</xdr:colOff>
      <xdr:row>57</xdr:row>
      <xdr:rowOff>305964</xdr:rowOff>
    </xdr:to>
    <xdr:sp macro="" textlink="">
      <xdr:nvSpPr>
        <xdr:cNvPr id="67" name="Isosceles Triangle 66">
          <a:extLst>
            <a:ext uri="{FF2B5EF4-FFF2-40B4-BE49-F238E27FC236}">
              <a16:creationId xmlns:a16="http://schemas.microsoft.com/office/drawing/2014/main" id="{395A8940-6CD8-41F4-B758-57BCFB5B9A25}"/>
            </a:ext>
          </a:extLst>
        </xdr:cNvPr>
        <xdr:cNvSpPr/>
      </xdr:nvSpPr>
      <xdr:spPr>
        <a:xfrm rot="16200000">
          <a:off x="2902409" y="11917221"/>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61</xdr:row>
      <xdr:rowOff>11749</xdr:rowOff>
    </xdr:from>
    <xdr:to>
      <xdr:col>1</xdr:col>
      <xdr:colOff>476992</xdr:colOff>
      <xdr:row>61</xdr:row>
      <xdr:rowOff>272311</xdr:rowOff>
    </xdr:to>
    <xdr:sp macro="" textlink="">
      <xdr:nvSpPr>
        <xdr:cNvPr id="68" name="Isosceles Triangle 67">
          <a:extLst>
            <a:ext uri="{FF2B5EF4-FFF2-40B4-BE49-F238E27FC236}">
              <a16:creationId xmlns:a16="http://schemas.microsoft.com/office/drawing/2014/main" id="{947D0182-E02A-4D81-8D6C-FC221B8F2A1B}"/>
            </a:ext>
          </a:extLst>
        </xdr:cNvPr>
        <xdr:cNvSpPr/>
      </xdr:nvSpPr>
      <xdr:spPr>
        <a:xfrm rot="10800000">
          <a:off x="1515218" y="13240916"/>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61</xdr:row>
      <xdr:rowOff>9845</xdr:rowOff>
    </xdr:from>
    <xdr:to>
      <xdr:col>3</xdr:col>
      <xdr:colOff>510646</xdr:colOff>
      <xdr:row>61</xdr:row>
      <xdr:rowOff>278027</xdr:rowOff>
    </xdr:to>
    <xdr:sp macro="" textlink="">
      <xdr:nvSpPr>
        <xdr:cNvPr id="69" name="Isosceles Triangle 68">
          <a:extLst>
            <a:ext uri="{FF2B5EF4-FFF2-40B4-BE49-F238E27FC236}">
              <a16:creationId xmlns:a16="http://schemas.microsoft.com/office/drawing/2014/main" id="{B61E31FA-4E9B-406C-A73C-A9FC6B1CDB07}"/>
            </a:ext>
          </a:extLst>
        </xdr:cNvPr>
        <xdr:cNvSpPr/>
      </xdr:nvSpPr>
      <xdr:spPr>
        <a:xfrm rot="10800000">
          <a:off x="2663649" y="1323901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61</xdr:row>
      <xdr:rowOff>11750</xdr:rowOff>
    </xdr:from>
    <xdr:to>
      <xdr:col>5</xdr:col>
      <xdr:colOff>493290</xdr:colOff>
      <xdr:row>61</xdr:row>
      <xdr:rowOff>279932</xdr:rowOff>
    </xdr:to>
    <xdr:sp macro="" textlink="">
      <xdr:nvSpPr>
        <xdr:cNvPr id="70" name="Isosceles Triangle 69">
          <a:extLst>
            <a:ext uri="{FF2B5EF4-FFF2-40B4-BE49-F238E27FC236}">
              <a16:creationId xmlns:a16="http://schemas.microsoft.com/office/drawing/2014/main" id="{1AF83313-768D-4B31-99E1-EA14504BC855}"/>
            </a:ext>
          </a:extLst>
        </xdr:cNvPr>
        <xdr:cNvSpPr/>
      </xdr:nvSpPr>
      <xdr:spPr>
        <a:xfrm rot="10800000">
          <a:off x="4029182" y="1324091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61</xdr:row>
      <xdr:rowOff>4977</xdr:rowOff>
    </xdr:from>
    <xdr:to>
      <xdr:col>7</xdr:col>
      <xdr:colOff>493290</xdr:colOff>
      <xdr:row>61</xdr:row>
      <xdr:rowOff>273159</xdr:rowOff>
    </xdr:to>
    <xdr:sp macro="" textlink="">
      <xdr:nvSpPr>
        <xdr:cNvPr id="71" name="Isosceles Triangle 70">
          <a:extLst>
            <a:ext uri="{FF2B5EF4-FFF2-40B4-BE49-F238E27FC236}">
              <a16:creationId xmlns:a16="http://schemas.microsoft.com/office/drawing/2014/main" id="{4E4FE66C-FD0D-4B18-9FED-D4DD5AB198B9}"/>
            </a:ext>
          </a:extLst>
        </xdr:cNvPr>
        <xdr:cNvSpPr/>
      </xdr:nvSpPr>
      <xdr:spPr>
        <a:xfrm rot="10800000">
          <a:off x="5172182" y="1323414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2" name="Isosceles Triangle 71">
          <a:extLst>
            <a:ext uri="{FF2B5EF4-FFF2-40B4-BE49-F238E27FC236}">
              <a16:creationId xmlns:a16="http://schemas.microsoft.com/office/drawing/2014/main" id="{E6EF1AAA-477F-43D0-9F05-650ABA84E4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3" name="Isosceles Triangle 72">
          <a:extLst>
            <a:ext uri="{FF2B5EF4-FFF2-40B4-BE49-F238E27FC236}">
              <a16:creationId xmlns:a16="http://schemas.microsoft.com/office/drawing/2014/main" id="{6F60F163-6A53-4B57-B3E4-1B31786D2E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4" name="Isosceles Triangle 73">
          <a:extLst>
            <a:ext uri="{FF2B5EF4-FFF2-40B4-BE49-F238E27FC236}">
              <a16:creationId xmlns:a16="http://schemas.microsoft.com/office/drawing/2014/main" id="{DD7FE0B6-518D-4613-96F3-8031A6ECC495}"/>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5" name="Isosceles Triangle 74">
          <a:extLst>
            <a:ext uri="{FF2B5EF4-FFF2-40B4-BE49-F238E27FC236}">
              <a16:creationId xmlns:a16="http://schemas.microsoft.com/office/drawing/2014/main" id="{5094745B-5B96-4117-B9A1-2466AF66B5FB}"/>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61</xdr:row>
      <xdr:rowOff>108</xdr:rowOff>
    </xdr:from>
    <xdr:to>
      <xdr:col>13</xdr:col>
      <xdr:colOff>486517</xdr:colOff>
      <xdr:row>61</xdr:row>
      <xdr:rowOff>268290</xdr:rowOff>
    </xdr:to>
    <xdr:sp macro="" textlink="">
      <xdr:nvSpPr>
        <xdr:cNvPr id="76" name="Isosceles Triangle 75">
          <a:extLst>
            <a:ext uri="{FF2B5EF4-FFF2-40B4-BE49-F238E27FC236}">
              <a16:creationId xmlns:a16="http://schemas.microsoft.com/office/drawing/2014/main" id="{6DE9EB4F-B0C4-4A4E-9AAD-ECEC57F92006}"/>
            </a:ext>
          </a:extLst>
        </xdr:cNvPr>
        <xdr:cNvSpPr/>
      </xdr:nvSpPr>
      <xdr:spPr>
        <a:xfrm rot="10800000">
          <a:off x="9264687"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61</xdr:row>
      <xdr:rowOff>108</xdr:rowOff>
    </xdr:from>
    <xdr:to>
      <xdr:col>15</xdr:col>
      <xdr:colOff>526946</xdr:colOff>
      <xdr:row>61</xdr:row>
      <xdr:rowOff>268290</xdr:rowOff>
    </xdr:to>
    <xdr:sp macro="" textlink="">
      <xdr:nvSpPr>
        <xdr:cNvPr id="77" name="Isosceles Triangle 76">
          <a:extLst>
            <a:ext uri="{FF2B5EF4-FFF2-40B4-BE49-F238E27FC236}">
              <a16:creationId xmlns:a16="http://schemas.microsoft.com/office/drawing/2014/main" id="{9873DAA6-EAC0-406A-94EC-87B2B9068AEA}"/>
            </a:ext>
          </a:extLst>
        </xdr:cNvPr>
        <xdr:cNvSpPr/>
      </xdr:nvSpPr>
      <xdr:spPr>
        <a:xfrm rot="10800000">
          <a:off x="10702116"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61</xdr:row>
      <xdr:rowOff>279931</xdr:rowOff>
    </xdr:from>
    <xdr:to>
      <xdr:col>18</xdr:col>
      <xdr:colOff>9212</xdr:colOff>
      <xdr:row>61</xdr:row>
      <xdr:rowOff>486833</xdr:rowOff>
    </xdr:to>
    <xdr:sp macro="" textlink="">
      <xdr:nvSpPr>
        <xdr:cNvPr id="78" name="Isosceles Triangle 77">
          <a:extLst>
            <a:ext uri="{FF2B5EF4-FFF2-40B4-BE49-F238E27FC236}">
              <a16:creationId xmlns:a16="http://schemas.microsoft.com/office/drawing/2014/main" id="{258246A2-D2B9-4FF3-94D1-56DFB13A0FE4}"/>
            </a:ext>
          </a:extLst>
        </xdr:cNvPr>
        <xdr:cNvSpPr/>
      </xdr:nvSpPr>
      <xdr:spPr>
        <a:xfrm rot="16200000">
          <a:off x="12560587" y="1353915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61</xdr:row>
      <xdr:rowOff>4764</xdr:rowOff>
    </xdr:from>
    <xdr:to>
      <xdr:col>17</xdr:col>
      <xdr:colOff>528005</xdr:colOff>
      <xdr:row>61</xdr:row>
      <xdr:rowOff>274851</xdr:rowOff>
    </xdr:to>
    <xdr:sp macro="" textlink="">
      <xdr:nvSpPr>
        <xdr:cNvPr id="79" name="Isosceles Triangle 78">
          <a:extLst>
            <a:ext uri="{FF2B5EF4-FFF2-40B4-BE49-F238E27FC236}">
              <a16:creationId xmlns:a16="http://schemas.microsoft.com/office/drawing/2014/main" id="{613B3A65-8955-4941-9F22-87BA15F4F458}"/>
            </a:ext>
          </a:extLst>
        </xdr:cNvPr>
        <xdr:cNvSpPr/>
      </xdr:nvSpPr>
      <xdr:spPr>
        <a:xfrm rot="10800000">
          <a:off x="12241286" y="1323393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60</xdr:row>
      <xdr:rowOff>715753</xdr:rowOff>
    </xdr:from>
    <xdr:to>
      <xdr:col>19</xdr:col>
      <xdr:colOff>515517</xdr:colOff>
      <xdr:row>61</xdr:row>
      <xdr:rowOff>264268</xdr:rowOff>
    </xdr:to>
    <xdr:sp macro="" textlink="">
      <xdr:nvSpPr>
        <xdr:cNvPr id="80" name="Isosceles Triangle 79">
          <a:extLst>
            <a:ext uri="{FF2B5EF4-FFF2-40B4-BE49-F238E27FC236}">
              <a16:creationId xmlns:a16="http://schemas.microsoft.com/office/drawing/2014/main" id="{0D753D25-9F15-4A38-B437-32C2A923E26C}"/>
            </a:ext>
          </a:extLst>
        </xdr:cNvPr>
        <xdr:cNvSpPr/>
      </xdr:nvSpPr>
      <xdr:spPr>
        <a:xfrm rot="10800000">
          <a:off x="13696354" y="13230192"/>
          <a:ext cx="189441" cy="263243"/>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61</xdr:row>
      <xdr:rowOff>269347</xdr:rowOff>
    </xdr:from>
    <xdr:to>
      <xdr:col>20</xdr:col>
      <xdr:colOff>16831</xdr:colOff>
      <xdr:row>61</xdr:row>
      <xdr:rowOff>465666</xdr:rowOff>
    </xdr:to>
    <xdr:sp macro="" textlink="">
      <xdr:nvSpPr>
        <xdr:cNvPr id="81" name="Isosceles Triangle 80">
          <a:extLst>
            <a:ext uri="{FF2B5EF4-FFF2-40B4-BE49-F238E27FC236}">
              <a16:creationId xmlns:a16="http://schemas.microsoft.com/office/drawing/2014/main" id="{1297FD7F-3ADB-425C-B473-E4044EC61709}"/>
            </a:ext>
          </a:extLst>
        </xdr:cNvPr>
        <xdr:cNvSpPr/>
      </xdr:nvSpPr>
      <xdr:spPr>
        <a:xfrm rot="16200000">
          <a:off x="14016076" y="1349830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965677" y="2139475"/>
          <a:ext cx="2731138" cy="7750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rot="16200000">
          <a:off x="-1004888" y="5192713"/>
          <a:ext cx="2808605" cy="7988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002031" y="8317865"/>
          <a:ext cx="2802894" cy="7988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125856" y="870204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900-000002000000}"/>
            </a:ext>
          </a:extLst>
        </xdr:cNvPr>
        <xdr:cNvSpPr txBox="1"/>
      </xdr:nvSpPr>
      <xdr:spPr>
        <a:xfrm rot="16200000">
          <a:off x="-260827" y="1434625"/>
          <a:ext cx="11436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rot="16200000">
          <a:off x="-268288" y="2868613"/>
          <a:ext cx="1157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900-000004000000}"/>
            </a:ext>
          </a:extLst>
        </xdr:cNvPr>
        <xdr:cNvSpPr txBox="1"/>
      </xdr:nvSpPr>
      <xdr:spPr>
        <a:xfrm rot="16200000">
          <a:off x="-265431" y="4342765"/>
          <a:ext cx="1151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158750</xdr:colOff>
      <xdr:row>1</xdr:row>
      <xdr:rowOff>3175</xdr:rowOff>
    </xdr:from>
    <xdr:to>
      <xdr:col>13</xdr:col>
      <xdr:colOff>463550</xdr:colOff>
      <xdr:row>15</xdr:row>
      <xdr:rowOff>22225</xdr:rowOff>
    </xdr:to>
    <xdr:graphicFrame macro="">
      <xdr:nvGraphicFramePr>
        <xdr:cNvPr id="4" name="Chart 4">
          <a:extLst>
            <a:ext uri="{FF2B5EF4-FFF2-40B4-BE49-F238E27FC236}">
              <a16:creationId xmlns:a16="http://schemas.microsoft.com/office/drawing/2014/main" i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588962</xdr:colOff>
      <xdr:row>0</xdr:row>
      <xdr:rowOff>161925</xdr:rowOff>
    </xdr:from>
    <xdr:to>
      <xdr:col>21</xdr:col>
      <xdr:colOff>219075</xdr:colOff>
      <xdr:row>17</xdr:row>
      <xdr:rowOff>38100</xdr:rowOff>
    </xdr:to>
    <xdr:graphicFrame macro="">
      <xdr:nvGraphicFramePr>
        <xdr:cNvPr id="6" name="Chart 6">
          <a:extLst>
            <a:ext uri="{FF2B5EF4-FFF2-40B4-BE49-F238E27FC236}">
              <a16:creationId xmlns:a16="http://schemas.microsoft.com/office/drawing/2014/main" id="{00000000-0008-0000-0A00-000007000000}"/>
            </a:ext>
            <a:ext uri="{147F2762-F138-4A5C-976F-8EAC2B608ADB}">
              <a16:predDERef xmlns:a16="http://schemas.microsoft.com/office/drawing/2014/main" pre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85725</xdr:colOff>
      <xdr:row>1</xdr:row>
      <xdr:rowOff>57150</xdr:rowOff>
    </xdr:from>
    <xdr:to>
      <xdr:col>5</xdr:col>
      <xdr:colOff>531812</xdr:colOff>
      <xdr:row>6</xdr:row>
      <xdr:rowOff>63500</xdr:rowOff>
    </xdr:to>
    <xdr:sp macro="" textlink="">
      <xdr:nvSpPr>
        <xdr:cNvPr id="10" name="TextBox 7">
          <a:extLst>
            <a:ext uri="{FF2B5EF4-FFF2-40B4-BE49-F238E27FC236}">
              <a16:creationId xmlns:a16="http://schemas.microsoft.com/office/drawing/2014/main" id="{00000000-0008-0000-0A00-000008000000}"/>
            </a:ext>
            <a:ext uri="{147F2762-F138-4A5C-976F-8EAC2B608ADB}">
              <a16:predDERef xmlns:a16="http://schemas.microsoft.com/office/drawing/2014/main" pred="{00000000-0008-0000-0A00-000007000000}"/>
            </a:ext>
          </a:extLst>
        </xdr:cNvPr>
        <xdr:cNvSpPr txBox="1"/>
      </xdr:nvSpPr>
      <xdr:spPr>
        <a:xfrm>
          <a:off x="85725" y="223838"/>
          <a:ext cx="4343400" cy="83978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total rates</a:t>
          </a:r>
          <a:r>
            <a:rPr lang="en-US" sz="1100" baseline="0"/>
            <a:t> per 100,000 for hospitalizations, ED Visits, and Deaths across Year 1 through Year 5. Graphs for Hospitalization rates and Death rates will be generated in this tab to then use for Figure 1 in the SER PDF.</a:t>
          </a:r>
          <a:endParaRPr lang="en-US" sz="1100"/>
        </a:p>
      </xdr:txBody>
    </xdr:sp>
    <xdr:clientData/>
  </xdr:twoCellAnchor>
  <xdr:twoCellAnchor>
    <xdr:from>
      <xdr:col>6</xdr:col>
      <xdr:colOff>273844</xdr:colOff>
      <xdr:row>16</xdr:row>
      <xdr:rowOff>73024</xdr:rowOff>
    </xdr:from>
    <xdr:to>
      <xdr:col>13</xdr:col>
      <xdr:colOff>567531</xdr:colOff>
      <xdr:row>32</xdr:row>
      <xdr:rowOff>149224</xdr:rowOff>
    </xdr:to>
    <xdr:graphicFrame macro="">
      <xdr:nvGraphicFramePr>
        <xdr:cNvPr id="2" name="Chart 1">
          <a:extLst>
            <a:ext uri="{FF2B5EF4-FFF2-40B4-BE49-F238E27FC236}">
              <a16:creationId xmlns:a16="http://schemas.microsoft.com/office/drawing/2014/main" id="{7776624C-B660-4607-82C5-8E1EF260E8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44450</xdr:colOff>
      <xdr:row>1</xdr:row>
      <xdr:rowOff>76200</xdr:rowOff>
    </xdr:from>
    <xdr:to>
      <xdr:col>6</xdr:col>
      <xdr:colOff>514350</xdr:colOff>
      <xdr:row>5</xdr:row>
      <xdr:rowOff>101600</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44450" y="260350"/>
          <a:ext cx="5956300" cy="6604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In the tables below, please enter the percentages</a:t>
          </a:r>
          <a:r>
            <a:rPr lang="en-US" sz="1100" baseline="0"/>
            <a:t> of annual older adult falls-related deaths, hospitalizations, and ED visits by circumstance. Data from the table will then generate the graph for Figure 2 in the SER PDF.</a:t>
          </a:r>
          <a:endParaRPr lang="en-US" sz="1100"/>
        </a:p>
      </xdr:txBody>
    </xdr:sp>
    <xdr:clientData/>
  </xdr:twoCellAnchor>
  <xdr:twoCellAnchor>
    <xdr:from>
      <xdr:col>2</xdr:col>
      <xdr:colOff>1019968</xdr:colOff>
      <xdr:row>5</xdr:row>
      <xdr:rowOff>136525</xdr:rowOff>
    </xdr:from>
    <xdr:to>
      <xdr:col>11</xdr:col>
      <xdr:colOff>547687</xdr:colOff>
      <xdr:row>23</xdr:row>
      <xdr:rowOff>6350</xdr:rowOff>
    </xdr:to>
    <xdr:graphicFrame macro="">
      <xdr:nvGraphicFramePr>
        <xdr:cNvPr id="4" name="Chart 3">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1</xdr:row>
      <xdr:rowOff>76200</xdr:rowOff>
    </xdr:from>
    <xdr:to>
      <xdr:col>6</xdr:col>
      <xdr:colOff>482600</xdr:colOff>
      <xdr:row>5</xdr:row>
      <xdr:rowOff>165100</xdr:rowOff>
    </xdr:to>
    <xdr:sp macro="" textlink="">
      <xdr:nvSpPr>
        <xdr:cNvPr id="2" name="TextBox 1">
          <a:extLst>
            <a:ext uri="{FF2B5EF4-FFF2-40B4-BE49-F238E27FC236}">
              <a16:creationId xmlns:a16="http://schemas.microsoft.com/office/drawing/2014/main" id="{00000000-0008-0000-0C00-000002000000}"/>
            </a:ext>
          </a:extLst>
        </xdr:cNvPr>
        <xdr:cNvSpPr txBox="1"/>
      </xdr:nvSpPr>
      <xdr:spPr>
        <a:xfrm>
          <a:off x="38100" y="260350"/>
          <a:ext cx="5130800" cy="8255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total rates</a:t>
          </a:r>
          <a:r>
            <a:rPr lang="en-US" sz="1100" baseline="0"/>
            <a:t> per 100,000 for hospitalizations, ED visits, and Deaths across health regions. The rank column will rank health regions based on their rates per 100,000. Data from this tab can be used to fill in Figure 3 for the PDF SER.</a:t>
          </a:r>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72571</xdr:colOff>
      <xdr:row>1</xdr:row>
      <xdr:rowOff>81642</xdr:rowOff>
    </xdr:from>
    <xdr:to>
      <xdr:col>6</xdr:col>
      <xdr:colOff>716642</xdr:colOff>
      <xdr:row>6</xdr:row>
      <xdr:rowOff>72570</xdr:rowOff>
    </xdr:to>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72571" y="81642"/>
          <a:ext cx="6858000" cy="80735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Instructions: </a:t>
          </a:r>
          <a:r>
            <a:rPr lang="en-US" sz="1400"/>
            <a:t>The tables below will be automatically filled in with the total rates</a:t>
          </a:r>
          <a:r>
            <a:rPr lang="en-US" sz="1400" baseline="0"/>
            <a:t> per 100,000 for hospitalizations, ED visits, and Deaths across sex and race/ethnicity. Data from this tab can be used to fill in Figure 3 for the PDF SER.</a:t>
          </a:r>
          <a:endParaRPr lang="en-US" sz="1400"/>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4</xdr:col>
      <xdr:colOff>460022</xdr:colOff>
      <xdr:row>0</xdr:row>
      <xdr:rowOff>17639</xdr:rowOff>
    </xdr:from>
    <xdr:ext cx="5517005" cy="7310647"/>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3239911" y="17639"/>
          <a:ext cx="5517005" cy="7310647"/>
        </a:xfrm>
        <a:prstGeom prst="rect">
          <a:avLst/>
        </a:prstGeom>
      </xdr:spPr>
    </xdr:pic>
    <xdr:clientData/>
  </xdr:oneCellAnchor>
  <xdr:oneCellAnchor>
    <xdr:from>
      <xdr:col>4</xdr:col>
      <xdr:colOff>342901</xdr:colOff>
      <xdr:row>41</xdr:row>
      <xdr:rowOff>175683</xdr:rowOff>
    </xdr:from>
    <xdr:ext cx="5639000" cy="7251690"/>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a:stretch>
          <a:fillRect/>
        </a:stretch>
      </xdr:blipFill>
      <xdr:spPr>
        <a:xfrm>
          <a:off x="3147484" y="7552266"/>
          <a:ext cx="5639000" cy="7251690"/>
        </a:xfrm>
        <a:prstGeom prst="rect">
          <a:avLst/>
        </a:prstGeom>
      </xdr:spPr>
    </xdr:pic>
    <xdr:clientData/>
  </xdr:oneCellAnchor>
  <xdr:twoCellAnchor>
    <xdr:from>
      <xdr:col>5</xdr:col>
      <xdr:colOff>270653</xdr:colOff>
      <xdr:row>13</xdr:row>
      <xdr:rowOff>131884</xdr:rowOff>
    </xdr:from>
    <xdr:to>
      <xdr:col>6</xdr:col>
      <xdr:colOff>212925</xdr:colOff>
      <xdr:row>14</xdr:row>
      <xdr:rowOff>91220</xdr:rowOff>
    </xdr:to>
    <xdr:sp macro="" textlink="">
      <xdr:nvSpPr>
        <xdr:cNvPr id="4" name="Rectangle 3">
          <a:extLst>
            <a:ext uri="{FF2B5EF4-FFF2-40B4-BE49-F238E27FC236}">
              <a16:creationId xmlns:a16="http://schemas.microsoft.com/office/drawing/2014/main" id="{00000000-0008-0000-0E00-000004000000}"/>
            </a:ext>
          </a:extLst>
        </xdr:cNvPr>
        <xdr:cNvSpPr/>
      </xdr:nvSpPr>
      <xdr:spPr>
        <a:xfrm>
          <a:off x="3670345" y="2544884"/>
          <a:ext cx="552849" cy="144951"/>
        </a:xfrm>
        <a:prstGeom prst="rect">
          <a:avLst/>
        </a:prstGeom>
        <a:noFill/>
        <a:ln w="12700" cap="flat" cmpd="sng" algn="ctr">
          <a:solidFill>
            <a:schemeClr val="accent6"/>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7</xdr:col>
      <xdr:colOff>512885</xdr:colOff>
      <xdr:row>13</xdr:row>
      <xdr:rowOff>141653</xdr:rowOff>
    </xdr:from>
    <xdr:to>
      <xdr:col>8</xdr:col>
      <xdr:colOff>229577</xdr:colOff>
      <xdr:row>14</xdr:row>
      <xdr:rowOff>83039</xdr:rowOff>
    </xdr:to>
    <xdr:sp macro="" textlink="">
      <xdr:nvSpPr>
        <xdr:cNvPr id="5" name="Rectangle 4">
          <a:extLst>
            <a:ext uri="{FF2B5EF4-FFF2-40B4-BE49-F238E27FC236}">
              <a16:creationId xmlns:a16="http://schemas.microsoft.com/office/drawing/2014/main" id="{00000000-0008-0000-0E00-000005000000}"/>
            </a:ext>
          </a:extLst>
        </xdr:cNvPr>
        <xdr:cNvSpPr/>
      </xdr:nvSpPr>
      <xdr:spPr>
        <a:xfrm>
          <a:off x="5133731" y="2554653"/>
          <a:ext cx="327269" cy="127001"/>
        </a:xfrm>
        <a:prstGeom prst="rect">
          <a:avLst/>
        </a:prstGeom>
        <a:noFill/>
        <a:ln w="12700" cap="flat" cmpd="sng" algn="ctr">
          <a:solidFill>
            <a:srgbClr val="92D05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5</xdr:col>
      <xdr:colOff>351500</xdr:colOff>
      <xdr:row>14</xdr:row>
      <xdr:rowOff>112006</xdr:rowOff>
    </xdr:from>
    <xdr:to>
      <xdr:col>6</xdr:col>
      <xdr:colOff>60650</xdr:colOff>
      <xdr:row>15</xdr:row>
      <xdr:rowOff>42415</xdr:rowOff>
    </xdr:to>
    <xdr:sp macro="" textlink="">
      <xdr:nvSpPr>
        <xdr:cNvPr id="6" name="Rectangle 5">
          <a:extLst>
            <a:ext uri="{FF2B5EF4-FFF2-40B4-BE49-F238E27FC236}">
              <a16:creationId xmlns:a16="http://schemas.microsoft.com/office/drawing/2014/main" id="{00000000-0008-0000-0E00-000006000000}"/>
            </a:ext>
          </a:extLst>
        </xdr:cNvPr>
        <xdr:cNvSpPr/>
      </xdr:nvSpPr>
      <xdr:spPr>
        <a:xfrm>
          <a:off x="3748750" y="2690106"/>
          <a:ext cx="318750" cy="114559"/>
        </a:xfrm>
        <a:prstGeom prst="rect">
          <a:avLst/>
        </a:prstGeom>
        <a:noFill/>
        <a:ln w="1270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6</xdr:col>
      <xdr:colOff>471335</xdr:colOff>
      <xdr:row>16</xdr:row>
      <xdr:rowOff>106551</xdr:rowOff>
    </xdr:from>
    <xdr:to>
      <xdr:col>7</xdr:col>
      <xdr:colOff>317500</xdr:colOff>
      <xdr:row>17</xdr:row>
      <xdr:rowOff>41030</xdr:rowOff>
    </xdr:to>
    <xdr:sp macro="" textlink="">
      <xdr:nvSpPr>
        <xdr:cNvPr id="7" name="Rectangle 6">
          <a:extLst>
            <a:ext uri="{FF2B5EF4-FFF2-40B4-BE49-F238E27FC236}">
              <a16:creationId xmlns:a16="http://schemas.microsoft.com/office/drawing/2014/main" id="{00000000-0008-0000-0E00-000007000000}"/>
            </a:ext>
          </a:extLst>
        </xdr:cNvPr>
        <xdr:cNvSpPr/>
      </xdr:nvSpPr>
      <xdr:spPr>
        <a:xfrm>
          <a:off x="4481604" y="3076397"/>
          <a:ext cx="456742" cy="120095"/>
        </a:xfrm>
        <a:prstGeom prst="rect">
          <a:avLst/>
        </a:prstGeom>
        <a:noFill/>
        <a:ln w="1270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7</xdr:col>
      <xdr:colOff>266832</xdr:colOff>
      <xdr:row>14</xdr:row>
      <xdr:rowOff>90585</xdr:rowOff>
    </xdr:from>
    <xdr:to>
      <xdr:col>8</xdr:col>
      <xdr:colOff>108276</xdr:colOff>
      <xdr:row>15</xdr:row>
      <xdr:rowOff>45185</xdr:rowOff>
    </xdr:to>
    <xdr:sp macro="" textlink="">
      <xdr:nvSpPr>
        <xdr:cNvPr id="8" name="Rectangle 7">
          <a:extLst>
            <a:ext uri="{FF2B5EF4-FFF2-40B4-BE49-F238E27FC236}">
              <a16:creationId xmlns:a16="http://schemas.microsoft.com/office/drawing/2014/main" id="{00000000-0008-0000-0E00-000008000000}"/>
            </a:ext>
          </a:extLst>
        </xdr:cNvPr>
        <xdr:cNvSpPr/>
      </xdr:nvSpPr>
      <xdr:spPr>
        <a:xfrm>
          <a:off x="4887678" y="2689200"/>
          <a:ext cx="452021" cy="140216"/>
        </a:xfrm>
        <a:prstGeom prst="rect">
          <a:avLst/>
        </a:prstGeom>
        <a:noFill/>
        <a:ln w="12700" cap="flat" cmpd="sng" algn="ctr">
          <a:solidFill>
            <a:srgbClr val="00B0F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5</xdr:col>
      <xdr:colOff>322501</xdr:colOff>
      <xdr:row>15</xdr:row>
      <xdr:rowOff>173485</xdr:rowOff>
    </xdr:from>
    <xdr:to>
      <xdr:col>6</xdr:col>
      <xdr:colOff>165100</xdr:colOff>
      <xdr:row>16</xdr:row>
      <xdr:rowOff>105833</xdr:rowOff>
    </xdr:to>
    <xdr:sp macro="" textlink="">
      <xdr:nvSpPr>
        <xdr:cNvPr id="9" name="Rectangle 8">
          <a:extLst>
            <a:ext uri="{FF2B5EF4-FFF2-40B4-BE49-F238E27FC236}">
              <a16:creationId xmlns:a16="http://schemas.microsoft.com/office/drawing/2014/main" id="{00000000-0008-0000-0E00-000009000000}"/>
            </a:ext>
          </a:extLst>
        </xdr:cNvPr>
        <xdr:cNvSpPr/>
      </xdr:nvSpPr>
      <xdr:spPr>
        <a:xfrm>
          <a:off x="3719751" y="2935735"/>
          <a:ext cx="452199" cy="116498"/>
        </a:xfrm>
        <a:prstGeom prst="rect">
          <a:avLst/>
        </a:prstGeom>
        <a:noFill/>
        <a:ln w="12700" cap="flat" cmpd="sng" algn="ctr">
          <a:solidFill>
            <a:srgbClr val="6600FF"/>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13</xdr:col>
      <xdr:colOff>464608</xdr:colOff>
      <xdr:row>16</xdr:row>
      <xdr:rowOff>97972</xdr:rowOff>
    </xdr:from>
    <xdr:to>
      <xdr:col>27</xdr:col>
      <xdr:colOff>35378</xdr:colOff>
      <xdr:row>18</xdr:row>
      <xdr:rowOff>176741</xdr:rowOff>
    </xdr:to>
    <xdr:cxnSp macro="">
      <xdr:nvCxnSpPr>
        <xdr:cNvPr id="18" name="Connector: Elbow 17">
          <a:extLst>
            <a:ext uri="{FF2B5EF4-FFF2-40B4-BE49-F238E27FC236}">
              <a16:creationId xmlns:a16="http://schemas.microsoft.com/office/drawing/2014/main" id="{00000000-0008-0000-0E00-000012000000}"/>
            </a:ext>
          </a:extLst>
        </xdr:cNvPr>
        <xdr:cNvCxnSpPr>
          <a:cxnSpLocks/>
          <a:stCxn id="37" idx="3"/>
          <a:endCxn id="159" idx="2"/>
        </xdr:cNvCxnSpPr>
      </xdr:nvCxnSpPr>
      <xdr:spPr>
        <a:xfrm flipV="1">
          <a:off x="8740775" y="3078239"/>
          <a:ext cx="8105170" cy="451302"/>
        </a:xfrm>
        <a:prstGeom prst="bentConnector2">
          <a:avLst/>
        </a:prstGeom>
        <a:ln w="19050">
          <a:solidFill>
            <a:srgbClr val="B890BB"/>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464608</xdr:colOff>
      <xdr:row>8</xdr:row>
      <xdr:rowOff>156634</xdr:rowOff>
    </xdr:from>
    <xdr:to>
      <xdr:col>15</xdr:col>
      <xdr:colOff>234043</xdr:colOff>
      <xdr:row>18</xdr:row>
      <xdr:rowOff>176741</xdr:rowOff>
    </xdr:to>
    <xdr:cxnSp macro="">
      <xdr:nvCxnSpPr>
        <xdr:cNvPr id="19" name="Connector: Elbow 18">
          <a:extLst>
            <a:ext uri="{FF2B5EF4-FFF2-40B4-BE49-F238E27FC236}">
              <a16:creationId xmlns:a16="http://schemas.microsoft.com/office/drawing/2014/main" id="{00000000-0008-0000-0E00-000013000000}"/>
            </a:ext>
          </a:extLst>
        </xdr:cNvPr>
        <xdr:cNvCxnSpPr>
          <a:cxnSpLocks/>
          <a:stCxn id="37" idx="3"/>
          <a:endCxn id="158" idx="1"/>
        </xdr:cNvCxnSpPr>
      </xdr:nvCxnSpPr>
      <xdr:spPr>
        <a:xfrm flipV="1">
          <a:off x="8740775" y="1646767"/>
          <a:ext cx="988635" cy="1882774"/>
        </a:xfrm>
        <a:prstGeom prst="bentConnector3">
          <a:avLst>
            <a:gd name="adj1" fmla="val 50000"/>
          </a:avLst>
        </a:prstGeom>
        <a:ln w="19050">
          <a:solidFill>
            <a:srgbClr val="B890B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229659</xdr:colOff>
      <xdr:row>21</xdr:row>
      <xdr:rowOff>42332</xdr:rowOff>
    </xdr:from>
    <xdr:to>
      <xdr:col>24</xdr:col>
      <xdr:colOff>409697</xdr:colOff>
      <xdr:row>38</xdr:row>
      <xdr:rowOff>19433</xdr:rowOff>
    </xdr:to>
    <xdr:graphicFrame macro="">
      <xdr:nvGraphicFramePr>
        <xdr:cNvPr id="34" name="Chart 33">
          <a:extLst>
            <a:ext uri="{FF2B5EF4-FFF2-40B4-BE49-F238E27FC236}">
              <a16:creationId xmlns:a16="http://schemas.microsoft.com/office/drawing/2014/main" id="{00000000-0008-0000-0E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474133</xdr:colOff>
      <xdr:row>29</xdr:row>
      <xdr:rowOff>7676</xdr:rowOff>
    </xdr:from>
    <xdr:to>
      <xdr:col>15</xdr:col>
      <xdr:colOff>229659</xdr:colOff>
      <xdr:row>29</xdr:row>
      <xdr:rowOff>122163</xdr:rowOff>
    </xdr:to>
    <xdr:cxnSp macro="">
      <xdr:nvCxnSpPr>
        <xdr:cNvPr id="35" name="Connector: Elbow 34">
          <a:extLst>
            <a:ext uri="{FF2B5EF4-FFF2-40B4-BE49-F238E27FC236}">
              <a16:creationId xmlns:a16="http://schemas.microsoft.com/office/drawing/2014/main" id="{00000000-0008-0000-0E00-000023000000}"/>
            </a:ext>
          </a:extLst>
        </xdr:cNvPr>
        <xdr:cNvCxnSpPr>
          <a:stCxn id="41" idx="3"/>
          <a:endCxn id="34" idx="1"/>
        </xdr:cNvCxnSpPr>
      </xdr:nvCxnSpPr>
      <xdr:spPr>
        <a:xfrm>
          <a:off x="8768821" y="5301989"/>
          <a:ext cx="977901" cy="114487"/>
        </a:xfrm>
        <a:prstGeom prst="bentConnector3">
          <a:avLst>
            <a:gd name="adj1" fmla="val 50000"/>
          </a:avLst>
        </a:prstGeom>
        <a:ln w="19050">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261408</xdr:colOff>
      <xdr:row>14</xdr:row>
      <xdr:rowOff>118532</xdr:rowOff>
    </xdr:from>
    <xdr:to>
      <xdr:col>13</xdr:col>
      <xdr:colOff>464608</xdr:colOff>
      <xdr:row>23</xdr:row>
      <xdr:rowOff>48683</xdr:rowOff>
    </xdr:to>
    <xdr:sp macro="" textlink="">
      <xdr:nvSpPr>
        <xdr:cNvPr id="37" name="Rectangle 36">
          <a:extLst>
            <a:ext uri="{FF2B5EF4-FFF2-40B4-BE49-F238E27FC236}">
              <a16:creationId xmlns:a16="http://schemas.microsoft.com/office/drawing/2014/main" id="{00000000-0008-0000-0E00-000025000000}"/>
            </a:ext>
          </a:extLst>
        </xdr:cNvPr>
        <xdr:cNvSpPr/>
      </xdr:nvSpPr>
      <xdr:spPr>
        <a:xfrm>
          <a:off x="6099175" y="2726265"/>
          <a:ext cx="2641600" cy="1606551"/>
        </a:xfrm>
        <a:prstGeom prst="rect">
          <a:avLst/>
        </a:prstGeom>
        <a:noFill/>
        <a:ln w="19050" cap="flat" cmpd="sng" algn="ctr">
          <a:solidFill>
            <a:srgbClr val="B890BB"/>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270933</xdr:colOff>
      <xdr:row>23</xdr:row>
      <xdr:rowOff>149758</xdr:rowOff>
    </xdr:from>
    <xdr:to>
      <xdr:col>13</xdr:col>
      <xdr:colOff>474133</xdr:colOff>
      <xdr:row>34</xdr:row>
      <xdr:rowOff>48156</xdr:rowOff>
    </xdr:to>
    <xdr:sp macro="" textlink="">
      <xdr:nvSpPr>
        <xdr:cNvPr id="41" name="Rectangle 40">
          <a:extLst>
            <a:ext uri="{FF2B5EF4-FFF2-40B4-BE49-F238E27FC236}">
              <a16:creationId xmlns:a16="http://schemas.microsoft.com/office/drawing/2014/main" id="{00000000-0008-0000-0E00-000029000000}"/>
            </a:ext>
          </a:extLst>
        </xdr:cNvPr>
        <xdr:cNvSpPr/>
      </xdr:nvSpPr>
      <xdr:spPr>
        <a:xfrm>
          <a:off x="6120871" y="4348696"/>
          <a:ext cx="2647950" cy="1906585"/>
        </a:xfrm>
        <a:prstGeom prst="rect">
          <a:avLst/>
        </a:prstGeom>
        <a:noFill/>
        <a:ln w="19050" cap="flat" cmpd="sng" algn="ctr">
          <a:solidFill>
            <a:srgbClr val="0070C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131234</xdr:colOff>
      <xdr:row>49</xdr:row>
      <xdr:rowOff>14817</xdr:rowOff>
    </xdr:from>
    <xdr:to>
      <xdr:col>2</xdr:col>
      <xdr:colOff>560389</xdr:colOff>
      <xdr:row>54</xdr:row>
      <xdr:rowOff>119063</xdr:rowOff>
    </xdr:to>
    <xdr:sp macro="" textlink="">
      <xdr:nvSpPr>
        <xdr:cNvPr id="44" name="TextBox 43">
          <a:extLst>
            <a:ext uri="{FF2B5EF4-FFF2-40B4-BE49-F238E27FC236}">
              <a16:creationId xmlns:a16="http://schemas.microsoft.com/office/drawing/2014/main" id="{00000000-0008-0000-0E00-00002C000000}"/>
            </a:ext>
          </a:extLst>
        </xdr:cNvPr>
        <xdr:cNvSpPr txBox="1"/>
      </xdr:nvSpPr>
      <xdr:spPr>
        <a:xfrm>
          <a:off x="131234" y="8960380"/>
          <a:ext cx="2000780" cy="1017058"/>
        </a:xfrm>
        <a:prstGeom prst="rect">
          <a:avLst/>
        </a:prstGeom>
        <a:solidFill>
          <a:schemeClr val="lt1"/>
        </a:solidFill>
        <a:ln w="19050"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t>Reference </a:t>
          </a:r>
          <a:r>
            <a:rPr lang="en-US" sz="1400" b="1"/>
            <a:t>Tab M</a:t>
          </a:r>
          <a:r>
            <a:rPr lang="en-US" sz="1400"/>
            <a:t> to fill in "Falls in Older Adults by &lt;Group, Health Region, or Location&gt;</a:t>
          </a:r>
        </a:p>
      </xdr:txBody>
    </xdr:sp>
    <xdr:clientData/>
  </xdr:twoCellAnchor>
  <xdr:twoCellAnchor>
    <xdr:from>
      <xdr:col>4</xdr:col>
      <xdr:colOff>397931</xdr:colOff>
      <xdr:row>46</xdr:row>
      <xdr:rowOff>93667</xdr:rowOff>
    </xdr:from>
    <xdr:to>
      <xdr:col>9</xdr:col>
      <xdr:colOff>98777</xdr:colOff>
      <xdr:row>56</xdr:row>
      <xdr:rowOff>174100</xdr:rowOff>
    </xdr:to>
    <xdr:sp macro="" textlink="">
      <xdr:nvSpPr>
        <xdr:cNvPr id="45" name="Rectangle 44">
          <a:extLst>
            <a:ext uri="{FF2B5EF4-FFF2-40B4-BE49-F238E27FC236}">
              <a16:creationId xmlns:a16="http://schemas.microsoft.com/office/drawing/2014/main" id="{00000000-0008-0000-0E00-00002D000000}"/>
            </a:ext>
          </a:extLst>
        </xdr:cNvPr>
        <xdr:cNvSpPr/>
      </xdr:nvSpPr>
      <xdr:spPr>
        <a:xfrm>
          <a:off x="3191931" y="8491542"/>
          <a:ext cx="2756784" cy="1906058"/>
        </a:xfrm>
        <a:prstGeom prst="rect">
          <a:avLst/>
        </a:prstGeom>
        <a:noFill/>
        <a:ln w="19050" cap="flat" cmpd="sng" algn="ctr">
          <a:solidFill>
            <a:srgbClr val="087673"/>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560389</xdr:colOff>
      <xdr:row>51</xdr:row>
      <xdr:rowOff>133883</xdr:rowOff>
    </xdr:from>
    <xdr:to>
      <xdr:col>4</xdr:col>
      <xdr:colOff>397931</xdr:colOff>
      <xdr:row>51</xdr:row>
      <xdr:rowOff>158221</xdr:rowOff>
    </xdr:to>
    <xdr:cxnSp macro="">
      <xdr:nvCxnSpPr>
        <xdr:cNvPr id="46" name="Connector: Elbow 45">
          <a:extLst>
            <a:ext uri="{FF2B5EF4-FFF2-40B4-BE49-F238E27FC236}">
              <a16:creationId xmlns:a16="http://schemas.microsoft.com/office/drawing/2014/main" id="{00000000-0008-0000-0E00-00002E000000}"/>
            </a:ext>
          </a:extLst>
        </xdr:cNvPr>
        <xdr:cNvCxnSpPr>
          <a:stCxn id="44" idx="3"/>
          <a:endCxn id="45" idx="1"/>
        </xdr:cNvCxnSpPr>
      </xdr:nvCxnSpPr>
      <xdr:spPr>
        <a:xfrm flipV="1">
          <a:off x="2132014" y="9444571"/>
          <a:ext cx="1059917" cy="24338"/>
        </a:xfrm>
        <a:prstGeom prst="bentConnector3">
          <a:avLst>
            <a:gd name="adj1" fmla="val 50000"/>
          </a:avLst>
        </a:prstGeom>
        <a:ln w="19050">
          <a:solidFill>
            <a:srgbClr val="08767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913423</xdr:colOff>
      <xdr:row>13</xdr:row>
      <xdr:rowOff>114382</xdr:rowOff>
    </xdr:from>
    <xdr:to>
      <xdr:col>5</xdr:col>
      <xdr:colOff>547078</xdr:colOff>
      <xdr:row>13</xdr:row>
      <xdr:rowOff>131884</xdr:rowOff>
    </xdr:to>
    <xdr:cxnSp macro="">
      <xdr:nvCxnSpPr>
        <xdr:cNvPr id="54" name="Connector: Elbow 53">
          <a:extLst>
            <a:ext uri="{FF2B5EF4-FFF2-40B4-BE49-F238E27FC236}">
              <a16:creationId xmlns:a16="http://schemas.microsoft.com/office/drawing/2014/main" id="{00000000-0008-0000-0E00-000036000000}"/>
            </a:ext>
          </a:extLst>
        </xdr:cNvPr>
        <xdr:cNvCxnSpPr>
          <a:endCxn id="4" idx="0"/>
        </xdr:cNvCxnSpPr>
      </xdr:nvCxnSpPr>
      <xdr:spPr>
        <a:xfrm>
          <a:off x="913423" y="2527382"/>
          <a:ext cx="3033347" cy="17502"/>
        </a:xfrm>
        <a:prstGeom prst="bentConnector2">
          <a:avLst/>
        </a:prstGeom>
        <a:ln w="9525">
          <a:solidFill>
            <a:schemeClr val="accent6"/>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5292</xdr:colOff>
      <xdr:row>13</xdr:row>
      <xdr:rowOff>141653</xdr:rowOff>
    </xdr:from>
    <xdr:to>
      <xdr:col>8</xdr:col>
      <xdr:colOff>65943</xdr:colOff>
      <xdr:row>14</xdr:row>
      <xdr:rowOff>95252</xdr:rowOff>
    </xdr:to>
    <xdr:cxnSp macro="">
      <xdr:nvCxnSpPr>
        <xdr:cNvPr id="61" name="Connector: Elbow 60">
          <a:extLst>
            <a:ext uri="{FF2B5EF4-FFF2-40B4-BE49-F238E27FC236}">
              <a16:creationId xmlns:a16="http://schemas.microsoft.com/office/drawing/2014/main" id="{00000000-0008-0000-0E00-00003D000000}"/>
            </a:ext>
          </a:extLst>
        </xdr:cNvPr>
        <xdr:cNvCxnSpPr>
          <a:endCxn id="5" idx="0"/>
        </xdr:cNvCxnSpPr>
      </xdr:nvCxnSpPr>
      <xdr:spPr>
        <a:xfrm flipV="1">
          <a:off x="2183830" y="2554653"/>
          <a:ext cx="3113536" cy="139214"/>
        </a:xfrm>
        <a:prstGeom prst="bentConnector4">
          <a:avLst>
            <a:gd name="adj1" fmla="val 47372"/>
            <a:gd name="adj2" fmla="val 264208"/>
          </a:avLst>
        </a:prstGeom>
        <a:ln w="12700">
          <a:solidFill>
            <a:srgbClr val="92D05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10583</xdr:colOff>
      <xdr:row>14</xdr:row>
      <xdr:rowOff>169734</xdr:rowOff>
    </xdr:from>
    <xdr:to>
      <xdr:col>5</xdr:col>
      <xdr:colOff>386099</xdr:colOff>
      <xdr:row>15</xdr:row>
      <xdr:rowOff>111125</xdr:rowOff>
    </xdr:to>
    <xdr:cxnSp macro="">
      <xdr:nvCxnSpPr>
        <xdr:cNvPr id="69" name="Connector: Elbow 68">
          <a:extLst>
            <a:ext uri="{FF2B5EF4-FFF2-40B4-BE49-F238E27FC236}">
              <a16:creationId xmlns:a16="http://schemas.microsoft.com/office/drawing/2014/main" id="{00000000-0008-0000-0E00-000045000000}"/>
            </a:ext>
          </a:extLst>
        </xdr:cNvPr>
        <xdr:cNvCxnSpPr/>
      </xdr:nvCxnSpPr>
      <xdr:spPr>
        <a:xfrm flipV="1">
          <a:off x="968375" y="2762651"/>
          <a:ext cx="2809682" cy="126599"/>
        </a:xfrm>
        <a:prstGeom prst="bentConnector3">
          <a:avLst>
            <a:gd name="adj1" fmla="val 50000"/>
          </a:avLst>
        </a:prstGeom>
        <a:ln w="952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581270</xdr:colOff>
      <xdr:row>14</xdr:row>
      <xdr:rowOff>90585</xdr:rowOff>
    </xdr:from>
    <xdr:to>
      <xdr:col>7</xdr:col>
      <xdr:colOff>491825</xdr:colOff>
      <xdr:row>20</xdr:row>
      <xdr:rowOff>29308</xdr:rowOff>
    </xdr:to>
    <xdr:cxnSp macro="">
      <xdr:nvCxnSpPr>
        <xdr:cNvPr id="82" name="Connector: Elbow 81">
          <a:extLst>
            <a:ext uri="{FF2B5EF4-FFF2-40B4-BE49-F238E27FC236}">
              <a16:creationId xmlns:a16="http://schemas.microsoft.com/office/drawing/2014/main" id="{00000000-0008-0000-0E00-000052000000}"/>
            </a:ext>
          </a:extLst>
        </xdr:cNvPr>
        <xdr:cNvCxnSpPr>
          <a:endCxn id="8" idx="0"/>
        </xdr:cNvCxnSpPr>
      </xdr:nvCxnSpPr>
      <xdr:spPr>
        <a:xfrm flipV="1">
          <a:off x="2759808" y="2689200"/>
          <a:ext cx="2352863" cy="1052416"/>
        </a:xfrm>
        <a:prstGeom prst="bentConnector4">
          <a:avLst>
            <a:gd name="adj1" fmla="val 25814"/>
            <a:gd name="adj2" fmla="val 121772"/>
          </a:avLst>
        </a:prstGeom>
        <a:ln w="12700">
          <a:solidFill>
            <a:srgbClr val="00B0F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181137</xdr:colOff>
      <xdr:row>16</xdr:row>
      <xdr:rowOff>46526</xdr:rowOff>
    </xdr:from>
    <xdr:to>
      <xdr:col>5</xdr:col>
      <xdr:colOff>322501</xdr:colOff>
      <xdr:row>21</xdr:row>
      <xdr:rowOff>46079</xdr:rowOff>
    </xdr:to>
    <xdr:cxnSp macro="">
      <xdr:nvCxnSpPr>
        <xdr:cNvPr id="94" name="Connector: Elbow 93">
          <a:extLst>
            <a:ext uri="{FF2B5EF4-FFF2-40B4-BE49-F238E27FC236}">
              <a16:creationId xmlns:a16="http://schemas.microsoft.com/office/drawing/2014/main" id="{00000000-0008-0000-0E00-00005E000000}"/>
            </a:ext>
          </a:extLst>
        </xdr:cNvPr>
        <xdr:cNvCxnSpPr>
          <a:endCxn id="9" idx="1"/>
        </xdr:cNvCxnSpPr>
      </xdr:nvCxnSpPr>
      <xdr:spPr>
        <a:xfrm rot="5400000" flipH="1" flipV="1">
          <a:off x="2884117" y="3077596"/>
          <a:ext cx="920303" cy="750964"/>
        </a:xfrm>
        <a:prstGeom prst="bentConnector2">
          <a:avLst/>
        </a:prstGeom>
        <a:ln w="9525">
          <a:solidFill>
            <a:srgbClr val="6600FF"/>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603248</xdr:colOff>
      <xdr:row>16</xdr:row>
      <xdr:rowOff>116417</xdr:rowOff>
    </xdr:from>
    <xdr:to>
      <xdr:col>6</xdr:col>
      <xdr:colOff>470958</xdr:colOff>
      <xdr:row>24</xdr:row>
      <xdr:rowOff>5293</xdr:rowOff>
    </xdr:to>
    <xdr:cxnSp macro="">
      <xdr:nvCxnSpPr>
        <xdr:cNvPr id="100" name="Connector: Elbow 99">
          <a:extLst>
            <a:ext uri="{FF2B5EF4-FFF2-40B4-BE49-F238E27FC236}">
              <a16:creationId xmlns:a16="http://schemas.microsoft.com/office/drawing/2014/main" id="{00000000-0008-0000-0E00-000064000000}"/>
            </a:ext>
          </a:extLst>
        </xdr:cNvPr>
        <xdr:cNvCxnSpPr/>
      </xdr:nvCxnSpPr>
      <xdr:spPr>
        <a:xfrm flipV="1">
          <a:off x="2778123" y="3079750"/>
          <a:ext cx="1693335" cy="1370543"/>
        </a:xfrm>
        <a:prstGeom prst="bentConnector3">
          <a:avLst>
            <a:gd name="adj1" fmla="val 35625"/>
          </a:avLst>
        </a:prstGeom>
        <a:ln w="952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300374</xdr:colOff>
      <xdr:row>31</xdr:row>
      <xdr:rowOff>54119</xdr:rowOff>
    </xdr:from>
    <xdr:to>
      <xdr:col>7</xdr:col>
      <xdr:colOff>219808</xdr:colOff>
      <xdr:row>32</xdr:row>
      <xdr:rowOff>5373</xdr:rowOff>
    </xdr:to>
    <xdr:sp macro="" textlink="">
      <xdr:nvSpPr>
        <xdr:cNvPr id="127" name="Rectangle 126">
          <a:extLst>
            <a:ext uri="{FF2B5EF4-FFF2-40B4-BE49-F238E27FC236}">
              <a16:creationId xmlns:a16="http://schemas.microsoft.com/office/drawing/2014/main" id="{00000000-0008-0000-0E00-00007F000000}"/>
            </a:ext>
          </a:extLst>
        </xdr:cNvPr>
        <xdr:cNvSpPr/>
      </xdr:nvSpPr>
      <xdr:spPr>
        <a:xfrm>
          <a:off x="3697624" y="5762769"/>
          <a:ext cx="1138634" cy="135404"/>
        </a:xfrm>
        <a:prstGeom prst="rect">
          <a:avLst/>
        </a:prstGeom>
        <a:noFill/>
        <a:ln w="12700" cap="flat" cmpd="sng" algn="ctr">
          <a:solidFill>
            <a:srgbClr val="00B05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US" sz="1100"/>
        </a:p>
      </xdr:txBody>
    </xdr:sp>
    <xdr:clientData/>
  </xdr:twoCellAnchor>
  <xdr:twoCellAnchor>
    <xdr:from>
      <xdr:col>3</xdr:col>
      <xdr:colOff>595924</xdr:colOff>
      <xdr:row>31</xdr:row>
      <xdr:rowOff>101601</xdr:rowOff>
    </xdr:from>
    <xdr:to>
      <xdr:col>5</xdr:col>
      <xdr:colOff>300374</xdr:colOff>
      <xdr:row>31</xdr:row>
      <xdr:rowOff>121821</xdr:rowOff>
    </xdr:to>
    <xdr:cxnSp macro="">
      <xdr:nvCxnSpPr>
        <xdr:cNvPr id="128" name="Connector: Elbow 127">
          <a:extLst>
            <a:ext uri="{FF2B5EF4-FFF2-40B4-BE49-F238E27FC236}">
              <a16:creationId xmlns:a16="http://schemas.microsoft.com/office/drawing/2014/main" id="{00000000-0008-0000-0E00-000080000000}"/>
            </a:ext>
          </a:extLst>
        </xdr:cNvPr>
        <xdr:cNvCxnSpPr>
          <a:endCxn id="127" idx="1"/>
        </xdr:cNvCxnSpPr>
      </xdr:nvCxnSpPr>
      <xdr:spPr>
        <a:xfrm>
          <a:off x="2773974" y="5810251"/>
          <a:ext cx="923650" cy="20220"/>
        </a:xfrm>
        <a:prstGeom prst="bentConnector3">
          <a:avLst>
            <a:gd name="adj1" fmla="val 50000"/>
          </a:avLst>
        </a:prstGeom>
        <a:ln w="12700">
          <a:solidFill>
            <a:srgbClr val="00B05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530929</xdr:colOff>
      <xdr:row>32</xdr:row>
      <xdr:rowOff>124946</xdr:rowOff>
    </xdr:from>
    <xdr:to>
      <xdr:col>7</xdr:col>
      <xdr:colOff>19539</xdr:colOff>
      <xdr:row>33</xdr:row>
      <xdr:rowOff>73757</xdr:rowOff>
    </xdr:to>
    <xdr:sp macro="" textlink="">
      <xdr:nvSpPr>
        <xdr:cNvPr id="133" name="Rectangle 132">
          <a:extLst>
            <a:ext uri="{FF2B5EF4-FFF2-40B4-BE49-F238E27FC236}">
              <a16:creationId xmlns:a16="http://schemas.microsoft.com/office/drawing/2014/main" id="{00000000-0008-0000-0E00-000085000000}"/>
            </a:ext>
          </a:extLst>
        </xdr:cNvPr>
        <xdr:cNvSpPr/>
      </xdr:nvSpPr>
      <xdr:spPr>
        <a:xfrm>
          <a:off x="3928179" y="6017746"/>
          <a:ext cx="707810" cy="132961"/>
        </a:xfrm>
        <a:prstGeom prst="rect">
          <a:avLst/>
        </a:prstGeom>
        <a:noFill/>
        <a:ln w="12700" cap="flat" cmpd="sng" algn="ctr">
          <a:solidFill>
            <a:schemeClr val="accent6"/>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accent2"/>
              </a:solidFill>
              <a:latin typeface="+mn-lt"/>
              <a:ea typeface="+mn-ea"/>
              <a:cs typeface="+mn-cs"/>
            </a:defRPr>
          </a:lvl1pPr>
          <a:lvl2pPr marL="457200" indent="0">
            <a:defRPr sz="1100">
              <a:solidFill>
                <a:schemeClr val="accent2"/>
              </a:solidFill>
              <a:latin typeface="+mn-lt"/>
              <a:ea typeface="+mn-ea"/>
              <a:cs typeface="+mn-cs"/>
            </a:defRPr>
          </a:lvl2pPr>
          <a:lvl3pPr marL="914400" indent="0">
            <a:defRPr sz="1100">
              <a:solidFill>
                <a:schemeClr val="accent2"/>
              </a:solidFill>
              <a:latin typeface="+mn-lt"/>
              <a:ea typeface="+mn-ea"/>
              <a:cs typeface="+mn-cs"/>
            </a:defRPr>
          </a:lvl3pPr>
          <a:lvl4pPr marL="1371600" indent="0">
            <a:defRPr sz="1100">
              <a:solidFill>
                <a:schemeClr val="accent2"/>
              </a:solidFill>
              <a:latin typeface="+mn-lt"/>
              <a:ea typeface="+mn-ea"/>
              <a:cs typeface="+mn-cs"/>
            </a:defRPr>
          </a:lvl4pPr>
          <a:lvl5pPr marL="1828800" indent="0">
            <a:defRPr sz="1100">
              <a:solidFill>
                <a:schemeClr val="accent2"/>
              </a:solidFill>
              <a:latin typeface="+mn-lt"/>
              <a:ea typeface="+mn-ea"/>
              <a:cs typeface="+mn-cs"/>
            </a:defRPr>
          </a:lvl5pPr>
          <a:lvl6pPr marL="2286000" indent="0">
            <a:defRPr sz="1100">
              <a:solidFill>
                <a:schemeClr val="accent2"/>
              </a:solidFill>
              <a:latin typeface="+mn-lt"/>
              <a:ea typeface="+mn-ea"/>
              <a:cs typeface="+mn-cs"/>
            </a:defRPr>
          </a:lvl6pPr>
          <a:lvl7pPr marL="2743200" indent="0">
            <a:defRPr sz="1100">
              <a:solidFill>
                <a:schemeClr val="accent2"/>
              </a:solidFill>
              <a:latin typeface="+mn-lt"/>
              <a:ea typeface="+mn-ea"/>
              <a:cs typeface="+mn-cs"/>
            </a:defRPr>
          </a:lvl7pPr>
          <a:lvl8pPr marL="3200400" indent="0">
            <a:defRPr sz="1100">
              <a:solidFill>
                <a:schemeClr val="accent2"/>
              </a:solidFill>
              <a:latin typeface="+mn-lt"/>
              <a:ea typeface="+mn-ea"/>
              <a:cs typeface="+mn-cs"/>
            </a:defRPr>
          </a:lvl8pPr>
          <a:lvl9pPr marL="3657600" indent="0">
            <a:defRPr sz="1100">
              <a:solidFill>
                <a:schemeClr val="accent2"/>
              </a:solidFill>
              <a:latin typeface="+mn-lt"/>
              <a:ea typeface="+mn-ea"/>
              <a:cs typeface="+mn-cs"/>
            </a:defRPr>
          </a:lvl9pPr>
        </a:lstStyle>
        <a:p>
          <a:pPr algn="l"/>
          <a:endParaRPr lang="en-US" sz="1100"/>
        </a:p>
      </xdr:txBody>
    </xdr:sp>
    <xdr:clientData/>
  </xdr:twoCellAnchor>
  <xdr:twoCellAnchor>
    <xdr:from>
      <xdr:col>5</xdr:col>
      <xdr:colOff>214405</xdr:colOff>
      <xdr:row>33</xdr:row>
      <xdr:rowOff>72192</xdr:rowOff>
    </xdr:from>
    <xdr:to>
      <xdr:col>6</xdr:col>
      <xdr:colOff>313592</xdr:colOff>
      <xdr:row>34</xdr:row>
      <xdr:rowOff>22469</xdr:rowOff>
    </xdr:to>
    <xdr:sp macro="" textlink="">
      <xdr:nvSpPr>
        <xdr:cNvPr id="134" name="Rectangle 133">
          <a:extLst>
            <a:ext uri="{FF2B5EF4-FFF2-40B4-BE49-F238E27FC236}">
              <a16:creationId xmlns:a16="http://schemas.microsoft.com/office/drawing/2014/main" id="{00000000-0008-0000-0E00-000086000000}"/>
            </a:ext>
          </a:extLst>
        </xdr:cNvPr>
        <xdr:cNvSpPr/>
      </xdr:nvSpPr>
      <xdr:spPr>
        <a:xfrm>
          <a:off x="3611655" y="6149142"/>
          <a:ext cx="708787" cy="134427"/>
        </a:xfrm>
        <a:prstGeom prst="rect">
          <a:avLst/>
        </a:prstGeom>
        <a:noFill/>
        <a:ln w="12700" cap="flat" cmpd="sng" algn="ctr">
          <a:solidFill>
            <a:srgbClr val="00B0F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accent2"/>
              </a:solidFill>
              <a:latin typeface="+mn-lt"/>
              <a:ea typeface="+mn-ea"/>
              <a:cs typeface="+mn-cs"/>
            </a:defRPr>
          </a:lvl1pPr>
          <a:lvl2pPr marL="457200" indent="0">
            <a:defRPr sz="1100">
              <a:solidFill>
                <a:schemeClr val="accent2"/>
              </a:solidFill>
              <a:latin typeface="+mn-lt"/>
              <a:ea typeface="+mn-ea"/>
              <a:cs typeface="+mn-cs"/>
            </a:defRPr>
          </a:lvl2pPr>
          <a:lvl3pPr marL="914400" indent="0">
            <a:defRPr sz="1100">
              <a:solidFill>
                <a:schemeClr val="accent2"/>
              </a:solidFill>
              <a:latin typeface="+mn-lt"/>
              <a:ea typeface="+mn-ea"/>
              <a:cs typeface="+mn-cs"/>
            </a:defRPr>
          </a:lvl3pPr>
          <a:lvl4pPr marL="1371600" indent="0">
            <a:defRPr sz="1100">
              <a:solidFill>
                <a:schemeClr val="accent2"/>
              </a:solidFill>
              <a:latin typeface="+mn-lt"/>
              <a:ea typeface="+mn-ea"/>
              <a:cs typeface="+mn-cs"/>
            </a:defRPr>
          </a:lvl4pPr>
          <a:lvl5pPr marL="1828800" indent="0">
            <a:defRPr sz="1100">
              <a:solidFill>
                <a:schemeClr val="accent2"/>
              </a:solidFill>
              <a:latin typeface="+mn-lt"/>
              <a:ea typeface="+mn-ea"/>
              <a:cs typeface="+mn-cs"/>
            </a:defRPr>
          </a:lvl5pPr>
          <a:lvl6pPr marL="2286000" indent="0">
            <a:defRPr sz="1100">
              <a:solidFill>
                <a:schemeClr val="accent2"/>
              </a:solidFill>
              <a:latin typeface="+mn-lt"/>
              <a:ea typeface="+mn-ea"/>
              <a:cs typeface="+mn-cs"/>
            </a:defRPr>
          </a:lvl6pPr>
          <a:lvl7pPr marL="2743200" indent="0">
            <a:defRPr sz="1100">
              <a:solidFill>
                <a:schemeClr val="accent2"/>
              </a:solidFill>
              <a:latin typeface="+mn-lt"/>
              <a:ea typeface="+mn-ea"/>
              <a:cs typeface="+mn-cs"/>
            </a:defRPr>
          </a:lvl7pPr>
          <a:lvl8pPr marL="3200400" indent="0">
            <a:defRPr sz="1100">
              <a:solidFill>
                <a:schemeClr val="accent2"/>
              </a:solidFill>
              <a:latin typeface="+mn-lt"/>
              <a:ea typeface="+mn-ea"/>
              <a:cs typeface="+mn-cs"/>
            </a:defRPr>
          </a:lvl8pPr>
          <a:lvl9pPr marL="3657600" indent="0">
            <a:defRPr sz="1100">
              <a:solidFill>
                <a:schemeClr val="accent2"/>
              </a:solidFill>
              <a:latin typeface="+mn-lt"/>
              <a:ea typeface="+mn-ea"/>
              <a:cs typeface="+mn-cs"/>
            </a:defRPr>
          </a:lvl9pPr>
        </a:lstStyle>
        <a:p>
          <a:pPr algn="l"/>
          <a:endParaRPr lang="en-US" sz="1100"/>
        </a:p>
      </xdr:txBody>
    </xdr:sp>
    <xdr:clientData/>
  </xdr:twoCellAnchor>
  <xdr:twoCellAnchor>
    <xdr:from>
      <xdr:col>3</xdr:col>
      <xdr:colOff>586155</xdr:colOff>
      <xdr:row>32</xdr:row>
      <xdr:rowOff>124946</xdr:rowOff>
    </xdr:from>
    <xdr:to>
      <xdr:col>6</xdr:col>
      <xdr:colOff>275234</xdr:colOff>
      <xdr:row>33</xdr:row>
      <xdr:rowOff>6839</xdr:rowOff>
    </xdr:to>
    <xdr:cxnSp macro="">
      <xdr:nvCxnSpPr>
        <xdr:cNvPr id="135" name="Connector: Elbow 134">
          <a:extLst>
            <a:ext uri="{FF2B5EF4-FFF2-40B4-BE49-F238E27FC236}">
              <a16:creationId xmlns:a16="http://schemas.microsoft.com/office/drawing/2014/main" id="{00000000-0008-0000-0E00-000087000000}"/>
            </a:ext>
          </a:extLst>
        </xdr:cNvPr>
        <xdr:cNvCxnSpPr>
          <a:endCxn id="133" idx="0"/>
        </xdr:cNvCxnSpPr>
      </xdr:nvCxnSpPr>
      <xdr:spPr>
        <a:xfrm flipV="1">
          <a:off x="2764205" y="6017746"/>
          <a:ext cx="1517879" cy="66043"/>
        </a:xfrm>
        <a:prstGeom prst="bentConnector4">
          <a:avLst>
            <a:gd name="adj1" fmla="val 38332"/>
            <a:gd name="adj2" fmla="val 105916"/>
          </a:avLst>
        </a:prstGeom>
        <a:ln w="12700">
          <a:solidFill>
            <a:schemeClr val="accent6"/>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581269</xdr:colOff>
      <xdr:row>33</xdr:row>
      <xdr:rowOff>139406</xdr:rowOff>
    </xdr:from>
    <xdr:to>
      <xdr:col>5</xdr:col>
      <xdr:colOff>214405</xdr:colOff>
      <xdr:row>34</xdr:row>
      <xdr:rowOff>11723</xdr:rowOff>
    </xdr:to>
    <xdr:cxnSp macro="">
      <xdr:nvCxnSpPr>
        <xdr:cNvPr id="139" name="Connector: Elbow 138">
          <a:extLst>
            <a:ext uri="{FF2B5EF4-FFF2-40B4-BE49-F238E27FC236}">
              <a16:creationId xmlns:a16="http://schemas.microsoft.com/office/drawing/2014/main" id="{00000000-0008-0000-0E00-00008B000000}"/>
            </a:ext>
          </a:extLst>
        </xdr:cNvPr>
        <xdr:cNvCxnSpPr>
          <a:endCxn id="134" idx="1"/>
        </xdr:cNvCxnSpPr>
      </xdr:nvCxnSpPr>
      <xdr:spPr>
        <a:xfrm flipV="1">
          <a:off x="2149719" y="6216356"/>
          <a:ext cx="1461936" cy="56467"/>
        </a:xfrm>
        <a:prstGeom prst="bentConnector3">
          <a:avLst>
            <a:gd name="adj1" fmla="val 50000"/>
          </a:avLst>
        </a:prstGeom>
        <a:ln w="12700">
          <a:solidFill>
            <a:srgbClr val="00B0F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xdr:row>
      <xdr:rowOff>101600</xdr:rowOff>
    </xdr:from>
    <xdr:to>
      <xdr:col>12</xdr:col>
      <xdr:colOff>69850</xdr:colOff>
      <xdr:row>15</xdr:row>
      <xdr:rowOff>114300</xdr:rowOff>
    </xdr:to>
    <xdr:cxnSp macro="">
      <xdr:nvCxnSpPr>
        <xdr:cNvPr id="143" name="Connector: Elbow 142">
          <a:extLst>
            <a:ext uri="{FF2B5EF4-FFF2-40B4-BE49-F238E27FC236}">
              <a16:creationId xmlns:a16="http://schemas.microsoft.com/office/drawing/2014/main" id="{00000000-0008-0000-0E00-00008F000000}"/>
            </a:ext>
          </a:extLst>
        </xdr:cNvPr>
        <xdr:cNvCxnSpPr/>
      </xdr:nvCxnSpPr>
      <xdr:spPr>
        <a:xfrm flipV="1">
          <a:off x="958850" y="469900"/>
          <a:ext cx="6775450" cy="2406650"/>
        </a:xfrm>
        <a:prstGeom prst="bentConnector3">
          <a:avLst>
            <a:gd name="adj1" fmla="val 33974"/>
          </a:avLst>
        </a:prstGeom>
        <a:ln w="952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0</xdr:row>
      <xdr:rowOff>76200</xdr:rowOff>
    </xdr:from>
    <xdr:to>
      <xdr:col>11</xdr:col>
      <xdr:colOff>387350</xdr:colOff>
      <xdr:row>1</xdr:row>
      <xdr:rowOff>38100</xdr:rowOff>
    </xdr:to>
    <xdr:cxnSp macro="">
      <xdr:nvCxnSpPr>
        <xdr:cNvPr id="156" name="Connector: Elbow 155">
          <a:extLst>
            <a:ext uri="{FF2B5EF4-FFF2-40B4-BE49-F238E27FC236}">
              <a16:creationId xmlns:a16="http://schemas.microsoft.com/office/drawing/2014/main" id="{00000000-0008-0000-0E00-00009C000000}"/>
            </a:ext>
          </a:extLst>
        </xdr:cNvPr>
        <xdr:cNvCxnSpPr/>
      </xdr:nvCxnSpPr>
      <xdr:spPr>
        <a:xfrm>
          <a:off x="958850" y="76200"/>
          <a:ext cx="6483350" cy="146050"/>
        </a:xfrm>
        <a:prstGeom prst="bentConnector3">
          <a:avLst>
            <a:gd name="adj1" fmla="val 68707"/>
          </a:avLst>
        </a:prstGeom>
        <a:ln>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234043</xdr:colOff>
      <xdr:row>1</xdr:row>
      <xdr:rowOff>63500</xdr:rowOff>
    </xdr:from>
    <xdr:to>
      <xdr:col>22</xdr:col>
      <xdr:colOff>551543</xdr:colOff>
      <xdr:row>16</xdr:row>
      <xdr:rowOff>63500</xdr:rowOff>
    </xdr:to>
    <xdr:graphicFrame macro="">
      <xdr:nvGraphicFramePr>
        <xdr:cNvPr id="158" name="Chart 157">
          <a:extLst>
            <a:ext uri="{FF2B5EF4-FFF2-40B4-BE49-F238E27FC236}">
              <a16:creationId xmlns:a16="http://schemas.microsoft.com/office/drawing/2014/main" id="{00000000-0008-0000-0E00-00009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23</xdr:col>
      <xdr:colOff>181428</xdr:colOff>
      <xdr:row>1</xdr:row>
      <xdr:rowOff>76200</xdr:rowOff>
    </xdr:from>
    <xdr:to>
      <xdr:col>30</xdr:col>
      <xdr:colOff>498928</xdr:colOff>
      <xdr:row>16</xdr:row>
      <xdr:rowOff>97972</xdr:rowOff>
    </xdr:to>
    <xdr:graphicFrame macro="">
      <xdr:nvGraphicFramePr>
        <xdr:cNvPr id="159" name="Chart 158">
          <a:extLst>
            <a:ext uri="{FF2B5EF4-FFF2-40B4-BE49-F238E27FC236}">
              <a16:creationId xmlns:a16="http://schemas.microsoft.com/office/drawing/2014/main" id="{00000000-0008-0000-0E00-00009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3</xdr:col>
      <xdr:colOff>0</xdr:colOff>
      <xdr:row>5</xdr:row>
      <xdr:rowOff>0</xdr:rowOff>
    </xdr:from>
    <xdr:to>
      <xdr:col>3</xdr:col>
      <xdr:colOff>304800</xdr:colOff>
      <xdr:row>6</xdr:row>
      <xdr:rowOff>120650</xdr:rowOff>
    </xdr:to>
    <xdr:sp macro="" textlink="">
      <xdr:nvSpPr>
        <xdr:cNvPr id="14337" name="AutoShape 1">
          <a:extLst>
            <a:ext uri="{FF2B5EF4-FFF2-40B4-BE49-F238E27FC236}">
              <a16:creationId xmlns:a16="http://schemas.microsoft.com/office/drawing/2014/main" id="{3431E1A8-9E22-42DB-84E2-7DD9206D7402}"/>
            </a:ext>
          </a:extLst>
        </xdr:cNvPr>
        <xdr:cNvSpPr>
          <a:spLocks noChangeAspect="1" noChangeArrowheads="1"/>
        </xdr:cNvSpPr>
      </xdr:nvSpPr>
      <xdr:spPr bwMode="auto">
        <a:xfrm>
          <a:off x="2178050" y="920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1</xdr:row>
      <xdr:rowOff>39688</xdr:rowOff>
    </xdr:from>
    <xdr:to>
      <xdr:col>4</xdr:col>
      <xdr:colOff>246063</xdr:colOff>
      <xdr:row>12</xdr:row>
      <xdr:rowOff>134938</xdr:rowOff>
    </xdr:to>
    <xdr:sp macro="" textlink="">
      <xdr:nvSpPr>
        <xdr:cNvPr id="38" name="TextBox 37">
          <a:extLst>
            <a:ext uri="{FF2B5EF4-FFF2-40B4-BE49-F238E27FC236}">
              <a16:creationId xmlns:a16="http://schemas.microsoft.com/office/drawing/2014/main" id="{04EF924F-3D89-4CE0-98D2-48904AE8975E}"/>
            </a:ext>
          </a:extLst>
        </xdr:cNvPr>
        <xdr:cNvSpPr txBox="1"/>
      </xdr:nvSpPr>
      <xdr:spPr>
        <a:xfrm>
          <a:off x="0" y="222251"/>
          <a:ext cx="3040063" cy="2103437"/>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05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050" i="1" baseline="0">
              <a:solidFill>
                <a:schemeClr val="bg1">
                  <a:lumMod val="95000"/>
                </a:schemeClr>
              </a:solidFill>
            </a:rPr>
            <a:t> </a:t>
          </a:r>
          <a:r>
            <a:rPr lang="en-US" sz="1050" i="1">
              <a:solidFill>
                <a:schemeClr val="bg1">
                  <a:lumMod val="95000"/>
                </a:schemeClr>
              </a:solidFill>
            </a:rPr>
            <a:t>Please</a:t>
          </a:r>
          <a:r>
            <a:rPr lang="en-US" sz="1050" i="1" baseline="0">
              <a:solidFill>
                <a:schemeClr val="bg1">
                  <a:lumMod val="95000"/>
                </a:schemeClr>
              </a:solidFill>
            </a:rPr>
            <a:t> ensure your PDF editor is up to date to fill out the SER form. Refer to the demo recording from CSTE for additional guidance on filling in the SER form.</a:t>
          </a:r>
          <a:endParaRPr lang="en-US" sz="105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ossstrategic365.sharepoint.com/Projects/1464/ProjectDocuments/MVT/MVT%20Final%20Spread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Populations"/>
      <sheetName val="Health Regions Population"/>
      <sheetName val="Totals"/>
      <sheetName val="2016"/>
      <sheetName val="2017"/>
      <sheetName val="2018"/>
      <sheetName val="2019"/>
      <sheetName val="2020"/>
      <sheetName val="Health Region Rates"/>
      <sheetName val="Table 1"/>
      <sheetName val="Optional - 2016-2020 rates"/>
      <sheetName val="Figure 1"/>
      <sheetName val="Figure 2"/>
      <sheetName val="Figure 3"/>
      <sheetName val="Figure 4"/>
      <sheetName val="Figure 5"/>
      <sheetName val="Figure 6"/>
      <sheetName val="Quick Facts"/>
      <sheetName val="Report"/>
    </sheetNames>
    <sheetDataSet>
      <sheetData sheetId="0"/>
      <sheetData sheetId="1">
        <row r="8">
          <cell r="I8" t="str">
            <v>White-Not Hispanic</v>
          </cell>
          <cell r="K8" t="str">
            <v>Hispanic</v>
          </cell>
          <cell r="M8" t="str">
            <v>Black-Not Hispanic</v>
          </cell>
          <cell r="O8" t="str">
            <v>Asian</v>
          </cell>
          <cell r="Q8" t="str">
            <v>American Indian/Alaska Native</v>
          </cell>
          <cell r="S8" t="str">
            <v>Other</v>
          </cell>
          <cell r="U8" t="str">
            <v>Other</v>
          </cell>
        </row>
        <row r="22">
          <cell r="B22" t="str">
            <v>Total</v>
          </cell>
        </row>
        <row r="26">
          <cell r="E26" t="str">
            <v>Male</v>
          </cell>
          <cell r="G26" t="str">
            <v>Female</v>
          </cell>
          <cell r="I26" t="str">
            <v>White-Not Hispanic</v>
          </cell>
          <cell r="K26" t="str">
            <v>Hispanic</v>
          </cell>
          <cell r="M26" t="str">
            <v>Black-Not Hispanic</v>
          </cell>
          <cell r="O26" t="str">
            <v>Asian</v>
          </cell>
          <cell r="Q26" t="str">
            <v>American Indian/Alaska Native</v>
          </cell>
          <cell r="S26" t="str">
            <v>Other</v>
          </cell>
          <cell r="U26" t="str">
            <v>Other</v>
          </cell>
        </row>
        <row r="44">
          <cell r="E44" t="str">
            <v>Male</v>
          </cell>
          <cell r="G44" t="str">
            <v>Female</v>
          </cell>
          <cell r="I44" t="str">
            <v>White-Not Hispanic</v>
          </cell>
          <cell r="K44" t="str">
            <v>Hispanic</v>
          </cell>
          <cell r="M44" t="str">
            <v>Black-Not Hispanic</v>
          </cell>
          <cell r="O44" t="str">
            <v>Asian</v>
          </cell>
          <cell r="Q44" t="str">
            <v>American Indian/Alaska Native</v>
          </cell>
          <cell r="S44" t="str">
            <v>Other</v>
          </cell>
          <cell r="U44" t="str">
            <v>Other</v>
          </cell>
        </row>
        <row r="62">
          <cell r="I62" t="str">
            <v>White-Not Hispanic</v>
          </cell>
          <cell r="K62" t="str">
            <v>Hispanic</v>
          </cell>
          <cell r="M62" t="str">
            <v>Black-Not Hispanic</v>
          </cell>
          <cell r="O62" t="str">
            <v>Asian</v>
          </cell>
          <cell r="Q62" t="str">
            <v>American Indian/Alaska Native</v>
          </cell>
          <cell r="S62" t="str">
            <v>Other</v>
          </cell>
          <cell r="U62" t="str">
            <v>Other</v>
          </cell>
        </row>
        <row r="80">
          <cell r="I80" t="str">
            <v>White-Not Hispanic</v>
          </cell>
          <cell r="K80" t="str">
            <v>Hispanic</v>
          </cell>
          <cell r="M80" t="str">
            <v>Black-Not Hispanic</v>
          </cell>
          <cell r="O80" t="str">
            <v>Asian</v>
          </cell>
          <cell r="Q80" t="str">
            <v>American Indian/Alaska Native</v>
          </cell>
          <cell r="S80" t="str">
            <v>Other</v>
          </cell>
          <cell r="U80" t="str">
            <v>Other</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57"/>
  <sheetViews>
    <sheetView tabSelected="1" zoomScale="70" zoomScaleNormal="70" workbookViewId="0">
      <selection activeCell="F29" sqref="F29"/>
    </sheetView>
  </sheetViews>
  <sheetFormatPr defaultColWidth="8.54296875" defaultRowHeight="14.5" x14ac:dyDescent="0.35"/>
  <cols>
    <col min="1" max="1" width="43.81640625" style="22" customWidth="1"/>
    <col min="2" max="2" width="24.1796875" style="21" customWidth="1"/>
    <col min="3" max="3" width="57.90625" style="21" customWidth="1"/>
    <col min="4" max="16384" width="8.54296875" style="20"/>
  </cols>
  <sheetData>
    <row r="1" spans="1:27" ht="139.5" customHeight="1" x14ac:dyDescent="0.35"/>
    <row r="2" spans="1:27" ht="102" customHeight="1" thickBot="1" x14ac:dyDescent="0.65">
      <c r="A2" s="24" t="s">
        <v>0</v>
      </c>
      <c r="B2" s="32"/>
      <c r="C2" s="32"/>
      <c r="F2" s="25" t="s">
        <v>1</v>
      </c>
      <c r="G2" s="26"/>
      <c r="H2" s="26"/>
      <c r="I2" s="26"/>
      <c r="J2" s="26"/>
      <c r="K2" s="26"/>
      <c r="L2" s="26"/>
      <c r="M2" s="26"/>
      <c r="N2" s="26"/>
      <c r="O2" s="26"/>
      <c r="P2" s="26"/>
      <c r="Q2" s="26"/>
      <c r="T2" s="27" t="s">
        <v>2</v>
      </c>
      <c r="U2" s="28"/>
      <c r="V2" s="28"/>
      <c r="W2" s="28"/>
      <c r="X2" s="28"/>
      <c r="Y2" s="28"/>
      <c r="Z2" s="28"/>
      <c r="AA2" s="28"/>
    </row>
    <row r="3" spans="1:27" ht="15" thickBot="1" x14ac:dyDescent="0.4">
      <c r="A3" s="29" t="s">
        <v>3</v>
      </c>
      <c r="B3" s="30" t="s">
        <v>4</v>
      </c>
      <c r="C3" s="30" t="s">
        <v>5</v>
      </c>
    </row>
    <row r="4" spans="1:27" ht="15" customHeight="1" x14ac:dyDescent="0.35">
      <c r="A4" s="242" t="s">
        <v>213</v>
      </c>
      <c r="B4" s="243"/>
      <c r="C4" s="244"/>
      <c r="F4" s="31"/>
    </row>
    <row r="5" spans="1:27" ht="27.5" customHeight="1" x14ac:dyDescent="0.25">
      <c r="A5" s="245"/>
      <c r="B5" s="245"/>
      <c r="C5" s="246"/>
    </row>
    <row r="6" spans="1:27" x14ac:dyDescent="0.35">
      <c r="A6" s="247" t="s">
        <v>6</v>
      </c>
      <c r="B6" s="194" t="s">
        <v>7</v>
      </c>
      <c r="C6" s="194" t="s">
        <v>8</v>
      </c>
    </row>
    <row r="7" spans="1:27" x14ac:dyDescent="0.35">
      <c r="A7" s="247"/>
      <c r="B7" s="194" t="s">
        <v>9</v>
      </c>
      <c r="C7" s="194" t="s">
        <v>10</v>
      </c>
    </row>
    <row r="8" spans="1:27" ht="115" customHeight="1" x14ac:dyDescent="0.25">
      <c r="A8" s="247"/>
      <c r="B8" s="195" t="s">
        <v>176</v>
      </c>
      <c r="C8" s="195" t="s">
        <v>177</v>
      </c>
    </row>
    <row r="9" spans="1:27" x14ac:dyDescent="0.25">
      <c r="A9" s="247"/>
      <c r="B9" s="195" t="s">
        <v>11</v>
      </c>
      <c r="C9" s="195" t="s">
        <v>12</v>
      </c>
    </row>
    <row r="10" spans="1:27" x14ac:dyDescent="0.25">
      <c r="A10" s="247"/>
      <c r="B10" s="195" t="s">
        <v>13</v>
      </c>
      <c r="C10" s="195" t="s">
        <v>14</v>
      </c>
    </row>
    <row r="11" spans="1:27" x14ac:dyDescent="0.25">
      <c r="A11" s="247"/>
      <c r="B11" s="195" t="s">
        <v>15</v>
      </c>
      <c r="C11" s="195" t="s">
        <v>16</v>
      </c>
    </row>
    <row r="12" spans="1:27" ht="29" x14ac:dyDescent="0.25">
      <c r="A12" s="247"/>
      <c r="B12" s="195" t="s">
        <v>17</v>
      </c>
      <c r="C12" s="195" t="s">
        <v>18</v>
      </c>
    </row>
    <row r="13" spans="1:27" ht="58" x14ac:dyDescent="0.25">
      <c r="A13" s="247"/>
      <c r="B13" s="195" t="s">
        <v>19</v>
      </c>
      <c r="C13" s="195" t="s">
        <v>178</v>
      </c>
    </row>
    <row r="14" spans="1:27" x14ac:dyDescent="0.25">
      <c r="A14" s="247"/>
      <c r="B14" s="195" t="s">
        <v>40</v>
      </c>
      <c r="C14" s="195" t="s">
        <v>20</v>
      </c>
    </row>
    <row r="15" spans="1:27" ht="14.5" customHeight="1" x14ac:dyDescent="0.25">
      <c r="A15" s="228" t="s">
        <v>214</v>
      </c>
      <c r="B15" s="229"/>
      <c r="C15" s="230"/>
    </row>
    <row r="16" spans="1:27" ht="14.5" customHeight="1" x14ac:dyDescent="0.25">
      <c r="A16" s="231"/>
      <c r="B16" s="232"/>
      <c r="C16" s="233"/>
    </row>
    <row r="17" spans="1:3" ht="14.5" customHeight="1" x14ac:dyDescent="0.25">
      <c r="A17" s="234"/>
      <c r="B17" s="235"/>
      <c r="C17" s="236"/>
    </row>
    <row r="18" spans="1:3" ht="14.5" customHeight="1" x14ac:dyDescent="0.25">
      <c r="A18" s="240" t="s">
        <v>21</v>
      </c>
      <c r="B18" s="196" t="s">
        <v>22</v>
      </c>
      <c r="C18" s="197" t="s">
        <v>23</v>
      </c>
    </row>
    <row r="19" spans="1:3" x14ac:dyDescent="0.25">
      <c r="A19" s="241"/>
      <c r="B19" s="196" t="s">
        <v>24</v>
      </c>
      <c r="C19" s="197" t="s">
        <v>25</v>
      </c>
    </row>
    <row r="20" spans="1:3" ht="37" customHeight="1" x14ac:dyDescent="0.25">
      <c r="A20" s="241"/>
      <c r="B20" s="198" t="s">
        <v>26</v>
      </c>
      <c r="C20" s="199" t="s">
        <v>27</v>
      </c>
    </row>
    <row r="21" spans="1:3" ht="24.65" customHeight="1" x14ac:dyDescent="0.25">
      <c r="A21" s="248"/>
      <c r="B21" s="196" t="s">
        <v>28</v>
      </c>
      <c r="C21" s="197" t="s">
        <v>29</v>
      </c>
    </row>
    <row r="22" spans="1:3" ht="39.5" customHeight="1" x14ac:dyDescent="0.25">
      <c r="A22" s="283" t="s">
        <v>226</v>
      </c>
      <c r="B22" s="284"/>
      <c r="C22" s="285"/>
    </row>
    <row r="23" spans="1:3" ht="33" customHeight="1" x14ac:dyDescent="0.25">
      <c r="A23" s="237" t="s">
        <v>215</v>
      </c>
      <c r="B23" s="238"/>
      <c r="C23" s="239"/>
    </row>
    <row r="24" spans="1:3" ht="18" customHeight="1" x14ac:dyDescent="0.25">
      <c r="A24" s="240" t="s">
        <v>21</v>
      </c>
      <c r="B24" s="196" t="s">
        <v>41</v>
      </c>
      <c r="C24" s="197" t="s">
        <v>23</v>
      </c>
    </row>
    <row r="25" spans="1:3" ht="21.5" customHeight="1" x14ac:dyDescent="0.25">
      <c r="A25" s="241"/>
      <c r="B25" s="196" t="s">
        <v>24</v>
      </c>
      <c r="C25" s="197" t="s">
        <v>25</v>
      </c>
    </row>
    <row r="26" spans="1:3" ht="41" customHeight="1" x14ac:dyDescent="0.25">
      <c r="A26" s="241"/>
      <c r="B26" s="196" t="s">
        <v>26</v>
      </c>
      <c r="C26" s="197" t="s">
        <v>27</v>
      </c>
    </row>
    <row r="27" spans="1:3" ht="21.5" customHeight="1" x14ac:dyDescent="0.25">
      <c r="A27" s="241"/>
      <c r="B27" s="196" t="s">
        <v>28</v>
      </c>
      <c r="C27" s="197" t="s">
        <v>29</v>
      </c>
    </row>
    <row r="28" spans="1:3" ht="34.5" customHeight="1" x14ac:dyDescent="0.25">
      <c r="A28" s="280" t="s">
        <v>227</v>
      </c>
      <c r="B28" s="281"/>
      <c r="C28" s="282"/>
    </row>
    <row r="29" spans="1:3" ht="33" customHeight="1" x14ac:dyDescent="0.25">
      <c r="A29" s="225" t="s">
        <v>216</v>
      </c>
      <c r="B29" s="226"/>
      <c r="C29" s="227"/>
    </row>
    <row r="30" spans="1:3" ht="29" x14ac:dyDescent="0.35">
      <c r="A30" s="200" t="s">
        <v>179</v>
      </c>
      <c r="B30" s="201" t="s">
        <v>43</v>
      </c>
      <c r="C30" s="201" t="s">
        <v>25</v>
      </c>
    </row>
    <row r="31" spans="1:3" ht="36" customHeight="1" x14ac:dyDescent="0.25">
      <c r="A31" s="280" t="s">
        <v>228</v>
      </c>
      <c r="B31" s="281"/>
      <c r="C31" s="282"/>
    </row>
    <row r="32" spans="1:3" x14ac:dyDescent="0.35">
      <c r="A32" s="208"/>
      <c r="B32" s="209"/>
      <c r="C32" s="209"/>
    </row>
    <row r="33" spans="1:3" ht="21.5" customHeight="1" x14ac:dyDescent="0.25">
      <c r="A33" s="249" t="s">
        <v>180</v>
      </c>
      <c r="B33" s="250"/>
      <c r="C33" s="251"/>
    </row>
    <row r="34" spans="1:3" ht="21.5" customHeight="1" x14ac:dyDescent="0.25">
      <c r="A34" s="211" t="s">
        <v>212</v>
      </c>
      <c r="B34" s="212"/>
      <c r="C34" s="213"/>
    </row>
    <row r="35" spans="1:3" ht="21.5" customHeight="1" x14ac:dyDescent="0.25">
      <c r="A35" s="247" t="s">
        <v>194</v>
      </c>
      <c r="B35" s="202" t="s">
        <v>30</v>
      </c>
      <c r="C35" s="195" t="s">
        <v>31</v>
      </c>
    </row>
    <row r="36" spans="1:3" ht="21.5" customHeight="1" x14ac:dyDescent="0.25">
      <c r="A36" s="247"/>
      <c r="B36" s="202" t="s">
        <v>32</v>
      </c>
      <c r="C36" s="195" t="s">
        <v>33</v>
      </c>
    </row>
    <row r="37" spans="1:3" ht="21.5" customHeight="1" x14ac:dyDescent="0.25">
      <c r="A37" s="247"/>
      <c r="B37" s="202" t="s">
        <v>34</v>
      </c>
      <c r="C37" s="195" t="s">
        <v>35</v>
      </c>
    </row>
    <row r="38" spans="1:3" ht="21.5" customHeight="1" x14ac:dyDescent="0.25">
      <c r="A38" s="247"/>
      <c r="B38" s="202" t="s">
        <v>36</v>
      </c>
      <c r="C38" s="195" t="s">
        <v>37</v>
      </c>
    </row>
    <row r="39" spans="1:3" ht="21.5" customHeight="1" x14ac:dyDescent="0.25">
      <c r="A39" s="247"/>
      <c r="B39" s="202" t="s">
        <v>38</v>
      </c>
      <c r="C39" s="195" t="s">
        <v>181</v>
      </c>
    </row>
    <row r="40" spans="1:3" ht="21.5" customHeight="1" x14ac:dyDescent="0.25">
      <c r="A40" s="247"/>
      <c r="B40" s="202" t="s">
        <v>42</v>
      </c>
      <c r="C40" s="195" t="s">
        <v>39</v>
      </c>
    </row>
    <row r="41" spans="1:3" ht="21.5" customHeight="1" x14ac:dyDescent="0.35">
      <c r="A41" s="240" t="s">
        <v>195</v>
      </c>
      <c r="B41" s="203" t="s">
        <v>182</v>
      </c>
      <c r="C41" s="201" t="s">
        <v>183</v>
      </c>
    </row>
    <row r="42" spans="1:3" ht="145" customHeight="1" x14ac:dyDescent="0.25">
      <c r="A42" s="241"/>
      <c r="B42" s="198" t="s">
        <v>184</v>
      </c>
      <c r="C42" s="199" t="s">
        <v>193</v>
      </c>
    </row>
    <row r="43" spans="1:3" ht="32.5" customHeight="1" x14ac:dyDescent="0.35">
      <c r="A43" s="241"/>
      <c r="B43" s="204" t="s">
        <v>185</v>
      </c>
      <c r="C43" s="201" t="s">
        <v>186</v>
      </c>
    </row>
    <row r="44" spans="1:3" ht="21.5" customHeight="1" x14ac:dyDescent="0.35">
      <c r="A44" s="241"/>
      <c r="B44" s="203" t="s">
        <v>187</v>
      </c>
      <c r="C44" s="201" t="s">
        <v>188</v>
      </c>
    </row>
    <row r="45" spans="1:3" ht="21.5" customHeight="1" x14ac:dyDescent="0.35">
      <c r="A45" s="241"/>
      <c r="B45" s="203" t="s">
        <v>189</v>
      </c>
      <c r="C45" s="201" t="s">
        <v>190</v>
      </c>
    </row>
    <row r="46" spans="1:3" ht="21.5" customHeight="1" x14ac:dyDescent="0.35">
      <c r="A46" s="248"/>
      <c r="B46" s="203" t="s">
        <v>191</v>
      </c>
      <c r="C46" s="201" t="s">
        <v>192</v>
      </c>
    </row>
    <row r="47" spans="1:3" ht="21.5" customHeight="1" x14ac:dyDescent="0.25">
      <c r="A47" s="211" t="s">
        <v>130</v>
      </c>
      <c r="B47" s="210"/>
      <c r="C47" s="207"/>
    </row>
    <row r="48" spans="1:3" ht="12.5" x14ac:dyDescent="0.25">
      <c r="A48" s="252" t="s">
        <v>210</v>
      </c>
      <c r="B48" s="205" t="s">
        <v>30</v>
      </c>
      <c r="C48" s="205" t="s">
        <v>196</v>
      </c>
    </row>
    <row r="49" spans="1:3" ht="12.5" x14ac:dyDescent="0.25">
      <c r="A49" s="253"/>
      <c r="B49" s="205" t="s">
        <v>32</v>
      </c>
      <c r="C49" s="205" t="s">
        <v>33</v>
      </c>
    </row>
    <row r="50" spans="1:3" ht="12.5" x14ac:dyDescent="0.25">
      <c r="A50" s="253"/>
      <c r="B50" s="205" t="s">
        <v>34</v>
      </c>
      <c r="C50" s="205" t="s">
        <v>35</v>
      </c>
    </row>
    <row r="51" spans="1:3" x14ac:dyDescent="0.25">
      <c r="A51" s="240" t="s">
        <v>211</v>
      </c>
      <c r="B51" s="206" t="s">
        <v>197</v>
      </c>
      <c r="C51" s="197" t="s">
        <v>198</v>
      </c>
    </row>
    <row r="52" spans="1:3" ht="29" x14ac:dyDescent="0.25">
      <c r="A52" s="241"/>
      <c r="B52" s="197" t="s">
        <v>199</v>
      </c>
      <c r="C52" s="197" t="s">
        <v>200</v>
      </c>
    </row>
    <row r="53" spans="1:3" x14ac:dyDescent="0.25">
      <c r="A53" s="241"/>
      <c r="B53" s="206" t="s">
        <v>201</v>
      </c>
      <c r="C53" s="197" t="s">
        <v>202</v>
      </c>
    </row>
    <row r="54" spans="1:3" x14ac:dyDescent="0.25">
      <c r="A54" s="241"/>
      <c r="B54" s="206" t="s">
        <v>203</v>
      </c>
      <c r="C54" s="197" t="s">
        <v>188</v>
      </c>
    </row>
    <row r="55" spans="1:3" x14ac:dyDescent="0.25">
      <c r="A55" s="241"/>
      <c r="B55" s="206" t="s">
        <v>204</v>
      </c>
      <c r="C55" s="197" t="s">
        <v>205</v>
      </c>
    </row>
    <row r="56" spans="1:3" x14ac:dyDescent="0.25">
      <c r="A56" s="241"/>
      <c r="B56" s="206" t="s">
        <v>206</v>
      </c>
      <c r="C56" s="197" t="s">
        <v>207</v>
      </c>
    </row>
    <row r="57" spans="1:3" ht="29" x14ac:dyDescent="0.25">
      <c r="A57" s="248"/>
      <c r="B57" s="197" t="s">
        <v>208</v>
      </c>
      <c r="C57" s="197" t="s">
        <v>209</v>
      </c>
    </row>
  </sheetData>
  <mergeCells count="15">
    <mergeCell ref="A31:C31"/>
    <mergeCell ref="A33:C33"/>
    <mergeCell ref="A48:A50"/>
    <mergeCell ref="A51:A57"/>
    <mergeCell ref="A35:A40"/>
    <mergeCell ref="A41:A46"/>
    <mergeCell ref="A29:C29"/>
    <mergeCell ref="A15:C17"/>
    <mergeCell ref="A23:C23"/>
    <mergeCell ref="A24:A27"/>
    <mergeCell ref="A4:C5"/>
    <mergeCell ref="A6:A14"/>
    <mergeCell ref="A18:A21"/>
    <mergeCell ref="A22:C22"/>
    <mergeCell ref="A28:C2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66"/>
  <sheetViews>
    <sheetView topLeftCell="B1" zoomScale="90" workbookViewId="0">
      <selection activeCell="D58" sqref="D58"/>
    </sheetView>
  </sheetViews>
  <sheetFormatPr defaultColWidth="9.1796875" defaultRowHeight="12.5" x14ac:dyDescent="0.25"/>
  <cols>
    <col min="1" max="1" width="17.54296875" customWidth="1"/>
    <col min="2" max="2" width="10.81640625" customWidth="1"/>
    <col min="3" max="3" width="5.1796875" customWidth="1"/>
    <col min="4" max="4" width="11.1796875" customWidth="1"/>
    <col min="5" max="5" width="8.54296875" customWidth="1"/>
    <col min="6" max="6" width="11.1796875" customWidth="1"/>
    <col min="7" max="7" width="5.1796875" customWidth="1"/>
    <col min="8" max="8" width="12.1796875" customWidth="1"/>
    <col min="9" max="9" width="6.81640625" customWidth="1"/>
    <col min="10" max="10" width="11.453125" customWidth="1"/>
    <col min="11" max="11" width="9" customWidth="1"/>
    <col min="12" max="12" width="11.453125" customWidth="1"/>
    <col min="13" max="13" width="7.81640625" customWidth="1"/>
    <col min="14" max="14" width="11.453125" customWidth="1"/>
    <col min="15" max="15" width="8.54296875" customWidth="1"/>
    <col min="16" max="16" width="12.81640625" customWidth="1"/>
    <col min="18" max="18" width="11.81640625" customWidth="1"/>
    <col min="20" max="20" width="11.81640625" customWidth="1"/>
    <col min="22" max="22" width="10.81640625" customWidth="1"/>
    <col min="24" max="24" width="10.1796875" customWidth="1"/>
    <col min="26" max="26" width="10.81640625" customWidth="1"/>
    <col min="28" max="28" width="10.1796875" customWidth="1"/>
  </cols>
  <sheetData>
    <row r="1" spans="1:21" ht="13" x14ac:dyDescent="0.3">
      <c r="A1" s="5" t="s">
        <v>44</v>
      </c>
    </row>
    <row r="2" spans="1:21" ht="13" x14ac:dyDescent="0.3">
      <c r="A2" s="1" t="s">
        <v>45</v>
      </c>
    </row>
    <row r="3" spans="1:21" x14ac:dyDescent="0.25">
      <c r="A3" t="s">
        <v>46</v>
      </c>
      <c r="C3" s="6"/>
      <c r="D3" s="215" t="s">
        <v>158</v>
      </c>
    </row>
    <row r="4" spans="1:21" ht="36" x14ac:dyDescent="0.3">
      <c r="A4" s="107"/>
      <c r="B4" s="14" t="s">
        <v>47</v>
      </c>
      <c r="D4" s="216"/>
      <c r="E4" s="14" t="s">
        <v>48</v>
      </c>
    </row>
    <row r="7" spans="1:21" ht="48" x14ac:dyDescent="0.3">
      <c r="A7" s="6"/>
      <c r="B7" s="14" t="s">
        <v>49</v>
      </c>
      <c r="D7" s="14" t="s">
        <v>50</v>
      </c>
      <c r="F7" s="14" t="s">
        <v>51</v>
      </c>
      <c r="G7" s="6"/>
      <c r="H7" s="14" t="s">
        <v>52</v>
      </c>
      <c r="I7" s="1"/>
      <c r="J7" s="14" t="s">
        <v>52</v>
      </c>
      <c r="K7" s="1"/>
      <c r="L7" s="14" t="s">
        <v>52</v>
      </c>
      <c r="M7" s="1"/>
      <c r="N7" s="14" t="s">
        <v>52</v>
      </c>
      <c r="O7" s="1"/>
      <c r="P7" s="14" t="s">
        <v>52</v>
      </c>
      <c r="R7" s="14" t="s">
        <v>52</v>
      </c>
      <c r="T7" s="14" t="s">
        <v>52</v>
      </c>
    </row>
    <row r="8" spans="1:21" ht="60" x14ac:dyDescent="0.3">
      <c r="A8" s="2" t="s">
        <v>53</v>
      </c>
      <c r="B8" s="2" t="s">
        <v>54</v>
      </c>
      <c r="C8" s="2"/>
      <c r="D8" s="2" t="s">
        <v>55</v>
      </c>
      <c r="E8" s="2"/>
      <c r="F8" s="2" t="s">
        <v>56</v>
      </c>
      <c r="H8" s="11" t="s">
        <v>57</v>
      </c>
      <c r="I8" s="2"/>
      <c r="J8" s="11" t="s">
        <v>58</v>
      </c>
      <c r="K8" s="2"/>
      <c r="L8" s="11" t="s">
        <v>59</v>
      </c>
      <c r="M8" s="2"/>
      <c r="N8" s="11" t="s">
        <v>60</v>
      </c>
      <c r="O8" s="2"/>
      <c r="P8" s="11" t="s">
        <v>61</v>
      </c>
      <c r="Q8" s="10"/>
      <c r="R8" s="11" t="s">
        <v>62</v>
      </c>
      <c r="S8" s="14" t="s">
        <v>63</v>
      </c>
      <c r="T8" s="11" t="s">
        <v>62</v>
      </c>
      <c r="U8" s="14" t="s">
        <v>64</v>
      </c>
    </row>
    <row r="9" spans="1:21" x14ac:dyDescent="0.25">
      <c r="A9" s="7" t="s">
        <v>65</v>
      </c>
      <c r="B9" s="108"/>
      <c r="C9" s="7"/>
      <c r="D9" s="108"/>
      <c r="E9" s="7"/>
      <c r="F9" s="108"/>
      <c r="H9" s="108"/>
      <c r="I9" s="9"/>
      <c r="J9" s="108"/>
      <c r="K9" s="9"/>
      <c r="L9" s="108"/>
      <c r="M9" s="9"/>
      <c r="N9" s="108"/>
      <c r="O9" s="3"/>
      <c r="P9" s="108"/>
      <c r="R9" s="108"/>
      <c r="T9" s="16"/>
    </row>
    <row r="10" spans="1:21" x14ac:dyDescent="0.25">
      <c r="A10" s="23" t="s">
        <v>66</v>
      </c>
      <c r="B10" s="108"/>
      <c r="C10" s="8"/>
      <c r="D10" s="108"/>
      <c r="E10" s="8"/>
      <c r="F10" s="108"/>
      <c r="H10" s="108"/>
      <c r="I10" s="9"/>
      <c r="J10" s="108"/>
      <c r="K10" s="9"/>
      <c r="L10" s="108"/>
      <c r="M10" s="9"/>
      <c r="N10" s="108"/>
      <c r="P10" s="108"/>
      <c r="R10" s="108"/>
      <c r="T10" s="109"/>
    </row>
    <row r="11" spans="1:21" x14ac:dyDescent="0.25">
      <c r="A11" s="23" t="s">
        <v>67</v>
      </c>
      <c r="B11" s="108"/>
      <c r="C11" s="7"/>
      <c r="D11" s="108"/>
      <c r="E11" s="7"/>
      <c r="F11" s="108"/>
      <c r="H11" s="108"/>
      <c r="I11" s="9"/>
      <c r="J11" s="108"/>
      <c r="K11" s="9"/>
      <c r="L11" s="108"/>
      <c r="M11" s="9"/>
      <c r="N11" s="108"/>
      <c r="P11" s="108"/>
      <c r="R11" s="108"/>
      <c r="T11" s="109"/>
    </row>
    <row r="12" spans="1:21" ht="26" x14ac:dyDescent="0.3">
      <c r="A12" s="93" t="s">
        <v>68</v>
      </c>
      <c r="B12" s="4">
        <f>SUM(B9:B11)</f>
        <v>0</v>
      </c>
      <c r="C12" s="5"/>
      <c r="D12" s="4">
        <f>SUM(D9:D11)</f>
        <v>0</v>
      </c>
      <c r="E12" s="5"/>
      <c r="F12" s="4">
        <f>SUM(F9:F11)</f>
        <v>0</v>
      </c>
      <c r="H12" s="4">
        <f>SUM(H9:H11)</f>
        <v>0</v>
      </c>
      <c r="I12" s="4"/>
      <c r="J12" s="4">
        <f>SUM(J9:J11)</f>
        <v>0</v>
      </c>
      <c r="K12" s="4"/>
      <c r="L12" s="4">
        <f>SUM(L9:L11)</f>
        <v>0</v>
      </c>
      <c r="M12" s="4"/>
      <c r="N12" s="4">
        <f>SUM(N9:N11)</f>
        <v>0</v>
      </c>
      <c r="O12" s="4"/>
      <c r="P12" s="4">
        <f>SUM(P9:P11)</f>
        <v>0</v>
      </c>
      <c r="Q12" s="4"/>
      <c r="R12" s="4">
        <f>SUM(R9:R11)</f>
        <v>0</v>
      </c>
      <c r="S12" s="4"/>
      <c r="T12" s="4">
        <f>SUM(T9:T11)</f>
        <v>0</v>
      </c>
    </row>
    <row r="14" spans="1:21" ht="13" x14ac:dyDescent="0.3">
      <c r="A14" s="1" t="s">
        <v>69</v>
      </c>
    </row>
    <row r="15" spans="1:21" x14ac:dyDescent="0.25">
      <c r="A15" s="7" t="s">
        <v>65</v>
      </c>
      <c r="B15" s="4">
        <v>18136</v>
      </c>
    </row>
    <row r="16" spans="1:21" x14ac:dyDescent="0.25">
      <c r="A16" s="23" t="s">
        <v>66</v>
      </c>
      <c r="B16" s="4">
        <v>12315</v>
      </c>
      <c r="F16" s="4"/>
    </row>
    <row r="17" spans="1:21" x14ac:dyDescent="0.25">
      <c r="A17" s="23" t="s">
        <v>67</v>
      </c>
      <c r="B17" s="4">
        <v>4259</v>
      </c>
    </row>
    <row r="18" spans="1:21" ht="26" x14ac:dyDescent="0.3">
      <c r="A18" s="93" t="s">
        <v>68</v>
      </c>
      <c r="B18" s="4">
        <f>SUM(B15:B17)</f>
        <v>34710</v>
      </c>
    </row>
    <row r="19" spans="1:21" x14ac:dyDescent="0.25">
      <c r="A19" s="217"/>
      <c r="B19" s="217"/>
      <c r="C19" s="217"/>
      <c r="D19" s="217"/>
      <c r="E19" s="217"/>
      <c r="F19" s="217"/>
      <c r="G19" s="217"/>
      <c r="H19" s="217"/>
      <c r="I19" s="217"/>
      <c r="J19" s="217"/>
      <c r="K19" s="217"/>
      <c r="L19" s="217"/>
      <c r="M19" s="217"/>
      <c r="N19" s="217"/>
      <c r="O19" s="217"/>
      <c r="P19" s="217"/>
      <c r="Q19" s="217"/>
      <c r="R19" s="217"/>
      <c r="S19" s="217"/>
      <c r="T19" s="217"/>
      <c r="U19" s="217"/>
    </row>
    <row r="20" spans="1:21" x14ac:dyDescent="0.25">
      <c r="A20" s="217"/>
      <c r="B20" s="217"/>
      <c r="C20" s="217"/>
      <c r="D20" s="217"/>
      <c r="E20" s="217"/>
      <c r="F20" s="217"/>
      <c r="G20" s="217"/>
      <c r="H20" s="217"/>
      <c r="I20" s="217"/>
      <c r="J20" s="217"/>
      <c r="K20" s="217"/>
      <c r="L20" s="217"/>
      <c r="M20" s="217"/>
      <c r="N20" s="217"/>
      <c r="O20" s="217"/>
      <c r="P20" s="217"/>
      <c r="Q20" s="217"/>
      <c r="R20" s="217"/>
      <c r="S20" s="217"/>
      <c r="T20" s="217"/>
      <c r="U20" s="217"/>
    </row>
    <row r="21" spans="1:21" x14ac:dyDescent="0.25">
      <c r="A21" s="6"/>
      <c r="B21" s="6"/>
      <c r="C21" s="6"/>
      <c r="D21" s="215" t="s">
        <v>115</v>
      </c>
    </row>
    <row r="22" spans="1:21" ht="48" x14ac:dyDescent="0.3">
      <c r="D22" s="216"/>
      <c r="E22" s="14" t="s">
        <v>219</v>
      </c>
    </row>
    <row r="25" spans="1:21" ht="48" x14ac:dyDescent="0.3">
      <c r="A25" s="6"/>
      <c r="B25" s="14" t="s">
        <v>49</v>
      </c>
      <c r="D25" s="14" t="s">
        <v>50</v>
      </c>
      <c r="F25" s="14" t="s">
        <v>51</v>
      </c>
      <c r="G25" s="6"/>
      <c r="H25" s="14" t="s">
        <v>52</v>
      </c>
      <c r="I25" s="1"/>
      <c r="J25" s="14" t="s">
        <v>52</v>
      </c>
      <c r="K25" s="1"/>
      <c r="L25" s="14" t="s">
        <v>52</v>
      </c>
      <c r="M25" s="1"/>
      <c r="N25" s="14" t="s">
        <v>52</v>
      </c>
      <c r="O25" s="1"/>
      <c r="P25" s="14" t="s">
        <v>52</v>
      </c>
      <c r="R25" s="14" t="s">
        <v>52</v>
      </c>
      <c r="T25" s="14" t="s">
        <v>52</v>
      </c>
    </row>
    <row r="26" spans="1:21" ht="60" x14ac:dyDescent="0.3">
      <c r="A26" s="2" t="s">
        <v>53</v>
      </c>
      <c r="B26" s="2" t="s">
        <v>54</v>
      </c>
      <c r="C26" s="2"/>
      <c r="D26" s="2" t="s">
        <v>55</v>
      </c>
      <c r="E26" s="2"/>
      <c r="F26" s="2" t="s">
        <v>56</v>
      </c>
      <c r="H26" s="11" t="s">
        <v>57</v>
      </c>
      <c r="I26" s="2"/>
      <c r="J26" s="11" t="s">
        <v>58</v>
      </c>
      <c r="K26" s="2"/>
      <c r="L26" s="11" t="s">
        <v>59</v>
      </c>
      <c r="M26" s="2"/>
      <c r="N26" s="11" t="s">
        <v>60</v>
      </c>
      <c r="O26" s="2"/>
      <c r="P26" s="11" t="s">
        <v>61</v>
      </c>
      <c r="Q26" s="10"/>
      <c r="R26" s="11" t="s">
        <v>62</v>
      </c>
      <c r="S26" s="14" t="s">
        <v>63</v>
      </c>
      <c r="T26" s="11" t="s">
        <v>62</v>
      </c>
      <c r="U26" s="14" t="s">
        <v>64</v>
      </c>
    </row>
    <row r="27" spans="1:21" x14ac:dyDescent="0.25">
      <c r="A27" s="7" t="s">
        <v>65</v>
      </c>
      <c r="B27" s="108"/>
      <c r="C27" s="7"/>
      <c r="D27" s="108"/>
      <c r="E27" s="7"/>
      <c r="F27" s="108"/>
      <c r="H27" s="108"/>
      <c r="I27" s="9"/>
      <c r="J27" s="108"/>
      <c r="K27" s="9"/>
      <c r="L27" s="108"/>
      <c r="M27" s="9"/>
      <c r="N27" s="108"/>
      <c r="O27" s="3"/>
      <c r="P27" s="108"/>
      <c r="R27" s="108"/>
      <c r="T27" s="16"/>
    </row>
    <row r="28" spans="1:21" x14ac:dyDescent="0.25">
      <c r="A28" s="23" t="s">
        <v>66</v>
      </c>
      <c r="B28" s="108"/>
      <c r="C28" s="8"/>
      <c r="D28" s="108"/>
      <c r="E28" s="8"/>
      <c r="F28" s="108"/>
      <c r="H28" s="108"/>
      <c r="I28" s="9"/>
      <c r="J28" s="108"/>
      <c r="K28" s="9"/>
      <c r="L28" s="108"/>
      <c r="M28" s="9"/>
      <c r="N28" s="108"/>
      <c r="P28" s="108"/>
      <c r="R28" s="108"/>
      <c r="T28" s="109"/>
    </row>
    <row r="29" spans="1:21" x14ac:dyDescent="0.25">
      <c r="A29" s="23" t="s">
        <v>67</v>
      </c>
      <c r="B29" s="108"/>
      <c r="C29" s="7"/>
      <c r="D29" s="108"/>
      <c r="E29" s="7"/>
      <c r="F29" s="108"/>
      <c r="H29" s="108"/>
      <c r="I29" s="9"/>
      <c r="J29" s="108"/>
      <c r="K29" s="9"/>
      <c r="L29" s="108"/>
      <c r="M29" s="9"/>
      <c r="N29" s="108"/>
      <c r="P29" s="108"/>
      <c r="R29" s="108"/>
      <c r="T29" s="109"/>
    </row>
    <row r="30" spans="1:21" ht="26" x14ac:dyDescent="0.3">
      <c r="A30" s="93" t="s">
        <v>68</v>
      </c>
      <c r="B30" s="4">
        <f>SUM(B27:B29)</f>
        <v>0</v>
      </c>
      <c r="C30" s="5"/>
      <c r="D30" s="4">
        <f>SUM(D27:D29)</f>
        <v>0</v>
      </c>
      <c r="E30" s="5"/>
      <c r="F30" s="4">
        <f>SUM(F27:F29)</f>
        <v>0</v>
      </c>
      <c r="H30" s="4">
        <f>SUM(H27:H29)</f>
        <v>0</v>
      </c>
      <c r="I30" s="4"/>
      <c r="J30" s="4">
        <f>SUM(J27:J29)</f>
        <v>0</v>
      </c>
      <c r="K30" s="4"/>
      <c r="L30" s="4">
        <f>SUM(L27:L29)</f>
        <v>0</v>
      </c>
      <c r="M30" s="4"/>
      <c r="N30" s="4">
        <f>SUM(N27:N29)</f>
        <v>0</v>
      </c>
      <c r="O30" s="4"/>
      <c r="P30" s="4">
        <f>SUM(P27:P29)</f>
        <v>0</v>
      </c>
      <c r="Q30" s="4"/>
      <c r="R30" s="4">
        <f>SUM(R27:R29)</f>
        <v>0</v>
      </c>
      <c r="S30" s="4"/>
      <c r="T30" s="4">
        <f>SUM(T27:T29)</f>
        <v>0</v>
      </c>
    </row>
    <row r="31" spans="1:21" x14ac:dyDescent="0.25">
      <c r="A31" s="217"/>
      <c r="B31" s="217"/>
      <c r="C31" s="217"/>
      <c r="D31" s="217"/>
      <c r="E31" s="217"/>
      <c r="F31" s="217"/>
      <c r="G31" s="217"/>
      <c r="H31" s="217"/>
      <c r="I31" s="217"/>
      <c r="J31" s="217"/>
      <c r="K31" s="217"/>
      <c r="L31" s="217"/>
      <c r="M31" s="217"/>
      <c r="N31" s="217"/>
      <c r="O31" s="217"/>
      <c r="P31" s="217"/>
      <c r="Q31" s="217"/>
      <c r="R31" s="217"/>
      <c r="S31" s="217"/>
      <c r="T31" s="217"/>
      <c r="U31" s="217"/>
    </row>
    <row r="32" spans="1:21" x14ac:dyDescent="0.25">
      <c r="A32" s="217"/>
      <c r="B32" s="217"/>
      <c r="C32" s="217"/>
      <c r="D32" s="217"/>
      <c r="E32" s="217"/>
      <c r="F32" s="217"/>
      <c r="G32" s="217"/>
      <c r="H32" s="217"/>
      <c r="I32" s="217"/>
      <c r="J32" s="217"/>
      <c r="K32" s="217"/>
      <c r="L32" s="217"/>
      <c r="M32" s="217"/>
      <c r="N32" s="217"/>
      <c r="O32" s="217"/>
      <c r="P32" s="217"/>
      <c r="Q32" s="217"/>
      <c r="R32" s="217"/>
      <c r="S32" s="217"/>
      <c r="T32" s="217"/>
      <c r="U32" s="217"/>
    </row>
    <row r="33" spans="1:21" x14ac:dyDescent="0.25">
      <c r="A33" s="6"/>
      <c r="B33" s="6"/>
      <c r="C33" s="6"/>
      <c r="D33" s="215" t="s">
        <v>118</v>
      </c>
    </row>
    <row r="34" spans="1:21" ht="36" x14ac:dyDescent="0.3">
      <c r="D34" s="216"/>
      <c r="E34" s="14" t="s">
        <v>218</v>
      </c>
    </row>
    <row r="37" spans="1:21" ht="48" x14ac:dyDescent="0.3">
      <c r="A37" s="6"/>
      <c r="B37" s="14" t="s">
        <v>49</v>
      </c>
      <c r="D37" s="14" t="s">
        <v>50</v>
      </c>
      <c r="F37" s="14" t="s">
        <v>51</v>
      </c>
      <c r="G37" s="6"/>
      <c r="H37" s="14" t="s">
        <v>52</v>
      </c>
      <c r="I37" s="1"/>
      <c r="J37" s="14" t="s">
        <v>52</v>
      </c>
      <c r="K37" s="1"/>
      <c r="L37" s="14" t="s">
        <v>52</v>
      </c>
      <c r="M37" s="1"/>
      <c r="N37" s="14" t="s">
        <v>52</v>
      </c>
      <c r="O37" s="1"/>
      <c r="P37" s="14" t="s">
        <v>52</v>
      </c>
      <c r="R37" s="14" t="s">
        <v>52</v>
      </c>
      <c r="T37" s="14" t="s">
        <v>52</v>
      </c>
    </row>
    <row r="38" spans="1:21" ht="60" x14ac:dyDescent="0.3">
      <c r="A38" s="2" t="s">
        <v>53</v>
      </c>
      <c r="B38" s="2" t="s">
        <v>54</v>
      </c>
      <c r="C38" s="2"/>
      <c r="D38" s="2" t="s">
        <v>55</v>
      </c>
      <c r="E38" s="2"/>
      <c r="F38" s="2" t="s">
        <v>56</v>
      </c>
      <c r="H38" s="11" t="s">
        <v>57</v>
      </c>
      <c r="I38" s="2"/>
      <c r="J38" s="11" t="s">
        <v>58</v>
      </c>
      <c r="K38" s="2"/>
      <c r="L38" s="11" t="s">
        <v>59</v>
      </c>
      <c r="M38" s="2"/>
      <c r="N38" s="11" t="s">
        <v>60</v>
      </c>
      <c r="O38" s="2"/>
      <c r="P38" s="11" t="s">
        <v>61</v>
      </c>
      <c r="Q38" s="10"/>
      <c r="R38" s="11" t="s">
        <v>62</v>
      </c>
      <c r="S38" s="14" t="s">
        <v>63</v>
      </c>
      <c r="T38" s="11" t="s">
        <v>62</v>
      </c>
      <c r="U38" s="14" t="s">
        <v>64</v>
      </c>
    </row>
    <row r="39" spans="1:21" x14ac:dyDescent="0.25">
      <c r="A39" s="7" t="s">
        <v>65</v>
      </c>
      <c r="B39" s="108"/>
      <c r="C39" s="7"/>
      <c r="D39" s="108"/>
      <c r="E39" s="7"/>
      <c r="F39" s="108"/>
      <c r="H39" s="108"/>
      <c r="I39" s="9"/>
      <c r="J39" s="108"/>
      <c r="K39" s="9"/>
      <c r="L39" s="108"/>
      <c r="M39" s="9"/>
      <c r="N39" s="108"/>
      <c r="O39" s="3"/>
      <c r="P39" s="108"/>
      <c r="R39" s="108"/>
      <c r="T39" s="16"/>
    </row>
    <row r="40" spans="1:21" x14ac:dyDescent="0.25">
      <c r="A40" s="23" t="s">
        <v>66</v>
      </c>
      <c r="B40" s="108"/>
      <c r="C40" s="8"/>
      <c r="D40" s="108"/>
      <c r="E40" s="8"/>
      <c r="F40" s="108"/>
      <c r="H40" s="108"/>
      <c r="I40" s="9"/>
      <c r="J40" s="108"/>
      <c r="K40" s="9"/>
      <c r="L40" s="108"/>
      <c r="M40" s="9"/>
      <c r="N40" s="108"/>
      <c r="P40" s="108"/>
      <c r="R40" s="108"/>
      <c r="T40" s="109"/>
    </row>
    <row r="41" spans="1:21" x14ac:dyDescent="0.25">
      <c r="A41" s="23" t="s">
        <v>67</v>
      </c>
      <c r="B41" s="108"/>
      <c r="C41" s="7"/>
      <c r="D41" s="108"/>
      <c r="E41" s="7"/>
      <c r="F41" s="108"/>
      <c r="H41" s="108"/>
      <c r="I41" s="9"/>
      <c r="J41" s="108"/>
      <c r="K41" s="9"/>
      <c r="L41" s="108"/>
      <c r="M41" s="9"/>
      <c r="N41" s="108"/>
      <c r="P41" s="108"/>
      <c r="R41" s="108"/>
      <c r="T41" s="109"/>
    </row>
    <row r="42" spans="1:21" ht="26" x14ac:dyDescent="0.3">
      <c r="A42" s="93" t="s">
        <v>68</v>
      </c>
      <c r="B42" s="4">
        <f>SUM(B39:B41)</f>
        <v>0</v>
      </c>
      <c r="C42" s="5"/>
      <c r="D42" s="4">
        <f>SUM(D39:D41)</f>
        <v>0</v>
      </c>
      <c r="E42" s="5"/>
      <c r="F42" s="4">
        <f>SUM(F39:F41)</f>
        <v>0</v>
      </c>
      <c r="H42" s="4">
        <f>SUM(H39:H41)</f>
        <v>0</v>
      </c>
      <c r="I42" s="4"/>
      <c r="J42" s="4">
        <f>SUM(J39:J41)</f>
        <v>0</v>
      </c>
      <c r="K42" s="4"/>
      <c r="L42" s="4">
        <f>SUM(L39:L41)</f>
        <v>0</v>
      </c>
      <c r="M42" s="4"/>
      <c r="N42" s="4">
        <f>SUM(N39:N41)</f>
        <v>0</v>
      </c>
      <c r="O42" s="4"/>
      <c r="P42" s="4">
        <f>SUM(P39:P41)</f>
        <v>0</v>
      </c>
      <c r="Q42" s="4"/>
      <c r="R42" s="4">
        <f>SUM(R39:R41)</f>
        <v>0</v>
      </c>
      <c r="S42" s="4"/>
      <c r="T42" s="4">
        <f>SUM(T39:T41)</f>
        <v>0</v>
      </c>
    </row>
    <row r="43" spans="1:21" x14ac:dyDescent="0.25">
      <c r="A43" s="217"/>
      <c r="B43" s="217"/>
      <c r="C43" s="217"/>
      <c r="D43" s="217"/>
      <c r="E43" s="217"/>
      <c r="F43" s="217"/>
      <c r="G43" s="217"/>
      <c r="H43" s="217"/>
      <c r="I43" s="217"/>
      <c r="J43" s="217"/>
      <c r="K43" s="217"/>
      <c r="L43" s="217"/>
      <c r="M43" s="217"/>
      <c r="N43" s="217"/>
      <c r="O43" s="217"/>
      <c r="P43" s="217"/>
      <c r="Q43" s="217"/>
      <c r="R43" s="217"/>
      <c r="S43" s="217"/>
      <c r="T43" s="217"/>
      <c r="U43" s="217"/>
    </row>
    <row r="44" spans="1:21" x14ac:dyDescent="0.25">
      <c r="A44" s="217"/>
      <c r="B44" s="217"/>
      <c r="C44" s="217"/>
      <c r="D44" s="217"/>
      <c r="E44" s="217"/>
      <c r="F44" s="217"/>
      <c r="G44" s="217"/>
      <c r="H44" s="217"/>
      <c r="I44" s="217"/>
      <c r="J44" s="217"/>
      <c r="K44" s="217"/>
      <c r="L44" s="217"/>
      <c r="M44" s="217"/>
      <c r="N44" s="217"/>
      <c r="O44" s="217"/>
      <c r="P44" s="217"/>
      <c r="Q44" s="217"/>
      <c r="R44" s="217"/>
      <c r="S44" s="217"/>
      <c r="T44" s="217"/>
      <c r="U44" s="217"/>
    </row>
    <row r="45" spans="1:21" x14ac:dyDescent="0.25">
      <c r="A45" s="6"/>
      <c r="B45" s="6"/>
      <c r="C45" s="6"/>
      <c r="D45" s="215" t="s">
        <v>120</v>
      </c>
    </row>
    <row r="46" spans="1:21" ht="36" x14ac:dyDescent="0.3">
      <c r="D46" s="216"/>
      <c r="E46" s="14" t="s">
        <v>220</v>
      </c>
    </row>
    <row r="49" spans="1:21" ht="48" x14ac:dyDescent="0.3">
      <c r="A49" s="6"/>
      <c r="B49" s="14" t="s">
        <v>49</v>
      </c>
      <c r="D49" s="14" t="s">
        <v>50</v>
      </c>
      <c r="F49" s="14" t="s">
        <v>51</v>
      </c>
      <c r="G49" s="6"/>
      <c r="H49" s="14" t="s">
        <v>52</v>
      </c>
      <c r="I49" s="1"/>
      <c r="J49" s="14" t="s">
        <v>52</v>
      </c>
      <c r="K49" s="1"/>
      <c r="L49" s="14" t="s">
        <v>52</v>
      </c>
      <c r="M49" s="1"/>
      <c r="N49" s="14" t="s">
        <v>52</v>
      </c>
      <c r="O49" s="1"/>
      <c r="P49" s="14" t="s">
        <v>52</v>
      </c>
      <c r="R49" s="14" t="s">
        <v>52</v>
      </c>
      <c r="T49" s="14" t="s">
        <v>52</v>
      </c>
    </row>
    <row r="50" spans="1:21" ht="60" x14ac:dyDescent="0.3">
      <c r="A50" s="2" t="s">
        <v>53</v>
      </c>
      <c r="B50" s="2" t="s">
        <v>54</v>
      </c>
      <c r="C50" s="2"/>
      <c r="D50" s="2" t="s">
        <v>55</v>
      </c>
      <c r="E50" s="2"/>
      <c r="F50" s="2" t="s">
        <v>56</v>
      </c>
      <c r="H50" s="11" t="s">
        <v>57</v>
      </c>
      <c r="I50" s="2"/>
      <c r="J50" s="11" t="s">
        <v>58</v>
      </c>
      <c r="K50" s="2"/>
      <c r="L50" s="11" t="s">
        <v>59</v>
      </c>
      <c r="M50" s="2"/>
      <c r="N50" s="11" t="s">
        <v>60</v>
      </c>
      <c r="O50" s="2"/>
      <c r="P50" s="11" t="s">
        <v>61</v>
      </c>
      <c r="Q50" s="10"/>
      <c r="R50" s="11" t="s">
        <v>62</v>
      </c>
      <c r="S50" s="14" t="s">
        <v>63</v>
      </c>
      <c r="T50" s="11" t="s">
        <v>62</v>
      </c>
      <c r="U50" s="14" t="s">
        <v>64</v>
      </c>
    </row>
    <row r="51" spans="1:21" x14ac:dyDescent="0.25">
      <c r="A51" s="7" t="s">
        <v>65</v>
      </c>
      <c r="B51" s="108"/>
      <c r="C51" s="7"/>
      <c r="D51" s="108"/>
      <c r="E51" s="7"/>
      <c r="F51" s="108"/>
      <c r="H51" s="108"/>
      <c r="I51" s="9"/>
      <c r="J51" s="108"/>
      <c r="K51" s="9"/>
      <c r="L51" s="108"/>
      <c r="M51" s="9"/>
      <c r="N51" s="108"/>
      <c r="O51" s="3"/>
      <c r="P51" s="108"/>
      <c r="R51" s="108"/>
      <c r="T51" s="16"/>
    </row>
    <row r="52" spans="1:21" x14ac:dyDescent="0.25">
      <c r="A52" s="23" t="s">
        <v>66</v>
      </c>
      <c r="B52" s="108"/>
      <c r="C52" s="8"/>
      <c r="D52" s="108"/>
      <c r="E52" s="8"/>
      <c r="F52" s="108"/>
      <c r="H52" s="108"/>
      <c r="I52" s="9"/>
      <c r="J52" s="108"/>
      <c r="K52" s="9"/>
      <c r="L52" s="108"/>
      <c r="M52" s="9"/>
      <c r="N52" s="108"/>
      <c r="P52" s="108"/>
      <c r="R52" s="108"/>
      <c r="T52" s="109"/>
    </row>
    <row r="53" spans="1:21" x14ac:dyDescent="0.25">
      <c r="A53" s="23" t="s">
        <v>67</v>
      </c>
      <c r="B53" s="108"/>
      <c r="C53" s="7"/>
      <c r="D53" s="108"/>
      <c r="E53" s="7"/>
      <c r="F53" s="108"/>
      <c r="H53" s="108"/>
      <c r="I53" s="9"/>
      <c r="J53" s="108"/>
      <c r="K53" s="9"/>
      <c r="L53" s="108"/>
      <c r="M53" s="9"/>
      <c r="N53" s="108"/>
      <c r="P53" s="108"/>
      <c r="R53" s="108"/>
      <c r="T53" s="109"/>
    </row>
    <row r="54" spans="1:21" ht="26" x14ac:dyDescent="0.3">
      <c r="A54" s="93" t="s">
        <v>68</v>
      </c>
      <c r="B54" s="4">
        <f>SUM(B51:B53)</f>
        <v>0</v>
      </c>
      <c r="C54" s="5"/>
      <c r="D54" s="4">
        <f>SUM(D51:D53)</f>
        <v>0</v>
      </c>
      <c r="E54" s="5"/>
      <c r="F54" s="4">
        <f>SUM(F51:F53)</f>
        <v>0</v>
      </c>
      <c r="H54" s="4">
        <f>SUM(H51:H53)</f>
        <v>0</v>
      </c>
      <c r="I54" s="4"/>
      <c r="J54" s="4">
        <f>SUM(J51:J53)</f>
        <v>0</v>
      </c>
      <c r="K54" s="4"/>
      <c r="L54" s="4">
        <f>SUM(L51:L53)</f>
        <v>0</v>
      </c>
      <c r="M54" s="4"/>
      <c r="N54" s="4">
        <f>SUM(N51:N53)</f>
        <v>0</v>
      </c>
      <c r="O54" s="4"/>
      <c r="P54" s="4">
        <f>SUM(P51:P53)</f>
        <v>0</v>
      </c>
      <c r="Q54" s="4"/>
      <c r="R54" s="4">
        <f>SUM(R51:R53)</f>
        <v>0</v>
      </c>
      <c r="S54" s="4"/>
      <c r="T54" s="4">
        <f>SUM(T51:T53)</f>
        <v>0</v>
      </c>
    </row>
    <row r="55" spans="1:21" x14ac:dyDescent="0.25">
      <c r="A55" s="217"/>
      <c r="B55" s="217"/>
      <c r="C55" s="217"/>
      <c r="D55" s="217"/>
      <c r="E55" s="217"/>
      <c r="F55" s="217"/>
      <c r="G55" s="217"/>
      <c r="H55" s="217"/>
      <c r="I55" s="217"/>
      <c r="J55" s="217"/>
      <c r="K55" s="217"/>
      <c r="L55" s="217"/>
      <c r="M55" s="217"/>
      <c r="N55" s="217"/>
      <c r="O55" s="217"/>
      <c r="P55" s="217"/>
      <c r="Q55" s="217"/>
      <c r="R55" s="217"/>
      <c r="S55" s="217"/>
      <c r="T55" s="217"/>
      <c r="U55" s="217"/>
    </row>
    <row r="56" spans="1:21" x14ac:dyDescent="0.25">
      <c r="A56" s="217"/>
      <c r="B56" s="217"/>
      <c r="C56" s="217"/>
      <c r="D56" s="217"/>
      <c r="E56" s="217"/>
      <c r="F56" s="217"/>
      <c r="G56" s="217"/>
      <c r="H56" s="217"/>
      <c r="I56" s="217"/>
      <c r="J56" s="217"/>
      <c r="K56" s="217"/>
      <c r="L56" s="217"/>
      <c r="M56" s="217"/>
      <c r="N56" s="217"/>
      <c r="O56" s="217"/>
      <c r="P56" s="217"/>
      <c r="Q56" s="217"/>
      <c r="R56" s="217"/>
      <c r="S56" s="217"/>
      <c r="T56" s="217"/>
      <c r="U56" s="217"/>
    </row>
    <row r="57" spans="1:21" x14ac:dyDescent="0.25">
      <c r="A57" s="6"/>
      <c r="B57" s="6"/>
      <c r="C57" s="6"/>
      <c r="D57" s="215" t="s">
        <v>122</v>
      </c>
    </row>
    <row r="58" spans="1:21" ht="36" x14ac:dyDescent="0.3">
      <c r="D58" s="216"/>
      <c r="E58" s="14" t="s">
        <v>221</v>
      </c>
    </row>
    <row r="61" spans="1:21" ht="48" x14ac:dyDescent="0.3">
      <c r="A61" s="6"/>
      <c r="B61" s="14" t="s">
        <v>49</v>
      </c>
      <c r="D61" s="14" t="s">
        <v>50</v>
      </c>
      <c r="F61" s="14" t="s">
        <v>51</v>
      </c>
      <c r="G61" s="6"/>
      <c r="H61" s="14" t="s">
        <v>52</v>
      </c>
      <c r="I61" s="1"/>
      <c r="J61" s="14" t="s">
        <v>52</v>
      </c>
      <c r="K61" s="1"/>
      <c r="L61" s="14" t="s">
        <v>52</v>
      </c>
      <c r="M61" s="1"/>
      <c r="N61" s="14" t="s">
        <v>52</v>
      </c>
      <c r="O61" s="1"/>
      <c r="P61" s="14" t="s">
        <v>52</v>
      </c>
      <c r="R61" s="14" t="s">
        <v>52</v>
      </c>
      <c r="T61" s="14" t="s">
        <v>52</v>
      </c>
    </row>
    <row r="62" spans="1:21" ht="60" x14ac:dyDescent="0.3">
      <c r="A62" s="2" t="s">
        <v>53</v>
      </c>
      <c r="B62" s="2" t="s">
        <v>54</v>
      </c>
      <c r="C62" s="2"/>
      <c r="D62" s="2" t="s">
        <v>55</v>
      </c>
      <c r="E62" s="2"/>
      <c r="F62" s="2" t="s">
        <v>56</v>
      </c>
      <c r="H62" s="11" t="s">
        <v>57</v>
      </c>
      <c r="I62" s="2"/>
      <c r="J62" s="11" t="s">
        <v>58</v>
      </c>
      <c r="K62" s="2"/>
      <c r="L62" s="11" t="s">
        <v>59</v>
      </c>
      <c r="M62" s="2"/>
      <c r="N62" s="11" t="s">
        <v>60</v>
      </c>
      <c r="O62" s="2"/>
      <c r="P62" s="11" t="s">
        <v>61</v>
      </c>
      <c r="Q62" s="10"/>
      <c r="R62" s="11" t="s">
        <v>62</v>
      </c>
      <c r="S62" s="14" t="s">
        <v>63</v>
      </c>
      <c r="T62" s="11" t="s">
        <v>62</v>
      </c>
      <c r="U62" s="14" t="s">
        <v>64</v>
      </c>
    </row>
    <row r="63" spans="1:21" x14ac:dyDescent="0.25">
      <c r="A63" s="7" t="s">
        <v>65</v>
      </c>
      <c r="B63" s="108"/>
      <c r="C63" s="7"/>
      <c r="D63" s="108"/>
      <c r="E63" s="7"/>
      <c r="F63" s="108"/>
      <c r="H63" s="108"/>
      <c r="I63" s="9"/>
      <c r="J63" s="108"/>
      <c r="K63" s="9"/>
      <c r="L63" s="108"/>
      <c r="M63" s="9"/>
      <c r="N63" s="108"/>
      <c r="O63" s="3"/>
      <c r="P63" s="108"/>
      <c r="R63" s="108"/>
      <c r="T63" s="16"/>
    </row>
    <row r="64" spans="1:21" x14ac:dyDescent="0.25">
      <c r="A64" s="23" t="s">
        <v>66</v>
      </c>
      <c r="B64" s="108"/>
      <c r="C64" s="8"/>
      <c r="D64" s="108"/>
      <c r="E64" s="8"/>
      <c r="F64" s="108"/>
      <c r="H64" s="108"/>
      <c r="I64" s="9"/>
      <c r="J64" s="108"/>
      <c r="K64" s="9"/>
      <c r="L64" s="108"/>
      <c r="M64" s="9"/>
      <c r="N64" s="108"/>
      <c r="P64" s="108"/>
      <c r="R64" s="108"/>
      <c r="T64" s="109"/>
    </row>
    <row r="65" spans="1:20" x14ac:dyDescent="0.25">
      <c r="A65" s="23" t="s">
        <v>67</v>
      </c>
      <c r="B65" s="108"/>
      <c r="C65" s="7"/>
      <c r="D65" s="108"/>
      <c r="E65" s="7"/>
      <c r="F65" s="108"/>
      <c r="H65" s="108"/>
      <c r="I65" s="9"/>
      <c r="J65" s="108"/>
      <c r="K65" s="9"/>
      <c r="L65" s="108"/>
      <c r="M65" s="9"/>
      <c r="N65" s="108"/>
      <c r="P65" s="108"/>
      <c r="R65" s="108"/>
      <c r="T65" s="109"/>
    </row>
    <row r="66" spans="1:20" ht="26" x14ac:dyDescent="0.3">
      <c r="A66" s="93" t="s">
        <v>68</v>
      </c>
      <c r="B66" s="4">
        <f>SUM(B63:B65)</f>
        <v>0</v>
      </c>
      <c r="C66" s="5"/>
      <c r="D66" s="4">
        <f>SUM(D63:D65)</f>
        <v>0</v>
      </c>
      <c r="E66" s="5"/>
      <c r="F66" s="4">
        <f>SUM(F63:F65)</f>
        <v>0</v>
      </c>
      <c r="H66" s="4">
        <f>SUM(H63:H65)</f>
        <v>0</v>
      </c>
      <c r="I66" s="4"/>
      <c r="J66" s="4">
        <f>SUM(J63:J65)</f>
        <v>0</v>
      </c>
      <c r="K66" s="4"/>
      <c r="L66" s="4">
        <f>SUM(L63:L65)</f>
        <v>0</v>
      </c>
      <c r="M66" s="4"/>
      <c r="N66" s="4">
        <f>SUM(N63:N65)</f>
        <v>0</v>
      </c>
      <c r="O66" s="4"/>
      <c r="P66" s="4">
        <f>SUM(P63:P65)</f>
        <v>0</v>
      </c>
      <c r="Q66" s="4"/>
      <c r="R66" s="4">
        <f>SUM(R63:R65)</f>
        <v>0</v>
      </c>
      <c r="S66" s="4"/>
      <c r="T66" s="4">
        <f>SUM(T63:T65)</f>
        <v>0</v>
      </c>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8"/>
  <sheetViews>
    <sheetView workbookViewId="0">
      <selection activeCell="G18" sqref="G18"/>
    </sheetView>
  </sheetViews>
  <sheetFormatPr defaultRowHeight="12.5" x14ac:dyDescent="0.25"/>
  <sheetData>
    <row r="1" spans="1:40" ht="13" x14ac:dyDescent="0.3">
      <c r="A1" s="5" t="s">
        <v>44</v>
      </c>
    </row>
    <row r="2" spans="1:40" ht="13" x14ac:dyDescent="0.3">
      <c r="A2" s="1" t="s">
        <v>70</v>
      </c>
    </row>
    <row r="3" spans="1:40" x14ac:dyDescent="0.25">
      <c r="B3" s="17"/>
    </row>
    <row r="4" spans="1:40" ht="26" x14ac:dyDescent="0.3">
      <c r="A4" s="18" t="s">
        <v>53</v>
      </c>
      <c r="B4" s="19" t="s">
        <v>71</v>
      </c>
      <c r="C4" s="2"/>
      <c r="D4" s="19" t="s">
        <v>72</v>
      </c>
      <c r="E4" s="2"/>
      <c r="F4" s="19" t="s">
        <v>73</v>
      </c>
      <c r="H4" s="19" t="s">
        <v>74</v>
      </c>
      <c r="I4" s="2"/>
      <c r="J4" s="19" t="s">
        <v>75</v>
      </c>
      <c r="K4" s="2"/>
      <c r="L4" s="19" t="s">
        <v>76</v>
      </c>
      <c r="M4" s="2"/>
      <c r="N4" s="19" t="s">
        <v>77</v>
      </c>
      <c r="O4" s="2"/>
      <c r="P4" s="19" t="s">
        <v>78</v>
      </c>
      <c r="R4" s="19" t="s">
        <v>79</v>
      </c>
      <c r="T4" s="19" t="s">
        <v>80</v>
      </c>
      <c r="V4" s="19" t="s">
        <v>81</v>
      </c>
      <c r="X4" s="19" t="s">
        <v>82</v>
      </c>
      <c r="Z4" s="19" t="s">
        <v>83</v>
      </c>
      <c r="AB4" s="19" t="s">
        <v>84</v>
      </c>
      <c r="AD4" s="19" t="s">
        <v>85</v>
      </c>
      <c r="AF4" s="19" t="s">
        <v>86</v>
      </c>
      <c r="AH4" s="19" t="s">
        <v>87</v>
      </c>
      <c r="AJ4" s="19" t="s">
        <v>88</v>
      </c>
      <c r="AL4" s="19" t="s">
        <v>89</v>
      </c>
      <c r="AN4" s="19" t="s">
        <v>90</v>
      </c>
    </row>
    <row r="5" spans="1:40" x14ac:dyDescent="0.25">
      <c r="A5" s="7" t="str">
        <f>' B_Populations'!$A$9</f>
        <v>65-74</v>
      </c>
      <c r="B5" s="16"/>
      <c r="C5" s="7"/>
      <c r="D5" s="110"/>
      <c r="E5" s="7"/>
      <c r="F5" s="111"/>
      <c r="H5" s="16"/>
      <c r="I5" s="9"/>
      <c r="J5" s="110"/>
      <c r="K5" s="9"/>
      <c r="L5" s="16"/>
      <c r="M5" s="9"/>
      <c r="N5" s="111"/>
      <c r="O5" s="3"/>
      <c r="P5" s="16"/>
      <c r="R5" s="110"/>
      <c r="T5" s="16"/>
      <c r="V5" s="111"/>
      <c r="X5" s="110"/>
      <c r="Z5" s="111"/>
      <c r="AB5" s="110"/>
      <c r="AD5" s="110"/>
      <c r="AF5" s="110"/>
      <c r="AH5" s="110"/>
      <c r="AJ5" s="110"/>
      <c r="AL5" s="110"/>
      <c r="AN5" s="110"/>
    </row>
    <row r="6" spans="1:40" x14ac:dyDescent="0.25">
      <c r="A6" s="8" t="str">
        <f>' B_Populations'!$A$10</f>
        <v>75-84</v>
      </c>
      <c r="B6" s="109"/>
      <c r="C6" s="8"/>
      <c r="D6" s="110"/>
      <c r="E6" s="8"/>
      <c r="F6" s="111"/>
      <c r="H6" s="109"/>
      <c r="I6" s="9"/>
      <c r="J6" s="110"/>
      <c r="K6" s="9"/>
      <c r="L6" s="109"/>
      <c r="M6" s="9"/>
      <c r="N6" s="111"/>
      <c r="P6" s="109"/>
      <c r="R6" s="110"/>
      <c r="T6" s="109"/>
      <c r="V6" s="111"/>
      <c r="X6" s="110"/>
      <c r="Z6" s="111"/>
      <c r="AB6" s="110"/>
      <c r="AD6" s="110"/>
      <c r="AF6" s="110"/>
      <c r="AH6" s="110"/>
      <c r="AJ6" s="110"/>
      <c r="AL6" s="110"/>
      <c r="AN6" s="110"/>
    </row>
    <row r="7" spans="1:40" x14ac:dyDescent="0.25">
      <c r="A7" s="7" t="str">
        <f>' B_Populations'!$A$11</f>
        <v>85+</v>
      </c>
      <c r="B7" s="109"/>
      <c r="C7" s="7"/>
      <c r="D7" s="110"/>
      <c r="E7" s="7"/>
      <c r="F7" s="111"/>
      <c r="H7" s="109"/>
      <c r="I7" s="9"/>
      <c r="J7" s="110"/>
      <c r="K7" s="9"/>
      <c r="L7" s="109"/>
      <c r="M7" s="9"/>
      <c r="N7" s="111"/>
      <c r="P7" s="109"/>
      <c r="R7" s="110"/>
      <c r="T7" s="109"/>
      <c r="V7" s="111"/>
      <c r="X7" s="110"/>
      <c r="Z7" s="111"/>
      <c r="AB7" s="110"/>
      <c r="AD7" s="110"/>
      <c r="AF7" s="110"/>
      <c r="AH7" s="110"/>
      <c r="AJ7" s="110"/>
      <c r="AL7" s="110"/>
      <c r="AN7" s="110"/>
    </row>
    <row r="8" spans="1:40" ht="13" x14ac:dyDescent="0.3">
      <c r="A8" s="5" t="s">
        <v>91</v>
      </c>
      <c r="B8" s="15">
        <f>SUM(B5:B7)</f>
        <v>0</v>
      </c>
      <c r="C8" s="15"/>
      <c r="D8" s="15">
        <f>SUM(D5:D7)</f>
        <v>0</v>
      </c>
      <c r="E8" s="15"/>
      <c r="F8" s="15">
        <f>SUM(F5:F7)</f>
        <v>0</v>
      </c>
      <c r="G8" s="15"/>
      <c r="H8" s="15">
        <f>SUM(H5:H7)</f>
        <v>0</v>
      </c>
      <c r="I8" s="15"/>
      <c r="J8" s="15">
        <f>SUM(J5:J7)</f>
        <v>0</v>
      </c>
      <c r="K8" s="15"/>
      <c r="L8" s="15">
        <f>SUM(L5:L7)</f>
        <v>0</v>
      </c>
      <c r="M8" s="15"/>
      <c r="N8" s="15">
        <f>SUM(N5:N7)</f>
        <v>0</v>
      </c>
      <c r="O8" s="15"/>
      <c r="P8" s="15">
        <f>SUM(P5:P7)</f>
        <v>0</v>
      </c>
      <c r="Q8" s="15"/>
      <c r="R8" s="15">
        <f>SUM(R5:R7)</f>
        <v>0</v>
      </c>
      <c r="S8" s="15"/>
      <c r="T8" s="15">
        <f>SUM(T5:T7)</f>
        <v>0</v>
      </c>
      <c r="U8" s="15"/>
      <c r="V8" s="15">
        <f>SUM(V5:V7)</f>
        <v>0</v>
      </c>
      <c r="W8" s="15"/>
      <c r="X8" s="15">
        <f>SUM(X5:X7)</f>
        <v>0</v>
      </c>
      <c r="Y8" s="15"/>
      <c r="Z8" s="15">
        <f>SUM(Z5:Z7)</f>
        <v>0</v>
      </c>
      <c r="AA8" s="15"/>
      <c r="AB8" s="15">
        <f>SUM(AB5:AB7)</f>
        <v>0</v>
      </c>
      <c r="AD8" s="15">
        <f>SUM(AD5:AD7)</f>
        <v>0</v>
      </c>
      <c r="AF8" s="15">
        <f>SUM(AF5:AF7)</f>
        <v>0</v>
      </c>
      <c r="AH8" s="15">
        <f>SUM(AH5:AH7)</f>
        <v>0</v>
      </c>
      <c r="AJ8" s="15">
        <f>SUM(AJ5:AJ7)</f>
        <v>0</v>
      </c>
      <c r="AL8" s="15">
        <f>SUM(AL5:AL7)</f>
        <v>0</v>
      </c>
      <c r="AN8" s="15">
        <f>SUM(AN5:AN7)</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449F9-9C43-47B0-A372-8DFAF3E79A37}">
  <dimension ref="A1:AW21"/>
  <sheetViews>
    <sheetView zoomScale="80" zoomScaleNormal="80" zoomScaleSheetLayoutView="50" workbookViewId="0"/>
  </sheetViews>
  <sheetFormatPr defaultColWidth="8.7265625" defaultRowHeight="12.5" x14ac:dyDescent="0.25"/>
  <cols>
    <col min="1" max="1" width="11"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4" width="11.1796875" style="20" hidden="1" customWidth="1"/>
    <col min="35" max="35" width="6" style="20" customWidth="1"/>
    <col min="36" max="36" width="20" style="20" customWidth="1"/>
    <col min="37" max="37" width="14.54296875" style="20" hidden="1" customWidth="1"/>
    <col min="38" max="38" width="6" style="20" customWidth="1"/>
    <col min="39" max="39" width="8.81640625" style="20" customWidth="1"/>
    <col min="40" max="41" width="15.54296875" style="20" customWidth="1"/>
    <col min="42" max="42" width="15.1796875" style="20" customWidth="1"/>
    <col min="43" max="43" width="15.453125" style="20" customWidth="1"/>
    <col min="44" max="44" width="15.54296875" style="20" customWidth="1"/>
    <col min="45" max="45" width="15.453125" style="20" customWidth="1"/>
    <col min="46" max="49" width="15.1796875" style="20" customWidth="1"/>
    <col min="50" max="16384" width="8.7265625" style="20"/>
  </cols>
  <sheetData>
    <row r="1" spans="1:49" ht="78.650000000000006" customHeight="1" x14ac:dyDescent="0.25">
      <c r="A1" s="103">
        <f>' B_Populations'!D4</f>
        <v>0</v>
      </c>
      <c r="B1" s="254" t="s">
        <v>222</v>
      </c>
      <c r="C1" s="255"/>
      <c r="D1" s="255"/>
      <c r="E1" s="255"/>
      <c r="F1" s="33" t="s">
        <v>92</v>
      </c>
      <c r="G1" s="34"/>
      <c r="H1" s="34"/>
      <c r="I1" s="34"/>
      <c r="J1" s="34"/>
      <c r="K1" s="34"/>
      <c r="L1" s="34"/>
      <c r="N1" s="106" t="s">
        <v>93</v>
      </c>
      <c r="AJ1" s="35" t="s">
        <v>94</v>
      </c>
      <c r="AM1" s="254" t="s">
        <v>95</v>
      </c>
      <c r="AN1" s="255"/>
      <c r="AO1" s="255"/>
      <c r="AP1" s="36"/>
      <c r="AQ1" s="36"/>
      <c r="AR1" s="36"/>
      <c r="AS1" s="36"/>
      <c r="AT1" s="36"/>
      <c r="AU1" s="36"/>
      <c r="AV1" s="36"/>
      <c r="AW1" s="36"/>
    </row>
    <row r="2" spans="1:49" x14ac:dyDescent="0.25">
      <c r="B2" s="37"/>
      <c r="C2" s="37"/>
      <c r="D2" s="38" t="s">
        <v>96</v>
      </c>
      <c r="E2" s="38"/>
      <c r="F2" s="39" t="s">
        <v>97</v>
      </c>
      <c r="G2" s="39"/>
      <c r="H2" s="39"/>
      <c r="I2" s="39"/>
      <c r="J2" s="39"/>
      <c r="K2" s="39"/>
      <c r="L2" s="39"/>
      <c r="AN2" s="20" t="s">
        <v>98</v>
      </c>
    </row>
    <row r="3" spans="1:49" ht="39" x14ac:dyDescent="0.3">
      <c r="B3" s="40" t="s">
        <v>53</v>
      </c>
      <c r="C3" s="41" t="s">
        <v>99</v>
      </c>
      <c r="D3" s="42" t="s">
        <v>100</v>
      </c>
      <c r="E3" s="42" t="s">
        <v>101</v>
      </c>
      <c r="F3" s="43" t="str">
        <f>[1]Populations!I80</f>
        <v>White-Not Hispanic</v>
      </c>
      <c r="G3" s="43" t="str">
        <f>[1]Populations!K80</f>
        <v>Hispanic</v>
      </c>
      <c r="H3" s="43" t="str">
        <f>[1]Populations!M80</f>
        <v>Black-Not Hispanic</v>
      </c>
      <c r="I3" s="43" t="str">
        <f>[1]Populations!O80</f>
        <v>Asian</v>
      </c>
      <c r="J3" s="43" t="str">
        <f>[1]Populations!Q80</f>
        <v>American Indian/Alaska Native</v>
      </c>
      <c r="K3" s="43" t="str">
        <f>[1]Populations!S80</f>
        <v>Other</v>
      </c>
      <c r="L3" s="43" t="str">
        <f>[1]Populations!U80</f>
        <v>Other</v>
      </c>
      <c r="M3" s="44"/>
      <c r="N3" s="45" t="s">
        <v>102</v>
      </c>
      <c r="O3" s="45" t="s">
        <v>103</v>
      </c>
      <c r="P3" s="45" t="s">
        <v>104</v>
      </c>
      <c r="Q3" s="45" t="s">
        <v>103</v>
      </c>
      <c r="R3" s="45" t="s">
        <v>105</v>
      </c>
      <c r="S3" s="45" t="s">
        <v>103</v>
      </c>
      <c r="T3" s="45" t="str">
        <f>' B_Populations'!H8</f>
        <v>White-Not Hispanic</v>
      </c>
      <c r="U3" s="45" t="s">
        <v>103</v>
      </c>
      <c r="V3" s="45" t="str">
        <f>' B_Populations'!J8</f>
        <v>Hispanic</v>
      </c>
      <c r="W3" s="45" t="s">
        <v>103</v>
      </c>
      <c r="X3" s="45" t="str">
        <f>' B_Populations'!L8</f>
        <v>Black-Not Hispanic</v>
      </c>
      <c r="Y3" s="45" t="s">
        <v>103</v>
      </c>
      <c r="Z3" s="45" t="str">
        <f>' B_Populations'!N8</f>
        <v>Asian</v>
      </c>
      <c r="AA3" s="45" t="s">
        <v>103</v>
      </c>
      <c r="AB3" s="45" t="str">
        <f>' B_Populations'!P8</f>
        <v>American Indian/Alaska Native</v>
      </c>
      <c r="AC3" s="45" t="s">
        <v>103</v>
      </c>
      <c r="AD3" s="45" t="str">
        <f>' B_Populations'!R8</f>
        <v>Other</v>
      </c>
      <c r="AE3" s="45" t="s">
        <v>103</v>
      </c>
      <c r="AF3" s="45" t="str">
        <f>' B_Populations'!T8</f>
        <v>Other</v>
      </c>
      <c r="AG3" s="45" t="s">
        <v>103</v>
      </c>
      <c r="AH3" s="44"/>
      <c r="AI3" s="44"/>
      <c r="AJ3" s="45" t="s">
        <v>69</v>
      </c>
      <c r="AK3" s="46" t="s">
        <v>106</v>
      </c>
      <c r="AM3" s="45" t="s">
        <v>53</v>
      </c>
      <c r="AN3" s="47" t="s">
        <v>54</v>
      </c>
      <c r="AO3" s="48" t="s">
        <v>55</v>
      </c>
      <c r="AP3" s="48" t="s">
        <v>56</v>
      </c>
      <c r="AQ3" s="43" t="str">
        <f>' B_Populations'!H8</f>
        <v>White-Not Hispanic</v>
      </c>
      <c r="AR3" s="43" t="str">
        <f>' B_Populations'!J8</f>
        <v>Hispanic</v>
      </c>
      <c r="AS3" s="43" t="str">
        <f>' B_Populations'!L8</f>
        <v>Black-Not Hispanic</v>
      </c>
      <c r="AT3" s="43" t="str">
        <f>' B_Populations'!N8</f>
        <v>Asian</v>
      </c>
      <c r="AU3" s="43" t="str">
        <f>' B_Populations'!P8</f>
        <v>American Indian/Alaska Native</v>
      </c>
      <c r="AV3" s="43" t="str">
        <f>' B_Populations'!R8</f>
        <v>Other</v>
      </c>
      <c r="AW3" s="43" t="str">
        <f>' B_Populations'!T8</f>
        <v>Other</v>
      </c>
    </row>
    <row r="4" spans="1:49" x14ac:dyDescent="0.25">
      <c r="B4" s="49" t="str">
        <f>' B_Populations'!A9</f>
        <v>65-74</v>
      </c>
      <c r="C4" s="50"/>
      <c r="D4" s="51"/>
      <c r="E4" s="52"/>
      <c r="F4" s="53"/>
      <c r="G4" s="53"/>
      <c r="H4" s="53"/>
      <c r="I4" s="53"/>
      <c r="J4" s="54"/>
      <c r="K4" s="54"/>
      <c r="L4" s="55"/>
      <c r="M4" s="56"/>
      <c r="N4" s="12">
        <f>' B_Populations'!B9</f>
        <v>0</v>
      </c>
      <c r="O4" s="12">
        <f>IF(N4=0,0,($C$4/$N$4)*100000)</f>
        <v>0</v>
      </c>
      <c r="P4" s="12">
        <f>' B_Populations'!D9</f>
        <v>0</v>
      </c>
      <c r="Q4" s="12">
        <f>IF(P4=0,0,($D$4/$P$4)*100000)</f>
        <v>0</v>
      </c>
      <c r="R4" s="12">
        <f>' B_Populations'!F9</f>
        <v>0</v>
      </c>
      <c r="S4" s="12">
        <f>IF(R4=0,0,($E$4/$R$4)*100000)</f>
        <v>0</v>
      </c>
      <c r="T4" s="12">
        <f>' B_Populations'!H9</f>
        <v>0</v>
      </c>
      <c r="U4" s="12">
        <f>IF(T4=0,0,($F$4/$T$4)*100000)</f>
        <v>0</v>
      </c>
      <c r="V4" s="12">
        <f>' B_Populations'!J9</f>
        <v>0</v>
      </c>
      <c r="W4" s="12">
        <f>IF(V4=0,0,($G$4/$V$4)*100000)</f>
        <v>0</v>
      </c>
      <c r="X4" s="12">
        <f>' B_Populations'!L9</f>
        <v>0</v>
      </c>
      <c r="Y4" s="12">
        <f>IF(X4=0,0,($H$4/$X$4)*100000)</f>
        <v>0</v>
      </c>
      <c r="Z4" s="12">
        <f>' B_Populations'!N9</f>
        <v>0</v>
      </c>
      <c r="AA4" s="12">
        <f>IF(Z4=0,0,($I$4/$Z$4)*100000)</f>
        <v>0</v>
      </c>
      <c r="AB4" s="12">
        <f>' B_Populations'!P9</f>
        <v>0</v>
      </c>
      <c r="AC4" s="12">
        <f>IF(AB4=0,0,($J$4/$AB$4)*100000)</f>
        <v>0</v>
      </c>
      <c r="AD4" s="12">
        <f>' B_Populations'!R9</f>
        <v>0</v>
      </c>
      <c r="AE4" s="12">
        <f>IF(AD4=0,0,($K$4/$AD$4)*100000)</f>
        <v>0</v>
      </c>
      <c r="AF4" s="12">
        <f>' B_Populations'!T9</f>
        <v>0</v>
      </c>
      <c r="AG4" s="12">
        <f>IF(AF4=0,0,($L$4/$AF$4)*100000)</f>
        <v>0</v>
      </c>
      <c r="AH4" s="58"/>
      <c r="AI4" s="56"/>
      <c r="AJ4" s="94">
        <f>' B_Populations'!B15</f>
        <v>18136</v>
      </c>
      <c r="AK4" s="13">
        <v>0.52250099999999999</v>
      </c>
      <c r="AL4" s="56"/>
      <c r="AM4" s="49" t="str">
        <f>' B_Populations'!A9</f>
        <v>65-74</v>
      </c>
      <c r="AN4" s="59">
        <f t="shared" ref="AN4:AN6" si="0">O4*AK4</f>
        <v>0</v>
      </c>
      <c r="AO4" s="60">
        <f t="shared" ref="AO4:AO6" si="1">Q4*AK4</f>
        <v>0</v>
      </c>
      <c r="AP4" s="60">
        <f t="shared" ref="AP4:AP6" si="2">S4*AK4</f>
        <v>0</v>
      </c>
      <c r="AQ4" s="61">
        <f t="shared" ref="AQ4:AQ6" si="3">U4*AK4</f>
        <v>0</v>
      </c>
      <c r="AR4" s="61">
        <f t="shared" ref="AR4:AR6" si="4">W4*AK4</f>
        <v>0</v>
      </c>
      <c r="AS4" s="61">
        <f t="shared" ref="AS4:AS6" si="5">Y4*AK4</f>
        <v>0</v>
      </c>
      <c r="AT4" s="61">
        <f t="shared" ref="AT4:AT6" si="6">AA4*AK4</f>
        <v>0</v>
      </c>
      <c r="AU4" s="61">
        <f t="shared" ref="AU4:AU6" si="7">AC4*AK4</f>
        <v>0</v>
      </c>
      <c r="AV4" s="61">
        <f t="shared" ref="AV4:AV6" si="8">AE4*AK4</f>
        <v>0</v>
      </c>
      <c r="AW4" s="61">
        <f t="shared" ref="AW4:AW6" si="9">AG4*AK4</f>
        <v>0</v>
      </c>
    </row>
    <row r="5" spans="1:49" x14ac:dyDescent="0.25">
      <c r="B5" s="92" t="str">
        <f>' B_Populations'!A10</f>
        <v>75-84</v>
      </c>
      <c r="C5" s="112"/>
      <c r="D5" s="113"/>
      <c r="E5" s="62"/>
      <c r="F5" s="63"/>
      <c r="G5" s="63"/>
      <c r="H5" s="63"/>
      <c r="I5" s="63"/>
      <c r="J5" s="64"/>
      <c r="K5" s="64"/>
      <c r="L5" s="65"/>
      <c r="M5" s="56"/>
      <c r="N5" s="12">
        <f>' B_Populations'!B10</f>
        <v>0</v>
      </c>
      <c r="O5" s="12">
        <f>IF(N5=0,0,($C$5/$N$5)*100000)</f>
        <v>0</v>
      </c>
      <c r="P5" s="12">
        <f>' B_Populations'!D10</f>
        <v>0</v>
      </c>
      <c r="Q5" s="12">
        <f>IF(P5=0,0,($D$5/$P$5)*100000)</f>
        <v>0</v>
      </c>
      <c r="R5" s="12">
        <f>' B_Populations'!F10</f>
        <v>0</v>
      </c>
      <c r="S5" s="12">
        <f>IF(R5=0,0,($E$5/$R$5)*100000)</f>
        <v>0</v>
      </c>
      <c r="T5" s="12">
        <f>' B_Populations'!H10</f>
        <v>0</v>
      </c>
      <c r="U5" s="12">
        <f>IF(T5=0,0,($F$5/$T$5)*100000)</f>
        <v>0</v>
      </c>
      <c r="V5" s="12">
        <f>' B_Populations'!J10</f>
        <v>0</v>
      </c>
      <c r="W5" s="12">
        <f>IF(V5=0,0,($G$5/$V$5)*100000)</f>
        <v>0</v>
      </c>
      <c r="X5" s="12">
        <f>' B_Populations'!L10</f>
        <v>0</v>
      </c>
      <c r="Y5" s="12">
        <f>IF(X5=0,0,($G$5/$X$5)*100000)</f>
        <v>0</v>
      </c>
      <c r="Z5" s="12">
        <f>' B_Populations'!N10</f>
        <v>0</v>
      </c>
      <c r="AA5" s="12">
        <f>IF(Z5=0,0,($I$5/$Z$5)*100000)</f>
        <v>0</v>
      </c>
      <c r="AB5" s="12">
        <f>' B_Populations'!P10</f>
        <v>0</v>
      </c>
      <c r="AC5" s="12">
        <f>IF(AB5=0,0,($J$5/$AB$5)*100000)</f>
        <v>0</v>
      </c>
      <c r="AD5" s="12">
        <f>' B_Populations'!R10</f>
        <v>0</v>
      </c>
      <c r="AE5" s="12">
        <f>IF(AD5=0,0,($K$5/$AD$5)*100000)</f>
        <v>0</v>
      </c>
      <c r="AF5" s="12">
        <f>' B_Populations'!T10</f>
        <v>0</v>
      </c>
      <c r="AG5" s="12">
        <f>IF(AF5=0,0,($L$5/$AF$5)*100000)</f>
        <v>0</v>
      </c>
      <c r="AH5" s="58"/>
      <c r="AI5" s="56"/>
      <c r="AJ5" s="94">
        <f>' B_Populations'!B16</f>
        <v>12315</v>
      </c>
      <c r="AK5" s="13">
        <v>0.35479699999999997</v>
      </c>
      <c r="AL5" s="56"/>
      <c r="AM5" s="49" t="str">
        <f>' B_Populations'!A10</f>
        <v>75-84</v>
      </c>
      <c r="AN5" s="59">
        <f t="shared" si="0"/>
        <v>0</v>
      </c>
      <c r="AO5" s="60">
        <f t="shared" si="1"/>
        <v>0</v>
      </c>
      <c r="AP5" s="60">
        <f t="shared" si="2"/>
        <v>0</v>
      </c>
      <c r="AQ5" s="61">
        <f t="shared" si="3"/>
        <v>0</v>
      </c>
      <c r="AR5" s="61">
        <f t="shared" si="4"/>
        <v>0</v>
      </c>
      <c r="AS5" s="61">
        <f t="shared" si="5"/>
        <v>0</v>
      </c>
      <c r="AT5" s="61">
        <f t="shared" si="6"/>
        <v>0</v>
      </c>
      <c r="AU5" s="61">
        <f t="shared" si="7"/>
        <v>0</v>
      </c>
      <c r="AV5" s="61">
        <f t="shared" si="8"/>
        <v>0</v>
      </c>
      <c r="AW5" s="61">
        <f t="shared" si="9"/>
        <v>0</v>
      </c>
    </row>
    <row r="6" spans="1:49" x14ac:dyDescent="0.25">
      <c r="B6" s="92" t="str">
        <f>' B_Populations'!A11</f>
        <v>85+</v>
      </c>
      <c r="C6" s="112"/>
      <c r="D6" s="113"/>
      <c r="E6" s="62"/>
      <c r="F6" s="63"/>
      <c r="G6" s="63"/>
      <c r="H6" s="63"/>
      <c r="I6" s="63"/>
      <c r="J6" s="64"/>
      <c r="K6" s="64"/>
      <c r="L6" s="65"/>
      <c r="M6" s="56"/>
      <c r="N6" s="12">
        <f>' B_Populations'!B11</f>
        <v>0</v>
      </c>
      <c r="O6" s="12">
        <f>IF(N6=0,0,($C$6/$N$6)*100000)</f>
        <v>0</v>
      </c>
      <c r="P6" s="12">
        <f>' B_Populations'!D11</f>
        <v>0</v>
      </c>
      <c r="Q6" s="12">
        <f>IF(P6=0,0,($D$6/$P$6)*100000)</f>
        <v>0</v>
      </c>
      <c r="R6" s="12">
        <f>' B_Populations'!F11</f>
        <v>0</v>
      </c>
      <c r="S6" s="12">
        <f>IF(R6=0,0,($E$6/$R$6)*100000)</f>
        <v>0</v>
      </c>
      <c r="T6" s="12">
        <f>' B_Populations'!H11</f>
        <v>0</v>
      </c>
      <c r="U6" s="12">
        <f>IF(T6=0,0,($F$6/$T$6)*100000)</f>
        <v>0</v>
      </c>
      <c r="V6" s="12">
        <f>' B_Populations'!J11</f>
        <v>0</v>
      </c>
      <c r="W6" s="12">
        <f>IF(V6=0,0,($G$6/$V$6)*100000)</f>
        <v>0</v>
      </c>
      <c r="X6" s="12">
        <f>' B_Populations'!L11</f>
        <v>0</v>
      </c>
      <c r="Y6" s="12">
        <f>IF(X6=0,0,($G$6/$X$6)*100000)</f>
        <v>0</v>
      </c>
      <c r="Z6" s="12">
        <f>' B_Populations'!N11</f>
        <v>0</v>
      </c>
      <c r="AA6" s="12">
        <f>IF(Z6=0,0,($I$6/$Z$6)*100000)</f>
        <v>0</v>
      </c>
      <c r="AB6" s="12">
        <f>' B_Populations'!P11</f>
        <v>0</v>
      </c>
      <c r="AC6" s="12">
        <f>IF(AB6=0,0,($J$6/$AB$6)*100000)</f>
        <v>0</v>
      </c>
      <c r="AD6" s="12">
        <f>' B_Populations'!R11</f>
        <v>0</v>
      </c>
      <c r="AE6" s="12">
        <f>IF(AD6=0,0,($K$6/$AD$6)*100000)</f>
        <v>0</v>
      </c>
      <c r="AF6" s="12">
        <f>' B_Populations'!T11</f>
        <v>0</v>
      </c>
      <c r="AG6" s="12">
        <f>IF(AF6=0,0,($L$6/$AF$6)*100000)</f>
        <v>0</v>
      </c>
      <c r="AH6" s="58"/>
      <c r="AI6" s="56"/>
      <c r="AJ6" s="94">
        <f>' B_Populations'!B17</f>
        <v>4259</v>
      </c>
      <c r="AK6" s="13">
        <v>0.12270200000000001</v>
      </c>
      <c r="AL6" s="56"/>
      <c r="AM6" s="49" t="str">
        <f>' B_Populations'!A11</f>
        <v>85+</v>
      </c>
      <c r="AN6" s="59">
        <f t="shared" si="0"/>
        <v>0</v>
      </c>
      <c r="AO6" s="60">
        <f t="shared" si="1"/>
        <v>0</v>
      </c>
      <c r="AP6" s="60">
        <f t="shared" si="2"/>
        <v>0</v>
      </c>
      <c r="AQ6" s="61">
        <f t="shared" si="3"/>
        <v>0</v>
      </c>
      <c r="AR6" s="61">
        <f t="shared" si="4"/>
        <v>0</v>
      </c>
      <c r="AS6" s="61">
        <f t="shared" si="5"/>
        <v>0</v>
      </c>
      <c r="AT6" s="61">
        <f t="shared" si="6"/>
        <v>0</v>
      </c>
      <c r="AU6" s="61">
        <f t="shared" si="7"/>
        <v>0</v>
      </c>
      <c r="AV6" s="61">
        <f t="shared" si="8"/>
        <v>0</v>
      </c>
      <c r="AW6" s="61">
        <f t="shared" si="9"/>
        <v>0</v>
      </c>
    </row>
    <row r="7" spans="1:49" ht="48.65" customHeight="1" x14ac:dyDescent="0.25">
      <c r="B7" s="66" t="s">
        <v>107</v>
      </c>
      <c r="C7" s="114">
        <f t="shared" ref="C7:L7" si="10">SUM(C4:C6)</f>
        <v>0</v>
      </c>
      <c r="D7" s="115">
        <f t="shared" si="10"/>
        <v>0</v>
      </c>
      <c r="E7" s="115">
        <f t="shared" si="10"/>
        <v>0</v>
      </c>
      <c r="F7" s="116">
        <f t="shared" si="10"/>
        <v>0</v>
      </c>
      <c r="G7" s="116">
        <f t="shared" si="10"/>
        <v>0</v>
      </c>
      <c r="H7" s="116">
        <f t="shared" si="10"/>
        <v>0</v>
      </c>
      <c r="I7" s="116">
        <f t="shared" si="10"/>
        <v>0</v>
      </c>
      <c r="J7" s="116">
        <f t="shared" si="10"/>
        <v>0</v>
      </c>
      <c r="K7" s="116">
        <f t="shared" si="10"/>
        <v>0</v>
      </c>
      <c r="L7" s="116">
        <f t="shared" si="10"/>
        <v>0</v>
      </c>
      <c r="N7" s="12">
        <f>' B_Populations'!B12</f>
        <v>0</v>
      </c>
      <c r="O7" s="67">
        <f>SUM(O4:O6)</f>
        <v>0</v>
      </c>
      <c r="P7" s="12">
        <f>' B_Populations'!D12</f>
        <v>0</v>
      </c>
      <c r="Q7" s="67">
        <f>SUM(Q4:Q6)</f>
        <v>0</v>
      </c>
      <c r="R7" s="12">
        <f>' B_Populations'!F12</f>
        <v>0</v>
      </c>
      <c r="S7" s="67">
        <f>SUM(S4:S6)</f>
        <v>0</v>
      </c>
      <c r="T7" s="12">
        <f>' B_Populations'!H12</f>
        <v>0</v>
      </c>
      <c r="U7" s="67">
        <f>SUM(U4:U6)</f>
        <v>0</v>
      </c>
      <c r="V7" s="12">
        <f>' B_Populations'!J12</f>
        <v>0</v>
      </c>
      <c r="W7" s="67">
        <f>SUM(W4:W6)</f>
        <v>0</v>
      </c>
      <c r="X7" s="12">
        <f>' B_Populations'!L12</f>
        <v>0</v>
      </c>
      <c r="Y7" s="67">
        <f>SUM(Y4:Y6)</f>
        <v>0</v>
      </c>
      <c r="Z7" s="12">
        <f>' B_Populations'!N12</f>
        <v>0</v>
      </c>
      <c r="AA7" s="67">
        <f>SUM(AA4:AA6)</f>
        <v>0</v>
      </c>
      <c r="AB7" s="12">
        <f>' B_Populations'!P12</f>
        <v>0</v>
      </c>
      <c r="AC7" s="67">
        <f>SUM(AC4:AC6)</f>
        <v>0</v>
      </c>
      <c r="AD7" s="12">
        <f>' B_Populations'!R12</f>
        <v>0</v>
      </c>
      <c r="AE7" s="67">
        <f>SUM(AE4:AE6)</f>
        <v>0</v>
      </c>
      <c r="AF7" s="12">
        <f>' B_Populations'!T12</f>
        <v>0</v>
      </c>
      <c r="AG7" s="67">
        <f>SUM(AG4:AG6)</f>
        <v>0</v>
      </c>
      <c r="AH7" s="68"/>
      <c r="AJ7" s="94">
        <f>' B_Populations'!B18</f>
        <v>34710</v>
      </c>
      <c r="AK7" s="69">
        <v>1</v>
      </c>
      <c r="AM7" s="66" t="s">
        <v>107</v>
      </c>
      <c r="AN7" s="59">
        <f t="shared" ref="AN7:AW7" si="11">SUM(AN4:AN6)</f>
        <v>0</v>
      </c>
      <c r="AO7" s="60">
        <f t="shared" si="11"/>
        <v>0</v>
      </c>
      <c r="AP7" s="60">
        <f t="shared" si="11"/>
        <v>0</v>
      </c>
      <c r="AQ7" s="70">
        <f t="shared" si="11"/>
        <v>0</v>
      </c>
      <c r="AR7" s="70">
        <f t="shared" si="11"/>
        <v>0</v>
      </c>
      <c r="AS7" s="70">
        <f t="shared" si="11"/>
        <v>0</v>
      </c>
      <c r="AT7" s="70">
        <f t="shared" si="11"/>
        <v>0</v>
      </c>
      <c r="AU7" s="70">
        <f t="shared" si="11"/>
        <v>0</v>
      </c>
      <c r="AV7" s="70">
        <f t="shared" si="11"/>
        <v>0</v>
      </c>
      <c r="AW7" s="70">
        <f t="shared" si="11"/>
        <v>0</v>
      </c>
    </row>
    <row r="9" spans="1:49" x14ac:dyDescent="0.25">
      <c r="B9" s="71"/>
      <c r="C9" s="71"/>
      <c r="D9" s="72" t="s">
        <v>96</v>
      </c>
      <c r="E9" s="72"/>
      <c r="F9" s="73" t="s">
        <v>97</v>
      </c>
      <c r="G9" s="73"/>
      <c r="H9" s="73"/>
      <c r="I9" s="73"/>
      <c r="J9" s="73"/>
      <c r="K9" s="73"/>
      <c r="L9" s="73"/>
      <c r="AN9" s="20" t="s">
        <v>98</v>
      </c>
    </row>
    <row r="10" spans="1:49" ht="39" x14ac:dyDescent="0.3">
      <c r="B10" s="40" t="s">
        <v>53</v>
      </c>
      <c r="C10" s="41" t="s">
        <v>108</v>
      </c>
      <c r="D10" s="42" t="s">
        <v>109</v>
      </c>
      <c r="E10" s="42" t="s">
        <v>110</v>
      </c>
      <c r="F10" s="43" t="str">
        <f>[1]Populations!I80</f>
        <v>White-Not Hispanic</v>
      </c>
      <c r="G10" s="43" t="str">
        <f>[1]Populations!K80</f>
        <v>Hispanic</v>
      </c>
      <c r="H10" s="43" t="str">
        <f>[1]Populations!M80</f>
        <v>Black-Not Hispanic</v>
      </c>
      <c r="I10" s="43" t="str">
        <f>[1]Populations!O80</f>
        <v>Asian</v>
      </c>
      <c r="J10" s="43" t="str">
        <f>[1]Populations!Q80</f>
        <v>American Indian/Alaska Native</v>
      </c>
      <c r="K10" s="43" t="str">
        <f>[1]Populations!S80</f>
        <v>Other</v>
      </c>
      <c r="L10" s="43" t="str">
        <f>[1]Populations!U80</f>
        <v>Other</v>
      </c>
      <c r="M10" s="44"/>
      <c r="N10" s="45" t="s">
        <v>102</v>
      </c>
      <c r="O10" s="45" t="s">
        <v>103</v>
      </c>
      <c r="P10" s="45" t="s">
        <v>104</v>
      </c>
      <c r="Q10" s="45" t="s">
        <v>103</v>
      </c>
      <c r="R10" s="45" t="s">
        <v>105</v>
      </c>
      <c r="S10" s="45" t="s">
        <v>103</v>
      </c>
      <c r="T10" s="45" t="str">
        <f>' B_Populations'!H8</f>
        <v>White-Not Hispanic</v>
      </c>
      <c r="U10" s="45" t="s">
        <v>103</v>
      </c>
      <c r="V10" s="45" t="str">
        <f>' B_Populations'!J8</f>
        <v>Hispanic</v>
      </c>
      <c r="W10" s="45" t="s">
        <v>103</v>
      </c>
      <c r="X10" s="45" t="str">
        <f>' B_Populations'!L8</f>
        <v>Black-Not Hispanic</v>
      </c>
      <c r="Y10" s="45" t="s">
        <v>103</v>
      </c>
      <c r="Z10" s="45" t="str">
        <f>' B_Populations'!N8</f>
        <v>Asian</v>
      </c>
      <c r="AA10" s="45" t="s">
        <v>103</v>
      </c>
      <c r="AB10" s="45" t="str">
        <f>' B_Populations'!P8</f>
        <v>American Indian/Alaska Native</v>
      </c>
      <c r="AC10" s="45" t="s">
        <v>103</v>
      </c>
      <c r="AD10" s="45" t="str">
        <f>' B_Populations'!R8</f>
        <v>Other</v>
      </c>
      <c r="AE10" s="45" t="s">
        <v>103</v>
      </c>
      <c r="AF10" s="45" t="str">
        <f>' B_Populations'!T8</f>
        <v>Other</v>
      </c>
      <c r="AG10" s="45" t="s">
        <v>103</v>
      </c>
      <c r="AH10" s="44"/>
      <c r="AI10" s="44"/>
      <c r="AJ10" s="45" t="s">
        <v>69</v>
      </c>
      <c r="AK10" s="45" t="s">
        <v>111</v>
      </c>
      <c r="AM10" s="45" t="s">
        <v>53</v>
      </c>
      <c r="AN10" s="47" t="s">
        <v>54</v>
      </c>
      <c r="AO10" s="48" t="s">
        <v>55</v>
      </c>
      <c r="AP10" s="48" t="s">
        <v>56</v>
      </c>
      <c r="AQ10" s="43" t="str">
        <f>' B_Populations'!H8</f>
        <v>White-Not Hispanic</v>
      </c>
      <c r="AR10" s="43" t="str">
        <f>' B_Populations'!J8</f>
        <v>Hispanic</v>
      </c>
      <c r="AS10" s="43" t="str">
        <f>' B_Populations'!L8</f>
        <v>Black-Not Hispanic</v>
      </c>
      <c r="AT10" s="43" t="str">
        <f>' B_Populations'!N8</f>
        <v>Asian</v>
      </c>
      <c r="AU10" s="43" t="str">
        <f>' B_Populations'!P8</f>
        <v>American Indian/Alaska Native</v>
      </c>
      <c r="AV10" s="43" t="str">
        <f>' B_Populations'!R8</f>
        <v>Other</v>
      </c>
      <c r="AW10" s="43" t="str">
        <f>' B_Populations'!T8</f>
        <v>Other</v>
      </c>
    </row>
    <row r="11" spans="1:49" x14ac:dyDescent="0.25">
      <c r="B11" s="49" t="str">
        <f>' B_Populations'!A9</f>
        <v>65-74</v>
      </c>
      <c r="C11" s="50"/>
      <c r="D11" s="51"/>
      <c r="E11" s="52"/>
      <c r="F11" s="53"/>
      <c r="G11" s="53"/>
      <c r="H11" s="53"/>
      <c r="I11" s="53"/>
      <c r="J11" s="54"/>
      <c r="K11" s="54"/>
      <c r="L11" s="74"/>
      <c r="M11" s="56"/>
      <c r="N11" s="12">
        <f>' B_Populations'!B9</f>
        <v>0</v>
      </c>
      <c r="O11" s="12">
        <f>IF(N11=0,0,($C$11/$N$11)*100000)</f>
        <v>0</v>
      </c>
      <c r="P11" s="12">
        <f>' B_Populations'!D9</f>
        <v>0</v>
      </c>
      <c r="Q11" s="12">
        <f>IF(P11=0,0,($D$11/$P$11)*100000)</f>
        <v>0</v>
      </c>
      <c r="R11" s="12">
        <f>' B_Populations'!F9</f>
        <v>0</v>
      </c>
      <c r="S11" s="12">
        <f>IF(R11=0,0,($E$11/$R$11)*100000)</f>
        <v>0</v>
      </c>
      <c r="T11" s="12">
        <f>' B_Populations'!H9</f>
        <v>0</v>
      </c>
      <c r="U11" s="12">
        <f>IF(T11=0,0,($F$11/$T$11)*100000)</f>
        <v>0</v>
      </c>
      <c r="V11" s="12">
        <f>' B_Populations'!J9</f>
        <v>0</v>
      </c>
      <c r="W11" s="12">
        <f>IF(V11=0,0,($G$11/$V$11)*100000)</f>
        <v>0</v>
      </c>
      <c r="X11" s="12">
        <f>' B_Populations'!L9</f>
        <v>0</v>
      </c>
      <c r="Y11" s="12">
        <f>IF(X11=0,0,($H$11/$X$11)*100000)</f>
        <v>0</v>
      </c>
      <c r="Z11" s="12">
        <f>' B_Populations'!N9</f>
        <v>0</v>
      </c>
      <c r="AA11" s="12">
        <f>IF(Z11=0,0,($I$11/$Z$11)*100000)</f>
        <v>0</v>
      </c>
      <c r="AB11" s="12">
        <f>' B_Populations'!P9</f>
        <v>0</v>
      </c>
      <c r="AC11" s="12">
        <f>IF(AB11=0,0,($J$11/$AB$11)*100000)</f>
        <v>0</v>
      </c>
      <c r="AD11" s="12">
        <f>' B_Populations'!R9</f>
        <v>0</v>
      </c>
      <c r="AE11" s="12">
        <f>IF(AD11=0,0,($K$11/$AD$11)*100000)</f>
        <v>0</v>
      </c>
      <c r="AF11" s="12">
        <f>' B_Populations'!T9</f>
        <v>0</v>
      </c>
      <c r="AG11" s="12">
        <f>IF(AF11=0,0,($L$11/$AF$11)*100000)</f>
        <v>0</v>
      </c>
      <c r="AH11" s="58"/>
      <c r="AI11" s="56"/>
      <c r="AJ11" s="94">
        <f>' B_Populations'!B15</f>
        <v>18136</v>
      </c>
      <c r="AK11" s="13">
        <v>0.52250099999999999</v>
      </c>
      <c r="AM11" s="49" t="str">
        <f>' B_Populations'!A9</f>
        <v>65-74</v>
      </c>
      <c r="AN11" s="59">
        <f t="shared" ref="AN11:AN13" si="12">O11*AK11</f>
        <v>0</v>
      </c>
      <c r="AO11" s="60">
        <f t="shared" ref="AO11:AO13" si="13">Q11*AK11</f>
        <v>0</v>
      </c>
      <c r="AP11" s="60">
        <f t="shared" ref="AP11:AP13" si="14">S11*AK11</f>
        <v>0</v>
      </c>
      <c r="AQ11" s="61">
        <f t="shared" ref="AQ11:AQ13" si="15">U11*AK11</f>
        <v>0</v>
      </c>
      <c r="AR11" s="61">
        <f t="shared" ref="AR11:AR13" si="16">W11*AK11</f>
        <v>0</v>
      </c>
      <c r="AS11" s="61">
        <f t="shared" ref="AS11:AS13" si="17">Y11*AK11</f>
        <v>0</v>
      </c>
      <c r="AT11" s="61">
        <f t="shared" ref="AT11:AT13" si="18">AA11*AK11</f>
        <v>0</v>
      </c>
      <c r="AU11" s="61">
        <f t="shared" ref="AU11:AU13" si="19">AC11*AK11</f>
        <v>0</v>
      </c>
      <c r="AV11" s="61">
        <f t="shared" ref="AV11:AV13" si="20">AE11*AK11</f>
        <v>0</v>
      </c>
      <c r="AW11" s="61">
        <f t="shared" ref="AW11:AW13" si="21">AG11*AK11</f>
        <v>0</v>
      </c>
    </row>
    <row r="12" spans="1:49" x14ac:dyDescent="0.25">
      <c r="B12" s="92" t="str">
        <f>' B_Populations'!A10</f>
        <v>75-84</v>
      </c>
      <c r="C12" s="112"/>
      <c r="D12" s="113"/>
      <c r="E12" s="62"/>
      <c r="F12" s="63"/>
      <c r="G12" s="63"/>
      <c r="H12" s="63"/>
      <c r="I12" s="63"/>
      <c r="J12" s="64"/>
      <c r="K12" s="64"/>
      <c r="L12" s="75"/>
      <c r="M12" s="56"/>
      <c r="N12" s="12">
        <f>' B_Populations'!B10</f>
        <v>0</v>
      </c>
      <c r="O12" s="12">
        <f>IF(N12=0,0,($C$12/$N$12)*100000)</f>
        <v>0</v>
      </c>
      <c r="P12" s="12">
        <f>' B_Populations'!D10</f>
        <v>0</v>
      </c>
      <c r="Q12" s="12">
        <f>IF(P12=0,0,($D$12/$P$12)*100000)</f>
        <v>0</v>
      </c>
      <c r="R12" s="12">
        <f>' B_Populations'!F10</f>
        <v>0</v>
      </c>
      <c r="S12" s="12">
        <f>IF(R12=0,0,($E$12/$R$12)*100000)</f>
        <v>0</v>
      </c>
      <c r="T12" s="12">
        <f>' B_Populations'!H10</f>
        <v>0</v>
      </c>
      <c r="U12" s="12">
        <f>IF(T12=0,0,($F$12/$T$12)*100000)</f>
        <v>0</v>
      </c>
      <c r="V12" s="12">
        <f>' B_Populations'!J10</f>
        <v>0</v>
      </c>
      <c r="W12" s="12">
        <f>IF(V12=0,0,($G$12/$V$12)*100000)</f>
        <v>0</v>
      </c>
      <c r="X12" s="12">
        <f>' B_Populations'!L10</f>
        <v>0</v>
      </c>
      <c r="Y12" s="12">
        <f>IF(X12=0,0,($H$12/$X$12)*100000)</f>
        <v>0</v>
      </c>
      <c r="Z12" s="12">
        <f>' B_Populations'!N10</f>
        <v>0</v>
      </c>
      <c r="AA12" s="12">
        <f>IF(Z12=0,0,($I$12/$Z$12)*100000)</f>
        <v>0</v>
      </c>
      <c r="AB12" s="12">
        <f>' B_Populations'!P10</f>
        <v>0</v>
      </c>
      <c r="AC12" s="12">
        <f>IF(AB12=0,0,($J$12/$AB$12)*100000)</f>
        <v>0</v>
      </c>
      <c r="AD12" s="12">
        <f>' B_Populations'!R10</f>
        <v>0</v>
      </c>
      <c r="AE12" s="12">
        <f>IF(AD12=0,0,($K$12/$AD$12)*100000)</f>
        <v>0</v>
      </c>
      <c r="AF12" s="12">
        <f>' B_Populations'!T10</f>
        <v>0</v>
      </c>
      <c r="AG12" s="12">
        <f>IF(AF12=0,0,($L$12/$AF$12)*100000)</f>
        <v>0</v>
      </c>
      <c r="AH12" s="58"/>
      <c r="AI12" s="56"/>
      <c r="AJ12" s="94">
        <f>' B_Populations'!B16</f>
        <v>12315</v>
      </c>
      <c r="AK12" s="13">
        <v>0.35479699999999997</v>
      </c>
      <c r="AM12" s="49" t="str">
        <f>' B_Populations'!A10</f>
        <v>75-84</v>
      </c>
      <c r="AN12" s="59">
        <f t="shared" si="12"/>
        <v>0</v>
      </c>
      <c r="AO12" s="60">
        <f t="shared" si="13"/>
        <v>0</v>
      </c>
      <c r="AP12" s="60">
        <f t="shared" si="14"/>
        <v>0</v>
      </c>
      <c r="AQ12" s="61">
        <f t="shared" si="15"/>
        <v>0</v>
      </c>
      <c r="AR12" s="61">
        <f t="shared" si="16"/>
        <v>0</v>
      </c>
      <c r="AS12" s="61">
        <f t="shared" si="17"/>
        <v>0</v>
      </c>
      <c r="AT12" s="61">
        <f t="shared" si="18"/>
        <v>0</v>
      </c>
      <c r="AU12" s="61">
        <f t="shared" si="19"/>
        <v>0</v>
      </c>
      <c r="AV12" s="61">
        <f t="shared" si="20"/>
        <v>0</v>
      </c>
      <c r="AW12" s="61">
        <f t="shared" si="21"/>
        <v>0</v>
      </c>
    </row>
    <row r="13" spans="1:49" x14ac:dyDescent="0.25">
      <c r="B13" s="92" t="str">
        <f>' B_Populations'!A11</f>
        <v>85+</v>
      </c>
      <c r="C13" s="112"/>
      <c r="D13" s="113"/>
      <c r="E13" s="62"/>
      <c r="F13" s="63"/>
      <c r="G13" s="63"/>
      <c r="H13" s="63"/>
      <c r="I13" s="63"/>
      <c r="J13" s="64"/>
      <c r="K13" s="64"/>
      <c r="L13" s="75"/>
      <c r="M13" s="56"/>
      <c r="N13" s="12">
        <f>' B_Populations'!B11</f>
        <v>0</v>
      </c>
      <c r="O13" s="12">
        <f>IF(N13=0,0,($C$13/$N$13)*100000)</f>
        <v>0</v>
      </c>
      <c r="P13" s="12">
        <f>' B_Populations'!D11</f>
        <v>0</v>
      </c>
      <c r="Q13" s="12">
        <f>IF(P13=0,0,($D$13/$P$13)*100000)</f>
        <v>0</v>
      </c>
      <c r="R13" s="12">
        <f>' B_Populations'!F11</f>
        <v>0</v>
      </c>
      <c r="S13" s="12">
        <f>IF(R13=0,0,($E$13/$R$13)*100000)</f>
        <v>0</v>
      </c>
      <c r="T13" s="12">
        <f>' B_Populations'!H11</f>
        <v>0</v>
      </c>
      <c r="U13" s="12">
        <f>IF(T13=0,0,($F$13/$T$13)*100000)</f>
        <v>0</v>
      </c>
      <c r="V13" s="12">
        <f>' B_Populations'!J11</f>
        <v>0</v>
      </c>
      <c r="W13" s="12">
        <f>IF(V13=0,0,($G$13/$V$13)*100000)</f>
        <v>0</v>
      </c>
      <c r="X13" s="12">
        <f>' B_Populations'!L11</f>
        <v>0</v>
      </c>
      <c r="Y13" s="12">
        <f>IF(X13=0,0,($H$13/$X$13)*100000)</f>
        <v>0</v>
      </c>
      <c r="Z13" s="12">
        <f>' B_Populations'!N11</f>
        <v>0</v>
      </c>
      <c r="AA13" s="12">
        <f>IF(Z13=0,0,($I$13/$Z$13)*100000)</f>
        <v>0</v>
      </c>
      <c r="AB13" s="12">
        <f>' B_Populations'!P11</f>
        <v>0</v>
      </c>
      <c r="AC13" s="12">
        <f>IF(AB13=0,0,($J$13/$AB$13)*100000)</f>
        <v>0</v>
      </c>
      <c r="AD13" s="12">
        <f>' B_Populations'!R11</f>
        <v>0</v>
      </c>
      <c r="AE13" s="12">
        <f>IF(AD13=0,0,($K$13/$AD$13)*100000)</f>
        <v>0</v>
      </c>
      <c r="AF13" s="12">
        <f>' B_Populations'!T11</f>
        <v>0</v>
      </c>
      <c r="AG13" s="12">
        <f>IF(AF13=0,0,($L$13/$AF$13)*100000)</f>
        <v>0</v>
      </c>
      <c r="AH13" s="58"/>
      <c r="AI13" s="56"/>
      <c r="AJ13" s="94">
        <f>' B_Populations'!B17</f>
        <v>4259</v>
      </c>
      <c r="AK13" s="13">
        <v>0.12270200000000001</v>
      </c>
      <c r="AM13" s="49" t="str">
        <f>' B_Populations'!A11</f>
        <v>85+</v>
      </c>
      <c r="AN13" s="59">
        <f t="shared" si="12"/>
        <v>0</v>
      </c>
      <c r="AO13" s="60">
        <f t="shared" si="13"/>
        <v>0</v>
      </c>
      <c r="AP13" s="60">
        <f t="shared" si="14"/>
        <v>0</v>
      </c>
      <c r="AQ13" s="61">
        <f t="shared" si="15"/>
        <v>0</v>
      </c>
      <c r="AR13" s="61">
        <f t="shared" si="16"/>
        <v>0</v>
      </c>
      <c r="AS13" s="61">
        <f t="shared" si="17"/>
        <v>0</v>
      </c>
      <c r="AT13" s="61">
        <f t="shared" si="18"/>
        <v>0</v>
      </c>
      <c r="AU13" s="61">
        <f t="shared" si="19"/>
        <v>0</v>
      </c>
      <c r="AV13" s="61">
        <f t="shared" si="20"/>
        <v>0</v>
      </c>
      <c r="AW13" s="61">
        <f t="shared" si="21"/>
        <v>0</v>
      </c>
    </row>
    <row r="14" spans="1:49" x14ac:dyDescent="0.25">
      <c r="B14" s="76" t="s">
        <v>107</v>
      </c>
      <c r="C14" s="117">
        <f t="shared" ref="C14:L14" si="22">SUM(C11:C13)</f>
        <v>0</v>
      </c>
      <c r="D14" s="118">
        <f t="shared" si="22"/>
        <v>0</v>
      </c>
      <c r="E14" s="118">
        <f t="shared" si="22"/>
        <v>0</v>
      </c>
      <c r="F14" s="119">
        <f t="shared" si="22"/>
        <v>0</v>
      </c>
      <c r="G14" s="119">
        <f t="shared" si="22"/>
        <v>0</v>
      </c>
      <c r="H14" s="119">
        <f t="shared" si="22"/>
        <v>0</v>
      </c>
      <c r="I14" s="119">
        <f t="shared" si="22"/>
        <v>0</v>
      </c>
      <c r="J14" s="119">
        <f t="shared" si="22"/>
        <v>0</v>
      </c>
      <c r="K14" s="119">
        <f t="shared" si="22"/>
        <v>0</v>
      </c>
      <c r="L14" s="119">
        <f t="shared" si="22"/>
        <v>0</v>
      </c>
      <c r="N14" s="12">
        <f>' B_Populations'!B12</f>
        <v>0</v>
      </c>
      <c r="O14" s="67">
        <f>SUM(O11:O13)</f>
        <v>0</v>
      </c>
      <c r="P14" s="12">
        <f>' B_Populations'!D12</f>
        <v>0</v>
      </c>
      <c r="Q14" s="67">
        <f>SUM(Q11:Q13)</f>
        <v>0</v>
      </c>
      <c r="R14" s="12">
        <f>' B_Populations'!F12</f>
        <v>0</v>
      </c>
      <c r="S14" s="67">
        <f>SUM(S11:S13)</f>
        <v>0</v>
      </c>
      <c r="T14" s="12">
        <f>' B_Populations'!H12</f>
        <v>0</v>
      </c>
      <c r="U14" s="67">
        <f>SUM(U11:U13)</f>
        <v>0</v>
      </c>
      <c r="V14" s="12">
        <f>' B_Populations'!J12</f>
        <v>0</v>
      </c>
      <c r="W14" s="67">
        <f>SUM(W11:W13)</f>
        <v>0</v>
      </c>
      <c r="X14" s="12">
        <f>' B_Populations'!L12</f>
        <v>0</v>
      </c>
      <c r="Y14" s="67">
        <f>SUM(Y11:Y13)</f>
        <v>0</v>
      </c>
      <c r="Z14" s="12">
        <f>' B_Populations'!N12</f>
        <v>0</v>
      </c>
      <c r="AA14" s="67">
        <f>SUM(AA11:AA13)</f>
        <v>0</v>
      </c>
      <c r="AB14" s="12">
        <f>' B_Populations'!P12</f>
        <v>0</v>
      </c>
      <c r="AC14" s="67">
        <f>SUM(AC11:AC13)</f>
        <v>0</v>
      </c>
      <c r="AD14" s="12">
        <f>' B_Populations'!R12</f>
        <v>0</v>
      </c>
      <c r="AE14" s="67">
        <f>SUM(AE11:AE13)</f>
        <v>0</v>
      </c>
      <c r="AF14" s="12">
        <f>' B_Populations'!T12</f>
        <v>0</v>
      </c>
      <c r="AG14" s="67">
        <f>SUM(AG11:AG13)</f>
        <v>0</v>
      </c>
      <c r="AH14" s="68"/>
      <c r="AJ14" s="94">
        <f>' B_Populations'!B18</f>
        <v>34710</v>
      </c>
      <c r="AK14" s="69">
        <v>1</v>
      </c>
      <c r="AM14" s="66" t="s">
        <v>107</v>
      </c>
      <c r="AN14" s="59">
        <f t="shared" ref="AN14:AW14" si="23">SUM(AN11:AN13)</f>
        <v>0</v>
      </c>
      <c r="AO14" s="60">
        <f t="shared" si="23"/>
        <v>0</v>
      </c>
      <c r="AP14" s="60">
        <f t="shared" si="23"/>
        <v>0</v>
      </c>
      <c r="AQ14" s="70">
        <f t="shared" si="23"/>
        <v>0</v>
      </c>
      <c r="AR14" s="70">
        <f t="shared" si="23"/>
        <v>0</v>
      </c>
      <c r="AS14" s="70">
        <f t="shared" si="23"/>
        <v>0</v>
      </c>
      <c r="AT14" s="70">
        <f t="shared" si="23"/>
        <v>0</v>
      </c>
      <c r="AU14" s="70">
        <f t="shared" si="23"/>
        <v>0</v>
      </c>
      <c r="AV14" s="70">
        <f t="shared" si="23"/>
        <v>0</v>
      </c>
      <c r="AW14" s="70">
        <f t="shared" si="23"/>
        <v>0</v>
      </c>
    </row>
    <row r="16" spans="1:49" x14ac:dyDescent="0.25">
      <c r="B16" s="77"/>
      <c r="C16" s="77"/>
      <c r="D16" s="78" t="s">
        <v>96</v>
      </c>
      <c r="E16" s="78"/>
      <c r="F16" s="79" t="s">
        <v>97</v>
      </c>
      <c r="G16" s="79"/>
      <c r="H16" s="79"/>
      <c r="I16" s="79"/>
      <c r="J16" s="79"/>
      <c r="K16" s="79"/>
      <c r="L16" s="79"/>
      <c r="AN16" s="20" t="s">
        <v>98</v>
      </c>
    </row>
    <row r="17" spans="2:49" ht="39" x14ac:dyDescent="0.3">
      <c r="B17" s="40" t="s">
        <v>53</v>
      </c>
      <c r="C17" s="41" t="s">
        <v>112</v>
      </c>
      <c r="D17" s="42" t="s">
        <v>113</v>
      </c>
      <c r="E17" s="42" t="s">
        <v>114</v>
      </c>
      <c r="F17" s="43" t="str">
        <f>[1]Populations!I80</f>
        <v>White-Not Hispanic</v>
      </c>
      <c r="G17" s="43" t="str">
        <f>[1]Populations!K80</f>
        <v>Hispanic</v>
      </c>
      <c r="H17" s="43" t="str">
        <f>[1]Populations!M80</f>
        <v>Black-Not Hispanic</v>
      </c>
      <c r="I17" s="43" t="str">
        <f>[1]Populations!O80</f>
        <v>Asian</v>
      </c>
      <c r="J17" s="43" t="str">
        <f>[1]Populations!Q80</f>
        <v>American Indian/Alaska Native</v>
      </c>
      <c r="K17" s="43" t="str">
        <f>[1]Populations!S80</f>
        <v>Other</v>
      </c>
      <c r="L17" s="43" t="str">
        <f>[1]Populations!U80</f>
        <v>Other</v>
      </c>
      <c r="M17" s="44"/>
      <c r="N17" s="45" t="s">
        <v>102</v>
      </c>
      <c r="O17" s="45" t="s">
        <v>103</v>
      </c>
      <c r="P17" s="45" t="s">
        <v>104</v>
      </c>
      <c r="Q17" s="45" t="s">
        <v>103</v>
      </c>
      <c r="R17" s="45" t="s">
        <v>105</v>
      </c>
      <c r="S17" s="45" t="s">
        <v>103</v>
      </c>
      <c r="T17" s="45" t="str">
        <f>' B_Populations'!H8</f>
        <v>White-Not Hispanic</v>
      </c>
      <c r="U17" s="45" t="s">
        <v>103</v>
      </c>
      <c r="V17" s="45" t="str">
        <f>[1]Populations!K80</f>
        <v>Hispanic</v>
      </c>
      <c r="W17" s="45" t="s">
        <v>103</v>
      </c>
      <c r="X17" s="45" t="str">
        <f>' B_Populations'!L8</f>
        <v>Black-Not Hispanic</v>
      </c>
      <c r="Y17" s="45" t="s">
        <v>103</v>
      </c>
      <c r="Z17" s="45" t="str">
        <f>' B_Populations'!N8</f>
        <v>Asian</v>
      </c>
      <c r="AA17" s="45" t="s">
        <v>103</v>
      </c>
      <c r="AB17" s="45" t="str">
        <f>' B_Populations'!P8</f>
        <v>American Indian/Alaska Native</v>
      </c>
      <c r="AC17" s="45" t="s">
        <v>103</v>
      </c>
      <c r="AD17" s="45" t="str">
        <f>' B_Populations'!R8</f>
        <v>Other</v>
      </c>
      <c r="AE17" s="45" t="s">
        <v>103</v>
      </c>
      <c r="AF17" s="45" t="str">
        <f>' B_Populations'!T8</f>
        <v>Other</v>
      </c>
      <c r="AG17" s="45" t="s">
        <v>103</v>
      </c>
      <c r="AH17" s="44"/>
      <c r="AI17" s="44"/>
      <c r="AJ17" s="45" t="s">
        <v>69</v>
      </c>
      <c r="AK17" s="45" t="s">
        <v>111</v>
      </c>
      <c r="AM17" s="45" t="s">
        <v>53</v>
      </c>
      <c r="AN17" s="47" t="s">
        <v>54</v>
      </c>
      <c r="AO17" s="48" t="s">
        <v>55</v>
      </c>
      <c r="AP17" s="48" t="s">
        <v>56</v>
      </c>
      <c r="AQ17" s="43" t="str">
        <f>' B_Populations'!H8</f>
        <v>White-Not Hispanic</v>
      </c>
      <c r="AR17" s="43" t="str">
        <f>' B_Populations'!J8</f>
        <v>Hispanic</v>
      </c>
      <c r="AS17" s="43" t="str">
        <f>' B_Populations'!L8</f>
        <v>Black-Not Hispanic</v>
      </c>
      <c r="AT17" s="43" t="str">
        <f>' B_Populations'!N8</f>
        <v>Asian</v>
      </c>
      <c r="AU17" s="43" t="str">
        <f>' B_Populations'!P8</f>
        <v>American Indian/Alaska Native</v>
      </c>
      <c r="AV17" s="43" t="str">
        <f>' B_Populations'!R8</f>
        <v>Other</v>
      </c>
      <c r="AW17" s="43" t="str">
        <f>' B_Populations'!T8</f>
        <v>Other</v>
      </c>
    </row>
    <row r="18" spans="2:49" x14ac:dyDescent="0.25">
      <c r="B18" s="49" t="str">
        <f>' B_Populations'!A9</f>
        <v>65-74</v>
      </c>
      <c r="C18" s="50"/>
      <c r="D18" s="51"/>
      <c r="E18" s="52"/>
      <c r="F18" s="53"/>
      <c r="G18" s="53"/>
      <c r="H18" s="53"/>
      <c r="I18" s="53"/>
      <c r="J18" s="54"/>
      <c r="K18" s="54"/>
      <c r="L18" s="80"/>
      <c r="M18" s="56"/>
      <c r="N18" s="12">
        <f>' B_Populations'!B9</f>
        <v>0</v>
      </c>
      <c r="O18" s="12">
        <f>IF(N18=0,0,($C$18/$N$18)*100000)</f>
        <v>0</v>
      </c>
      <c r="P18" s="12">
        <f>' B_Populations'!D9</f>
        <v>0</v>
      </c>
      <c r="Q18" s="12">
        <f>IF(P18=0,0,($D$18/$P$18)*100000)</f>
        <v>0</v>
      </c>
      <c r="R18" s="12">
        <f>' B_Populations'!F9</f>
        <v>0</v>
      </c>
      <c r="S18" s="12">
        <f>IF(R18=0,0,($E$18/$R$18)*100000)</f>
        <v>0</v>
      </c>
      <c r="T18" s="12">
        <f>' B_Populations'!H9</f>
        <v>0</v>
      </c>
      <c r="U18" s="12">
        <f>IF(T18=0,0,($F$18/$T$18)*100000)</f>
        <v>0</v>
      </c>
      <c r="V18" s="12">
        <f>' B_Populations'!J9</f>
        <v>0</v>
      </c>
      <c r="W18" s="12">
        <f>IF(V18=0,0,($G$18/$V$18)*100000)</f>
        <v>0</v>
      </c>
      <c r="X18" s="12">
        <f>' B_Populations'!L9</f>
        <v>0</v>
      </c>
      <c r="Y18" s="12">
        <f>IF(X18=0,0,($H$18/$X$18)*100000)</f>
        <v>0</v>
      </c>
      <c r="Z18" s="12">
        <f>' B_Populations'!N9</f>
        <v>0</v>
      </c>
      <c r="AA18" s="12">
        <f>IF(Z18=0,0,($I$18/$Z$18)*100000)</f>
        <v>0</v>
      </c>
      <c r="AB18" s="12">
        <f>' B_Populations'!P9</f>
        <v>0</v>
      </c>
      <c r="AC18" s="12">
        <f>IF(AB18=0,0,($J$18/$AB$18)*100000)</f>
        <v>0</v>
      </c>
      <c r="AD18" s="12">
        <f>' B_Populations'!R9</f>
        <v>0</v>
      </c>
      <c r="AE18" s="12">
        <f>IF(AD18=0,0,($K$18/$AD$18)*100000)</f>
        <v>0</v>
      </c>
      <c r="AF18" s="12">
        <f>' B_Populations'!T9</f>
        <v>0</v>
      </c>
      <c r="AG18" s="12">
        <f>IF(AF18=0,0,($L$18/$AF$18)*100000)</f>
        <v>0</v>
      </c>
      <c r="AH18" s="58"/>
      <c r="AI18" s="56"/>
      <c r="AJ18" s="94">
        <f>' B_Populations'!B15</f>
        <v>18136</v>
      </c>
      <c r="AK18" s="13">
        <v>0.52250099999999999</v>
      </c>
      <c r="AM18" s="49" t="str">
        <f>' B_Populations'!A9</f>
        <v>65-74</v>
      </c>
      <c r="AN18" s="59">
        <f t="shared" ref="AN18:AN20" si="24">O18*AK18</f>
        <v>0</v>
      </c>
      <c r="AO18" s="60">
        <f t="shared" ref="AO18:AO20" si="25">Q18*AK18</f>
        <v>0</v>
      </c>
      <c r="AP18" s="60">
        <f t="shared" ref="AP18:AP20" si="26">S18*AK18</f>
        <v>0</v>
      </c>
      <c r="AQ18" s="61">
        <f t="shared" ref="AQ18:AQ20" si="27">U18*AK18</f>
        <v>0</v>
      </c>
      <c r="AR18" s="61">
        <f t="shared" ref="AR18:AR20" si="28">W18*AK18</f>
        <v>0</v>
      </c>
      <c r="AS18" s="61">
        <f t="shared" ref="AS18:AS20" si="29">Y18*AK18</f>
        <v>0</v>
      </c>
      <c r="AT18" s="61">
        <f t="shared" ref="AT18:AT20" si="30">AA18*AK18</f>
        <v>0</v>
      </c>
      <c r="AU18" s="61">
        <f t="shared" ref="AU18:AU20" si="31">AC18*AK18</f>
        <v>0</v>
      </c>
      <c r="AV18" s="61">
        <f t="shared" ref="AV18:AV20" si="32">AE18*AK18</f>
        <v>0</v>
      </c>
      <c r="AW18" s="61">
        <f t="shared" ref="AW18:AW20" si="33">AG18*AK18</f>
        <v>0</v>
      </c>
    </row>
    <row r="19" spans="2:49" x14ac:dyDescent="0.25">
      <c r="B19" s="92" t="str">
        <f>' B_Populations'!A10</f>
        <v>75-84</v>
      </c>
      <c r="C19" s="112"/>
      <c r="D19" s="113"/>
      <c r="E19" s="62"/>
      <c r="F19" s="63"/>
      <c r="G19" s="63"/>
      <c r="H19" s="63"/>
      <c r="I19" s="63"/>
      <c r="J19" s="64"/>
      <c r="K19" s="64"/>
      <c r="L19" s="81"/>
      <c r="M19" s="56"/>
      <c r="N19" s="12">
        <f>' B_Populations'!B10</f>
        <v>0</v>
      </c>
      <c r="O19" s="12">
        <f>IF(N19=0,0,($C$19/$N$19)*100000)</f>
        <v>0</v>
      </c>
      <c r="P19" s="12">
        <f>' B_Populations'!D10</f>
        <v>0</v>
      </c>
      <c r="Q19" s="12">
        <f>IF(P19=0,0,($D$19/$P$19)*100000)</f>
        <v>0</v>
      </c>
      <c r="R19" s="12">
        <f>' B_Populations'!F10</f>
        <v>0</v>
      </c>
      <c r="S19" s="12">
        <f>IF(R19=0,0,($E$19/$R$19)*100000)</f>
        <v>0</v>
      </c>
      <c r="T19" s="12">
        <f>' B_Populations'!H10</f>
        <v>0</v>
      </c>
      <c r="U19" s="12">
        <f>IF(T19=0,0,($F$19/$T$19)*100000)</f>
        <v>0</v>
      </c>
      <c r="V19" s="12">
        <f>' B_Populations'!J10</f>
        <v>0</v>
      </c>
      <c r="W19" s="12">
        <f>IF(V19=0,0,($G$19/$V$19)*100000)</f>
        <v>0</v>
      </c>
      <c r="X19" s="12">
        <f>' B_Populations'!L10</f>
        <v>0</v>
      </c>
      <c r="Y19" s="12">
        <f>IF(X19=0,0,($H$19/$X$19)*100000)</f>
        <v>0</v>
      </c>
      <c r="Z19" s="12">
        <f>' B_Populations'!N10</f>
        <v>0</v>
      </c>
      <c r="AA19" s="12">
        <f>IF(Z19=0,0,($I$19/$Z$19)*100000)</f>
        <v>0</v>
      </c>
      <c r="AB19" s="12">
        <f>' B_Populations'!P10</f>
        <v>0</v>
      </c>
      <c r="AC19" s="12">
        <f>IF(AB19=0,0,($J$19/$AB$19)*100000)</f>
        <v>0</v>
      </c>
      <c r="AD19" s="12">
        <f>' B_Populations'!R10</f>
        <v>0</v>
      </c>
      <c r="AE19" s="12">
        <f>IF(AD19=0,0,($K$19/$AD$19)*100000)</f>
        <v>0</v>
      </c>
      <c r="AF19" s="12">
        <f>' B_Populations'!T10</f>
        <v>0</v>
      </c>
      <c r="AG19" s="12">
        <f>IF(AF19=0,0,($L$19/$AF$19)*100000)</f>
        <v>0</v>
      </c>
      <c r="AH19" s="58"/>
      <c r="AI19" s="56"/>
      <c r="AJ19" s="94">
        <f>' B_Populations'!B16</f>
        <v>12315</v>
      </c>
      <c r="AK19" s="13">
        <v>0.35479699999999997</v>
      </c>
      <c r="AM19" s="49" t="str">
        <f>' B_Populations'!A10</f>
        <v>75-84</v>
      </c>
      <c r="AN19" s="59">
        <f t="shared" si="24"/>
        <v>0</v>
      </c>
      <c r="AO19" s="60">
        <f t="shared" si="25"/>
        <v>0</v>
      </c>
      <c r="AP19" s="60">
        <f t="shared" si="26"/>
        <v>0</v>
      </c>
      <c r="AQ19" s="61">
        <f t="shared" si="27"/>
        <v>0</v>
      </c>
      <c r="AR19" s="61">
        <f t="shared" si="28"/>
        <v>0</v>
      </c>
      <c r="AS19" s="61">
        <f t="shared" si="29"/>
        <v>0</v>
      </c>
      <c r="AT19" s="61">
        <f t="shared" si="30"/>
        <v>0</v>
      </c>
      <c r="AU19" s="61">
        <f t="shared" si="31"/>
        <v>0</v>
      </c>
      <c r="AV19" s="61">
        <f t="shared" si="32"/>
        <v>0</v>
      </c>
      <c r="AW19" s="61">
        <f t="shared" si="33"/>
        <v>0</v>
      </c>
    </row>
    <row r="20" spans="2:49" x14ac:dyDescent="0.25">
      <c r="B20" s="92" t="str">
        <f>' B_Populations'!A11</f>
        <v>85+</v>
      </c>
      <c r="C20" s="112"/>
      <c r="D20" s="113"/>
      <c r="E20" s="62"/>
      <c r="F20" s="63"/>
      <c r="G20" s="63"/>
      <c r="H20" s="63"/>
      <c r="I20" s="63"/>
      <c r="J20" s="64"/>
      <c r="K20" s="64"/>
      <c r="L20" s="81"/>
      <c r="M20" s="56"/>
      <c r="N20" s="12">
        <f>' B_Populations'!B11</f>
        <v>0</v>
      </c>
      <c r="O20" s="12">
        <f>IF(N20=0,0,($C$20/$N$20)*100000)</f>
        <v>0</v>
      </c>
      <c r="P20" s="12">
        <f>' B_Populations'!D11</f>
        <v>0</v>
      </c>
      <c r="Q20" s="12">
        <f>IF(P20=0,0,($D$20/$P$20)*100000)</f>
        <v>0</v>
      </c>
      <c r="R20" s="12">
        <f>' B_Populations'!F11</f>
        <v>0</v>
      </c>
      <c r="S20" s="12">
        <f>IF(R20=0,0,($E$20/$R$20)*100000)</f>
        <v>0</v>
      </c>
      <c r="T20" s="12">
        <f>' B_Populations'!H11</f>
        <v>0</v>
      </c>
      <c r="U20" s="12">
        <f>IF(T20=0,0,($F$20/$T$20)*100000)</f>
        <v>0</v>
      </c>
      <c r="V20" s="12">
        <f>' B_Populations'!J11</f>
        <v>0</v>
      </c>
      <c r="W20" s="12">
        <f>IF(V20=0,0,($G$20/$V$20)*100000)</f>
        <v>0</v>
      </c>
      <c r="X20" s="12">
        <f>' B_Populations'!L11</f>
        <v>0</v>
      </c>
      <c r="Y20" s="12">
        <f>IF(X20=0,0,($H$20/$X$20)*100000)</f>
        <v>0</v>
      </c>
      <c r="Z20" s="12">
        <f>' B_Populations'!N11</f>
        <v>0</v>
      </c>
      <c r="AA20" s="12">
        <f>IF(Z20=0,0,($I$20/$Z$20)*100000)</f>
        <v>0</v>
      </c>
      <c r="AB20" s="12">
        <f>' B_Populations'!P11</f>
        <v>0</v>
      </c>
      <c r="AC20" s="12">
        <f>IF(AB20=0,0,($J$20/$AB$20)*100000)</f>
        <v>0</v>
      </c>
      <c r="AD20" s="12">
        <f>' B_Populations'!R11</f>
        <v>0</v>
      </c>
      <c r="AE20" s="12">
        <f>IF(AD20=0,0,($K$20/$AD$20)*100000)</f>
        <v>0</v>
      </c>
      <c r="AF20" s="12">
        <f>' B_Populations'!T11</f>
        <v>0</v>
      </c>
      <c r="AG20" s="12">
        <f>IF(AF20=0,0,($L$20/$AF$20)*100000)</f>
        <v>0</v>
      </c>
      <c r="AH20" s="58"/>
      <c r="AI20" s="56"/>
      <c r="AJ20" s="94">
        <f>' B_Populations'!B17</f>
        <v>4259</v>
      </c>
      <c r="AK20" s="13">
        <v>0.12270200000000001</v>
      </c>
      <c r="AM20" s="49" t="str">
        <f>' B_Populations'!A11</f>
        <v>85+</v>
      </c>
      <c r="AN20" s="59">
        <f t="shared" si="24"/>
        <v>0</v>
      </c>
      <c r="AO20" s="60">
        <f t="shared" si="25"/>
        <v>0</v>
      </c>
      <c r="AP20" s="60">
        <f t="shared" si="26"/>
        <v>0</v>
      </c>
      <c r="AQ20" s="61">
        <f t="shared" si="27"/>
        <v>0</v>
      </c>
      <c r="AR20" s="61">
        <f t="shared" si="28"/>
        <v>0</v>
      </c>
      <c r="AS20" s="61">
        <f t="shared" si="29"/>
        <v>0</v>
      </c>
      <c r="AT20" s="61">
        <f t="shared" si="30"/>
        <v>0</v>
      </c>
      <c r="AU20" s="61">
        <f t="shared" si="31"/>
        <v>0</v>
      </c>
      <c r="AV20" s="61">
        <f t="shared" si="32"/>
        <v>0</v>
      </c>
      <c r="AW20" s="61">
        <f t="shared" si="33"/>
        <v>0</v>
      </c>
    </row>
    <row r="21" spans="2:49" x14ac:dyDescent="0.25">
      <c r="B21" s="82" t="s">
        <v>107</v>
      </c>
      <c r="C21" s="120">
        <f t="shared" ref="C21:L21" si="34">SUM(C18:C20)</f>
        <v>0</v>
      </c>
      <c r="D21" s="121">
        <f t="shared" si="34"/>
        <v>0</v>
      </c>
      <c r="E21" s="121">
        <f t="shared" si="34"/>
        <v>0</v>
      </c>
      <c r="F21" s="122">
        <f t="shared" si="34"/>
        <v>0</v>
      </c>
      <c r="G21" s="122">
        <f t="shared" si="34"/>
        <v>0</v>
      </c>
      <c r="H21" s="122">
        <f t="shared" si="34"/>
        <v>0</v>
      </c>
      <c r="I21" s="122">
        <f t="shared" si="34"/>
        <v>0</v>
      </c>
      <c r="J21" s="122">
        <f t="shared" si="34"/>
        <v>0</v>
      </c>
      <c r="K21" s="122">
        <f t="shared" si="34"/>
        <v>0</v>
      </c>
      <c r="L21" s="122">
        <f t="shared" si="34"/>
        <v>0</v>
      </c>
      <c r="N21" s="12">
        <f>' B_Populations'!B12</f>
        <v>0</v>
      </c>
      <c r="O21" s="67">
        <f>SUM(O18:O20)</f>
        <v>0</v>
      </c>
      <c r="P21" s="12">
        <f>' B_Populations'!D12</f>
        <v>0</v>
      </c>
      <c r="Q21" s="67">
        <f>SUM(Q18:Q20)</f>
        <v>0</v>
      </c>
      <c r="R21" s="12">
        <f>' B_Populations'!F12</f>
        <v>0</v>
      </c>
      <c r="S21" s="67">
        <f>SUM(S18:S20)</f>
        <v>0</v>
      </c>
      <c r="T21" s="12">
        <f>' B_Populations'!H12</f>
        <v>0</v>
      </c>
      <c r="U21" s="67">
        <f>SUM(U18:U20)</f>
        <v>0</v>
      </c>
      <c r="V21" s="12">
        <f>' B_Populations'!J12</f>
        <v>0</v>
      </c>
      <c r="W21" s="67">
        <f>SUM(W18:W20)</f>
        <v>0</v>
      </c>
      <c r="X21" s="12">
        <f>' B_Populations'!L12</f>
        <v>0</v>
      </c>
      <c r="Y21" s="67">
        <f>SUM(Y18:Y20)</f>
        <v>0</v>
      </c>
      <c r="Z21" s="12">
        <f>' B_Populations'!N12</f>
        <v>0</v>
      </c>
      <c r="AA21" s="67">
        <f>SUM(AA18:AA20)</f>
        <v>0</v>
      </c>
      <c r="AB21" s="12">
        <f>' B_Populations'!P12</f>
        <v>0</v>
      </c>
      <c r="AC21" s="67">
        <f>SUM(AC18:AC20)</f>
        <v>0</v>
      </c>
      <c r="AD21" s="12">
        <f>' B_Populations'!R12</f>
        <v>0</v>
      </c>
      <c r="AE21" s="67">
        <f>SUM(AE18:AE20)</f>
        <v>0</v>
      </c>
      <c r="AF21" s="12">
        <f>' B_Populations'!T12</f>
        <v>0</v>
      </c>
      <c r="AG21" s="67">
        <f>SUM(AG18:AG20)</f>
        <v>0</v>
      </c>
      <c r="AH21" s="68"/>
      <c r="AJ21" s="94">
        <f>' B_Populations'!B18</f>
        <v>34710</v>
      </c>
      <c r="AK21" s="69">
        <v>1</v>
      </c>
      <c r="AM21" s="66" t="s">
        <v>107</v>
      </c>
      <c r="AN21" s="59">
        <f t="shared" ref="AN21:AW21" si="35">SUM(AN18:AN20)</f>
        <v>0</v>
      </c>
      <c r="AO21" s="60">
        <f t="shared" si="35"/>
        <v>0</v>
      </c>
      <c r="AP21" s="60">
        <f t="shared" si="35"/>
        <v>0</v>
      </c>
      <c r="AQ21" s="70">
        <f t="shared" si="35"/>
        <v>0</v>
      </c>
      <c r="AR21" s="70">
        <f t="shared" si="35"/>
        <v>0</v>
      </c>
      <c r="AS21" s="70">
        <f t="shared" si="35"/>
        <v>0</v>
      </c>
      <c r="AT21" s="70">
        <f t="shared" si="35"/>
        <v>0</v>
      </c>
      <c r="AU21" s="70">
        <f t="shared" si="35"/>
        <v>0</v>
      </c>
      <c r="AV21" s="70">
        <f t="shared" si="35"/>
        <v>0</v>
      </c>
      <c r="AW21" s="70">
        <f t="shared" si="35"/>
        <v>0</v>
      </c>
    </row>
  </sheetData>
  <mergeCells count="2">
    <mergeCell ref="B1:E1"/>
    <mergeCell ref="AM1:AO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22432-A7B8-4640-8B86-8BE643165020}">
  <dimension ref="A1:AV21"/>
  <sheetViews>
    <sheetView zoomScale="80" zoomScaleNormal="80" zoomScaleSheetLayoutView="50" workbookViewId="0">
      <selection activeCell="B2" sqref="B2"/>
    </sheetView>
  </sheetViews>
  <sheetFormatPr defaultColWidth="8.7265625" defaultRowHeight="12.5" x14ac:dyDescent="0.25"/>
  <cols>
    <col min="1" max="1" width="12.269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3" width="11.1796875" style="20" hidden="1" customWidth="1"/>
    <col min="34" max="34" width="6" style="20" customWidth="1"/>
    <col min="35" max="35" width="22.1796875" style="20" customWidth="1"/>
    <col min="36" max="36" width="14.54296875" style="20" hidden="1" customWidth="1"/>
    <col min="37" max="37" width="6" style="20" customWidth="1"/>
    <col min="38" max="38" width="8.81640625" style="20" customWidth="1"/>
    <col min="39" max="40" width="15.54296875" style="20" customWidth="1"/>
    <col min="41" max="41" width="15.1796875" style="20" customWidth="1"/>
    <col min="42" max="42" width="15.453125" style="20" customWidth="1"/>
    <col min="43" max="43" width="15.54296875" style="20" customWidth="1"/>
    <col min="44" max="44" width="15.453125" style="20" customWidth="1"/>
    <col min="45" max="48" width="15.1796875" style="20" customWidth="1"/>
    <col min="49" max="16384" width="8.7265625" style="20"/>
  </cols>
  <sheetData>
    <row r="1" spans="1:48" ht="78.650000000000006" customHeight="1" x14ac:dyDescent="0.25">
      <c r="A1" s="103">
        <f>' B_Populations'!D22</f>
        <v>0</v>
      </c>
      <c r="B1" s="254" t="s">
        <v>223</v>
      </c>
      <c r="C1" s="255"/>
      <c r="D1" s="255"/>
      <c r="E1" s="255"/>
      <c r="F1" s="33" t="s">
        <v>92</v>
      </c>
      <c r="G1" s="34"/>
      <c r="H1" s="34"/>
      <c r="I1" s="34"/>
      <c r="J1" s="34"/>
      <c r="K1" s="34"/>
      <c r="L1" s="34"/>
      <c r="N1" s="106" t="s">
        <v>93</v>
      </c>
      <c r="AI1" s="106" t="s">
        <v>116</v>
      </c>
      <c r="AL1" s="254" t="s">
        <v>95</v>
      </c>
      <c r="AM1" s="255"/>
      <c r="AN1" s="255"/>
      <c r="AO1" s="36"/>
      <c r="AP1" s="36"/>
      <c r="AQ1" s="36"/>
      <c r="AR1" s="36"/>
      <c r="AS1" s="36"/>
      <c r="AT1" s="36"/>
      <c r="AU1" s="36"/>
      <c r="AV1" s="36"/>
    </row>
    <row r="2" spans="1:48" x14ac:dyDescent="0.25">
      <c r="B2" s="37"/>
      <c r="C2" s="37"/>
      <c r="D2" s="38" t="s">
        <v>96</v>
      </c>
      <c r="E2" s="38"/>
      <c r="F2" s="39" t="s">
        <v>97</v>
      </c>
      <c r="G2" s="39"/>
      <c r="H2" s="39"/>
      <c r="I2" s="39"/>
      <c r="J2" s="39"/>
      <c r="K2" s="39"/>
      <c r="L2" s="39"/>
      <c r="AM2" s="20" t="s">
        <v>98</v>
      </c>
    </row>
    <row r="3" spans="1:48" ht="39" x14ac:dyDescent="0.3">
      <c r="B3" s="40" t="s">
        <v>53</v>
      </c>
      <c r="C3" s="41" t="s">
        <v>99</v>
      </c>
      <c r="D3" s="42" t="s">
        <v>100</v>
      </c>
      <c r="E3" s="42" t="s">
        <v>101</v>
      </c>
      <c r="F3" s="43" t="str">
        <f>[1]Populations!I62</f>
        <v>White-Not Hispanic</v>
      </c>
      <c r="G3" s="43" t="str">
        <f>[1]Populations!K62</f>
        <v>Hispanic</v>
      </c>
      <c r="H3" s="43" t="str">
        <f>[1]Populations!M62</f>
        <v>Black-Not Hispanic</v>
      </c>
      <c r="I3" s="43" t="str">
        <f>[1]Populations!O62</f>
        <v>Asian</v>
      </c>
      <c r="J3" s="43" t="str">
        <f>[1]Populations!Q62</f>
        <v>American Indian/Alaska Native</v>
      </c>
      <c r="K3" s="43" t="str">
        <f>[1]Populations!S62</f>
        <v>Other</v>
      </c>
      <c r="L3" s="43" t="str">
        <f>[1]Populations!U62</f>
        <v>Other</v>
      </c>
      <c r="M3" s="44"/>
      <c r="N3" s="45" t="s">
        <v>117</v>
      </c>
      <c r="O3" s="45" t="s">
        <v>103</v>
      </c>
      <c r="P3" s="45" t="s">
        <v>55</v>
      </c>
      <c r="Q3" s="45" t="s">
        <v>103</v>
      </c>
      <c r="R3" s="45" t="s">
        <v>56</v>
      </c>
      <c r="S3" s="45" t="s">
        <v>103</v>
      </c>
      <c r="T3" s="45" t="str">
        <f>' B_Populations'!H26</f>
        <v>White-Not Hispanic</v>
      </c>
      <c r="U3" s="45" t="s">
        <v>103</v>
      </c>
      <c r="V3" s="45" t="str">
        <f>' B_Populations'!J26</f>
        <v>Hispanic</v>
      </c>
      <c r="W3" s="45" t="s">
        <v>103</v>
      </c>
      <c r="X3" s="45" t="str">
        <f>' B_Populations'!L26</f>
        <v>Black-Not Hispanic</v>
      </c>
      <c r="Y3" s="45" t="s">
        <v>103</v>
      </c>
      <c r="Z3" s="45" t="str">
        <f>' B_Populations'!N26</f>
        <v>Asian</v>
      </c>
      <c r="AA3" s="45" t="s">
        <v>103</v>
      </c>
      <c r="AB3" s="45" t="str">
        <f>' B_Populations'!P26</f>
        <v>American Indian/Alaska Native</v>
      </c>
      <c r="AC3" s="45" t="s">
        <v>103</v>
      </c>
      <c r="AD3" s="45" t="str">
        <f>' B_Populations'!R26</f>
        <v>Other</v>
      </c>
      <c r="AE3" s="45" t="s">
        <v>103</v>
      </c>
      <c r="AF3" s="45" t="str">
        <f>' B_Populations'!T26</f>
        <v>Other</v>
      </c>
      <c r="AG3" s="45" t="s">
        <v>103</v>
      </c>
      <c r="AH3" s="44"/>
      <c r="AI3" s="45" t="s">
        <v>69</v>
      </c>
      <c r="AJ3" s="46" t="s">
        <v>111</v>
      </c>
      <c r="AL3" s="45" t="s">
        <v>53</v>
      </c>
      <c r="AM3" s="47" t="s">
        <v>54</v>
      </c>
      <c r="AN3" s="48" t="s">
        <v>55</v>
      </c>
      <c r="AO3" s="48" t="s">
        <v>56</v>
      </c>
      <c r="AP3" s="43" t="str">
        <f>' B_Populations'!H26</f>
        <v>White-Not Hispanic</v>
      </c>
      <c r="AQ3" s="43" t="str">
        <f>' B_Populations'!J26</f>
        <v>Hispanic</v>
      </c>
      <c r="AR3" s="43" t="str">
        <f>' B_Populations'!L26</f>
        <v>Black-Not Hispanic</v>
      </c>
      <c r="AS3" s="43" t="str">
        <f>' B_Populations'!N26</f>
        <v>Asian</v>
      </c>
      <c r="AT3" s="43" t="str">
        <f>' B_Populations'!P26</f>
        <v>American Indian/Alaska Native</v>
      </c>
      <c r="AU3" s="43" t="str">
        <f>' B_Populations'!R26</f>
        <v>Other</v>
      </c>
      <c r="AV3" s="43" t="str">
        <f>' B_Populations'!T26</f>
        <v>Other</v>
      </c>
    </row>
    <row r="4" spans="1:48" x14ac:dyDescent="0.25">
      <c r="B4" s="49" t="str">
        <f>' B_Populations'!A9</f>
        <v>65-74</v>
      </c>
      <c r="C4" s="50"/>
      <c r="D4" s="51"/>
      <c r="E4" s="52"/>
      <c r="F4" s="53"/>
      <c r="G4" s="53"/>
      <c r="H4" s="53"/>
      <c r="I4" s="53"/>
      <c r="J4" s="54"/>
      <c r="K4" s="54"/>
      <c r="L4" s="55"/>
      <c r="M4" s="56"/>
      <c r="N4" s="95">
        <f>' B_Populations'!B27</f>
        <v>0</v>
      </c>
      <c r="O4" s="12">
        <f>IF(N4=0,0,($C$4/$N$4)*100000)</f>
        <v>0</v>
      </c>
      <c r="P4" s="95">
        <f>' B_Populations'!D27</f>
        <v>0</v>
      </c>
      <c r="Q4" s="12">
        <f>IF(P4=0,0,($D$4/$P$4)*100000)</f>
        <v>0</v>
      </c>
      <c r="R4" s="95">
        <f>' B_Populations'!F27</f>
        <v>0</v>
      </c>
      <c r="S4" s="12">
        <f>IF(R4=0,0,($E$4/$R$4)*100000)</f>
        <v>0</v>
      </c>
      <c r="T4" s="95">
        <f>' B_Populations'!H27</f>
        <v>0</v>
      </c>
      <c r="U4" s="12">
        <f>IF(T4=0,0,($F$4/$T$4)*100000)</f>
        <v>0</v>
      </c>
      <c r="V4" s="95">
        <f>' B_Populations'!J27</f>
        <v>0</v>
      </c>
      <c r="W4" s="12">
        <f>IF(V4=0,0,($G$4/$V$4)*100000)</f>
        <v>0</v>
      </c>
      <c r="X4" s="95">
        <f>' B_Populations'!L27</f>
        <v>0</v>
      </c>
      <c r="Y4" s="12">
        <f>IF(X4=0,0,($H$4/$X$4)*100000)</f>
        <v>0</v>
      </c>
      <c r="Z4" s="95">
        <f>' B_Populations'!N27</f>
        <v>0</v>
      </c>
      <c r="AA4" s="12">
        <f>IF(Z4=0,0,($I$4/$Z$4)*100000)</f>
        <v>0</v>
      </c>
      <c r="AB4" s="95">
        <f>' B_Populations'!P27</f>
        <v>0</v>
      </c>
      <c r="AC4" s="12">
        <f>IF(AB4=0,0,($J$4/$AB$4)*100000)</f>
        <v>0</v>
      </c>
      <c r="AD4" s="95">
        <f>' B_Populations'!R27</f>
        <v>0</v>
      </c>
      <c r="AE4" s="12">
        <f>IF(AD4=0,0,($K$4/$AD$4)*100000)</f>
        <v>0</v>
      </c>
      <c r="AF4" s="95">
        <f>' B_Populations'!T27</f>
        <v>0</v>
      </c>
      <c r="AG4" s="12">
        <f>IF(AF4=0,0,($L$4/$AF$4)*100000)</f>
        <v>0</v>
      </c>
      <c r="AH4" s="56"/>
      <c r="AI4" s="94">
        <f>' B_Populations'!B15</f>
        <v>18136</v>
      </c>
      <c r="AJ4" s="13">
        <v>0.52250099999999999</v>
      </c>
      <c r="AK4" s="56"/>
      <c r="AL4" s="49" t="str">
        <f>' B_Populations'!A9</f>
        <v>65-74</v>
      </c>
      <c r="AM4" s="59">
        <f t="shared" ref="AM4:AM6" si="0">O4*AJ4</f>
        <v>0</v>
      </c>
      <c r="AN4" s="60">
        <f t="shared" ref="AN4:AN6" si="1">Q4*AJ4</f>
        <v>0</v>
      </c>
      <c r="AO4" s="60">
        <f t="shared" ref="AO4:AO6" si="2">S4*AJ4</f>
        <v>0</v>
      </c>
      <c r="AP4" s="61">
        <f t="shared" ref="AP4:AP6" si="3">U4*AJ4</f>
        <v>0</v>
      </c>
      <c r="AQ4" s="61">
        <f t="shared" ref="AQ4:AQ6" si="4">W4*AJ4</f>
        <v>0</v>
      </c>
      <c r="AR4" s="61">
        <f t="shared" ref="AR4:AR6" si="5">Y4*AJ4</f>
        <v>0</v>
      </c>
      <c r="AS4" s="61">
        <f t="shared" ref="AS4:AS6" si="6">AA4*AJ4</f>
        <v>0</v>
      </c>
      <c r="AT4" s="61">
        <f t="shared" ref="AT4:AT6" si="7">AC4*AJ4</f>
        <v>0</v>
      </c>
      <c r="AU4" s="61">
        <f t="shared" ref="AU4:AU6" si="8">AE4*AJ4</f>
        <v>0</v>
      </c>
      <c r="AV4" s="61">
        <f t="shared" ref="AV4:AV6" si="9">AG4*AJ4</f>
        <v>0</v>
      </c>
    </row>
    <row r="5" spans="1:48" x14ac:dyDescent="0.25">
      <c r="B5" s="92" t="str">
        <f>' B_Populations'!A10</f>
        <v>75-84</v>
      </c>
      <c r="C5" s="112"/>
      <c r="D5" s="113"/>
      <c r="E5" s="62"/>
      <c r="F5" s="63"/>
      <c r="G5" s="63"/>
      <c r="H5" s="63"/>
      <c r="I5" s="63"/>
      <c r="J5" s="64"/>
      <c r="K5" s="64"/>
      <c r="L5" s="65"/>
      <c r="M5" s="56"/>
      <c r="N5" s="95">
        <f>' B_Populations'!B28</f>
        <v>0</v>
      </c>
      <c r="O5" s="12">
        <f>IF(N5=0,0,($C$5/$N$5)*100000)</f>
        <v>0</v>
      </c>
      <c r="P5" s="95">
        <f>' B_Populations'!D28</f>
        <v>0</v>
      </c>
      <c r="Q5" s="12">
        <f>IF(P5=0,0,($D$5/$P$5)*100000)</f>
        <v>0</v>
      </c>
      <c r="R5" s="95">
        <f>' B_Populations'!F28</f>
        <v>0</v>
      </c>
      <c r="S5" s="12">
        <f>IF(R5=0,0,($E$5/$R$5)*100000)</f>
        <v>0</v>
      </c>
      <c r="T5" s="95">
        <f>' B_Populations'!H28</f>
        <v>0</v>
      </c>
      <c r="U5" s="12">
        <f>IF(T5=0,0,($F$5/$T$5)*100000)</f>
        <v>0</v>
      </c>
      <c r="V5" s="95">
        <f>' B_Populations'!J28</f>
        <v>0</v>
      </c>
      <c r="W5" s="12">
        <f>IF(V5=0,0,($G$5/$V$5)*100000)</f>
        <v>0</v>
      </c>
      <c r="X5" s="95">
        <f>' B_Populations'!L28</f>
        <v>0</v>
      </c>
      <c r="Y5" s="12">
        <f>IF(X5=0,0,($G$5/$X$5)*100000)</f>
        <v>0</v>
      </c>
      <c r="Z5" s="95">
        <f>' B_Populations'!N28</f>
        <v>0</v>
      </c>
      <c r="AA5" s="12">
        <f>IF(Z5=0,0,($I$5/$Z$5)*100000)</f>
        <v>0</v>
      </c>
      <c r="AB5" s="95">
        <f>' B_Populations'!P28</f>
        <v>0</v>
      </c>
      <c r="AC5" s="12">
        <f>IF(AB5=0,0,($J$5/$AB$5)*100000)</f>
        <v>0</v>
      </c>
      <c r="AD5" s="95">
        <f>' B_Populations'!R28</f>
        <v>0</v>
      </c>
      <c r="AE5" s="12">
        <f>IF(AD5=0,0,($K$5/$AD$5)*100000)</f>
        <v>0</v>
      </c>
      <c r="AF5" s="95">
        <f>' B_Populations'!T28</f>
        <v>0</v>
      </c>
      <c r="AG5" s="12">
        <f>IF(AF5=0,0,($L$5/$AF$5)*100000)</f>
        <v>0</v>
      </c>
      <c r="AH5" s="56"/>
      <c r="AI5" s="94">
        <f>' B_Populations'!B16</f>
        <v>12315</v>
      </c>
      <c r="AJ5" s="13">
        <v>0.35479699999999997</v>
      </c>
      <c r="AK5" s="56"/>
      <c r="AL5" s="49" t="str">
        <f>' B_Populations'!A10</f>
        <v>75-84</v>
      </c>
      <c r="AM5" s="59">
        <f t="shared" si="0"/>
        <v>0</v>
      </c>
      <c r="AN5" s="60">
        <f t="shared" si="1"/>
        <v>0</v>
      </c>
      <c r="AO5" s="60">
        <f t="shared" si="2"/>
        <v>0</v>
      </c>
      <c r="AP5" s="61">
        <f t="shared" si="3"/>
        <v>0</v>
      </c>
      <c r="AQ5" s="61">
        <f t="shared" si="4"/>
        <v>0</v>
      </c>
      <c r="AR5" s="61">
        <f t="shared" si="5"/>
        <v>0</v>
      </c>
      <c r="AS5" s="61">
        <f t="shared" si="6"/>
        <v>0</v>
      </c>
      <c r="AT5" s="61">
        <f t="shared" si="7"/>
        <v>0</v>
      </c>
      <c r="AU5" s="61">
        <f t="shared" si="8"/>
        <v>0</v>
      </c>
      <c r="AV5" s="61">
        <f t="shared" si="9"/>
        <v>0</v>
      </c>
    </row>
    <row r="6" spans="1:48" x14ac:dyDescent="0.25">
      <c r="B6" s="92" t="str">
        <f>' B_Populations'!A11</f>
        <v>85+</v>
      </c>
      <c r="C6" s="112"/>
      <c r="D6" s="113"/>
      <c r="E6" s="62"/>
      <c r="F6" s="63"/>
      <c r="G6" s="63"/>
      <c r="H6" s="63"/>
      <c r="I6" s="63"/>
      <c r="J6" s="64"/>
      <c r="K6" s="64"/>
      <c r="L6" s="65"/>
      <c r="M6" s="56"/>
      <c r="N6" s="95">
        <f>' B_Populations'!B29</f>
        <v>0</v>
      </c>
      <c r="O6" s="12">
        <f>IF(N6=0,0,($C$6/$N$6)*100000)</f>
        <v>0</v>
      </c>
      <c r="P6" s="95">
        <f>' B_Populations'!D29</f>
        <v>0</v>
      </c>
      <c r="Q6" s="12">
        <f>IF(P6=0,0,($D$6/$P$6)*100000)</f>
        <v>0</v>
      </c>
      <c r="R6" s="95">
        <f>' B_Populations'!F29</f>
        <v>0</v>
      </c>
      <c r="S6" s="12">
        <f>IF(R6=0,0,($E$6/$R$6)*100000)</f>
        <v>0</v>
      </c>
      <c r="T6" s="95">
        <f>' B_Populations'!H29</f>
        <v>0</v>
      </c>
      <c r="U6" s="12">
        <f>IF(T6=0,0,($F$6/$T$6)*100000)</f>
        <v>0</v>
      </c>
      <c r="V6" s="95">
        <f>' B_Populations'!J29</f>
        <v>0</v>
      </c>
      <c r="W6" s="12">
        <f>IF(V6=0,0,($G$6/$V$6)*100000)</f>
        <v>0</v>
      </c>
      <c r="X6" s="95">
        <f>' B_Populations'!L29</f>
        <v>0</v>
      </c>
      <c r="Y6" s="12">
        <f>IF(X6=0,0,($G$6/$X$6)*100000)</f>
        <v>0</v>
      </c>
      <c r="Z6" s="95">
        <f>' B_Populations'!N29</f>
        <v>0</v>
      </c>
      <c r="AA6" s="12">
        <f>IF(Z6=0,0,($I$6/$Z$6)*100000)</f>
        <v>0</v>
      </c>
      <c r="AB6" s="95">
        <f>' B_Populations'!P29</f>
        <v>0</v>
      </c>
      <c r="AC6" s="12">
        <f>IF(AB6=0,0,($J$6/$AB$6)*100000)</f>
        <v>0</v>
      </c>
      <c r="AD6" s="95">
        <f>' B_Populations'!R29</f>
        <v>0</v>
      </c>
      <c r="AE6" s="12">
        <f>IF(AD6=0,0,($K$6/$AD$6)*100000)</f>
        <v>0</v>
      </c>
      <c r="AF6" s="95">
        <f>' B_Populations'!T29</f>
        <v>0</v>
      </c>
      <c r="AG6" s="12">
        <f>IF(AF6=0,0,($L$6/$AF$6)*100000)</f>
        <v>0</v>
      </c>
      <c r="AH6" s="56"/>
      <c r="AI6" s="94">
        <f>' B_Populations'!B17</f>
        <v>4259</v>
      </c>
      <c r="AJ6" s="13">
        <v>0.12270200000000001</v>
      </c>
      <c r="AK6" s="56"/>
      <c r="AL6" s="92" t="str">
        <f>' B_Populations'!A11</f>
        <v>85+</v>
      </c>
      <c r="AM6" s="59">
        <f t="shared" si="0"/>
        <v>0</v>
      </c>
      <c r="AN6" s="60">
        <f t="shared" si="1"/>
        <v>0</v>
      </c>
      <c r="AO6" s="60">
        <f t="shared" si="2"/>
        <v>0</v>
      </c>
      <c r="AP6" s="61">
        <f t="shared" si="3"/>
        <v>0</v>
      </c>
      <c r="AQ6" s="61">
        <f t="shared" si="4"/>
        <v>0</v>
      </c>
      <c r="AR6" s="61">
        <f t="shared" si="5"/>
        <v>0</v>
      </c>
      <c r="AS6" s="61">
        <f t="shared" si="6"/>
        <v>0</v>
      </c>
      <c r="AT6" s="61">
        <f t="shared" si="7"/>
        <v>0</v>
      </c>
      <c r="AU6" s="61">
        <f t="shared" si="8"/>
        <v>0</v>
      </c>
      <c r="AV6" s="61">
        <f t="shared" si="9"/>
        <v>0</v>
      </c>
    </row>
    <row r="7" spans="1:48" x14ac:dyDescent="0.25">
      <c r="B7" s="66" t="s">
        <v>107</v>
      </c>
      <c r="C7" s="114">
        <f t="shared" ref="C7:L7" si="10">SUM(C4:C6)</f>
        <v>0</v>
      </c>
      <c r="D7" s="115">
        <f t="shared" si="10"/>
        <v>0</v>
      </c>
      <c r="E7" s="115">
        <f t="shared" si="10"/>
        <v>0</v>
      </c>
      <c r="F7" s="116">
        <f t="shared" si="10"/>
        <v>0</v>
      </c>
      <c r="G7" s="116">
        <f t="shared" si="10"/>
        <v>0</v>
      </c>
      <c r="H7" s="116">
        <f t="shared" si="10"/>
        <v>0</v>
      </c>
      <c r="I7" s="116">
        <f t="shared" si="10"/>
        <v>0</v>
      </c>
      <c r="J7" s="116">
        <f t="shared" si="10"/>
        <v>0</v>
      </c>
      <c r="K7" s="116">
        <f t="shared" si="10"/>
        <v>0</v>
      </c>
      <c r="L7" s="116">
        <f t="shared" si="10"/>
        <v>0</v>
      </c>
      <c r="N7" s="95">
        <f>' B_Populations'!B30</f>
        <v>0</v>
      </c>
      <c r="O7" s="67">
        <f>SUM(O4:O6)</f>
        <v>0</v>
      </c>
      <c r="P7" s="95">
        <f>' B_Populations'!D30</f>
        <v>0</v>
      </c>
      <c r="Q7" s="67">
        <f>SUM(Q4:Q6)</f>
        <v>0</v>
      </c>
      <c r="R7" s="95">
        <f>' B_Populations'!F30</f>
        <v>0</v>
      </c>
      <c r="S7" s="67">
        <f>SUM(S4:S6)</f>
        <v>0</v>
      </c>
      <c r="T7" s="95">
        <f>' B_Populations'!H30</f>
        <v>0</v>
      </c>
      <c r="U7" s="67">
        <f>SUM(U4:U6)</f>
        <v>0</v>
      </c>
      <c r="V7" s="95">
        <f>' B_Populations'!J30</f>
        <v>0</v>
      </c>
      <c r="W7" s="67">
        <f>SUM(W4:W6)</f>
        <v>0</v>
      </c>
      <c r="X7" s="95">
        <f>' B_Populations'!L30</f>
        <v>0</v>
      </c>
      <c r="Y7" s="67">
        <f>SUM(Y4:Y6)</f>
        <v>0</v>
      </c>
      <c r="Z7" s="95">
        <f>' B_Populations'!N30</f>
        <v>0</v>
      </c>
      <c r="AA7" s="67">
        <f>SUM(AA4:AA6)</f>
        <v>0</v>
      </c>
      <c r="AB7" s="95">
        <f>' B_Populations'!P30</f>
        <v>0</v>
      </c>
      <c r="AC7" s="67">
        <f>SUM(AC4:AC6)</f>
        <v>0</v>
      </c>
      <c r="AD7" s="95">
        <f>' B_Populations'!R30</f>
        <v>0</v>
      </c>
      <c r="AE7" s="67">
        <f>SUM(AE4:AE6)</f>
        <v>0</v>
      </c>
      <c r="AF7" s="95">
        <f>' B_Populations'!T30</f>
        <v>0</v>
      </c>
      <c r="AG7" s="67">
        <f>SUM(AG4:AG6)</f>
        <v>0</v>
      </c>
      <c r="AI7" s="94">
        <f>' B_Populations'!B18</f>
        <v>34710</v>
      </c>
      <c r="AJ7" s="69">
        <v>1</v>
      </c>
      <c r="AL7" s="49" t="str">
        <f>[1]Populations!B22</f>
        <v>Total</v>
      </c>
      <c r="AM7" s="59">
        <f t="shared" ref="AM7:AV7" si="11">SUM(AM4:AM6)</f>
        <v>0</v>
      </c>
      <c r="AN7" s="60">
        <f t="shared" si="11"/>
        <v>0</v>
      </c>
      <c r="AO7" s="60">
        <f t="shared" si="11"/>
        <v>0</v>
      </c>
      <c r="AP7" s="70">
        <f t="shared" si="11"/>
        <v>0</v>
      </c>
      <c r="AQ7" s="70">
        <f t="shared" si="11"/>
        <v>0</v>
      </c>
      <c r="AR7" s="70">
        <f t="shared" si="11"/>
        <v>0</v>
      </c>
      <c r="AS7" s="70">
        <f t="shared" si="11"/>
        <v>0</v>
      </c>
      <c r="AT7" s="70">
        <f t="shared" si="11"/>
        <v>0</v>
      </c>
      <c r="AU7" s="70">
        <f t="shared" si="11"/>
        <v>0</v>
      </c>
      <c r="AV7" s="70">
        <f t="shared" si="11"/>
        <v>0</v>
      </c>
    </row>
    <row r="9" spans="1:48" x14ac:dyDescent="0.25">
      <c r="B9" s="71"/>
      <c r="C9" s="71"/>
      <c r="D9" s="72" t="s">
        <v>96</v>
      </c>
      <c r="E9" s="72"/>
      <c r="F9" s="73" t="s">
        <v>97</v>
      </c>
      <c r="G9" s="73"/>
      <c r="H9" s="73"/>
      <c r="I9" s="73"/>
      <c r="J9" s="73"/>
      <c r="K9" s="73"/>
      <c r="L9" s="73"/>
      <c r="AM9" s="20" t="s">
        <v>98</v>
      </c>
    </row>
    <row r="10" spans="1:48" ht="52" customHeight="1" x14ac:dyDescent="0.3">
      <c r="B10" s="40" t="s">
        <v>53</v>
      </c>
      <c r="C10" s="41" t="s">
        <v>108</v>
      </c>
      <c r="D10" s="42" t="s">
        <v>109</v>
      </c>
      <c r="E10" s="42" t="s">
        <v>110</v>
      </c>
      <c r="F10" s="43" t="str">
        <f>[1]Populations!I62</f>
        <v>White-Not Hispanic</v>
      </c>
      <c r="G10" s="43" t="str">
        <f>[1]Populations!K62</f>
        <v>Hispanic</v>
      </c>
      <c r="H10" s="43" t="str">
        <f>[1]Populations!M62</f>
        <v>Black-Not Hispanic</v>
      </c>
      <c r="I10" s="43" t="str">
        <f>[1]Populations!O62</f>
        <v>Asian</v>
      </c>
      <c r="J10" s="43" t="str">
        <f>[1]Populations!Q62</f>
        <v>American Indian/Alaska Native</v>
      </c>
      <c r="K10" s="43" t="str">
        <f>[1]Populations!S62</f>
        <v>Other</v>
      </c>
      <c r="L10" s="43" t="str">
        <f>[1]Populations!U62</f>
        <v>Other</v>
      </c>
      <c r="M10" s="44"/>
      <c r="N10" s="45" t="s">
        <v>117</v>
      </c>
      <c r="O10" s="45" t="s">
        <v>103</v>
      </c>
      <c r="P10" s="45" t="s">
        <v>55</v>
      </c>
      <c r="Q10" s="45" t="s">
        <v>103</v>
      </c>
      <c r="R10" s="45" t="s">
        <v>56</v>
      </c>
      <c r="S10" s="45" t="s">
        <v>103</v>
      </c>
      <c r="T10" s="45" t="str">
        <f>' B_Populations'!H26</f>
        <v>White-Not Hispanic</v>
      </c>
      <c r="U10" s="45" t="s">
        <v>103</v>
      </c>
      <c r="V10" s="45" t="str">
        <f>' B_Populations'!J26</f>
        <v>Hispanic</v>
      </c>
      <c r="W10" s="45" t="s">
        <v>103</v>
      </c>
      <c r="X10" s="45" t="str">
        <f>' B_Populations'!L26</f>
        <v>Black-Not Hispanic</v>
      </c>
      <c r="Y10" s="45" t="s">
        <v>103</v>
      </c>
      <c r="Z10" s="45" t="str">
        <f>' B_Populations'!N26</f>
        <v>Asian</v>
      </c>
      <c r="AA10" s="45" t="s">
        <v>103</v>
      </c>
      <c r="AB10" s="45" t="str">
        <f>' B_Populations'!P26</f>
        <v>American Indian/Alaska Native</v>
      </c>
      <c r="AC10" s="45" t="s">
        <v>103</v>
      </c>
      <c r="AD10" s="45" t="str">
        <f>' B_Populations'!R26</f>
        <v>Other</v>
      </c>
      <c r="AE10" s="45" t="s">
        <v>103</v>
      </c>
      <c r="AF10" s="45" t="str">
        <f>' B_Populations'!T26</f>
        <v>Other</v>
      </c>
      <c r="AG10" s="45" t="s">
        <v>103</v>
      </c>
      <c r="AH10" s="44"/>
      <c r="AI10" s="45" t="s">
        <v>69</v>
      </c>
      <c r="AJ10" s="45" t="s">
        <v>111</v>
      </c>
      <c r="AL10" s="45" t="s">
        <v>53</v>
      </c>
      <c r="AM10" s="47" t="s">
        <v>54</v>
      </c>
      <c r="AN10" s="48" t="s">
        <v>55</v>
      </c>
      <c r="AO10" s="48" t="s">
        <v>56</v>
      </c>
      <c r="AP10" s="43" t="str">
        <f>' B_Populations'!H26</f>
        <v>White-Not Hispanic</v>
      </c>
      <c r="AQ10" s="43" t="str">
        <f>' B_Populations'!J26</f>
        <v>Hispanic</v>
      </c>
      <c r="AR10" s="43" t="str">
        <f>' B_Populations'!L26</f>
        <v>Black-Not Hispanic</v>
      </c>
      <c r="AS10" s="43" t="str">
        <f>' B_Populations'!N26</f>
        <v>Asian</v>
      </c>
      <c r="AT10" s="43" t="str">
        <f>' B_Populations'!P26</f>
        <v>American Indian/Alaska Native</v>
      </c>
      <c r="AU10" s="43" t="str">
        <f>' B_Populations'!R26</f>
        <v>Other</v>
      </c>
      <c r="AV10" s="43" t="str">
        <f>' B_Populations'!T26</f>
        <v>Other</v>
      </c>
    </row>
    <row r="11" spans="1:48" x14ac:dyDescent="0.25">
      <c r="B11" s="49" t="str">
        <f>' B_Populations'!A9</f>
        <v>65-74</v>
      </c>
      <c r="C11" s="50"/>
      <c r="D11" s="51"/>
      <c r="E11" s="52"/>
      <c r="F11" s="53"/>
      <c r="G11" s="53"/>
      <c r="H11" s="53"/>
      <c r="I11" s="53"/>
      <c r="J11" s="54"/>
      <c r="K11" s="54"/>
      <c r="L11" s="74"/>
      <c r="M11" s="56"/>
      <c r="N11" s="95">
        <f>' B_Populations'!B27</f>
        <v>0</v>
      </c>
      <c r="O11" s="12">
        <f>IF(N11=0,0,($C$11/$N$11)*100000)</f>
        <v>0</v>
      </c>
      <c r="P11" s="95">
        <f>' B_Populations'!D27</f>
        <v>0</v>
      </c>
      <c r="Q11" s="12">
        <f>IF(P11=0,0,($D$11/$P$11)*100000)</f>
        <v>0</v>
      </c>
      <c r="R11" s="95">
        <f>' B_Populations'!F27</f>
        <v>0</v>
      </c>
      <c r="S11" s="12">
        <f>IF(R11=0,0,($E$11/$R$11)*100000)</f>
        <v>0</v>
      </c>
      <c r="T11" s="95">
        <f>' B_Populations'!H27</f>
        <v>0</v>
      </c>
      <c r="U11" s="12">
        <f>IF(T11=0,0,($F$11/$T$11)*100000)</f>
        <v>0</v>
      </c>
      <c r="V11" s="95">
        <f>' B_Populations'!J27</f>
        <v>0</v>
      </c>
      <c r="W11" s="12">
        <f>IF(V11=0,0,($G$11/$V$11)*100000)</f>
        <v>0</v>
      </c>
      <c r="X11" s="95">
        <f>' B_Populations'!L27</f>
        <v>0</v>
      </c>
      <c r="Y11" s="12">
        <f>IF(X11=0,0,($H$11/$X$11)*100000)</f>
        <v>0</v>
      </c>
      <c r="Z11" s="95">
        <f>' B_Populations'!N27</f>
        <v>0</v>
      </c>
      <c r="AA11" s="12">
        <f>IF(Z11=0,0,($I$11/$Z$11)*100000)</f>
        <v>0</v>
      </c>
      <c r="AB11" s="95">
        <f>' B_Populations'!P27</f>
        <v>0</v>
      </c>
      <c r="AC11" s="12">
        <f>IF(AB11=0,0,($J$11/$AB$11)*100000)</f>
        <v>0</v>
      </c>
      <c r="AD11" s="95">
        <f>' B_Populations'!R27</f>
        <v>0</v>
      </c>
      <c r="AE11" s="12">
        <f>IF(AD11=0,0,($K$11/$AD$11)*100000)</f>
        <v>0</v>
      </c>
      <c r="AF11" s="95">
        <f>' B_Populations'!T27</f>
        <v>0</v>
      </c>
      <c r="AG11" s="12">
        <f>IF(AF11=0,0,($L$11/$AF$11)*100000)</f>
        <v>0</v>
      </c>
      <c r="AH11" s="56"/>
      <c r="AI11" s="94">
        <f>' B_Populations'!B15</f>
        <v>18136</v>
      </c>
      <c r="AJ11" s="13">
        <v>0.52250099999999999</v>
      </c>
      <c r="AL11" s="49" t="str">
        <f>' B_Populations'!A9</f>
        <v>65-74</v>
      </c>
      <c r="AM11" s="83">
        <f t="shared" ref="AM11:AM13" si="12">O11*AJ11</f>
        <v>0</v>
      </c>
      <c r="AN11" s="84">
        <f t="shared" ref="AN11:AN13" si="13">Q11*AJ11</f>
        <v>0</v>
      </c>
      <c r="AO11" s="84">
        <f t="shared" ref="AO11:AO13" si="14">S11*AJ11</f>
        <v>0</v>
      </c>
      <c r="AP11" s="85">
        <f t="shared" ref="AP11:AP13" si="15">U11*AJ11</f>
        <v>0</v>
      </c>
      <c r="AQ11" s="85">
        <f t="shared" ref="AQ11:AQ13" si="16">W11*AJ11</f>
        <v>0</v>
      </c>
      <c r="AR11" s="85">
        <f t="shared" ref="AR11:AR13" si="17">Y11*AJ11</f>
        <v>0</v>
      </c>
      <c r="AS11" s="85">
        <f t="shared" ref="AS11:AS13" si="18">AA11*AJ11</f>
        <v>0</v>
      </c>
      <c r="AT11" s="85">
        <f t="shared" ref="AT11:AT13" si="19">AC11*AJ11</f>
        <v>0</v>
      </c>
      <c r="AU11" s="85">
        <f t="shared" ref="AU11:AU13" si="20">AE11*AJ11</f>
        <v>0</v>
      </c>
      <c r="AV11" s="85">
        <f t="shared" ref="AV11:AV13" si="21">AG11*AJ11</f>
        <v>0</v>
      </c>
    </row>
    <row r="12" spans="1:48" x14ac:dyDescent="0.25">
      <c r="B12" s="92" t="str">
        <f>' B_Populations'!A10</f>
        <v>75-84</v>
      </c>
      <c r="C12" s="112"/>
      <c r="D12" s="113"/>
      <c r="E12" s="62"/>
      <c r="F12" s="63"/>
      <c r="G12" s="63"/>
      <c r="H12" s="63"/>
      <c r="I12" s="63"/>
      <c r="J12" s="64"/>
      <c r="K12" s="64"/>
      <c r="L12" s="75"/>
      <c r="M12" s="56"/>
      <c r="N12" s="95">
        <f>' B_Populations'!B28</f>
        <v>0</v>
      </c>
      <c r="O12" s="12">
        <f>IF(N12=0,0,($C$12/$N$12)*100000)</f>
        <v>0</v>
      </c>
      <c r="P12" s="95">
        <f>' B_Populations'!D28</f>
        <v>0</v>
      </c>
      <c r="Q12" s="12">
        <f>IF(P12=0,0,($D$12/$P$12)*100000)</f>
        <v>0</v>
      </c>
      <c r="R12" s="95">
        <f>' B_Populations'!F28</f>
        <v>0</v>
      </c>
      <c r="S12" s="12">
        <f>IF(R12=0,0,($E$12/$R$12)*100000)</f>
        <v>0</v>
      </c>
      <c r="T12" s="95">
        <f>' B_Populations'!H28</f>
        <v>0</v>
      </c>
      <c r="U12" s="12">
        <f>IF(T12=0,0,($F$12/$T$12)*100000)</f>
        <v>0</v>
      </c>
      <c r="V12" s="95">
        <f>' B_Populations'!J28</f>
        <v>0</v>
      </c>
      <c r="W12" s="12">
        <f>IF(V12=0,0,($G$12/$V$12)*100000)</f>
        <v>0</v>
      </c>
      <c r="X12" s="95">
        <f>' B_Populations'!L28</f>
        <v>0</v>
      </c>
      <c r="Y12" s="12">
        <f>IF(X12=0,0,($H$12/$X$12)*100000)</f>
        <v>0</v>
      </c>
      <c r="Z12" s="95">
        <f>' B_Populations'!N28</f>
        <v>0</v>
      </c>
      <c r="AA12" s="12">
        <f>IF(Z12=0,0,($I$12/$Z$12)*100000)</f>
        <v>0</v>
      </c>
      <c r="AB12" s="95">
        <f>' B_Populations'!P28</f>
        <v>0</v>
      </c>
      <c r="AC12" s="12">
        <f>IF(AB12=0,0,($J$12/$AB$12)*100000)</f>
        <v>0</v>
      </c>
      <c r="AD12" s="95">
        <f>' B_Populations'!R28</f>
        <v>0</v>
      </c>
      <c r="AE12" s="12">
        <f>IF(AD12=0,0,($K$12/$AD$12)*100000)</f>
        <v>0</v>
      </c>
      <c r="AF12" s="95">
        <f>' B_Populations'!T28</f>
        <v>0</v>
      </c>
      <c r="AG12" s="12">
        <f>IF(AF12=0,0,($L$12/$AF$12)*100000)</f>
        <v>0</v>
      </c>
      <c r="AH12" s="56"/>
      <c r="AI12" s="94">
        <f>' B_Populations'!B16</f>
        <v>12315</v>
      </c>
      <c r="AJ12" s="13">
        <v>0.35479699999999997</v>
      </c>
      <c r="AL12" s="49" t="str">
        <f>' B_Populations'!A10</f>
        <v>75-84</v>
      </c>
      <c r="AM12" s="83">
        <f t="shared" si="12"/>
        <v>0</v>
      </c>
      <c r="AN12" s="84">
        <f t="shared" si="13"/>
        <v>0</v>
      </c>
      <c r="AO12" s="84">
        <f t="shared" si="14"/>
        <v>0</v>
      </c>
      <c r="AP12" s="85">
        <f t="shared" si="15"/>
        <v>0</v>
      </c>
      <c r="AQ12" s="85">
        <f t="shared" si="16"/>
        <v>0</v>
      </c>
      <c r="AR12" s="85">
        <f t="shared" si="17"/>
        <v>0</v>
      </c>
      <c r="AS12" s="85">
        <f t="shared" si="18"/>
        <v>0</v>
      </c>
      <c r="AT12" s="85">
        <f t="shared" si="19"/>
        <v>0</v>
      </c>
      <c r="AU12" s="85">
        <f t="shared" si="20"/>
        <v>0</v>
      </c>
      <c r="AV12" s="85">
        <f t="shared" si="21"/>
        <v>0</v>
      </c>
    </row>
    <row r="13" spans="1:48" x14ac:dyDescent="0.25">
      <c r="B13" s="92" t="str">
        <f>' B_Populations'!A11</f>
        <v>85+</v>
      </c>
      <c r="C13" s="112"/>
      <c r="D13" s="113"/>
      <c r="E13" s="62"/>
      <c r="F13" s="63"/>
      <c r="G13" s="63"/>
      <c r="H13" s="63"/>
      <c r="I13" s="63"/>
      <c r="J13" s="64"/>
      <c r="K13" s="64"/>
      <c r="L13" s="75"/>
      <c r="M13" s="56"/>
      <c r="N13" s="95">
        <f>' B_Populations'!B29</f>
        <v>0</v>
      </c>
      <c r="O13" s="12">
        <f>IF(N13=0,0,($C$13/$N$13)*100000)</f>
        <v>0</v>
      </c>
      <c r="P13" s="95">
        <f>' B_Populations'!D29</f>
        <v>0</v>
      </c>
      <c r="Q13" s="12">
        <f>IF(P13=0,0,($D$13/$P$13)*100000)</f>
        <v>0</v>
      </c>
      <c r="R13" s="95">
        <f>' B_Populations'!F29</f>
        <v>0</v>
      </c>
      <c r="S13" s="12">
        <f>IF(R13=0,0,($E$13/$R$13)*100000)</f>
        <v>0</v>
      </c>
      <c r="T13" s="95">
        <f>' B_Populations'!H29</f>
        <v>0</v>
      </c>
      <c r="U13" s="12">
        <f>IF(T13=0,0,($F$13/$T$13)*100000)</f>
        <v>0</v>
      </c>
      <c r="V13" s="95">
        <f>' B_Populations'!J29</f>
        <v>0</v>
      </c>
      <c r="W13" s="12">
        <f>IF(V13=0,0,($G$13/$V$13)*100000)</f>
        <v>0</v>
      </c>
      <c r="X13" s="95">
        <f>' B_Populations'!L29</f>
        <v>0</v>
      </c>
      <c r="Y13" s="12">
        <f>IF(X13=0,0,($H$13/$X$13)*100000)</f>
        <v>0</v>
      </c>
      <c r="Z13" s="95">
        <f>' B_Populations'!N29</f>
        <v>0</v>
      </c>
      <c r="AA13" s="12">
        <f>IF(Z13=0,0,($I$13/$Z$13)*100000)</f>
        <v>0</v>
      </c>
      <c r="AB13" s="95">
        <f>' B_Populations'!P29</f>
        <v>0</v>
      </c>
      <c r="AC13" s="12">
        <f>IF(AB13=0,0,($J$13/$AB$13)*100000)</f>
        <v>0</v>
      </c>
      <c r="AD13" s="95">
        <f>' B_Populations'!R29</f>
        <v>0</v>
      </c>
      <c r="AE13" s="12">
        <f>IF(AD13=0,0,($K$13/$AD$13)*100000)</f>
        <v>0</v>
      </c>
      <c r="AF13" s="95">
        <f>' B_Populations'!T29</f>
        <v>0</v>
      </c>
      <c r="AG13" s="12">
        <f>IF(AF13=0,0,($L$13/$AF$13)*100000)</f>
        <v>0</v>
      </c>
      <c r="AH13" s="56"/>
      <c r="AI13" s="94">
        <f>' B_Populations'!B17</f>
        <v>4259</v>
      </c>
      <c r="AJ13" s="13">
        <v>0.12270200000000001</v>
      </c>
      <c r="AL13" s="49" t="str">
        <f>' B_Populations'!A11</f>
        <v>85+</v>
      </c>
      <c r="AM13" s="83">
        <f t="shared" si="12"/>
        <v>0</v>
      </c>
      <c r="AN13" s="84">
        <f t="shared" si="13"/>
        <v>0</v>
      </c>
      <c r="AO13" s="84">
        <f t="shared" si="14"/>
        <v>0</v>
      </c>
      <c r="AP13" s="85">
        <f t="shared" si="15"/>
        <v>0</v>
      </c>
      <c r="AQ13" s="85">
        <f t="shared" si="16"/>
        <v>0</v>
      </c>
      <c r="AR13" s="85">
        <f t="shared" si="17"/>
        <v>0</v>
      </c>
      <c r="AS13" s="85">
        <f t="shared" si="18"/>
        <v>0</v>
      </c>
      <c r="AT13" s="85">
        <f t="shared" si="19"/>
        <v>0</v>
      </c>
      <c r="AU13" s="85">
        <f t="shared" si="20"/>
        <v>0</v>
      </c>
      <c r="AV13" s="85">
        <f t="shared" si="21"/>
        <v>0</v>
      </c>
    </row>
    <row r="14" spans="1:48" x14ac:dyDescent="0.25">
      <c r="B14" s="76" t="s">
        <v>107</v>
      </c>
      <c r="C14" s="117">
        <f t="shared" ref="C14:L14" si="22">SUM(C11:C13)</f>
        <v>0</v>
      </c>
      <c r="D14" s="118">
        <f t="shared" si="22"/>
        <v>0</v>
      </c>
      <c r="E14" s="118">
        <f t="shared" si="22"/>
        <v>0</v>
      </c>
      <c r="F14" s="119">
        <f t="shared" si="22"/>
        <v>0</v>
      </c>
      <c r="G14" s="119">
        <f t="shared" si="22"/>
        <v>0</v>
      </c>
      <c r="H14" s="119">
        <f t="shared" si="22"/>
        <v>0</v>
      </c>
      <c r="I14" s="119">
        <f t="shared" si="22"/>
        <v>0</v>
      </c>
      <c r="J14" s="119">
        <f t="shared" si="22"/>
        <v>0</v>
      </c>
      <c r="K14" s="119">
        <f t="shared" si="22"/>
        <v>0</v>
      </c>
      <c r="L14" s="119">
        <f t="shared" si="22"/>
        <v>0</v>
      </c>
      <c r="N14" s="95">
        <f>' B_Populations'!B30</f>
        <v>0</v>
      </c>
      <c r="O14" s="67">
        <f>SUM(O11:O13)</f>
        <v>0</v>
      </c>
      <c r="P14" s="95">
        <f>' B_Populations'!D30</f>
        <v>0</v>
      </c>
      <c r="Q14" s="67">
        <f>SUM(Q11:Q13)</f>
        <v>0</v>
      </c>
      <c r="R14" s="95">
        <f>' B_Populations'!F30</f>
        <v>0</v>
      </c>
      <c r="S14" s="67">
        <f>SUM(S11:S13)</f>
        <v>0</v>
      </c>
      <c r="T14" s="95">
        <f>' B_Populations'!H30</f>
        <v>0</v>
      </c>
      <c r="U14" s="67">
        <f>SUM(U11:U13)</f>
        <v>0</v>
      </c>
      <c r="V14" s="95">
        <f>' B_Populations'!J30</f>
        <v>0</v>
      </c>
      <c r="W14" s="67">
        <f>SUM(W11:W13)</f>
        <v>0</v>
      </c>
      <c r="X14" s="95">
        <f>' B_Populations'!L30</f>
        <v>0</v>
      </c>
      <c r="Y14" s="67">
        <f>SUM(Y11:Y13)</f>
        <v>0</v>
      </c>
      <c r="Z14" s="95">
        <f>' B_Populations'!N30</f>
        <v>0</v>
      </c>
      <c r="AA14" s="67">
        <f>SUM(AA11:AA13)</f>
        <v>0</v>
      </c>
      <c r="AB14" s="95">
        <f>' B_Populations'!P30</f>
        <v>0</v>
      </c>
      <c r="AC14" s="67">
        <f>SUM(AC11:AC13)</f>
        <v>0</v>
      </c>
      <c r="AD14" s="95">
        <f>' B_Populations'!R30</f>
        <v>0</v>
      </c>
      <c r="AE14" s="67">
        <f>SUM(AE11:AE13)</f>
        <v>0</v>
      </c>
      <c r="AF14" s="95">
        <f>' B_Populations'!T30</f>
        <v>0</v>
      </c>
      <c r="AG14" s="67">
        <f>SUM(AG11:AG13)</f>
        <v>0</v>
      </c>
      <c r="AI14" s="94">
        <f>' B_Populations'!B18</f>
        <v>34710</v>
      </c>
      <c r="AJ14" s="69">
        <v>1</v>
      </c>
      <c r="AL14" s="49" t="str">
        <f>[1]Populations!B22</f>
        <v>Total</v>
      </c>
      <c r="AM14" s="83">
        <f t="shared" ref="AM14:AV14" si="23">SUM(AM11:AM13)</f>
        <v>0</v>
      </c>
      <c r="AN14" s="84">
        <f t="shared" si="23"/>
        <v>0</v>
      </c>
      <c r="AO14" s="84">
        <f t="shared" si="23"/>
        <v>0</v>
      </c>
      <c r="AP14" s="86">
        <f t="shared" si="23"/>
        <v>0</v>
      </c>
      <c r="AQ14" s="86">
        <f t="shared" si="23"/>
        <v>0</v>
      </c>
      <c r="AR14" s="86">
        <f t="shared" si="23"/>
        <v>0</v>
      </c>
      <c r="AS14" s="86">
        <f t="shared" si="23"/>
        <v>0</v>
      </c>
      <c r="AT14" s="86">
        <f t="shared" si="23"/>
        <v>0</v>
      </c>
      <c r="AU14" s="86">
        <f t="shared" si="23"/>
        <v>0</v>
      </c>
      <c r="AV14" s="86">
        <f t="shared" si="23"/>
        <v>0</v>
      </c>
    </row>
    <row r="16" spans="1:48" x14ac:dyDescent="0.25">
      <c r="B16" s="77"/>
      <c r="C16" s="77"/>
      <c r="D16" s="78" t="s">
        <v>96</v>
      </c>
      <c r="E16" s="78"/>
      <c r="F16" s="79" t="s">
        <v>97</v>
      </c>
      <c r="G16" s="79"/>
      <c r="H16" s="79"/>
      <c r="I16" s="79"/>
      <c r="J16" s="79"/>
      <c r="K16" s="79"/>
      <c r="L16" s="79"/>
      <c r="AM16" s="20" t="s">
        <v>98</v>
      </c>
    </row>
    <row r="17" spans="2:48" ht="44.5" customHeight="1" x14ac:dyDescent="0.3">
      <c r="B17" s="40" t="s">
        <v>53</v>
      </c>
      <c r="C17" s="41" t="s">
        <v>112</v>
      </c>
      <c r="D17" s="42" t="s">
        <v>113</v>
      </c>
      <c r="E17" s="42" t="s">
        <v>114</v>
      </c>
      <c r="F17" s="43" t="str">
        <f>[1]Populations!I62</f>
        <v>White-Not Hispanic</v>
      </c>
      <c r="G17" s="43" t="str">
        <f>[1]Populations!K62</f>
        <v>Hispanic</v>
      </c>
      <c r="H17" s="43" t="str">
        <f>[1]Populations!M62</f>
        <v>Black-Not Hispanic</v>
      </c>
      <c r="I17" s="43" t="str">
        <f>[1]Populations!O62</f>
        <v>Asian</v>
      </c>
      <c r="J17" s="43" t="str">
        <f>[1]Populations!Q62</f>
        <v>American Indian/Alaska Native</v>
      </c>
      <c r="K17" s="43" t="str">
        <f>[1]Populations!S62</f>
        <v>Other</v>
      </c>
      <c r="L17" s="43" t="str">
        <f>[1]Populations!U62</f>
        <v>Other</v>
      </c>
      <c r="M17" s="44"/>
      <c r="N17" s="45" t="s">
        <v>117</v>
      </c>
      <c r="O17" s="45" t="s">
        <v>103</v>
      </c>
      <c r="P17" s="45" t="s">
        <v>55</v>
      </c>
      <c r="Q17" s="45" t="s">
        <v>103</v>
      </c>
      <c r="R17" s="45" t="s">
        <v>56</v>
      </c>
      <c r="S17" s="45" t="s">
        <v>103</v>
      </c>
      <c r="T17" s="45" t="str">
        <f>' B_Populations'!H26</f>
        <v>White-Not Hispanic</v>
      </c>
      <c r="U17" s="45" t="s">
        <v>103</v>
      </c>
      <c r="V17" s="45" t="str">
        <f>' B_Populations'!J26</f>
        <v>Hispanic</v>
      </c>
      <c r="W17" s="45" t="s">
        <v>103</v>
      </c>
      <c r="X17" s="45" t="str">
        <f>' B_Populations'!L26</f>
        <v>Black-Not Hispanic</v>
      </c>
      <c r="Y17" s="45" t="s">
        <v>103</v>
      </c>
      <c r="Z17" s="45" t="str">
        <f>' B_Populations'!N26</f>
        <v>Asian</v>
      </c>
      <c r="AA17" s="45" t="s">
        <v>103</v>
      </c>
      <c r="AB17" s="45" t="str">
        <f>' B_Populations'!P26</f>
        <v>American Indian/Alaska Native</v>
      </c>
      <c r="AC17" s="45" t="s">
        <v>103</v>
      </c>
      <c r="AD17" s="45" t="str">
        <f>' B_Populations'!R26</f>
        <v>Other</v>
      </c>
      <c r="AE17" s="45" t="s">
        <v>103</v>
      </c>
      <c r="AF17" s="45" t="str">
        <f>' B_Populations'!T26</f>
        <v>Other</v>
      </c>
      <c r="AG17" s="45" t="s">
        <v>103</v>
      </c>
      <c r="AH17" s="44"/>
      <c r="AI17" s="45" t="s">
        <v>69</v>
      </c>
      <c r="AJ17" s="45" t="s">
        <v>111</v>
      </c>
      <c r="AL17" s="45" t="s">
        <v>53</v>
      </c>
      <c r="AM17" s="47" t="s">
        <v>54</v>
      </c>
      <c r="AN17" s="48" t="s">
        <v>55</v>
      </c>
      <c r="AO17" s="48" t="s">
        <v>56</v>
      </c>
      <c r="AP17" s="43" t="str">
        <f>' B_Populations'!H26</f>
        <v>White-Not Hispanic</v>
      </c>
      <c r="AQ17" s="43" t="str">
        <f>' B_Populations'!J26</f>
        <v>Hispanic</v>
      </c>
      <c r="AR17" s="43" t="str">
        <f>' B_Populations'!L26</f>
        <v>Black-Not Hispanic</v>
      </c>
      <c r="AS17" s="43" t="str">
        <f>' B_Populations'!N26</f>
        <v>Asian</v>
      </c>
      <c r="AT17" s="43" t="str">
        <f>' B_Populations'!P26</f>
        <v>American Indian/Alaska Native</v>
      </c>
      <c r="AU17" s="43" t="str">
        <f>' B_Populations'!R26</f>
        <v>Other</v>
      </c>
      <c r="AV17" s="43" t="str">
        <f>' B_Populations'!T26</f>
        <v>Other</v>
      </c>
    </row>
    <row r="18" spans="2:48" x14ac:dyDescent="0.25">
      <c r="B18" s="49" t="str">
        <f>' B_Populations'!A9</f>
        <v>65-74</v>
      </c>
      <c r="C18" s="50"/>
      <c r="D18" s="51"/>
      <c r="E18" s="52"/>
      <c r="F18" s="53"/>
      <c r="G18" s="53"/>
      <c r="H18" s="53"/>
      <c r="I18" s="53"/>
      <c r="J18" s="54"/>
      <c r="K18" s="54"/>
      <c r="L18" s="80"/>
      <c r="M18" s="56"/>
      <c r="N18" s="95">
        <f>' B_Populations'!B27</f>
        <v>0</v>
      </c>
      <c r="O18" s="12">
        <f>IF(N18=0,0,($C$18/$N$18)*100000)</f>
        <v>0</v>
      </c>
      <c r="P18" s="95">
        <f>' B_Populations'!D27</f>
        <v>0</v>
      </c>
      <c r="Q18" s="12">
        <f>IF(P18=0,0,($D$18/$P$18)*100000)</f>
        <v>0</v>
      </c>
      <c r="R18" s="95">
        <f>' B_Populations'!F27</f>
        <v>0</v>
      </c>
      <c r="S18" s="12">
        <f>IF(R18=0,0,($E$18/$R$18)*100000)</f>
        <v>0</v>
      </c>
      <c r="T18" s="95">
        <f>' B_Populations'!H27</f>
        <v>0</v>
      </c>
      <c r="U18" s="12">
        <f>IF(T18=0,0,($F$18/$T$18)*100000)</f>
        <v>0</v>
      </c>
      <c r="V18" s="95">
        <f>' B_Populations'!J27</f>
        <v>0</v>
      </c>
      <c r="W18" s="12">
        <f>IF(V18=0,0,($G$18/$V$18)*100000)</f>
        <v>0</v>
      </c>
      <c r="X18" s="95">
        <f>' B_Populations'!L27</f>
        <v>0</v>
      </c>
      <c r="Y18" s="12">
        <f>IF(X18=0,0,($H$18/$X$18)*100000)</f>
        <v>0</v>
      </c>
      <c r="Z18" s="95">
        <f>' B_Populations'!N27</f>
        <v>0</v>
      </c>
      <c r="AA18" s="12">
        <f>IF(Z18=0,0,($I$18/$Z$18)*100000)</f>
        <v>0</v>
      </c>
      <c r="AB18" s="95">
        <f>' B_Populations'!P27</f>
        <v>0</v>
      </c>
      <c r="AC18" s="12">
        <f>IF(AB18=0,0,($J$18/$AB$18)*100000)</f>
        <v>0</v>
      </c>
      <c r="AD18" s="95">
        <f>' B_Populations'!R27</f>
        <v>0</v>
      </c>
      <c r="AE18" s="12">
        <f>IF(AD18=0,0,($K$18/$AD$18)*100000)</f>
        <v>0</v>
      </c>
      <c r="AF18" s="95">
        <f>' B_Populations'!T27</f>
        <v>0</v>
      </c>
      <c r="AG18" s="12">
        <f>IF(AF18=0,0,($L$18/$AF$18)*100000)</f>
        <v>0</v>
      </c>
      <c r="AH18" s="56"/>
      <c r="AI18" s="94">
        <f>' B_Populations'!B15</f>
        <v>18136</v>
      </c>
      <c r="AJ18" s="13">
        <v>0.52250099999999999</v>
      </c>
      <c r="AL18" s="49" t="str">
        <f>' B_Populations'!A9</f>
        <v>65-74</v>
      </c>
      <c r="AM18" s="83">
        <f t="shared" ref="AM18:AM20" si="24">O18*AJ18</f>
        <v>0</v>
      </c>
      <c r="AN18" s="84">
        <f t="shared" ref="AN18:AN20" si="25">Q18*AJ18</f>
        <v>0</v>
      </c>
      <c r="AO18" s="84">
        <f t="shared" ref="AO18:AO20" si="26">S18*AJ18</f>
        <v>0</v>
      </c>
      <c r="AP18" s="85">
        <f t="shared" ref="AP18:AP20" si="27">U18*AJ18</f>
        <v>0</v>
      </c>
      <c r="AQ18" s="85">
        <f t="shared" ref="AQ18:AQ20" si="28">W18*AJ18</f>
        <v>0</v>
      </c>
      <c r="AR18" s="85">
        <f t="shared" ref="AR18:AR20" si="29">Y18*AJ18</f>
        <v>0</v>
      </c>
      <c r="AS18" s="85">
        <f t="shared" ref="AS18:AS20" si="30">AA18*AJ18</f>
        <v>0</v>
      </c>
      <c r="AT18" s="85">
        <f t="shared" ref="AT18:AT20" si="31">AC18*AJ18</f>
        <v>0</v>
      </c>
      <c r="AU18" s="85">
        <f t="shared" ref="AU18:AU20" si="32">AE18*AJ18</f>
        <v>0</v>
      </c>
      <c r="AV18" s="85">
        <f t="shared" ref="AV18:AV20" si="33">AG18*AJ18</f>
        <v>0</v>
      </c>
    </row>
    <row r="19" spans="2:48" x14ac:dyDescent="0.25">
      <c r="B19" s="92" t="str">
        <f>' B_Populations'!A10</f>
        <v>75-84</v>
      </c>
      <c r="C19" s="112"/>
      <c r="D19" s="113"/>
      <c r="E19" s="62"/>
      <c r="F19" s="63"/>
      <c r="G19" s="63"/>
      <c r="H19" s="63"/>
      <c r="I19" s="63"/>
      <c r="J19" s="64"/>
      <c r="K19" s="64"/>
      <c r="L19" s="81"/>
      <c r="M19" s="56"/>
      <c r="N19" s="95">
        <f>' B_Populations'!B28</f>
        <v>0</v>
      </c>
      <c r="O19" s="12">
        <f>IF(N19=0,0,($C$19/$N$19)*100000)</f>
        <v>0</v>
      </c>
      <c r="P19" s="95">
        <f>' B_Populations'!D28</f>
        <v>0</v>
      </c>
      <c r="Q19" s="12">
        <f>IF(P19=0,0,($D$19/$P$19)*100000)</f>
        <v>0</v>
      </c>
      <c r="R19" s="95">
        <f>' B_Populations'!F28</f>
        <v>0</v>
      </c>
      <c r="S19" s="12">
        <f>IF(R19=0,0,($E$19/$R$19)*100000)</f>
        <v>0</v>
      </c>
      <c r="T19" s="95">
        <f>' B_Populations'!H28</f>
        <v>0</v>
      </c>
      <c r="U19" s="12">
        <f>IF(T19=0,0,($F$19/$T$19)*100000)</f>
        <v>0</v>
      </c>
      <c r="V19" s="95">
        <f>' B_Populations'!J28</f>
        <v>0</v>
      </c>
      <c r="W19" s="12">
        <f>IF(V19=0,0,($G$19/$V$19)*100000)</f>
        <v>0</v>
      </c>
      <c r="X19" s="95">
        <f>' B_Populations'!L28</f>
        <v>0</v>
      </c>
      <c r="Y19" s="12">
        <f>IF(X19=0,0,($H$19/$X$19)*100000)</f>
        <v>0</v>
      </c>
      <c r="Z19" s="95">
        <f>' B_Populations'!N28</f>
        <v>0</v>
      </c>
      <c r="AA19" s="12">
        <f>IF(Z19=0,0,($I$19/$Z$19)*100000)</f>
        <v>0</v>
      </c>
      <c r="AB19" s="95">
        <f>' B_Populations'!P28</f>
        <v>0</v>
      </c>
      <c r="AC19" s="12">
        <f>IF(AB19=0,0,($J$19/$AB$19)*100000)</f>
        <v>0</v>
      </c>
      <c r="AD19" s="95">
        <f>' B_Populations'!R28</f>
        <v>0</v>
      </c>
      <c r="AE19" s="12">
        <f>IF(AD19=0,0,($K$19/$AD$19)*100000)</f>
        <v>0</v>
      </c>
      <c r="AF19" s="95">
        <f>' B_Populations'!T28</f>
        <v>0</v>
      </c>
      <c r="AG19" s="12">
        <f>IF(AF19=0,0,($L$19/$AF$19)*100000)</f>
        <v>0</v>
      </c>
      <c r="AH19" s="56"/>
      <c r="AI19" s="94">
        <f>' B_Populations'!B16</f>
        <v>12315</v>
      </c>
      <c r="AJ19" s="13">
        <v>0.35479699999999997</v>
      </c>
      <c r="AL19" s="49" t="str">
        <f>' B_Populations'!A10</f>
        <v>75-84</v>
      </c>
      <c r="AM19" s="83">
        <f t="shared" si="24"/>
        <v>0</v>
      </c>
      <c r="AN19" s="84">
        <f t="shared" si="25"/>
        <v>0</v>
      </c>
      <c r="AO19" s="84">
        <f t="shared" si="26"/>
        <v>0</v>
      </c>
      <c r="AP19" s="85">
        <f t="shared" si="27"/>
        <v>0</v>
      </c>
      <c r="AQ19" s="85">
        <f t="shared" si="28"/>
        <v>0</v>
      </c>
      <c r="AR19" s="85">
        <f t="shared" si="29"/>
        <v>0</v>
      </c>
      <c r="AS19" s="85">
        <f t="shared" si="30"/>
        <v>0</v>
      </c>
      <c r="AT19" s="85">
        <f t="shared" si="31"/>
        <v>0</v>
      </c>
      <c r="AU19" s="85">
        <f t="shared" si="32"/>
        <v>0</v>
      </c>
      <c r="AV19" s="85">
        <f t="shared" si="33"/>
        <v>0</v>
      </c>
    </row>
    <row r="20" spans="2:48" x14ac:dyDescent="0.25">
      <c r="B20" s="92" t="str">
        <f>' B_Populations'!A11</f>
        <v>85+</v>
      </c>
      <c r="C20" s="112"/>
      <c r="D20" s="113"/>
      <c r="E20" s="62"/>
      <c r="F20" s="63"/>
      <c r="G20" s="63"/>
      <c r="H20" s="63"/>
      <c r="I20" s="63"/>
      <c r="J20" s="64"/>
      <c r="K20" s="64"/>
      <c r="L20" s="81"/>
      <c r="M20" s="56"/>
      <c r="N20" s="95">
        <f>' B_Populations'!B29</f>
        <v>0</v>
      </c>
      <c r="O20" s="12">
        <f>IF(N20=0,0,($C$20/$N$20)*100000)</f>
        <v>0</v>
      </c>
      <c r="P20" s="95">
        <f>' B_Populations'!D29</f>
        <v>0</v>
      </c>
      <c r="Q20" s="12">
        <f>IF(P20=0,0,($D$20/$P$20)*100000)</f>
        <v>0</v>
      </c>
      <c r="R20" s="95">
        <f>' B_Populations'!F29</f>
        <v>0</v>
      </c>
      <c r="S20" s="12">
        <f>IF(R20=0,0,($E$20/$R$20)*100000)</f>
        <v>0</v>
      </c>
      <c r="T20" s="95">
        <f>' B_Populations'!H29</f>
        <v>0</v>
      </c>
      <c r="U20" s="12">
        <f>IF(T20=0,0,($F$20/$T$20)*100000)</f>
        <v>0</v>
      </c>
      <c r="V20" s="95">
        <f>' B_Populations'!J29</f>
        <v>0</v>
      </c>
      <c r="W20" s="12">
        <f>IF(V20=0,0,($G$20/$V$20)*100000)</f>
        <v>0</v>
      </c>
      <c r="X20" s="95">
        <f>' B_Populations'!L29</f>
        <v>0</v>
      </c>
      <c r="Y20" s="12">
        <f>IF(X20=0,0,($H$20/$X$20)*100000)</f>
        <v>0</v>
      </c>
      <c r="Z20" s="95">
        <f>' B_Populations'!N29</f>
        <v>0</v>
      </c>
      <c r="AA20" s="12">
        <f>IF(Z20=0,0,($I$20/$Z$20)*100000)</f>
        <v>0</v>
      </c>
      <c r="AB20" s="95">
        <f>' B_Populations'!P29</f>
        <v>0</v>
      </c>
      <c r="AC20" s="12">
        <f>IF(AB20=0,0,($J$20/$AB$20)*100000)</f>
        <v>0</v>
      </c>
      <c r="AD20" s="95">
        <f>' B_Populations'!R29</f>
        <v>0</v>
      </c>
      <c r="AE20" s="12">
        <f>IF(AD20=0,0,($K$20/$AD$20)*100000)</f>
        <v>0</v>
      </c>
      <c r="AF20" s="95">
        <f>' B_Populations'!T29</f>
        <v>0</v>
      </c>
      <c r="AG20" s="12">
        <f>IF(AF20=0,0,($L$20/$AF$20)*100000)</f>
        <v>0</v>
      </c>
      <c r="AH20" s="56"/>
      <c r="AI20" s="94">
        <f>' B_Populations'!B17</f>
        <v>4259</v>
      </c>
      <c r="AJ20" s="13">
        <v>0.12270200000000001</v>
      </c>
      <c r="AL20" s="49" t="str">
        <f>' B_Populations'!A11</f>
        <v>85+</v>
      </c>
      <c r="AM20" s="83">
        <f t="shared" si="24"/>
        <v>0</v>
      </c>
      <c r="AN20" s="84">
        <f t="shared" si="25"/>
        <v>0</v>
      </c>
      <c r="AO20" s="84">
        <f t="shared" si="26"/>
        <v>0</v>
      </c>
      <c r="AP20" s="85">
        <f t="shared" si="27"/>
        <v>0</v>
      </c>
      <c r="AQ20" s="85">
        <f t="shared" si="28"/>
        <v>0</v>
      </c>
      <c r="AR20" s="85">
        <f t="shared" si="29"/>
        <v>0</v>
      </c>
      <c r="AS20" s="85">
        <f t="shared" si="30"/>
        <v>0</v>
      </c>
      <c r="AT20" s="85">
        <f t="shared" si="31"/>
        <v>0</v>
      </c>
      <c r="AU20" s="85">
        <f t="shared" si="32"/>
        <v>0</v>
      </c>
      <c r="AV20" s="85">
        <f t="shared" si="33"/>
        <v>0</v>
      </c>
    </row>
    <row r="21" spans="2:48" x14ac:dyDescent="0.25">
      <c r="B21" s="82" t="s">
        <v>107</v>
      </c>
      <c r="C21" s="120">
        <f t="shared" ref="C21:L21" si="34">SUM(C18:C20)</f>
        <v>0</v>
      </c>
      <c r="D21" s="121">
        <f t="shared" si="34"/>
        <v>0</v>
      </c>
      <c r="E21" s="121">
        <f t="shared" si="34"/>
        <v>0</v>
      </c>
      <c r="F21" s="122">
        <f t="shared" si="34"/>
        <v>0</v>
      </c>
      <c r="G21" s="122">
        <f t="shared" si="34"/>
        <v>0</v>
      </c>
      <c r="H21" s="122">
        <f t="shared" si="34"/>
        <v>0</v>
      </c>
      <c r="I21" s="122">
        <f t="shared" si="34"/>
        <v>0</v>
      </c>
      <c r="J21" s="122">
        <f t="shared" si="34"/>
        <v>0</v>
      </c>
      <c r="K21" s="122">
        <f t="shared" si="34"/>
        <v>0</v>
      </c>
      <c r="L21" s="122">
        <f t="shared" si="34"/>
        <v>0</v>
      </c>
      <c r="N21" s="95">
        <f>' B_Populations'!B30</f>
        <v>0</v>
      </c>
      <c r="O21" s="67">
        <f>SUM(O18:O20)</f>
        <v>0</v>
      </c>
      <c r="P21" s="95">
        <f>' B_Populations'!D30</f>
        <v>0</v>
      </c>
      <c r="Q21" s="67">
        <f>SUM(Q18:Q20)</f>
        <v>0</v>
      </c>
      <c r="R21" s="95">
        <f>' B_Populations'!F30</f>
        <v>0</v>
      </c>
      <c r="S21" s="67">
        <f>SUM(S18:S20)</f>
        <v>0</v>
      </c>
      <c r="T21" s="95">
        <f>' B_Populations'!H30</f>
        <v>0</v>
      </c>
      <c r="U21" s="67">
        <f>SUM(U18:U20)</f>
        <v>0</v>
      </c>
      <c r="V21" s="95">
        <f>' B_Populations'!J30</f>
        <v>0</v>
      </c>
      <c r="W21" s="67">
        <f>SUM(W18:W20)</f>
        <v>0</v>
      </c>
      <c r="X21" s="95">
        <f>' B_Populations'!L30</f>
        <v>0</v>
      </c>
      <c r="Y21" s="67">
        <f>SUM(Y18:Y20)</f>
        <v>0</v>
      </c>
      <c r="Z21" s="95">
        <f>' B_Populations'!N30</f>
        <v>0</v>
      </c>
      <c r="AA21" s="67">
        <f>SUM(AA18:AA20)</f>
        <v>0</v>
      </c>
      <c r="AB21" s="95">
        <f>' B_Populations'!P30</f>
        <v>0</v>
      </c>
      <c r="AC21" s="67">
        <f>SUM(AC18:AC20)</f>
        <v>0</v>
      </c>
      <c r="AD21" s="95">
        <f>' B_Populations'!R30</f>
        <v>0</v>
      </c>
      <c r="AE21" s="67">
        <f>SUM(AE18:AE20)</f>
        <v>0</v>
      </c>
      <c r="AF21" s="95">
        <f>' B_Populations'!T30</f>
        <v>0</v>
      </c>
      <c r="AG21" s="67">
        <f>SUM(AG18:AG20)</f>
        <v>0</v>
      </c>
      <c r="AI21" s="94">
        <f>' B_Populations'!B18</f>
        <v>34710</v>
      </c>
      <c r="AJ21" s="69">
        <v>1</v>
      </c>
      <c r="AL21" s="49" t="str">
        <f>[1]Populations!B22</f>
        <v>Total</v>
      </c>
      <c r="AM21" s="83">
        <f t="shared" ref="AM21:AV21" si="35">SUM(AM18:AM20)</f>
        <v>0</v>
      </c>
      <c r="AN21" s="84">
        <f t="shared" si="35"/>
        <v>0</v>
      </c>
      <c r="AO21" s="84">
        <f t="shared" si="35"/>
        <v>0</v>
      </c>
      <c r="AP21" s="86">
        <f t="shared" si="35"/>
        <v>0</v>
      </c>
      <c r="AQ21" s="86">
        <f t="shared" si="35"/>
        <v>0</v>
      </c>
      <c r="AR21" s="86">
        <f t="shared" si="35"/>
        <v>0</v>
      </c>
      <c r="AS21" s="86">
        <f t="shared" si="35"/>
        <v>0</v>
      </c>
      <c r="AT21" s="86">
        <f t="shared" si="35"/>
        <v>0</v>
      </c>
      <c r="AU21" s="86">
        <f t="shared" si="35"/>
        <v>0</v>
      </c>
      <c r="AV21" s="86">
        <f t="shared" si="35"/>
        <v>0</v>
      </c>
    </row>
  </sheetData>
  <mergeCells count="2">
    <mergeCell ref="B1:E1"/>
    <mergeCell ref="AL1:AN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8C8CC-B876-4EBB-AD86-714B55A36401}">
  <dimension ref="A1:AV21"/>
  <sheetViews>
    <sheetView zoomScale="80" zoomScaleNormal="80" zoomScaleSheetLayoutView="50" workbookViewId="0">
      <selection activeCell="B2" sqref="B2"/>
    </sheetView>
  </sheetViews>
  <sheetFormatPr defaultColWidth="8.7265625" defaultRowHeight="12.5" x14ac:dyDescent="0.25"/>
  <cols>
    <col min="1" max="1" width="11.4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customWidth="1"/>
    <col min="28" max="29" width="12.54296875" style="20" customWidth="1"/>
    <col min="30" max="33" width="11.1796875" style="20" customWidth="1"/>
    <col min="34" max="34" width="6" style="20" customWidth="1"/>
    <col min="35" max="35" width="19.1796875" style="20" customWidth="1"/>
    <col min="36" max="36" width="14.54296875" style="20" hidden="1" customWidth="1"/>
    <col min="37" max="37" width="6" style="20" customWidth="1"/>
    <col min="38" max="38" width="8.81640625" style="20" customWidth="1"/>
    <col min="39" max="40" width="15.54296875" style="20" customWidth="1"/>
    <col min="41" max="41" width="15.1796875" style="20" customWidth="1"/>
    <col min="42" max="42" width="15.453125" style="20" customWidth="1"/>
    <col min="43" max="43" width="15.54296875" style="20" customWidth="1"/>
    <col min="44" max="44" width="15.453125" style="20" customWidth="1"/>
    <col min="45" max="48" width="15.1796875" style="20" customWidth="1"/>
    <col min="49" max="16384" width="8.7265625" style="20"/>
  </cols>
  <sheetData>
    <row r="1" spans="1:48" ht="78.650000000000006" customHeight="1" x14ac:dyDescent="0.25">
      <c r="A1" s="103">
        <f>' B_Populations'!D34</f>
        <v>0</v>
      </c>
      <c r="B1" s="254" t="s">
        <v>223</v>
      </c>
      <c r="C1" s="255"/>
      <c r="D1" s="255"/>
      <c r="E1" s="255"/>
      <c r="F1" s="33" t="s">
        <v>92</v>
      </c>
      <c r="G1" s="34"/>
      <c r="H1" s="34"/>
      <c r="I1" s="34"/>
      <c r="J1" s="34"/>
      <c r="K1" s="34"/>
      <c r="L1" s="34"/>
      <c r="N1" s="106" t="s">
        <v>93</v>
      </c>
      <c r="AI1" s="106" t="s">
        <v>119</v>
      </c>
      <c r="AJ1" s="87"/>
      <c r="AL1" s="254" t="s">
        <v>95</v>
      </c>
      <c r="AM1" s="255"/>
      <c r="AN1" s="255"/>
      <c r="AO1" s="36"/>
      <c r="AP1" s="36"/>
      <c r="AQ1" s="36"/>
      <c r="AR1" s="36"/>
      <c r="AS1" s="36"/>
      <c r="AT1" s="36"/>
      <c r="AU1" s="36"/>
      <c r="AV1" s="36"/>
    </row>
    <row r="2" spans="1:48" x14ac:dyDescent="0.25">
      <c r="B2" s="37"/>
      <c r="C2" s="37"/>
      <c r="D2" s="38" t="s">
        <v>96</v>
      </c>
      <c r="E2" s="38"/>
      <c r="F2" s="39" t="s">
        <v>97</v>
      </c>
      <c r="G2" s="39"/>
      <c r="H2" s="39"/>
      <c r="I2" s="39"/>
      <c r="J2" s="39"/>
      <c r="K2" s="39"/>
      <c r="L2" s="39"/>
      <c r="AM2" s="20" t="s">
        <v>98</v>
      </c>
    </row>
    <row r="3" spans="1:48" ht="39" x14ac:dyDescent="0.3">
      <c r="B3" s="40" t="s">
        <v>53</v>
      </c>
      <c r="C3" s="41" t="s">
        <v>99</v>
      </c>
      <c r="D3" s="42" t="s">
        <v>100</v>
      </c>
      <c r="E3" s="42" t="s">
        <v>101</v>
      </c>
      <c r="F3" s="43" t="str">
        <f>[1]Populations!I44</f>
        <v>White-Not Hispanic</v>
      </c>
      <c r="G3" s="43" t="str">
        <f>[1]Populations!K44</f>
        <v>Hispanic</v>
      </c>
      <c r="H3" s="43" t="str">
        <f>[1]Populations!M44</f>
        <v>Black-Not Hispanic</v>
      </c>
      <c r="I3" s="43" t="str">
        <f>[1]Populations!O44</f>
        <v>Asian</v>
      </c>
      <c r="J3" s="43" t="str">
        <f>[1]Populations!Q44</f>
        <v>American Indian/Alaska Native</v>
      </c>
      <c r="K3" s="43" t="str">
        <f>[1]Populations!S44</f>
        <v>Other</v>
      </c>
      <c r="L3" s="43" t="str">
        <f>[1]Populations!U44</f>
        <v>Other</v>
      </c>
      <c r="M3" s="44"/>
      <c r="N3" s="45" t="s">
        <v>117</v>
      </c>
      <c r="O3" s="45" t="s">
        <v>103</v>
      </c>
      <c r="P3" s="45" t="str">
        <f>[1]Populations!E44</f>
        <v>Male</v>
      </c>
      <c r="Q3" s="45" t="s">
        <v>103</v>
      </c>
      <c r="R3" s="45" t="str">
        <f>[1]Populations!G44</f>
        <v>Female</v>
      </c>
      <c r="S3" s="45" t="s">
        <v>103</v>
      </c>
      <c r="T3" s="45" t="str">
        <f>' B_Populations'!H38</f>
        <v>White-Not Hispanic</v>
      </c>
      <c r="U3" s="45" t="s">
        <v>103</v>
      </c>
      <c r="V3" s="45" t="str">
        <f>' B_Populations'!J38</f>
        <v>Hispanic</v>
      </c>
      <c r="W3" s="45" t="s">
        <v>103</v>
      </c>
      <c r="X3" s="45" t="str">
        <f>' B_Populations'!L38</f>
        <v>Black-Not Hispanic</v>
      </c>
      <c r="Y3" s="45" t="s">
        <v>103</v>
      </c>
      <c r="Z3" s="45" t="str">
        <f>' B_Populations'!N38</f>
        <v>Asian</v>
      </c>
      <c r="AA3" s="45" t="s">
        <v>103</v>
      </c>
      <c r="AB3" s="45" t="str">
        <f>' B_Populations'!P38</f>
        <v>American Indian/Alaska Native</v>
      </c>
      <c r="AC3" s="45" t="s">
        <v>103</v>
      </c>
      <c r="AD3" s="45" t="str">
        <f>' B_Populations'!R38</f>
        <v>Other</v>
      </c>
      <c r="AE3" s="45" t="s">
        <v>103</v>
      </c>
      <c r="AF3" s="45" t="str">
        <f>' B_Populations'!T38</f>
        <v>Other</v>
      </c>
      <c r="AG3" s="45" t="s">
        <v>103</v>
      </c>
      <c r="AH3" s="44"/>
      <c r="AI3" s="45" t="s">
        <v>69</v>
      </c>
      <c r="AJ3" s="46" t="s">
        <v>111</v>
      </c>
      <c r="AL3" s="45" t="s">
        <v>53</v>
      </c>
      <c r="AM3" s="47" t="s">
        <v>54</v>
      </c>
      <c r="AN3" s="48" t="s">
        <v>55</v>
      </c>
      <c r="AO3" s="48" t="s">
        <v>56</v>
      </c>
      <c r="AP3" s="43" t="str">
        <f>' B_Populations'!H38</f>
        <v>White-Not Hispanic</v>
      </c>
      <c r="AQ3" s="43" t="str">
        <f>' B_Populations'!J38</f>
        <v>Hispanic</v>
      </c>
      <c r="AR3" s="43" t="str">
        <f>' B_Populations'!L38</f>
        <v>Black-Not Hispanic</v>
      </c>
      <c r="AS3" s="43" t="str">
        <f>' B_Populations'!N38</f>
        <v>Asian</v>
      </c>
      <c r="AT3" s="43" t="str">
        <f>' B_Populations'!P38</f>
        <v>American Indian/Alaska Native</v>
      </c>
      <c r="AU3" s="43" t="str">
        <f>' B_Populations'!R38</f>
        <v>Other</v>
      </c>
      <c r="AV3" s="43" t="str">
        <f>' B_Populations'!T38</f>
        <v>Other</v>
      </c>
    </row>
    <row r="4" spans="1:48" x14ac:dyDescent="0.25">
      <c r="B4" s="49" t="str">
        <f>' B_Populations'!A9</f>
        <v>65-74</v>
      </c>
      <c r="C4" s="50"/>
      <c r="D4" s="51"/>
      <c r="E4" s="52"/>
      <c r="F4" s="53"/>
      <c r="G4" s="53"/>
      <c r="H4" s="53"/>
      <c r="I4" s="53"/>
      <c r="J4" s="54"/>
      <c r="K4" s="54"/>
      <c r="L4" s="55"/>
      <c r="M4" s="56"/>
      <c r="N4" s="95">
        <f>' B_Populations'!B39</f>
        <v>0</v>
      </c>
      <c r="O4" s="12">
        <f>IF(N4=0,0,($C$4/$N$4)*100000)</f>
        <v>0</v>
      </c>
      <c r="P4" s="95">
        <f>' B_Populations'!D39</f>
        <v>0</v>
      </c>
      <c r="Q4" s="12">
        <f>IF(P4=0,0,($D$4/$P$4)*100000)</f>
        <v>0</v>
      </c>
      <c r="R4" s="95">
        <f>' B_Populations'!F39</f>
        <v>0</v>
      </c>
      <c r="S4" s="12">
        <f>IF(R4=0,0,($E$4/$R$4)*100000)</f>
        <v>0</v>
      </c>
      <c r="T4" s="95">
        <f>' B_Populations'!H39</f>
        <v>0</v>
      </c>
      <c r="U4" s="12">
        <f>IF(T4=0,0,($F$4/$T$4)*100000)</f>
        <v>0</v>
      </c>
      <c r="V4" s="95">
        <f>' B_Populations'!J39</f>
        <v>0</v>
      </c>
      <c r="W4" s="12">
        <f>IF(V4=0,0,($G$4/$V$4)*100000)</f>
        <v>0</v>
      </c>
      <c r="X4" s="95">
        <f>' B_Populations'!L39</f>
        <v>0</v>
      </c>
      <c r="Y4" s="12">
        <f>IF(X4=0,0,($H$4/$X$4)*100000)</f>
        <v>0</v>
      </c>
      <c r="Z4" s="95">
        <f>' B_Populations'!N39</f>
        <v>0</v>
      </c>
      <c r="AA4" s="12">
        <f>IF(Z4=0,0,($I$4/$Z$4)*100000)</f>
        <v>0</v>
      </c>
      <c r="AB4" s="95">
        <f>' B_Populations'!P39</f>
        <v>0</v>
      </c>
      <c r="AC4" s="12">
        <f>IF(AB4=0,0,($J$4/$AB$4)*100000)</f>
        <v>0</v>
      </c>
      <c r="AD4" s="95">
        <f>' B_Populations'!R39</f>
        <v>0</v>
      </c>
      <c r="AE4" s="12">
        <f>IF(AD4=0,0,($K$4/$AD$4)*100000)</f>
        <v>0</v>
      </c>
      <c r="AF4" s="95">
        <f>' B_Populations'!T39</f>
        <v>0</v>
      </c>
      <c r="AG4" s="12">
        <f>IF(AF4=0,0,($L$4/$AF$4)*100000)</f>
        <v>0</v>
      </c>
      <c r="AH4" s="56"/>
      <c r="AI4" s="94">
        <f>' B_Populations'!B15</f>
        <v>18136</v>
      </c>
      <c r="AJ4" s="13">
        <v>0.52250099999999999</v>
      </c>
      <c r="AK4" s="56"/>
      <c r="AL4" s="49" t="str">
        <f>' B_Populations'!A9</f>
        <v>65-74</v>
      </c>
      <c r="AM4" s="59">
        <f t="shared" ref="AM4:AM6" si="0">O4*AJ4</f>
        <v>0</v>
      </c>
      <c r="AN4" s="60">
        <f t="shared" ref="AN4:AN6" si="1">Q4*AJ4</f>
        <v>0</v>
      </c>
      <c r="AO4" s="60">
        <f t="shared" ref="AO4:AO6" si="2">S4*AJ4</f>
        <v>0</v>
      </c>
      <c r="AP4" s="61">
        <f t="shared" ref="AP4:AP6" si="3">U4*AJ4</f>
        <v>0</v>
      </c>
      <c r="AQ4" s="61">
        <f t="shared" ref="AQ4:AQ6" si="4">W4*AJ4</f>
        <v>0</v>
      </c>
      <c r="AR4" s="61">
        <f t="shared" ref="AR4:AR6" si="5">Y4*AJ4</f>
        <v>0</v>
      </c>
      <c r="AS4" s="61">
        <f t="shared" ref="AS4:AS6" si="6">AA4*AJ4</f>
        <v>0</v>
      </c>
      <c r="AT4" s="61">
        <f t="shared" ref="AT4:AT6" si="7">AC4*AJ4</f>
        <v>0</v>
      </c>
      <c r="AU4" s="61">
        <f t="shared" ref="AU4:AU6" si="8">AE4*AJ4</f>
        <v>0</v>
      </c>
      <c r="AV4" s="61">
        <f t="shared" ref="AV4:AV6" si="9">AG4*AJ4</f>
        <v>0</v>
      </c>
    </row>
    <row r="5" spans="1:48" x14ac:dyDescent="0.25">
      <c r="B5" s="92" t="str">
        <f>' B_Populations'!A10</f>
        <v>75-84</v>
      </c>
      <c r="C5" s="112"/>
      <c r="D5" s="113"/>
      <c r="E5" s="62"/>
      <c r="F5" s="63"/>
      <c r="G5" s="63"/>
      <c r="H5" s="63"/>
      <c r="I5" s="63"/>
      <c r="J5" s="64"/>
      <c r="K5" s="64"/>
      <c r="L5" s="65"/>
      <c r="M5" s="56"/>
      <c r="N5" s="95">
        <f>-' B_Populations'!B40</f>
        <v>0</v>
      </c>
      <c r="O5" s="12">
        <f>IF(N5=0,0,($C$5/$N$5)*100000)</f>
        <v>0</v>
      </c>
      <c r="P5" s="95">
        <f>' B_Populations'!D40</f>
        <v>0</v>
      </c>
      <c r="Q5" s="12">
        <f>IF(P5=0,0,($D$5/$P$5)*100000)</f>
        <v>0</v>
      </c>
      <c r="R5" s="95">
        <f>' B_Populations'!F40</f>
        <v>0</v>
      </c>
      <c r="S5" s="12">
        <f>IF(R5=0,0,($E$5/$R$5)*100000)</f>
        <v>0</v>
      </c>
      <c r="T5" s="95">
        <f>' B_Populations'!H40</f>
        <v>0</v>
      </c>
      <c r="U5" s="12">
        <f>IF(T5=0,0,($F$5/$T$5)*100000)</f>
        <v>0</v>
      </c>
      <c r="V5" s="95">
        <f>' B_Populations'!J40</f>
        <v>0</v>
      </c>
      <c r="W5" s="12">
        <f>IF(V5=0,0,($G$5/$V$5)*100000)</f>
        <v>0</v>
      </c>
      <c r="X5" s="95">
        <f>' B_Populations'!L40</f>
        <v>0</v>
      </c>
      <c r="Y5" s="12">
        <f>IF(X5=0,0,($G$5/$X$5)*100000)</f>
        <v>0</v>
      </c>
      <c r="Z5" s="95">
        <f>' B_Populations'!N40</f>
        <v>0</v>
      </c>
      <c r="AA5" s="12">
        <f>IF(Z5=0,0,($I$5/$Z$5)*100000)</f>
        <v>0</v>
      </c>
      <c r="AB5" s="95">
        <f>' B_Populations'!P40</f>
        <v>0</v>
      </c>
      <c r="AC5" s="12">
        <f>IF(AB5=0,0,($J$5/$AB$5)*100000)</f>
        <v>0</v>
      </c>
      <c r="AD5" s="95">
        <f>' B_Populations'!R40</f>
        <v>0</v>
      </c>
      <c r="AE5" s="12">
        <f>IF(AD5=0,0,($K$5/$AD$5)*100000)</f>
        <v>0</v>
      </c>
      <c r="AF5" s="95">
        <f>' B_Populations'!T40</f>
        <v>0</v>
      </c>
      <c r="AG5" s="12">
        <f>IF(AF5=0,0,($L$5/$AF$5)*100000)</f>
        <v>0</v>
      </c>
      <c r="AH5" s="56"/>
      <c r="AI5" s="94">
        <f>' B_Populations'!B16</f>
        <v>12315</v>
      </c>
      <c r="AJ5" s="13">
        <v>0.35479699999999997</v>
      </c>
      <c r="AK5" s="56"/>
      <c r="AL5" s="49" t="str">
        <f>' B_Populations'!A10</f>
        <v>75-84</v>
      </c>
      <c r="AM5" s="59">
        <f t="shared" si="0"/>
        <v>0</v>
      </c>
      <c r="AN5" s="60">
        <f t="shared" si="1"/>
        <v>0</v>
      </c>
      <c r="AO5" s="60">
        <f t="shared" si="2"/>
        <v>0</v>
      </c>
      <c r="AP5" s="61">
        <f t="shared" si="3"/>
        <v>0</v>
      </c>
      <c r="AQ5" s="61">
        <f t="shared" si="4"/>
        <v>0</v>
      </c>
      <c r="AR5" s="61">
        <f t="shared" si="5"/>
        <v>0</v>
      </c>
      <c r="AS5" s="61">
        <f t="shared" si="6"/>
        <v>0</v>
      </c>
      <c r="AT5" s="61">
        <f t="shared" si="7"/>
        <v>0</v>
      </c>
      <c r="AU5" s="61">
        <f t="shared" si="8"/>
        <v>0</v>
      </c>
      <c r="AV5" s="61">
        <f t="shared" si="9"/>
        <v>0</v>
      </c>
    </row>
    <row r="6" spans="1:48" x14ac:dyDescent="0.25">
      <c r="B6" s="92" t="str">
        <f>' B_Populations'!A11</f>
        <v>85+</v>
      </c>
      <c r="C6" s="112"/>
      <c r="D6" s="113"/>
      <c r="E6" s="62"/>
      <c r="F6" s="63"/>
      <c r="G6" s="63"/>
      <c r="H6" s="63"/>
      <c r="I6" s="63"/>
      <c r="J6" s="64"/>
      <c r="K6" s="64"/>
      <c r="L6" s="65"/>
      <c r="M6" s="56"/>
      <c r="N6" s="95">
        <f>-' B_Populations'!B41</f>
        <v>0</v>
      </c>
      <c r="O6" s="12">
        <f>IF(N6=0,0,($C$6/$N$6)*100000)</f>
        <v>0</v>
      </c>
      <c r="P6" s="95">
        <f>' B_Populations'!D41</f>
        <v>0</v>
      </c>
      <c r="Q6" s="12">
        <f>IF(P6=0,0,($D$6/$P$6)*100000)</f>
        <v>0</v>
      </c>
      <c r="R6" s="95">
        <f>' B_Populations'!F41</f>
        <v>0</v>
      </c>
      <c r="S6" s="12">
        <f>IF(R6=0,0,($E$6/$R$6)*100000)</f>
        <v>0</v>
      </c>
      <c r="T6" s="95">
        <f>' B_Populations'!H41</f>
        <v>0</v>
      </c>
      <c r="U6" s="12">
        <f>IF(T6=0,0,($F$6/$T$6)*100000)</f>
        <v>0</v>
      </c>
      <c r="V6" s="95">
        <f>' B_Populations'!J41</f>
        <v>0</v>
      </c>
      <c r="W6" s="12">
        <f>IF(V6=0,0,($G$6/$V$6)*100000)</f>
        <v>0</v>
      </c>
      <c r="X6" s="95">
        <f>' B_Populations'!L41</f>
        <v>0</v>
      </c>
      <c r="Y6" s="12">
        <f>IF(X6=0,0,($G$6/$X$6)*100000)</f>
        <v>0</v>
      </c>
      <c r="Z6" s="95">
        <f>' B_Populations'!N41</f>
        <v>0</v>
      </c>
      <c r="AA6" s="12">
        <f>IF(Z6=0,0,($I$6/$Z$6)*100000)</f>
        <v>0</v>
      </c>
      <c r="AB6" s="95">
        <f>' B_Populations'!P41</f>
        <v>0</v>
      </c>
      <c r="AC6" s="12">
        <f>IF(AB6=0,0,($J$6/$AB$6)*100000)</f>
        <v>0</v>
      </c>
      <c r="AD6" s="95">
        <f>' B_Populations'!R41</f>
        <v>0</v>
      </c>
      <c r="AE6" s="12">
        <f>IF(AD6=0,0,($K$6/$AD$6)*100000)</f>
        <v>0</v>
      </c>
      <c r="AF6" s="95">
        <f>' B_Populations'!T41</f>
        <v>0</v>
      </c>
      <c r="AG6" s="12">
        <f>IF(AF6=0,0,($L$6/$AF$6)*100000)</f>
        <v>0</v>
      </c>
      <c r="AH6" s="56"/>
      <c r="AI6" s="94">
        <f>' B_Populations'!B17</f>
        <v>4259</v>
      </c>
      <c r="AJ6" s="13">
        <v>0.12270200000000001</v>
      </c>
      <c r="AK6" s="56"/>
      <c r="AL6" s="49" t="str">
        <f>' B_Populations'!A11</f>
        <v>85+</v>
      </c>
      <c r="AM6" s="59">
        <f t="shared" si="0"/>
        <v>0</v>
      </c>
      <c r="AN6" s="60">
        <f t="shared" si="1"/>
        <v>0</v>
      </c>
      <c r="AO6" s="60">
        <f t="shared" si="2"/>
        <v>0</v>
      </c>
      <c r="AP6" s="61">
        <f t="shared" si="3"/>
        <v>0</v>
      </c>
      <c r="AQ6" s="61">
        <f t="shared" si="4"/>
        <v>0</v>
      </c>
      <c r="AR6" s="61">
        <f t="shared" si="5"/>
        <v>0</v>
      </c>
      <c r="AS6" s="61">
        <f t="shared" si="6"/>
        <v>0</v>
      </c>
      <c r="AT6" s="61">
        <f t="shared" si="7"/>
        <v>0</v>
      </c>
      <c r="AU6" s="61">
        <f t="shared" si="8"/>
        <v>0</v>
      </c>
      <c r="AV6" s="61">
        <f t="shared" si="9"/>
        <v>0</v>
      </c>
    </row>
    <row r="7" spans="1:48" x14ac:dyDescent="0.25">
      <c r="B7" s="66" t="s">
        <v>107</v>
      </c>
      <c r="C7" s="114">
        <f t="shared" ref="C7:L7" si="10">SUM(C4:C6)</f>
        <v>0</v>
      </c>
      <c r="D7" s="115">
        <f t="shared" si="10"/>
        <v>0</v>
      </c>
      <c r="E7" s="115">
        <f t="shared" si="10"/>
        <v>0</v>
      </c>
      <c r="F7" s="116">
        <f t="shared" si="10"/>
        <v>0</v>
      </c>
      <c r="G7" s="116">
        <f t="shared" si="10"/>
        <v>0</v>
      </c>
      <c r="H7" s="116">
        <f t="shared" si="10"/>
        <v>0</v>
      </c>
      <c r="I7" s="116">
        <f t="shared" si="10"/>
        <v>0</v>
      </c>
      <c r="J7" s="116">
        <f t="shared" si="10"/>
        <v>0</v>
      </c>
      <c r="K7" s="116">
        <f t="shared" si="10"/>
        <v>0</v>
      </c>
      <c r="L7" s="116">
        <f t="shared" si="10"/>
        <v>0</v>
      </c>
      <c r="N7" s="95">
        <f>-' B_Populations'!B42</f>
        <v>0</v>
      </c>
      <c r="O7" s="67">
        <f>SUM(O4:O6)</f>
        <v>0</v>
      </c>
      <c r="P7" s="95">
        <f>' B_Populations'!D42</f>
        <v>0</v>
      </c>
      <c r="Q7" s="67">
        <f>SUM(Q4:Q6)</f>
        <v>0</v>
      </c>
      <c r="R7" s="95">
        <f>' B_Populations'!F42</f>
        <v>0</v>
      </c>
      <c r="S7" s="67">
        <f>SUM(S4:S6)</f>
        <v>0</v>
      </c>
      <c r="T7" s="95">
        <f>' B_Populations'!H42</f>
        <v>0</v>
      </c>
      <c r="U7" s="67">
        <f>SUM(U4:U6)</f>
        <v>0</v>
      </c>
      <c r="V7" s="95">
        <f>' B_Populations'!J42</f>
        <v>0</v>
      </c>
      <c r="W7" s="67">
        <f>SUM(W4:W6)</f>
        <v>0</v>
      </c>
      <c r="X7" s="95">
        <f>' B_Populations'!L42</f>
        <v>0</v>
      </c>
      <c r="Y7" s="67">
        <f>SUM(Y4:Y6)</f>
        <v>0</v>
      </c>
      <c r="Z7" s="95">
        <f>' B_Populations'!N42</f>
        <v>0</v>
      </c>
      <c r="AA7" s="67">
        <f>SUM(AA4:AA6)</f>
        <v>0</v>
      </c>
      <c r="AB7" s="95">
        <f>' B_Populations'!P42</f>
        <v>0</v>
      </c>
      <c r="AC7" s="67">
        <f>SUM(AC4:AC6)</f>
        <v>0</v>
      </c>
      <c r="AD7" s="95">
        <f>' B_Populations'!R42</f>
        <v>0</v>
      </c>
      <c r="AE7" s="67">
        <f>SUM(AE4:AE6)</f>
        <v>0</v>
      </c>
      <c r="AF7" s="95">
        <f>' B_Populations'!T42</f>
        <v>0</v>
      </c>
      <c r="AG7" s="67">
        <f>SUM(AG4:AG6)</f>
        <v>0</v>
      </c>
      <c r="AI7" s="94">
        <f>' B_Populations'!B18</f>
        <v>34710</v>
      </c>
      <c r="AJ7" s="69">
        <v>1</v>
      </c>
      <c r="AL7" s="49" t="s">
        <v>54</v>
      </c>
      <c r="AM7" s="59">
        <f t="shared" ref="AM7:AV7" si="11">SUM(AM4:AM6)</f>
        <v>0</v>
      </c>
      <c r="AN7" s="60">
        <f t="shared" si="11"/>
        <v>0</v>
      </c>
      <c r="AO7" s="60">
        <f t="shared" si="11"/>
        <v>0</v>
      </c>
      <c r="AP7" s="70">
        <f t="shared" si="11"/>
        <v>0</v>
      </c>
      <c r="AQ7" s="70">
        <f t="shared" si="11"/>
        <v>0</v>
      </c>
      <c r="AR7" s="70">
        <f t="shared" si="11"/>
        <v>0</v>
      </c>
      <c r="AS7" s="70">
        <f t="shared" si="11"/>
        <v>0</v>
      </c>
      <c r="AT7" s="70">
        <f t="shared" si="11"/>
        <v>0</v>
      </c>
      <c r="AU7" s="70">
        <f t="shared" si="11"/>
        <v>0</v>
      </c>
      <c r="AV7" s="70">
        <f t="shared" si="11"/>
        <v>0</v>
      </c>
    </row>
    <row r="9" spans="1:48" x14ac:dyDescent="0.25">
      <c r="B9" s="71"/>
      <c r="C9" s="71"/>
      <c r="D9" s="72" t="s">
        <v>96</v>
      </c>
      <c r="E9" s="72"/>
      <c r="F9" s="73" t="s">
        <v>97</v>
      </c>
      <c r="G9" s="73"/>
      <c r="H9" s="73"/>
      <c r="I9" s="73"/>
      <c r="J9" s="73"/>
      <c r="K9" s="73"/>
      <c r="L9" s="73"/>
      <c r="AM9" s="20" t="s">
        <v>98</v>
      </c>
    </row>
    <row r="10" spans="1:48" ht="52" customHeight="1" x14ac:dyDescent="0.3">
      <c r="B10" s="40" t="s">
        <v>53</v>
      </c>
      <c r="C10" s="41" t="s">
        <v>108</v>
      </c>
      <c r="D10" s="42" t="s">
        <v>109</v>
      </c>
      <c r="E10" s="42" t="s">
        <v>110</v>
      </c>
      <c r="F10" s="43" t="str">
        <f>[1]Populations!I44</f>
        <v>White-Not Hispanic</v>
      </c>
      <c r="G10" s="43" t="str">
        <f>[1]Populations!K44</f>
        <v>Hispanic</v>
      </c>
      <c r="H10" s="43" t="str">
        <f>[1]Populations!M44</f>
        <v>Black-Not Hispanic</v>
      </c>
      <c r="I10" s="43" t="str">
        <f>[1]Populations!O44</f>
        <v>Asian</v>
      </c>
      <c r="J10" s="43" t="str">
        <f>[1]Populations!Q44</f>
        <v>American Indian/Alaska Native</v>
      </c>
      <c r="K10" s="43" t="str">
        <f>[1]Populations!S44</f>
        <v>Other</v>
      </c>
      <c r="L10" s="43" t="str">
        <f>[1]Populations!U44</f>
        <v>Other</v>
      </c>
      <c r="M10" s="44"/>
      <c r="N10" s="45" t="s">
        <v>117</v>
      </c>
      <c r="O10" s="45" t="s">
        <v>103</v>
      </c>
      <c r="P10" s="45" t="str">
        <f>[1]Populations!E44</f>
        <v>Male</v>
      </c>
      <c r="Q10" s="45" t="s">
        <v>103</v>
      </c>
      <c r="R10" s="45" t="str">
        <f>[1]Populations!G44</f>
        <v>Female</v>
      </c>
      <c r="S10" s="45" t="s">
        <v>103</v>
      </c>
      <c r="T10" s="45" t="str">
        <f>' B_Populations'!H38</f>
        <v>White-Not Hispanic</v>
      </c>
      <c r="U10" s="45" t="s">
        <v>103</v>
      </c>
      <c r="V10" s="45" t="str">
        <f>' B_Populations'!J38</f>
        <v>Hispanic</v>
      </c>
      <c r="W10" s="45" t="s">
        <v>103</v>
      </c>
      <c r="X10" s="45" t="str">
        <f>' B_Populations'!L38</f>
        <v>Black-Not Hispanic</v>
      </c>
      <c r="Y10" s="45" t="s">
        <v>103</v>
      </c>
      <c r="Z10" s="45" t="str">
        <f>' B_Populations'!N38</f>
        <v>Asian</v>
      </c>
      <c r="AA10" s="45" t="s">
        <v>103</v>
      </c>
      <c r="AB10" s="45" t="str">
        <f>' B_Populations'!P38</f>
        <v>American Indian/Alaska Native</v>
      </c>
      <c r="AC10" s="45" t="s">
        <v>103</v>
      </c>
      <c r="AD10" s="45" t="str">
        <f>' B_Populations'!R38</f>
        <v>Other</v>
      </c>
      <c r="AE10" s="45" t="s">
        <v>103</v>
      </c>
      <c r="AF10" s="45" t="str">
        <f>' B_Populations'!T38</f>
        <v>Other</v>
      </c>
      <c r="AG10" s="45" t="s">
        <v>103</v>
      </c>
      <c r="AH10" s="44"/>
      <c r="AI10" s="45" t="s">
        <v>69</v>
      </c>
      <c r="AJ10" s="45" t="s">
        <v>111</v>
      </c>
      <c r="AL10" s="45" t="s">
        <v>53</v>
      </c>
      <c r="AM10" s="47" t="s">
        <v>54</v>
      </c>
      <c r="AN10" s="48" t="s">
        <v>55</v>
      </c>
      <c r="AO10" s="48" t="s">
        <v>56</v>
      </c>
      <c r="AP10" s="43" t="str">
        <f>' B_Populations'!H38</f>
        <v>White-Not Hispanic</v>
      </c>
      <c r="AQ10" s="43" t="str">
        <f>' B_Populations'!J38</f>
        <v>Hispanic</v>
      </c>
      <c r="AR10" s="43" t="str">
        <f>' B_Populations'!L38</f>
        <v>Black-Not Hispanic</v>
      </c>
      <c r="AS10" s="43" t="str">
        <f>' B_Populations'!N38</f>
        <v>Asian</v>
      </c>
      <c r="AT10" s="43" t="str">
        <f>' B_Populations'!P38</f>
        <v>American Indian/Alaska Native</v>
      </c>
      <c r="AU10" s="43" t="str">
        <f>' B_Populations'!R38</f>
        <v>Other</v>
      </c>
      <c r="AV10" s="43" t="str">
        <f>' B_Populations'!T38</f>
        <v>Other</v>
      </c>
    </row>
    <row r="11" spans="1:48" x14ac:dyDescent="0.25">
      <c r="B11" s="49" t="str">
        <f>' B_Populations'!A9</f>
        <v>65-74</v>
      </c>
      <c r="C11" s="50"/>
      <c r="D11" s="51"/>
      <c r="E11" s="52"/>
      <c r="F11" s="53"/>
      <c r="G11" s="53"/>
      <c r="H11" s="53"/>
      <c r="I11" s="53"/>
      <c r="J11" s="54"/>
      <c r="K11" s="54"/>
      <c r="L11" s="74"/>
      <c r="M11" s="56"/>
      <c r="N11" s="95">
        <f>' B_Populations'!B39</f>
        <v>0</v>
      </c>
      <c r="O11" s="12">
        <f>IF(N11=0,0,($C$11/$N$11)*100000)</f>
        <v>0</v>
      </c>
      <c r="P11" s="95">
        <f>' B_Populations'!D39</f>
        <v>0</v>
      </c>
      <c r="Q11" s="12">
        <f>IF(P11=0,0,($D$11/$P$11)*100000)</f>
        <v>0</v>
      </c>
      <c r="R11" s="95">
        <f>' B_Populations'!F39</f>
        <v>0</v>
      </c>
      <c r="S11" s="12">
        <f>IF(R11=0,0,($E$11/$R$11)*100000)</f>
        <v>0</v>
      </c>
      <c r="T11" s="95">
        <f>' B_Populations'!H39</f>
        <v>0</v>
      </c>
      <c r="U11" s="12">
        <f>IF(T11=0,0,($F$11/$T$11)*100000)</f>
        <v>0</v>
      </c>
      <c r="V11" s="95">
        <f>' B_Populations'!J39</f>
        <v>0</v>
      </c>
      <c r="W11" s="12">
        <f>IF(V11=0,0,($G$11/$V$11)*100000)</f>
        <v>0</v>
      </c>
      <c r="X11" s="95">
        <f>' B_Populations'!L39</f>
        <v>0</v>
      </c>
      <c r="Y11" s="12">
        <f>IF(X11=0,0,($H$11/$X$11)*100000)</f>
        <v>0</v>
      </c>
      <c r="Z11" s="95">
        <f>' B_Populations'!N39</f>
        <v>0</v>
      </c>
      <c r="AA11" s="12">
        <f>IF(Z11=0,0,($I$11/$Z$11)*100000)</f>
        <v>0</v>
      </c>
      <c r="AB11" s="95">
        <f>' B_Populations'!P39</f>
        <v>0</v>
      </c>
      <c r="AC11" s="12">
        <f>IF(AB11=0,0,($J$11/$AB$11)*100000)</f>
        <v>0</v>
      </c>
      <c r="AD11" s="95">
        <f>' B_Populations'!R39</f>
        <v>0</v>
      </c>
      <c r="AE11" s="12">
        <f>IF(AD11=0,0,($K$11/$AD$11)*100000)</f>
        <v>0</v>
      </c>
      <c r="AF11" s="218">
        <f>' B_Populations'!T39</f>
        <v>0</v>
      </c>
      <c r="AG11" s="12">
        <f>IF(AF11=0,0,($L$11/$AF$11)*100000)</f>
        <v>0</v>
      </c>
      <c r="AH11" s="56"/>
      <c r="AI11" s="94">
        <f>' B_Populations'!B15</f>
        <v>18136</v>
      </c>
      <c r="AJ11" s="13">
        <v>0.52250099999999999</v>
      </c>
      <c r="AL11" s="49" t="str">
        <f>' B_Populations'!A9</f>
        <v>65-74</v>
      </c>
      <c r="AM11" s="83">
        <f t="shared" ref="AM11:AM13" si="12">O11*AJ11</f>
        <v>0</v>
      </c>
      <c r="AN11" s="84">
        <f t="shared" ref="AN11:AN13" si="13">Q11*AJ11</f>
        <v>0</v>
      </c>
      <c r="AO11" s="84">
        <f t="shared" ref="AO11:AO13" si="14">S11*AJ11</f>
        <v>0</v>
      </c>
      <c r="AP11" s="85">
        <f t="shared" ref="AP11:AP13" si="15">U11*AJ11</f>
        <v>0</v>
      </c>
      <c r="AQ11" s="85">
        <f t="shared" ref="AQ11:AQ13" si="16">W11*AJ11</f>
        <v>0</v>
      </c>
      <c r="AR11" s="85">
        <f t="shared" ref="AR11:AR13" si="17">Y11*AJ11</f>
        <v>0</v>
      </c>
      <c r="AS11" s="85">
        <f t="shared" ref="AS11:AS13" si="18">AA11*AJ11</f>
        <v>0</v>
      </c>
      <c r="AT11" s="85">
        <f t="shared" ref="AT11:AT13" si="19">AC11*AJ11</f>
        <v>0</v>
      </c>
      <c r="AU11" s="85">
        <f t="shared" ref="AU11:AU13" si="20">AE11*AJ11</f>
        <v>0</v>
      </c>
      <c r="AV11" s="85">
        <f t="shared" ref="AV11:AV13" si="21">AG11*AJ11</f>
        <v>0</v>
      </c>
    </row>
    <row r="12" spans="1:48" x14ac:dyDescent="0.25">
      <c r="B12" s="92" t="str">
        <f>' B_Populations'!A10</f>
        <v>75-84</v>
      </c>
      <c r="C12" s="112"/>
      <c r="D12" s="113"/>
      <c r="E12" s="62"/>
      <c r="F12" s="63"/>
      <c r="G12" s="63"/>
      <c r="H12" s="63"/>
      <c r="I12" s="63"/>
      <c r="J12" s="64"/>
      <c r="K12" s="64"/>
      <c r="L12" s="75"/>
      <c r="M12" s="56"/>
      <c r="N12" s="95">
        <f>' B_Populations'!B40</f>
        <v>0</v>
      </c>
      <c r="O12" s="12">
        <f>IF(N12=0,0,($C$12/$N$12)*100000)</f>
        <v>0</v>
      </c>
      <c r="P12" s="95">
        <f>' B_Populations'!D40</f>
        <v>0</v>
      </c>
      <c r="Q12" s="12">
        <f>IF(P12=0,0,($D$12/$P$12)*100000)</f>
        <v>0</v>
      </c>
      <c r="R12" s="95">
        <f>' B_Populations'!F40</f>
        <v>0</v>
      </c>
      <c r="S12" s="12">
        <f>IF(R12=0,0,($E$12/$R$12)*100000)</f>
        <v>0</v>
      </c>
      <c r="T12" s="95">
        <f>' B_Populations'!H40</f>
        <v>0</v>
      </c>
      <c r="U12" s="12">
        <f>IF(T12=0,0,($F$12/$T$12)*100000)</f>
        <v>0</v>
      </c>
      <c r="V12" s="95">
        <f>' B_Populations'!J40</f>
        <v>0</v>
      </c>
      <c r="W12" s="12">
        <f>IF(V12=0,0,($G$12/$V$12)*100000)</f>
        <v>0</v>
      </c>
      <c r="X12" s="95">
        <f>' B_Populations'!L40</f>
        <v>0</v>
      </c>
      <c r="Y12" s="12">
        <f>IF(X12=0,0,($H$12/$X$12)*100000)</f>
        <v>0</v>
      </c>
      <c r="Z12" s="95">
        <f>' B_Populations'!N40</f>
        <v>0</v>
      </c>
      <c r="AA12" s="12">
        <f>IF(Z12=0,0,($I$12/$Z$12)*100000)</f>
        <v>0</v>
      </c>
      <c r="AB12" s="95">
        <f>' B_Populations'!P40</f>
        <v>0</v>
      </c>
      <c r="AC12" s="12">
        <f>IF(AB12=0,0,($J$12/$AB$12)*100000)</f>
        <v>0</v>
      </c>
      <c r="AD12" s="95">
        <f>' B_Populations'!R40</f>
        <v>0</v>
      </c>
      <c r="AE12" s="12">
        <f>IF(AD12=0,0,($K$12/$AD$12)*100000)</f>
        <v>0</v>
      </c>
      <c r="AF12" s="218">
        <f>' B_Populations'!T40</f>
        <v>0</v>
      </c>
      <c r="AG12" s="12">
        <f>IF(AF12=0,0,($L$12/$AF$12)*100000)</f>
        <v>0</v>
      </c>
      <c r="AH12" s="56"/>
      <c r="AI12" s="94">
        <f>' B_Populations'!B16</f>
        <v>12315</v>
      </c>
      <c r="AJ12" s="13">
        <v>0.35479699999999997</v>
      </c>
      <c r="AL12" s="49" t="str">
        <f>' B_Populations'!A10</f>
        <v>75-84</v>
      </c>
      <c r="AM12" s="83">
        <f t="shared" si="12"/>
        <v>0</v>
      </c>
      <c r="AN12" s="84">
        <f t="shared" si="13"/>
        <v>0</v>
      </c>
      <c r="AO12" s="84">
        <f t="shared" si="14"/>
        <v>0</v>
      </c>
      <c r="AP12" s="85">
        <f t="shared" si="15"/>
        <v>0</v>
      </c>
      <c r="AQ12" s="85">
        <f t="shared" si="16"/>
        <v>0</v>
      </c>
      <c r="AR12" s="85">
        <f t="shared" si="17"/>
        <v>0</v>
      </c>
      <c r="AS12" s="85">
        <f t="shared" si="18"/>
        <v>0</v>
      </c>
      <c r="AT12" s="85">
        <f t="shared" si="19"/>
        <v>0</v>
      </c>
      <c r="AU12" s="85">
        <f t="shared" si="20"/>
        <v>0</v>
      </c>
      <c r="AV12" s="85">
        <f t="shared" si="21"/>
        <v>0</v>
      </c>
    </row>
    <row r="13" spans="1:48" x14ac:dyDescent="0.25">
      <c r="B13" s="92" t="str">
        <f>' B_Populations'!A11</f>
        <v>85+</v>
      </c>
      <c r="C13" s="112"/>
      <c r="D13" s="113"/>
      <c r="E13" s="62"/>
      <c r="F13" s="63"/>
      <c r="G13" s="63"/>
      <c r="H13" s="63"/>
      <c r="I13" s="63"/>
      <c r="J13" s="64"/>
      <c r="K13" s="64"/>
      <c r="L13" s="75"/>
      <c r="M13" s="56"/>
      <c r="N13" s="95">
        <f>' B_Populations'!B41</f>
        <v>0</v>
      </c>
      <c r="O13" s="12">
        <f>IF(N13=0,0,($C$13/$N$13)*100000)</f>
        <v>0</v>
      </c>
      <c r="P13" s="95">
        <f>' B_Populations'!D41</f>
        <v>0</v>
      </c>
      <c r="Q13" s="12">
        <f>IF(P13=0,0,($D$13/$P$13)*100000)</f>
        <v>0</v>
      </c>
      <c r="R13" s="95">
        <f>' B_Populations'!F41</f>
        <v>0</v>
      </c>
      <c r="S13" s="12">
        <f>IF(R13=0,0,($E$13/$R$13)*100000)</f>
        <v>0</v>
      </c>
      <c r="T13" s="95">
        <f>' B_Populations'!H41</f>
        <v>0</v>
      </c>
      <c r="U13" s="12">
        <f>IF(T13=0,0,($F$13/$T$13)*100000)</f>
        <v>0</v>
      </c>
      <c r="V13" s="95">
        <f>' B_Populations'!J41</f>
        <v>0</v>
      </c>
      <c r="W13" s="12">
        <f>IF(V13=0,0,($G$13/$V$13)*100000)</f>
        <v>0</v>
      </c>
      <c r="X13" s="95">
        <f>' B_Populations'!L41</f>
        <v>0</v>
      </c>
      <c r="Y13" s="12">
        <f>IF(X13=0,0,($H$13/$X$13)*100000)</f>
        <v>0</v>
      </c>
      <c r="Z13" s="95">
        <f>' B_Populations'!N41</f>
        <v>0</v>
      </c>
      <c r="AA13" s="12">
        <f>IF(Z13=0,0,($I$13/$Z$13)*100000)</f>
        <v>0</v>
      </c>
      <c r="AB13" s="95">
        <f>' B_Populations'!P41</f>
        <v>0</v>
      </c>
      <c r="AC13" s="12">
        <f>IF(AB13=0,0,($J$13/$AB$13)*100000)</f>
        <v>0</v>
      </c>
      <c r="AD13" s="95">
        <f>' B_Populations'!R41</f>
        <v>0</v>
      </c>
      <c r="AE13" s="12">
        <f>IF(AD13=0,0,($K$13/$AD$13)*100000)</f>
        <v>0</v>
      </c>
      <c r="AF13" s="218">
        <f>' B_Populations'!T41</f>
        <v>0</v>
      </c>
      <c r="AG13" s="12">
        <f>IF(AF13=0,0,($L$13/$AF$13)*100000)</f>
        <v>0</v>
      </c>
      <c r="AH13" s="56"/>
      <c r="AI13" s="94">
        <f>' B_Populations'!B17</f>
        <v>4259</v>
      </c>
      <c r="AJ13" s="13">
        <v>0.12270200000000001</v>
      </c>
      <c r="AL13" s="49" t="str">
        <f>' B_Populations'!A11</f>
        <v>85+</v>
      </c>
      <c r="AM13" s="83">
        <f t="shared" si="12"/>
        <v>0</v>
      </c>
      <c r="AN13" s="84">
        <f t="shared" si="13"/>
        <v>0</v>
      </c>
      <c r="AO13" s="84">
        <f t="shared" si="14"/>
        <v>0</v>
      </c>
      <c r="AP13" s="85">
        <f t="shared" si="15"/>
        <v>0</v>
      </c>
      <c r="AQ13" s="85">
        <f t="shared" si="16"/>
        <v>0</v>
      </c>
      <c r="AR13" s="85">
        <f t="shared" si="17"/>
        <v>0</v>
      </c>
      <c r="AS13" s="85">
        <f t="shared" si="18"/>
        <v>0</v>
      </c>
      <c r="AT13" s="85">
        <f t="shared" si="19"/>
        <v>0</v>
      </c>
      <c r="AU13" s="85">
        <f t="shared" si="20"/>
        <v>0</v>
      </c>
      <c r="AV13" s="85">
        <f t="shared" si="21"/>
        <v>0</v>
      </c>
    </row>
    <row r="14" spans="1:48" x14ac:dyDescent="0.25">
      <c r="B14" s="76" t="s">
        <v>107</v>
      </c>
      <c r="C14" s="117">
        <f t="shared" ref="C14:L14" si="22">SUM(C11:C13)</f>
        <v>0</v>
      </c>
      <c r="D14" s="118">
        <f t="shared" si="22"/>
        <v>0</v>
      </c>
      <c r="E14" s="118">
        <f t="shared" si="22"/>
        <v>0</v>
      </c>
      <c r="F14" s="119">
        <f t="shared" si="22"/>
        <v>0</v>
      </c>
      <c r="G14" s="119">
        <f t="shared" si="22"/>
        <v>0</v>
      </c>
      <c r="H14" s="119">
        <f t="shared" si="22"/>
        <v>0</v>
      </c>
      <c r="I14" s="119">
        <f t="shared" si="22"/>
        <v>0</v>
      </c>
      <c r="J14" s="119">
        <f t="shared" si="22"/>
        <v>0</v>
      </c>
      <c r="K14" s="119">
        <f t="shared" si="22"/>
        <v>0</v>
      </c>
      <c r="L14" s="119">
        <f t="shared" si="22"/>
        <v>0</v>
      </c>
      <c r="N14" s="95">
        <f>' B_Populations'!B42</f>
        <v>0</v>
      </c>
      <c r="O14" s="67">
        <f>SUM(O11:O13)</f>
        <v>0</v>
      </c>
      <c r="P14" s="95">
        <f>' B_Populations'!D42</f>
        <v>0</v>
      </c>
      <c r="Q14" s="67">
        <f>SUM(Q11:Q13)</f>
        <v>0</v>
      </c>
      <c r="R14" s="95">
        <f>' B_Populations'!F42</f>
        <v>0</v>
      </c>
      <c r="S14" s="67">
        <f>SUM(S11:S13)</f>
        <v>0</v>
      </c>
      <c r="T14" s="95">
        <f>' B_Populations'!H42</f>
        <v>0</v>
      </c>
      <c r="U14" s="67">
        <f>SUM(U11:U13)</f>
        <v>0</v>
      </c>
      <c r="V14" s="95">
        <f>' B_Populations'!J42</f>
        <v>0</v>
      </c>
      <c r="W14" s="67">
        <f>SUM(W11:W13)</f>
        <v>0</v>
      </c>
      <c r="X14" s="95">
        <f>' B_Populations'!L42</f>
        <v>0</v>
      </c>
      <c r="Y14" s="67">
        <f>SUM(Y11:Y13)</f>
        <v>0</v>
      </c>
      <c r="Z14" s="95">
        <f>' B_Populations'!N42</f>
        <v>0</v>
      </c>
      <c r="AA14" s="67">
        <f>SUM(AA11:AA13)</f>
        <v>0</v>
      </c>
      <c r="AB14" s="95">
        <f>' B_Populations'!P42</f>
        <v>0</v>
      </c>
      <c r="AC14" s="67">
        <f>SUM(AC11:AC13)</f>
        <v>0</v>
      </c>
      <c r="AD14" s="95">
        <f>' B_Populations'!R42</f>
        <v>0</v>
      </c>
      <c r="AE14" s="67">
        <f>SUM(AE11:AE13)</f>
        <v>0</v>
      </c>
      <c r="AF14" s="218">
        <f>' B_Populations'!T42</f>
        <v>0</v>
      </c>
      <c r="AG14" s="67">
        <f>SUM(AG11:AG13)</f>
        <v>0</v>
      </c>
      <c r="AI14" s="94">
        <f>' B_Populations'!B18</f>
        <v>34710</v>
      </c>
      <c r="AJ14" s="69">
        <v>1</v>
      </c>
      <c r="AL14" s="49" t="str">
        <f>[1]Populations!B22</f>
        <v>Total</v>
      </c>
      <c r="AM14" s="83">
        <f t="shared" ref="AM14:AV14" si="23">SUM(AM11:AM13)</f>
        <v>0</v>
      </c>
      <c r="AN14" s="84">
        <f t="shared" si="23"/>
        <v>0</v>
      </c>
      <c r="AO14" s="84">
        <f t="shared" si="23"/>
        <v>0</v>
      </c>
      <c r="AP14" s="86">
        <f t="shared" si="23"/>
        <v>0</v>
      </c>
      <c r="AQ14" s="86">
        <f t="shared" si="23"/>
        <v>0</v>
      </c>
      <c r="AR14" s="86">
        <f t="shared" si="23"/>
        <v>0</v>
      </c>
      <c r="AS14" s="86">
        <f t="shared" si="23"/>
        <v>0</v>
      </c>
      <c r="AT14" s="86">
        <f t="shared" si="23"/>
        <v>0</v>
      </c>
      <c r="AU14" s="86">
        <f t="shared" si="23"/>
        <v>0</v>
      </c>
      <c r="AV14" s="86">
        <f t="shared" si="23"/>
        <v>0</v>
      </c>
    </row>
    <row r="16" spans="1:48" x14ac:dyDescent="0.25">
      <c r="B16" s="77"/>
      <c r="C16" s="77"/>
      <c r="D16" s="78" t="s">
        <v>96</v>
      </c>
      <c r="E16" s="78"/>
      <c r="F16" s="79" t="s">
        <v>97</v>
      </c>
      <c r="G16" s="79"/>
      <c r="H16" s="79"/>
      <c r="I16" s="79"/>
      <c r="J16" s="79"/>
      <c r="K16" s="79"/>
      <c r="L16" s="79"/>
      <c r="AM16" s="20" t="s">
        <v>98</v>
      </c>
    </row>
    <row r="17" spans="2:48" ht="44.5" customHeight="1" x14ac:dyDescent="0.3">
      <c r="B17" s="40" t="s">
        <v>53</v>
      </c>
      <c r="C17" s="41" t="s">
        <v>112</v>
      </c>
      <c r="D17" s="42" t="s">
        <v>113</v>
      </c>
      <c r="E17" s="42" t="s">
        <v>114</v>
      </c>
      <c r="F17" s="43" t="str">
        <f>[1]Populations!I44</f>
        <v>White-Not Hispanic</v>
      </c>
      <c r="G17" s="43" t="str">
        <f>[1]Populations!K44</f>
        <v>Hispanic</v>
      </c>
      <c r="H17" s="43" t="str">
        <f>[1]Populations!M44</f>
        <v>Black-Not Hispanic</v>
      </c>
      <c r="I17" s="43" t="str">
        <f>[1]Populations!O44</f>
        <v>Asian</v>
      </c>
      <c r="J17" s="43" t="str">
        <f>[1]Populations!Q44</f>
        <v>American Indian/Alaska Native</v>
      </c>
      <c r="K17" s="43" t="str">
        <f>[1]Populations!S44</f>
        <v>Other</v>
      </c>
      <c r="L17" s="43" t="str">
        <f>[1]Populations!U44</f>
        <v>Other</v>
      </c>
      <c r="M17" s="44"/>
      <c r="N17" s="45" t="s">
        <v>117</v>
      </c>
      <c r="O17" s="45" t="s">
        <v>103</v>
      </c>
      <c r="P17" s="45" t="str">
        <f>[1]Populations!E44</f>
        <v>Male</v>
      </c>
      <c r="Q17" s="45" t="s">
        <v>103</v>
      </c>
      <c r="R17" s="45" t="str">
        <f>[1]Populations!G44</f>
        <v>Female</v>
      </c>
      <c r="S17" s="45" t="s">
        <v>103</v>
      </c>
      <c r="T17" s="45" t="str">
        <f>' B_Populations'!H38</f>
        <v>White-Not Hispanic</v>
      </c>
      <c r="U17" s="45" t="s">
        <v>103</v>
      </c>
      <c r="V17" s="45" t="str">
        <f>' B_Populations'!J38</f>
        <v>Hispanic</v>
      </c>
      <c r="W17" s="45" t="s">
        <v>103</v>
      </c>
      <c r="X17" s="45" t="str">
        <f>' B_Populations'!L38</f>
        <v>Black-Not Hispanic</v>
      </c>
      <c r="Y17" s="45" t="s">
        <v>103</v>
      </c>
      <c r="Z17" s="45" t="str">
        <f>' B_Populations'!N38</f>
        <v>Asian</v>
      </c>
      <c r="AA17" s="45" t="s">
        <v>103</v>
      </c>
      <c r="AB17" s="45" t="str">
        <f>' B_Populations'!P38</f>
        <v>American Indian/Alaska Native</v>
      </c>
      <c r="AC17" s="45" t="s">
        <v>103</v>
      </c>
      <c r="AD17" s="45" t="str">
        <f>' B_Populations'!R38</f>
        <v>Other</v>
      </c>
      <c r="AE17" s="45" t="s">
        <v>103</v>
      </c>
      <c r="AF17" s="45" t="str">
        <f>' B_Populations'!T38</f>
        <v>Other</v>
      </c>
      <c r="AG17" s="45" t="s">
        <v>103</v>
      </c>
      <c r="AH17" s="44"/>
      <c r="AI17" s="45" t="s">
        <v>69</v>
      </c>
      <c r="AJ17" s="45" t="s">
        <v>111</v>
      </c>
      <c r="AL17" s="45" t="s">
        <v>53</v>
      </c>
      <c r="AM17" s="47" t="s">
        <v>54</v>
      </c>
      <c r="AN17" s="48" t="s">
        <v>55</v>
      </c>
      <c r="AO17" s="48" t="s">
        <v>56</v>
      </c>
      <c r="AP17" s="43" t="str">
        <f>' B_Populations'!H38</f>
        <v>White-Not Hispanic</v>
      </c>
      <c r="AQ17" s="43" t="str">
        <f>' B_Populations'!J38</f>
        <v>Hispanic</v>
      </c>
      <c r="AR17" s="43" t="str">
        <f>' B_Populations'!L38</f>
        <v>Black-Not Hispanic</v>
      </c>
      <c r="AS17" s="43" t="str">
        <f>' B_Populations'!N38</f>
        <v>Asian</v>
      </c>
      <c r="AT17" s="43" t="str">
        <f>' B_Populations'!P38</f>
        <v>American Indian/Alaska Native</v>
      </c>
      <c r="AU17" s="43" t="str">
        <f>' B_Populations'!R38</f>
        <v>Other</v>
      </c>
      <c r="AV17" s="43" t="str">
        <f>' B_Populations'!T38</f>
        <v>Other</v>
      </c>
    </row>
    <row r="18" spans="2:48" x14ac:dyDescent="0.25">
      <c r="B18" s="49" t="str">
        <f>' B_Populations'!A9</f>
        <v>65-74</v>
      </c>
      <c r="C18" s="50"/>
      <c r="D18" s="51"/>
      <c r="E18" s="52"/>
      <c r="F18" s="53"/>
      <c r="G18" s="53"/>
      <c r="H18" s="53"/>
      <c r="I18" s="53"/>
      <c r="J18" s="54"/>
      <c r="K18" s="54"/>
      <c r="L18" s="80"/>
      <c r="M18" s="56"/>
      <c r="N18" s="95">
        <f>' B_Populations'!B39</f>
        <v>0</v>
      </c>
      <c r="O18" s="12">
        <f>IF(N18=0,0,($C$18/$N$18)*100000)</f>
        <v>0</v>
      </c>
      <c r="P18" s="95">
        <f>' B_Populations'!D39</f>
        <v>0</v>
      </c>
      <c r="Q18" s="12">
        <f>IF(P18=0,0,($D$18/$P$18)*100000)</f>
        <v>0</v>
      </c>
      <c r="R18" s="95">
        <f>' B_Populations'!F39</f>
        <v>0</v>
      </c>
      <c r="S18" s="12">
        <f>IF(R18=0,0,($E$18/$R$18)*100000)</f>
        <v>0</v>
      </c>
      <c r="T18" s="95">
        <f>' B_Populations'!H39</f>
        <v>0</v>
      </c>
      <c r="U18" s="12">
        <f>IF(T18=0,0,($F$18/$T$18)*100000)</f>
        <v>0</v>
      </c>
      <c r="V18" s="95">
        <f>' B_Populations'!J39</f>
        <v>0</v>
      </c>
      <c r="W18" s="12">
        <f>IF(V18=0,0,($G$18/$V$18)*100000)</f>
        <v>0</v>
      </c>
      <c r="X18" s="95">
        <f>' B_Populations'!L39</f>
        <v>0</v>
      </c>
      <c r="Y18" s="12">
        <f>IF(X18=0,0,($H$18/$X$18)*100000)</f>
        <v>0</v>
      </c>
      <c r="Z18" s="95">
        <f>' B_Populations'!N39</f>
        <v>0</v>
      </c>
      <c r="AA18" s="12">
        <f>IF(Z18=0,0,($I$18/$Z$18)*100000)</f>
        <v>0</v>
      </c>
      <c r="AB18" s="95">
        <f>' B_Populations'!P39</f>
        <v>0</v>
      </c>
      <c r="AC18" s="12">
        <f>IF(AB18=0,0,($J$18/$AB$18)*100000)</f>
        <v>0</v>
      </c>
      <c r="AD18" s="95">
        <f>' B_Populations'!R39</f>
        <v>0</v>
      </c>
      <c r="AE18" s="12">
        <f>IF(AD18=0,0,($K$18/$AD$18)*100000)</f>
        <v>0</v>
      </c>
      <c r="AF18" s="218">
        <f>' B_Populations'!T39</f>
        <v>0</v>
      </c>
      <c r="AG18" s="12">
        <f>IF(AF18=0,0,($L$18/$AF$18)*100000)</f>
        <v>0</v>
      </c>
      <c r="AH18" s="56"/>
      <c r="AI18" s="94">
        <f>' B_Populations'!B15</f>
        <v>18136</v>
      </c>
      <c r="AJ18" s="13">
        <v>0.52250099999999999</v>
      </c>
      <c r="AL18" s="49" t="str">
        <f>' B_Populations'!A9</f>
        <v>65-74</v>
      </c>
      <c r="AM18" s="83">
        <f t="shared" ref="AM18:AM20" si="24">O18*AJ18</f>
        <v>0</v>
      </c>
      <c r="AN18" s="84">
        <f t="shared" ref="AN18:AN20" si="25">Q18*AJ18</f>
        <v>0</v>
      </c>
      <c r="AO18" s="84">
        <f t="shared" ref="AO18:AO20" si="26">S18*AJ18</f>
        <v>0</v>
      </c>
      <c r="AP18" s="85">
        <f t="shared" ref="AP18:AP20" si="27">U18*AJ18</f>
        <v>0</v>
      </c>
      <c r="AQ18" s="85">
        <f t="shared" ref="AQ18:AQ20" si="28">W18*AJ18</f>
        <v>0</v>
      </c>
      <c r="AR18" s="85">
        <f t="shared" ref="AR18:AR20" si="29">Y18*AJ18</f>
        <v>0</v>
      </c>
      <c r="AS18" s="85">
        <f t="shared" ref="AS18:AS20" si="30">AA18*AJ18</f>
        <v>0</v>
      </c>
      <c r="AT18" s="85">
        <f t="shared" ref="AT18:AT20" si="31">AC18*AJ18</f>
        <v>0</v>
      </c>
      <c r="AU18" s="85">
        <f t="shared" ref="AU18:AU20" si="32">AE18*AJ18</f>
        <v>0</v>
      </c>
      <c r="AV18" s="85">
        <f t="shared" ref="AV18:AV20" si="33">AG18*AJ18</f>
        <v>0</v>
      </c>
    </row>
    <row r="19" spans="2:48" x14ac:dyDescent="0.25">
      <c r="B19" s="92" t="str">
        <f>' B_Populations'!A10</f>
        <v>75-84</v>
      </c>
      <c r="C19" s="112"/>
      <c r="D19" s="113"/>
      <c r="E19" s="62"/>
      <c r="F19" s="63"/>
      <c r="G19" s="63"/>
      <c r="H19" s="63"/>
      <c r="I19" s="63"/>
      <c r="J19" s="64"/>
      <c r="K19" s="64"/>
      <c r="L19" s="81"/>
      <c r="M19" s="56"/>
      <c r="N19" s="95">
        <f>' B_Populations'!B40</f>
        <v>0</v>
      </c>
      <c r="O19" s="12">
        <f>IF(N19=0,0,($C$19/$N$19)*100000)</f>
        <v>0</v>
      </c>
      <c r="P19" s="95">
        <f>' B_Populations'!D40</f>
        <v>0</v>
      </c>
      <c r="Q19" s="12">
        <f>IF(P19=0,0,($D$19/$P$19)*100000)</f>
        <v>0</v>
      </c>
      <c r="R19" s="95">
        <f>' B_Populations'!F40</f>
        <v>0</v>
      </c>
      <c r="S19" s="12">
        <f>IF(R19=0,0,($E$19/$R$19)*100000)</f>
        <v>0</v>
      </c>
      <c r="T19" s="95">
        <f>' B_Populations'!H40</f>
        <v>0</v>
      </c>
      <c r="U19" s="12">
        <f>IF(T19=0,0,($F$19/$T$19)*100000)</f>
        <v>0</v>
      </c>
      <c r="V19" s="95">
        <f>' B_Populations'!J40</f>
        <v>0</v>
      </c>
      <c r="W19" s="12">
        <f>IF(V19=0,0,($G$19/$V$19)*100000)</f>
        <v>0</v>
      </c>
      <c r="X19" s="95">
        <f>' B_Populations'!L40</f>
        <v>0</v>
      </c>
      <c r="Y19" s="12">
        <f>IF(X19=0,0,($H$19/$X$19)*100000)</f>
        <v>0</v>
      </c>
      <c r="Z19" s="95">
        <f>' B_Populations'!N40</f>
        <v>0</v>
      </c>
      <c r="AA19" s="12">
        <f>IF(Z19=0,0,($I$19/$Z$19)*100000)</f>
        <v>0</v>
      </c>
      <c r="AB19" s="95">
        <f>' B_Populations'!P40</f>
        <v>0</v>
      </c>
      <c r="AC19" s="12">
        <f>IF(AB19=0,0,($J$19/$AB$19)*100000)</f>
        <v>0</v>
      </c>
      <c r="AD19" s="95">
        <f>' B_Populations'!R40</f>
        <v>0</v>
      </c>
      <c r="AE19" s="12">
        <f>IF(AD19=0,0,($K$19/$AD$19)*100000)</f>
        <v>0</v>
      </c>
      <c r="AF19" s="218">
        <f>' B_Populations'!T40</f>
        <v>0</v>
      </c>
      <c r="AG19" s="12">
        <f>IF(AF19=0,0,($L$19/$AF$19)*100000)</f>
        <v>0</v>
      </c>
      <c r="AH19" s="56"/>
      <c r="AI19" s="94">
        <f>' B_Populations'!B16</f>
        <v>12315</v>
      </c>
      <c r="AJ19" s="13">
        <v>0.35479699999999997</v>
      </c>
      <c r="AL19" s="49" t="str">
        <f>' B_Populations'!A10</f>
        <v>75-84</v>
      </c>
      <c r="AM19" s="83">
        <f t="shared" si="24"/>
        <v>0</v>
      </c>
      <c r="AN19" s="84">
        <f t="shared" si="25"/>
        <v>0</v>
      </c>
      <c r="AO19" s="84">
        <f t="shared" si="26"/>
        <v>0</v>
      </c>
      <c r="AP19" s="85">
        <f t="shared" si="27"/>
        <v>0</v>
      </c>
      <c r="AQ19" s="85">
        <f t="shared" si="28"/>
        <v>0</v>
      </c>
      <c r="AR19" s="85">
        <f t="shared" si="29"/>
        <v>0</v>
      </c>
      <c r="AS19" s="85">
        <f t="shared" si="30"/>
        <v>0</v>
      </c>
      <c r="AT19" s="85">
        <f t="shared" si="31"/>
        <v>0</v>
      </c>
      <c r="AU19" s="85">
        <f t="shared" si="32"/>
        <v>0</v>
      </c>
      <c r="AV19" s="85">
        <f t="shared" si="33"/>
        <v>0</v>
      </c>
    </row>
    <row r="20" spans="2:48" x14ac:dyDescent="0.25">
      <c r="B20" s="92" t="str">
        <f>' B_Populations'!A11</f>
        <v>85+</v>
      </c>
      <c r="C20" s="112"/>
      <c r="D20" s="113"/>
      <c r="E20" s="62"/>
      <c r="F20" s="63"/>
      <c r="G20" s="63"/>
      <c r="H20" s="63"/>
      <c r="I20" s="63"/>
      <c r="J20" s="64"/>
      <c r="K20" s="64"/>
      <c r="L20" s="81"/>
      <c r="M20" s="56"/>
      <c r="N20" s="95">
        <f>' B_Populations'!B41</f>
        <v>0</v>
      </c>
      <c r="O20" s="12">
        <f>IF(N20=0,0,($C$20/$N$20)*100000)</f>
        <v>0</v>
      </c>
      <c r="P20" s="95">
        <f>' B_Populations'!D41</f>
        <v>0</v>
      </c>
      <c r="Q20" s="12">
        <f>IF(P20=0,0,($D$20/$P$20)*100000)</f>
        <v>0</v>
      </c>
      <c r="R20" s="95">
        <f>' B_Populations'!F41</f>
        <v>0</v>
      </c>
      <c r="S20" s="12">
        <f>IF(R20=0,0,($E$20/$R$20)*100000)</f>
        <v>0</v>
      </c>
      <c r="T20" s="95">
        <f>' B_Populations'!H41</f>
        <v>0</v>
      </c>
      <c r="U20" s="12">
        <f>IF(T20=0,0,($F$20/$T$20)*100000)</f>
        <v>0</v>
      </c>
      <c r="V20" s="95">
        <f>' B_Populations'!J41</f>
        <v>0</v>
      </c>
      <c r="W20" s="12">
        <f>IF(V20=0,0,($G$20/$V$20)*100000)</f>
        <v>0</v>
      </c>
      <c r="X20" s="95">
        <f>' B_Populations'!L41</f>
        <v>0</v>
      </c>
      <c r="Y20" s="12">
        <f>IF(X20=0,0,($H$20/$X$20)*100000)</f>
        <v>0</v>
      </c>
      <c r="Z20" s="95">
        <f>' B_Populations'!N41</f>
        <v>0</v>
      </c>
      <c r="AA20" s="12">
        <f>IF(Z20=0,0,($I$20/$Z$20)*100000)</f>
        <v>0</v>
      </c>
      <c r="AB20" s="95">
        <f>' B_Populations'!P41</f>
        <v>0</v>
      </c>
      <c r="AC20" s="12">
        <f>IF(AB20=0,0,($J$20/$AB$20)*100000)</f>
        <v>0</v>
      </c>
      <c r="AD20" s="95">
        <f>' B_Populations'!R41</f>
        <v>0</v>
      </c>
      <c r="AE20" s="12">
        <f>IF(AD20=0,0,($K$20/$AD$20)*100000)</f>
        <v>0</v>
      </c>
      <c r="AF20" s="218">
        <f>' B_Populations'!T41</f>
        <v>0</v>
      </c>
      <c r="AG20" s="12">
        <f>IF(AF20=0,0,($L$20/$AF$20)*100000)</f>
        <v>0</v>
      </c>
      <c r="AH20" s="56"/>
      <c r="AI20" s="94">
        <f>' B_Populations'!B17</f>
        <v>4259</v>
      </c>
      <c r="AJ20" s="13">
        <v>0.12270200000000001</v>
      </c>
      <c r="AL20" s="49" t="str">
        <f>' B_Populations'!A11</f>
        <v>85+</v>
      </c>
      <c r="AM20" s="83">
        <f t="shared" si="24"/>
        <v>0</v>
      </c>
      <c r="AN20" s="84">
        <f t="shared" si="25"/>
        <v>0</v>
      </c>
      <c r="AO20" s="84">
        <f t="shared" si="26"/>
        <v>0</v>
      </c>
      <c r="AP20" s="85">
        <f t="shared" si="27"/>
        <v>0</v>
      </c>
      <c r="AQ20" s="85">
        <f t="shared" si="28"/>
        <v>0</v>
      </c>
      <c r="AR20" s="85">
        <f t="shared" si="29"/>
        <v>0</v>
      </c>
      <c r="AS20" s="85">
        <f t="shared" si="30"/>
        <v>0</v>
      </c>
      <c r="AT20" s="85">
        <f t="shared" si="31"/>
        <v>0</v>
      </c>
      <c r="AU20" s="85">
        <f t="shared" si="32"/>
        <v>0</v>
      </c>
      <c r="AV20" s="85">
        <f t="shared" si="33"/>
        <v>0</v>
      </c>
    </row>
    <row r="21" spans="2:48" x14ac:dyDescent="0.25">
      <c r="B21" s="82" t="s">
        <v>107</v>
      </c>
      <c r="C21" s="120">
        <f t="shared" ref="C21:L21" si="34">SUM(C18:C20)</f>
        <v>0</v>
      </c>
      <c r="D21" s="121">
        <f t="shared" si="34"/>
        <v>0</v>
      </c>
      <c r="E21" s="121">
        <f t="shared" si="34"/>
        <v>0</v>
      </c>
      <c r="F21" s="122">
        <f t="shared" si="34"/>
        <v>0</v>
      </c>
      <c r="G21" s="122">
        <f t="shared" si="34"/>
        <v>0</v>
      </c>
      <c r="H21" s="122">
        <f t="shared" si="34"/>
        <v>0</v>
      </c>
      <c r="I21" s="122">
        <f t="shared" si="34"/>
        <v>0</v>
      </c>
      <c r="J21" s="122">
        <f t="shared" si="34"/>
        <v>0</v>
      </c>
      <c r="K21" s="122">
        <f t="shared" si="34"/>
        <v>0</v>
      </c>
      <c r="L21" s="122">
        <f t="shared" si="34"/>
        <v>0</v>
      </c>
      <c r="N21" s="95">
        <f>' B_Populations'!B42</f>
        <v>0</v>
      </c>
      <c r="O21" s="67">
        <f>SUM(O18:O20)</f>
        <v>0</v>
      </c>
      <c r="P21" s="95">
        <f>' B_Populations'!D42</f>
        <v>0</v>
      </c>
      <c r="Q21" s="67">
        <f>SUM(Q18:Q20)</f>
        <v>0</v>
      </c>
      <c r="R21" s="95">
        <f>' B_Populations'!F42</f>
        <v>0</v>
      </c>
      <c r="S21" s="67">
        <f>SUM(S18:S20)</f>
        <v>0</v>
      </c>
      <c r="T21" s="95">
        <f>' B_Populations'!H42</f>
        <v>0</v>
      </c>
      <c r="U21" s="67">
        <f>SUM(U18:U20)</f>
        <v>0</v>
      </c>
      <c r="V21" s="95">
        <f>' B_Populations'!J42</f>
        <v>0</v>
      </c>
      <c r="W21" s="67">
        <f>SUM(W18:W20)</f>
        <v>0</v>
      </c>
      <c r="X21" s="95">
        <f>' B_Populations'!L42</f>
        <v>0</v>
      </c>
      <c r="Y21" s="67">
        <f>SUM(Y18:Y20)</f>
        <v>0</v>
      </c>
      <c r="Z21" s="95">
        <f>' B_Populations'!N42</f>
        <v>0</v>
      </c>
      <c r="AA21" s="67">
        <f>SUM(AA18:AA20)</f>
        <v>0</v>
      </c>
      <c r="AB21" s="95">
        <f>' B_Populations'!P42</f>
        <v>0</v>
      </c>
      <c r="AC21" s="67">
        <f>SUM(AC18:AC20)</f>
        <v>0</v>
      </c>
      <c r="AD21" s="95">
        <f>' B_Populations'!R42</f>
        <v>0</v>
      </c>
      <c r="AE21" s="67">
        <f>SUM(AE18:AE20)</f>
        <v>0</v>
      </c>
      <c r="AF21" s="218">
        <f>' B_Populations'!T42</f>
        <v>0</v>
      </c>
      <c r="AG21" s="67">
        <f>SUM(AG18:AG20)</f>
        <v>0</v>
      </c>
      <c r="AI21" s="94">
        <f>' B_Populations'!B18</f>
        <v>34710</v>
      </c>
      <c r="AJ21" s="69">
        <v>1</v>
      </c>
      <c r="AL21" s="49" t="str">
        <f>[1]Populations!B22</f>
        <v>Total</v>
      </c>
      <c r="AM21" s="83">
        <f t="shared" ref="AM21:AV21" si="35">SUM(AM18:AM20)</f>
        <v>0</v>
      </c>
      <c r="AN21" s="84">
        <f t="shared" si="35"/>
        <v>0</v>
      </c>
      <c r="AO21" s="84">
        <f t="shared" si="35"/>
        <v>0</v>
      </c>
      <c r="AP21" s="86">
        <f t="shared" si="35"/>
        <v>0</v>
      </c>
      <c r="AQ21" s="86">
        <f t="shared" si="35"/>
        <v>0</v>
      </c>
      <c r="AR21" s="86">
        <f t="shared" si="35"/>
        <v>0</v>
      </c>
      <c r="AS21" s="86">
        <f t="shared" si="35"/>
        <v>0</v>
      </c>
      <c r="AT21" s="86">
        <f t="shared" si="35"/>
        <v>0</v>
      </c>
      <c r="AU21" s="86">
        <f t="shared" si="35"/>
        <v>0</v>
      </c>
      <c r="AV21" s="86">
        <f t="shared" si="35"/>
        <v>0</v>
      </c>
    </row>
  </sheetData>
  <mergeCells count="2">
    <mergeCell ref="B1:E1"/>
    <mergeCell ref="AL1:AN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6FE55-8589-4A2E-8615-7379B6060140}">
  <dimension ref="A1:AV21"/>
  <sheetViews>
    <sheetView topLeftCell="AH1" zoomScale="90" zoomScaleNormal="90" zoomScaleSheetLayoutView="50" workbookViewId="0">
      <selection activeCell="AH1" sqref="N1:AH1048576"/>
    </sheetView>
  </sheetViews>
  <sheetFormatPr defaultColWidth="8.7265625" defaultRowHeight="12.5" x14ac:dyDescent="0.25"/>
  <cols>
    <col min="1" max="1" width="10.816406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19" width="11.1796875" style="20" hidden="1" customWidth="1"/>
    <col min="20" max="20" width="11.1796875" style="219" hidden="1" customWidth="1"/>
    <col min="21" max="27" width="11.1796875" style="20" hidden="1" customWidth="1"/>
    <col min="28" max="29" width="12.54296875" style="20" hidden="1" customWidth="1"/>
    <col min="30" max="33" width="11.1796875" style="20" hidden="1" customWidth="1"/>
    <col min="34" max="34" width="6" style="20" customWidth="1"/>
    <col min="35" max="35" width="21.81640625" style="20" customWidth="1"/>
    <col min="36" max="36" width="14.54296875" style="20" hidden="1" customWidth="1"/>
    <col min="37" max="37" width="6" style="20" customWidth="1"/>
    <col min="38" max="38" width="8.81640625" style="20" customWidth="1"/>
    <col min="39" max="40" width="15.54296875" style="20" customWidth="1"/>
    <col min="41" max="41" width="15.1796875" style="20" customWidth="1"/>
    <col min="42" max="42" width="15.453125" style="20" customWidth="1"/>
    <col min="43" max="43" width="15.54296875" style="20" customWidth="1"/>
    <col min="44" max="44" width="15.453125" style="20" customWidth="1"/>
    <col min="45" max="48" width="15.1796875" style="20" customWidth="1"/>
    <col min="49" max="16384" width="8.7265625" style="20"/>
  </cols>
  <sheetData>
    <row r="1" spans="1:48" ht="78.650000000000006" customHeight="1" x14ac:dyDescent="0.25">
      <c r="A1" s="104">
        <f>' B_Populations'!D46</f>
        <v>0</v>
      </c>
      <c r="B1" s="254" t="s">
        <v>224</v>
      </c>
      <c r="C1" s="255"/>
      <c r="D1" s="255"/>
      <c r="E1" s="255"/>
      <c r="F1" s="33" t="s">
        <v>92</v>
      </c>
      <c r="G1" s="34"/>
      <c r="H1" s="34"/>
      <c r="I1" s="34"/>
      <c r="J1" s="34"/>
      <c r="K1" s="34"/>
      <c r="L1" s="34"/>
      <c r="N1" s="106" t="s">
        <v>93</v>
      </c>
      <c r="AI1" s="256" t="s">
        <v>121</v>
      </c>
      <c r="AJ1" s="256"/>
      <c r="AL1" s="254" t="s">
        <v>95</v>
      </c>
      <c r="AM1" s="255"/>
      <c r="AN1" s="255"/>
      <c r="AO1" s="36"/>
      <c r="AP1" s="36"/>
      <c r="AQ1" s="36"/>
      <c r="AR1" s="36"/>
      <c r="AS1" s="36"/>
      <c r="AT1" s="36"/>
      <c r="AU1" s="36"/>
      <c r="AV1" s="36"/>
    </row>
    <row r="2" spans="1:48" x14ac:dyDescent="0.25">
      <c r="B2" s="37"/>
      <c r="C2" s="37"/>
      <c r="D2" s="38" t="s">
        <v>96</v>
      </c>
      <c r="E2" s="38"/>
      <c r="F2" s="39" t="s">
        <v>97</v>
      </c>
      <c r="G2" s="39"/>
      <c r="H2" s="39"/>
      <c r="I2" s="39"/>
      <c r="J2" s="39"/>
      <c r="K2" s="39"/>
      <c r="L2" s="39"/>
      <c r="AM2" s="20" t="s">
        <v>98</v>
      </c>
    </row>
    <row r="3" spans="1:48" ht="39" x14ac:dyDescent="0.3">
      <c r="B3" s="40" t="s">
        <v>53</v>
      </c>
      <c r="C3" s="41" t="s">
        <v>99</v>
      </c>
      <c r="D3" s="42" t="s">
        <v>100</v>
      </c>
      <c r="E3" s="42" t="s">
        <v>101</v>
      </c>
      <c r="F3" s="43" t="str">
        <f>[1]Populations!I26</f>
        <v>White-Not Hispanic</v>
      </c>
      <c r="G3" s="43" t="str">
        <f>[1]Populations!K26</f>
        <v>Hispanic</v>
      </c>
      <c r="H3" s="43" t="str">
        <f>[1]Populations!M26</f>
        <v>Black-Not Hispanic</v>
      </c>
      <c r="I3" s="43" t="str">
        <f>[1]Populations!O26</f>
        <v>Asian</v>
      </c>
      <c r="J3" s="43" t="str">
        <f>[1]Populations!Q26</f>
        <v>American Indian/Alaska Native</v>
      </c>
      <c r="K3" s="43" t="str">
        <f>[1]Populations!S26</f>
        <v>Other</v>
      </c>
      <c r="L3" s="43" t="str">
        <f>[1]Populations!U26</f>
        <v>Other</v>
      </c>
      <c r="M3" s="44"/>
      <c r="N3" s="45" t="s">
        <v>102</v>
      </c>
      <c r="O3" s="45" t="s">
        <v>103</v>
      </c>
      <c r="P3" s="45" t="str">
        <f>[1]Populations!E26</f>
        <v>Male</v>
      </c>
      <c r="Q3" s="45" t="s">
        <v>103</v>
      </c>
      <c r="R3" s="45" t="str">
        <f>[1]Populations!G26</f>
        <v>Female</v>
      </c>
      <c r="S3" s="45" t="s">
        <v>103</v>
      </c>
      <c r="T3" s="45" t="str">
        <f>' B_Populations'!H50</f>
        <v>White-Not Hispanic</v>
      </c>
      <c r="U3" s="45" t="s">
        <v>103</v>
      </c>
      <c r="V3" s="223" t="str">
        <f>' B_Populations'!J50</f>
        <v>Hispanic</v>
      </c>
      <c r="W3" s="45" t="s">
        <v>103</v>
      </c>
      <c r="X3" s="45" t="str">
        <f>' B_Populations'!L50</f>
        <v>Black-Not Hispanic</v>
      </c>
      <c r="Y3" s="45" t="s">
        <v>103</v>
      </c>
      <c r="Z3" s="45" t="str">
        <f>' B_Populations'!N50</f>
        <v>Asian</v>
      </c>
      <c r="AA3" s="45" t="s">
        <v>103</v>
      </c>
      <c r="AB3" s="45" t="str">
        <f>' B_Populations'!P50</f>
        <v>American Indian/Alaska Native</v>
      </c>
      <c r="AC3" s="45" t="s">
        <v>103</v>
      </c>
      <c r="AD3" s="45" t="str">
        <f>' B_Populations'!R50</f>
        <v>Other</v>
      </c>
      <c r="AE3" s="45" t="s">
        <v>103</v>
      </c>
      <c r="AF3" s="45" t="str">
        <f>' B_Populations'!T50</f>
        <v>Other</v>
      </c>
      <c r="AG3" s="45" t="s">
        <v>103</v>
      </c>
      <c r="AH3" s="44"/>
      <c r="AI3" s="45" t="s">
        <v>69</v>
      </c>
      <c r="AJ3" s="46" t="s">
        <v>111</v>
      </c>
      <c r="AL3" s="45" t="s">
        <v>53</v>
      </c>
      <c r="AM3" s="47" t="s">
        <v>54</v>
      </c>
      <c r="AN3" s="48" t="s">
        <v>55</v>
      </c>
      <c r="AO3" s="48" t="s">
        <v>56</v>
      </c>
      <c r="AP3" s="43" t="str">
        <f>' B_Populations'!H50</f>
        <v>White-Not Hispanic</v>
      </c>
      <c r="AQ3" s="43" t="str">
        <f>' B_Populations'!J50</f>
        <v>Hispanic</v>
      </c>
      <c r="AR3" s="43" t="str">
        <f>' B_Populations'!L50</f>
        <v>Black-Not Hispanic</v>
      </c>
      <c r="AS3" s="43" t="str">
        <f>' B_Populations'!N50</f>
        <v>Asian</v>
      </c>
      <c r="AT3" s="43" t="str">
        <f>' B_Populations'!P50</f>
        <v>American Indian/Alaska Native</v>
      </c>
      <c r="AU3" s="43" t="str">
        <f>' B_Populations'!R50</f>
        <v>Other</v>
      </c>
      <c r="AV3" s="43" t="str">
        <f>' B_Populations'!T50</f>
        <v>Other</v>
      </c>
    </row>
    <row r="4" spans="1:48" x14ac:dyDescent="0.25">
      <c r="B4" s="49" t="str">
        <f>' B_Populations'!A9</f>
        <v>65-74</v>
      </c>
      <c r="C4" s="50"/>
      <c r="D4" s="51"/>
      <c r="E4" s="52"/>
      <c r="F4" s="53"/>
      <c r="G4" s="53"/>
      <c r="H4" s="53"/>
      <c r="I4" s="53"/>
      <c r="J4" s="54"/>
      <c r="K4" s="54"/>
      <c r="L4" s="55"/>
      <c r="M4" s="56"/>
      <c r="N4" s="95">
        <f>' B_Populations'!B51</f>
        <v>0</v>
      </c>
      <c r="O4" s="12">
        <f>IF(N4=0,0,($C$4/$N$4)*100000)</f>
        <v>0</v>
      </c>
      <c r="P4" s="95">
        <f>' B_Populations'!D51</f>
        <v>0</v>
      </c>
      <c r="Q4" s="12">
        <f>IF(P4=0,0,($D$4/$P$4)*100000)</f>
        <v>0</v>
      </c>
      <c r="R4" s="95">
        <f>' B_Populations'!F51</f>
        <v>0</v>
      </c>
      <c r="S4" s="12">
        <f>IF(R4=0,0,($E$4/$R$4)*100000)</f>
        <v>0</v>
      </c>
      <c r="T4" s="221">
        <f>' B_Populations'!H51</f>
        <v>0</v>
      </c>
      <c r="U4" s="12">
        <f>IF(T4=0,0,($F$4/$T$4)*100000)</f>
        <v>0</v>
      </c>
      <c r="V4" s="95">
        <f>' B_Populations'!J51</f>
        <v>0</v>
      </c>
      <c r="W4" s="12">
        <f>IF(V4=0,0,($G$4/$V$4)*100000)</f>
        <v>0</v>
      </c>
      <c r="X4" s="95">
        <f>' B_Populations'!L51</f>
        <v>0</v>
      </c>
      <c r="Y4" s="12">
        <f>IF(X4=0,0,($H$4/$X$4)*100000)</f>
        <v>0</v>
      </c>
      <c r="Z4" s="95">
        <f>' B_Populations'!N51</f>
        <v>0</v>
      </c>
      <c r="AA4" s="12">
        <f>IF(Z4=0,0,($I$4/$Z$4)*100000)</f>
        <v>0</v>
      </c>
      <c r="AB4" s="95">
        <f>' B_Populations'!P51</f>
        <v>0</v>
      </c>
      <c r="AC4" s="12">
        <f>IF(AB4=0,0,($J$4/$AB$4)*100000)</f>
        <v>0</v>
      </c>
      <c r="AD4" s="95">
        <f>' B_Populations'!R51</f>
        <v>0</v>
      </c>
      <c r="AE4" s="12">
        <f>IF(AD4=0,0,($K$4/$AD$4)*100000)</f>
        <v>0</v>
      </c>
      <c r="AF4" s="95">
        <f>' B_Populations'!T51</f>
        <v>0</v>
      </c>
      <c r="AG4" s="12">
        <f>IF(AF4=0,0,($L$4/$AF$4)*100000)</f>
        <v>0</v>
      </c>
      <c r="AH4" s="56"/>
      <c r="AI4" s="94">
        <f>' B_Populations'!B15</f>
        <v>18136</v>
      </c>
      <c r="AJ4" s="13">
        <v>0.52250099999999999</v>
      </c>
      <c r="AK4" s="56"/>
      <c r="AL4" s="49" t="str">
        <f>' B_Populations'!A9</f>
        <v>65-74</v>
      </c>
      <c r="AM4" s="83">
        <f t="shared" ref="AM4:AM6" si="0">O4*AJ4</f>
        <v>0</v>
      </c>
      <c r="AN4" s="84">
        <f t="shared" ref="AN4:AN6" si="1">Q4*AJ4</f>
        <v>0</v>
      </c>
      <c r="AO4" s="84">
        <f t="shared" ref="AO4:AO6" si="2">S4*AJ4</f>
        <v>0</v>
      </c>
      <c r="AP4" s="85">
        <f t="shared" ref="AP4:AP6" si="3">U4*AJ4</f>
        <v>0</v>
      </c>
      <c r="AQ4" s="85">
        <f t="shared" ref="AQ4:AQ6" si="4">W4*AJ4</f>
        <v>0</v>
      </c>
      <c r="AR4" s="85">
        <f t="shared" ref="AR4:AR6" si="5">Y4*AJ4</f>
        <v>0</v>
      </c>
      <c r="AS4" s="85">
        <f t="shared" ref="AS4:AS6" si="6">AA4*AJ4</f>
        <v>0</v>
      </c>
      <c r="AT4" s="85">
        <f t="shared" ref="AT4:AT6" si="7">AC4*AJ4</f>
        <v>0</v>
      </c>
      <c r="AU4" s="85">
        <f t="shared" ref="AU4:AU6" si="8">AE4*AJ4</f>
        <v>0</v>
      </c>
      <c r="AV4" s="85">
        <f t="shared" ref="AV4:AV6" si="9">AG4*AJ4</f>
        <v>0</v>
      </c>
    </row>
    <row r="5" spans="1:48" x14ac:dyDescent="0.25">
      <c r="B5" s="92" t="str">
        <f>' B_Populations'!A10</f>
        <v>75-84</v>
      </c>
      <c r="C5" s="112"/>
      <c r="D5" s="113"/>
      <c r="E5" s="62"/>
      <c r="F5" s="63"/>
      <c r="G5" s="63"/>
      <c r="H5" s="63"/>
      <c r="I5" s="63"/>
      <c r="J5" s="64"/>
      <c r="K5" s="64"/>
      <c r="L5" s="65"/>
      <c r="M5" s="56"/>
      <c r="N5" s="95">
        <f>' B_Populations'!B52</f>
        <v>0</v>
      </c>
      <c r="O5" s="12">
        <f>IF(N5=0,0,($C$5/$N$5)*100000)</f>
        <v>0</v>
      </c>
      <c r="P5" s="95">
        <f>' B_Populations'!D52</f>
        <v>0</v>
      </c>
      <c r="Q5" s="12">
        <f>IF(P5=0,0,($D$5/$P$5)*100000)</f>
        <v>0</v>
      </c>
      <c r="R5" s="95">
        <f>' B_Populations'!F52</f>
        <v>0</v>
      </c>
      <c r="S5" s="12">
        <f>IF(R5=0,0,($E$5/$R$5)*100000)</f>
        <v>0</v>
      </c>
      <c r="T5" s="221">
        <f>' B_Populations'!H52</f>
        <v>0</v>
      </c>
      <c r="U5" s="12">
        <f>IF(T5=0,0,($F$5/$T$5)*100000)</f>
        <v>0</v>
      </c>
      <c r="V5" s="95">
        <f>' B_Populations'!J52</f>
        <v>0</v>
      </c>
      <c r="W5" s="12">
        <f>IF(V5=0,0,($G$5/$V$5)*100000)</f>
        <v>0</v>
      </c>
      <c r="X5" s="95">
        <f>' B_Populations'!L52</f>
        <v>0</v>
      </c>
      <c r="Y5" s="12">
        <f>IF(X5=0,0,($G$5/$X$5)*100000)</f>
        <v>0</v>
      </c>
      <c r="Z5" s="95">
        <f>' B_Populations'!N52</f>
        <v>0</v>
      </c>
      <c r="AA5" s="12">
        <f>IF(Z5=0,0,($I$5/$Z$5)*100000)</f>
        <v>0</v>
      </c>
      <c r="AB5" s="95">
        <f>' B_Populations'!P52</f>
        <v>0</v>
      </c>
      <c r="AC5" s="12">
        <f>IF(AB5=0,0,($J$5/$AB$5)*100000)</f>
        <v>0</v>
      </c>
      <c r="AD5" s="95">
        <f>' B_Populations'!R52</f>
        <v>0</v>
      </c>
      <c r="AE5" s="12">
        <f>IF(AD5=0,0,($K$5/$AD$5)*100000)</f>
        <v>0</v>
      </c>
      <c r="AF5" s="95">
        <f>' B_Populations'!T52</f>
        <v>0</v>
      </c>
      <c r="AG5" s="12">
        <f>IF(AF5=0,0,($L$5/$AF$5)*100000)</f>
        <v>0</v>
      </c>
      <c r="AH5" s="56"/>
      <c r="AI5" s="94">
        <f>' B_Populations'!B16</f>
        <v>12315</v>
      </c>
      <c r="AJ5" s="13">
        <v>0.35479699999999997</v>
      </c>
      <c r="AK5" s="56"/>
      <c r="AL5" s="49" t="str">
        <f>' B_Populations'!A10</f>
        <v>75-84</v>
      </c>
      <c r="AM5" s="83">
        <f t="shared" si="0"/>
        <v>0</v>
      </c>
      <c r="AN5" s="84">
        <f t="shared" si="1"/>
        <v>0</v>
      </c>
      <c r="AO5" s="84">
        <f t="shared" si="2"/>
        <v>0</v>
      </c>
      <c r="AP5" s="85">
        <f t="shared" si="3"/>
        <v>0</v>
      </c>
      <c r="AQ5" s="85">
        <f t="shared" si="4"/>
        <v>0</v>
      </c>
      <c r="AR5" s="85">
        <f t="shared" si="5"/>
        <v>0</v>
      </c>
      <c r="AS5" s="85">
        <f t="shared" si="6"/>
        <v>0</v>
      </c>
      <c r="AT5" s="85">
        <f t="shared" si="7"/>
        <v>0</v>
      </c>
      <c r="AU5" s="85">
        <f t="shared" si="8"/>
        <v>0</v>
      </c>
      <c r="AV5" s="85">
        <f t="shared" si="9"/>
        <v>0</v>
      </c>
    </row>
    <row r="6" spans="1:48" x14ac:dyDescent="0.25">
      <c r="B6" s="92" t="str">
        <f>' B_Populations'!A11</f>
        <v>85+</v>
      </c>
      <c r="C6" s="112"/>
      <c r="D6" s="113"/>
      <c r="E6" s="62"/>
      <c r="F6" s="63"/>
      <c r="G6" s="63"/>
      <c r="H6" s="63"/>
      <c r="I6" s="63"/>
      <c r="J6" s="64"/>
      <c r="K6" s="64"/>
      <c r="L6" s="65"/>
      <c r="M6" s="56"/>
      <c r="N6" s="95">
        <f>' B_Populations'!B53</f>
        <v>0</v>
      </c>
      <c r="O6" s="12">
        <f>IF(N6=0,0,($C$6/$N$6)*100000)</f>
        <v>0</v>
      </c>
      <c r="P6" s="95">
        <f>' B_Populations'!D53</f>
        <v>0</v>
      </c>
      <c r="Q6" s="12">
        <f>IF(P6=0,0,($D$6/$P$6)*100000)</f>
        <v>0</v>
      </c>
      <c r="R6" s="95">
        <f>' B_Populations'!F53</f>
        <v>0</v>
      </c>
      <c r="S6" s="12">
        <f>IF(R6=0,0,($E$6/$R$6)*100000)</f>
        <v>0</v>
      </c>
      <c r="T6" s="221">
        <f>' B_Populations'!H53</f>
        <v>0</v>
      </c>
      <c r="U6" s="12">
        <f>IF(T6=0,0,($F$6/$T$6)*100000)</f>
        <v>0</v>
      </c>
      <c r="V6" s="95">
        <f>' B_Populations'!J53</f>
        <v>0</v>
      </c>
      <c r="W6" s="12">
        <f>IF(V6=0,0,($G$6/$V$6)*100000)</f>
        <v>0</v>
      </c>
      <c r="X6" s="95">
        <f>' B_Populations'!L53</f>
        <v>0</v>
      </c>
      <c r="Y6" s="12">
        <f>IF(X6=0,0,($G$6/$X$6)*100000)</f>
        <v>0</v>
      </c>
      <c r="Z6" s="95">
        <f>' B_Populations'!N53</f>
        <v>0</v>
      </c>
      <c r="AA6" s="12">
        <f>IF(Z6=0,0,($I$6/$Z$6)*100000)</f>
        <v>0</v>
      </c>
      <c r="AB6" s="95">
        <f>' B_Populations'!P53</f>
        <v>0</v>
      </c>
      <c r="AC6" s="12">
        <f>IF(AB6=0,0,($J$6/$AB$6)*100000)</f>
        <v>0</v>
      </c>
      <c r="AD6" s="95">
        <f>' B_Populations'!R53</f>
        <v>0</v>
      </c>
      <c r="AE6" s="12">
        <f>IF(AD6=0,0,($K$6/$AD$6)*100000)</f>
        <v>0</v>
      </c>
      <c r="AF6" s="95">
        <f>' B_Populations'!T53</f>
        <v>0</v>
      </c>
      <c r="AG6" s="12">
        <f>IF(AF6=0,0,($L$6/$AF$6)*100000)</f>
        <v>0</v>
      </c>
      <c r="AH6" s="56"/>
      <c r="AI6" s="94">
        <f>' B_Populations'!B17</f>
        <v>4259</v>
      </c>
      <c r="AJ6" s="13">
        <v>0.12270200000000001</v>
      </c>
      <c r="AK6" s="56"/>
      <c r="AL6" s="49" t="str">
        <f>' B_Populations'!A11</f>
        <v>85+</v>
      </c>
      <c r="AM6" s="83">
        <f t="shared" si="0"/>
        <v>0</v>
      </c>
      <c r="AN6" s="84">
        <f t="shared" si="1"/>
        <v>0</v>
      </c>
      <c r="AO6" s="84">
        <f t="shared" si="2"/>
        <v>0</v>
      </c>
      <c r="AP6" s="85">
        <f t="shared" si="3"/>
        <v>0</v>
      </c>
      <c r="AQ6" s="85">
        <f t="shared" si="4"/>
        <v>0</v>
      </c>
      <c r="AR6" s="85">
        <f t="shared" si="5"/>
        <v>0</v>
      </c>
      <c r="AS6" s="85">
        <f t="shared" si="6"/>
        <v>0</v>
      </c>
      <c r="AT6" s="85">
        <f t="shared" si="7"/>
        <v>0</v>
      </c>
      <c r="AU6" s="85">
        <f t="shared" si="8"/>
        <v>0</v>
      </c>
      <c r="AV6" s="85">
        <f t="shared" si="9"/>
        <v>0</v>
      </c>
    </row>
    <row r="7" spans="1:48" x14ac:dyDescent="0.25">
      <c r="B7" s="66" t="s">
        <v>107</v>
      </c>
      <c r="C7" s="114">
        <f t="shared" ref="C7:L7" si="10">SUM(C4:C6)</f>
        <v>0</v>
      </c>
      <c r="D7" s="115">
        <f t="shared" si="10"/>
        <v>0</v>
      </c>
      <c r="E7" s="115">
        <f t="shared" si="10"/>
        <v>0</v>
      </c>
      <c r="F7" s="116">
        <f t="shared" si="10"/>
        <v>0</v>
      </c>
      <c r="G7" s="116">
        <f t="shared" si="10"/>
        <v>0</v>
      </c>
      <c r="H7" s="116">
        <f t="shared" si="10"/>
        <v>0</v>
      </c>
      <c r="I7" s="116">
        <f t="shared" si="10"/>
        <v>0</v>
      </c>
      <c r="J7" s="116">
        <f t="shared" si="10"/>
        <v>0</v>
      </c>
      <c r="K7" s="116">
        <f t="shared" si="10"/>
        <v>0</v>
      </c>
      <c r="L7" s="116">
        <f t="shared" si="10"/>
        <v>0</v>
      </c>
      <c r="N7" s="95">
        <f>' B_Populations'!B54</f>
        <v>0</v>
      </c>
      <c r="O7" s="67">
        <f>SUM(O4:O6)</f>
        <v>0</v>
      </c>
      <c r="P7" s="95">
        <f>' B_Populations'!D54</f>
        <v>0</v>
      </c>
      <c r="Q7" s="67">
        <f>SUM(Q4:Q6)</f>
        <v>0</v>
      </c>
      <c r="R7" s="95">
        <f>' B_Populations'!F54</f>
        <v>0</v>
      </c>
      <c r="S7" s="67">
        <f>SUM(S4:S6)</f>
        <v>0</v>
      </c>
      <c r="T7" s="221">
        <f>' B_Populations'!H54</f>
        <v>0</v>
      </c>
      <c r="U7" s="67">
        <f>SUM(U4:U6)</f>
        <v>0</v>
      </c>
      <c r="V7" s="95">
        <f>' B_Populations'!J54</f>
        <v>0</v>
      </c>
      <c r="W7" s="67">
        <f>SUM(W4:W6)</f>
        <v>0</v>
      </c>
      <c r="X7" s="95">
        <f>' B_Populations'!L54</f>
        <v>0</v>
      </c>
      <c r="Y7" s="67">
        <f>SUM(Y4:Y6)</f>
        <v>0</v>
      </c>
      <c r="Z7" s="95">
        <f>' B_Populations'!N54</f>
        <v>0</v>
      </c>
      <c r="AA7" s="67">
        <f>SUM(AA4:AA6)</f>
        <v>0</v>
      </c>
      <c r="AB7" s="95">
        <f>' B_Populations'!P54</f>
        <v>0</v>
      </c>
      <c r="AC7" s="67">
        <f>SUM(AC4:AC6)</f>
        <v>0</v>
      </c>
      <c r="AD7" s="95">
        <f>' B_Populations'!R54</f>
        <v>0</v>
      </c>
      <c r="AE7" s="67">
        <f>SUM(AE4:AE6)</f>
        <v>0</v>
      </c>
      <c r="AF7" s="95">
        <f>' B_Populations'!T54</f>
        <v>0</v>
      </c>
      <c r="AG7" s="67">
        <f>SUM(AG4:AG6)</f>
        <v>0</v>
      </c>
      <c r="AI7" s="94">
        <f>' B_Populations'!B18</f>
        <v>34710</v>
      </c>
      <c r="AJ7" s="69">
        <v>1</v>
      </c>
      <c r="AL7" s="49" t="s">
        <v>54</v>
      </c>
      <c r="AM7" s="83">
        <f t="shared" ref="AM7:AV7" si="11">SUM(AM4:AM6)</f>
        <v>0</v>
      </c>
      <c r="AN7" s="84">
        <f t="shared" si="11"/>
        <v>0</v>
      </c>
      <c r="AO7" s="84">
        <f t="shared" si="11"/>
        <v>0</v>
      </c>
      <c r="AP7" s="86">
        <f t="shared" si="11"/>
        <v>0</v>
      </c>
      <c r="AQ7" s="86">
        <f t="shared" si="11"/>
        <v>0</v>
      </c>
      <c r="AR7" s="86">
        <f t="shared" si="11"/>
        <v>0</v>
      </c>
      <c r="AS7" s="86">
        <f t="shared" si="11"/>
        <v>0</v>
      </c>
      <c r="AT7" s="86">
        <f t="shared" si="11"/>
        <v>0</v>
      </c>
      <c r="AU7" s="86">
        <f t="shared" si="11"/>
        <v>0</v>
      </c>
      <c r="AV7" s="86">
        <f t="shared" si="11"/>
        <v>0</v>
      </c>
    </row>
    <row r="9" spans="1:48" x14ac:dyDescent="0.25">
      <c r="B9" s="71"/>
      <c r="C9" s="71"/>
      <c r="D9" s="72" t="s">
        <v>96</v>
      </c>
      <c r="E9" s="72"/>
      <c r="F9" s="73" t="s">
        <v>97</v>
      </c>
      <c r="G9" s="73"/>
      <c r="H9" s="73"/>
      <c r="I9" s="73"/>
      <c r="J9" s="73"/>
      <c r="K9" s="73"/>
      <c r="L9" s="73"/>
      <c r="AM9" s="20" t="s">
        <v>98</v>
      </c>
    </row>
    <row r="10" spans="1:48" ht="52" customHeight="1" x14ac:dyDescent="0.3">
      <c r="B10" s="40" t="s">
        <v>53</v>
      </c>
      <c r="C10" s="41" t="s">
        <v>108</v>
      </c>
      <c r="D10" s="42" t="s">
        <v>109</v>
      </c>
      <c r="E10" s="42" t="s">
        <v>110</v>
      </c>
      <c r="F10" s="43" t="str">
        <f>[1]Populations!I26</f>
        <v>White-Not Hispanic</v>
      </c>
      <c r="G10" s="43" t="str">
        <f>[1]Populations!K26</f>
        <v>Hispanic</v>
      </c>
      <c r="H10" s="43" t="str">
        <f>[1]Populations!M26</f>
        <v>Black-Not Hispanic</v>
      </c>
      <c r="I10" s="43" t="str">
        <f>[1]Populations!O26</f>
        <v>Asian</v>
      </c>
      <c r="J10" s="43" t="str">
        <f>[1]Populations!Q26</f>
        <v>American Indian/Alaska Native</v>
      </c>
      <c r="K10" s="43" t="str">
        <f>[1]Populations!S26</f>
        <v>Other</v>
      </c>
      <c r="L10" s="43" t="str">
        <f>[1]Populations!U26</f>
        <v>Other</v>
      </c>
      <c r="M10" s="44"/>
      <c r="N10" s="45" t="s">
        <v>102</v>
      </c>
      <c r="O10" s="45" t="s">
        <v>103</v>
      </c>
      <c r="P10" s="45" t="str">
        <f>[1]Populations!E26</f>
        <v>Male</v>
      </c>
      <c r="Q10" s="45" t="s">
        <v>103</v>
      </c>
      <c r="R10" s="45" t="str">
        <f>[1]Populations!G26</f>
        <v>Female</v>
      </c>
      <c r="S10" s="45" t="s">
        <v>103</v>
      </c>
      <c r="T10" s="45" t="str">
        <f>' B_Populations'!H50</f>
        <v>White-Not Hispanic</v>
      </c>
      <c r="U10" s="45" t="s">
        <v>103</v>
      </c>
      <c r="V10" s="223" t="str">
        <f>' B_Populations'!J50</f>
        <v>Hispanic</v>
      </c>
      <c r="W10" s="45" t="s">
        <v>103</v>
      </c>
      <c r="X10" s="223" t="str">
        <f>' B_Populations'!L50</f>
        <v>Black-Not Hispanic</v>
      </c>
      <c r="Y10" s="45" t="s">
        <v>103</v>
      </c>
      <c r="Z10" s="45" t="str">
        <f>' B_Populations'!N50</f>
        <v>Asian</v>
      </c>
      <c r="AA10" s="45" t="s">
        <v>103</v>
      </c>
      <c r="AB10" s="45" t="str">
        <f>' B_Populations'!P50</f>
        <v>American Indian/Alaska Native</v>
      </c>
      <c r="AC10" s="45" t="s">
        <v>103</v>
      </c>
      <c r="AD10" s="223" t="str">
        <f>' B_Populations'!R50</f>
        <v>Other</v>
      </c>
      <c r="AE10" s="45" t="s">
        <v>103</v>
      </c>
      <c r="AF10" s="45" t="str">
        <f>' B_Populations'!T50</f>
        <v>Other</v>
      </c>
      <c r="AG10" s="45" t="s">
        <v>103</v>
      </c>
      <c r="AH10" s="44"/>
      <c r="AI10" s="45" t="s">
        <v>69</v>
      </c>
      <c r="AJ10" s="45" t="s">
        <v>111</v>
      </c>
      <c r="AL10" s="45" t="s">
        <v>53</v>
      </c>
      <c r="AM10" s="47" t="s">
        <v>54</v>
      </c>
      <c r="AN10" s="48" t="s">
        <v>55</v>
      </c>
      <c r="AO10" s="48" t="s">
        <v>56</v>
      </c>
      <c r="AP10" s="43" t="str">
        <f>' B_Populations'!H50</f>
        <v>White-Not Hispanic</v>
      </c>
      <c r="AQ10" s="43" t="str">
        <f>' B_Populations'!J50</f>
        <v>Hispanic</v>
      </c>
      <c r="AR10" s="43" t="str">
        <f>' B_Populations'!L50</f>
        <v>Black-Not Hispanic</v>
      </c>
      <c r="AS10" s="43" t="str">
        <f>' B_Populations'!N50</f>
        <v>Asian</v>
      </c>
      <c r="AT10" s="43" t="str">
        <f>' B_Populations'!P50</f>
        <v>American Indian/Alaska Native</v>
      </c>
      <c r="AU10" s="43" t="str">
        <f>' B_Populations'!R50</f>
        <v>Other</v>
      </c>
      <c r="AV10" s="43" t="str">
        <f>' B_Populations'!T50</f>
        <v>Other</v>
      </c>
    </row>
    <row r="11" spans="1:48" x14ac:dyDescent="0.25">
      <c r="B11" s="49" t="str">
        <f>' B_Populations'!A9</f>
        <v>65-74</v>
      </c>
      <c r="C11" s="50"/>
      <c r="D11" s="51"/>
      <c r="E11" s="52"/>
      <c r="F11" s="53"/>
      <c r="G11" s="53"/>
      <c r="H11" s="53"/>
      <c r="I11" s="53"/>
      <c r="J11" s="54"/>
      <c r="K11" s="54"/>
      <c r="L11" s="74"/>
      <c r="M11" s="56"/>
      <c r="N11" s="95">
        <f>' B_Populations'!B51</f>
        <v>0</v>
      </c>
      <c r="O11" s="12">
        <f>IF(N11=0,0,($C$11/$N$11)*100000)</f>
        <v>0</v>
      </c>
      <c r="P11" s="95">
        <f>' B_Populations'!D51</f>
        <v>0</v>
      </c>
      <c r="Q11" s="12">
        <f>IF(P11=0,0,($D$11/$P$11)*100000)</f>
        <v>0</v>
      </c>
      <c r="R11" s="95">
        <f>' B_Populations'!F51</f>
        <v>0</v>
      </c>
      <c r="S11" s="12">
        <f>IF(R11=0,0,($E$11/$R$11)*100000)</f>
        <v>0</v>
      </c>
      <c r="T11" s="222">
        <f>' B_Populations'!H51</f>
        <v>0</v>
      </c>
      <c r="U11" s="12">
        <f>IF(T11=0,0,($F$11/$T$11)*100000)</f>
        <v>0</v>
      </c>
      <c r="V11" s="95">
        <f>' B_Populations'!J51</f>
        <v>0</v>
      </c>
      <c r="W11" s="12">
        <f>IF(V11=0,0,($G$11/$V$11)*100000)</f>
        <v>0</v>
      </c>
      <c r="X11" s="95">
        <f>' B_Populations'!L51</f>
        <v>0</v>
      </c>
      <c r="Y11" s="12">
        <f>IF(X11=0,0,($H$11/$X$11)*100000)</f>
        <v>0</v>
      </c>
      <c r="Z11" s="95">
        <f>' B_Populations'!N51</f>
        <v>0</v>
      </c>
      <c r="AA11" s="12">
        <f>IF(Z11=0,0,($I$11/$Z$11)*100000)</f>
        <v>0</v>
      </c>
      <c r="AB11" s="95">
        <f>' B_Populations'!P51</f>
        <v>0</v>
      </c>
      <c r="AC11" s="12">
        <f>IF(AB11=0,0,($J$11/$AB$11)*100000)</f>
        <v>0</v>
      </c>
      <c r="AD11" s="95">
        <f>' B_Populations'!R51</f>
        <v>0</v>
      </c>
      <c r="AE11" s="12">
        <f>IF(AD11=0,0,($K$11/$AD$11)*100000)</f>
        <v>0</v>
      </c>
      <c r="AF11" s="95">
        <f>' B_Populations'!T51</f>
        <v>0</v>
      </c>
      <c r="AG11" s="12">
        <f>IF(AF11=0,0,($L$11/$AF$11)*100000)</f>
        <v>0</v>
      </c>
      <c r="AH11" s="56"/>
      <c r="AI11" s="94">
        <f>' B_Populations'!B15</f>
        <v>18136</v>
      </c>
      <c r="AJ11" s="13">
        <v>0.52250099999999999</v>
      </c>
      <c r="AL11" s="49" t="str">
        <f>' B_Populations'!A9</f>
        <v>65-74</v>
      </c>
      <c r="AM11" s="83">
        <f t="shared" ref="AM11:AM13" si="12">O11*AJ11</f>
        <v>0</v>
      </c>
      <c r="AN11" s="84">
        <f t="shared" ref="AN11:AN13" si="13">Q11*AJ11</f>
        <v>0</v>
      </c>
      <c r="AO11" s="84">
        <f t="shared" ref="AO11:AO13" si="14">S11*AJ11</f>
        <v>0</v>
      </c>
      <c r="AP11" s="85">
        <f t="shared" ref="AP11:AP13" si="15">U11*AJ11</f>
        <v>0</v>
      </c>
      <c r="AQ11" s="85">
        <f t="shared" ref="AQ11:AQ13" si="16">W11*AJ11</f>
        <v>0</v>
      </c>
      <c r="AR11" s="85">
        <f t="shared" ref="AR11:AR13" si="17">Y11*AJ11</f>
        <v>0</v>
      </c>
      <c r="AS11" s="85">
        <f t="shared" ref="AS11:AS13" si="18">AA11*AJ11</f>
        <v>0</v>
      </c>
      <c r="AT11" s="85">
        <f t="shared" ref="AT11:AT13" si="19">AC11*AJ11</f>
        <v>0</v>
      </c>
      <c r="AU11" s="85">
        <f t="shared" ref="AU11:AU13" si="20">AE11*AJ11</f>
        <v>0</v>
      </c>
      <c r="AV11" s="85">
        <f t="shared" ref="AV11:AV13" si="21">AG11*AJ11</f>
        <v>0</v>
      </c>
    </row>
    <row r="12" spans="1:48" x14ac:dyDescent="0.25">
      <c r="B12" s="92" t="str">
        <f>' B_Populations'!A10</f>
        <v>75-84</v>
      </c>
      <c r="C12" s="112"/>
      <c r="D12" s="113"/>
      <c r="E12" s="62"/>
      <c r="F12" s="63"/>
      <c r="G12" s="63"/>
      <c r="H12" s="63"/>
      <c r="I12" s="63"/>
      <c r="J12" s="64"/>
      <c r="K12" s="64"/>
      <c r="L12" s="75"/>
      <c r="M12" s="56"/>
      <c r="N12" s="95">
        <f>' B_Populations'!B52</f>
        <v>0</v>
      </c>
      <c r="O12" s="12">
        <f>IF(N12=0,0,($C$12/$N$12)*100000)</f>
        <v>0</v>
      </c>
      <c r="P12" s="95">
        <f>' B_Populations'!D52</f>
        <v>0</v>
      </c>
      <c r="Q12" s="12">
        <f>IF(P12=0,0,($D$12/$P$12)*100000)</f>
        <v>0</v>
      </c>
      <c r="R12" s="95">
        <f>' B_Populations'!F52</f>
        <v>0</v>
      </c>
      <c r="S12" s="12">
        <f>IF(R12=0,0,($E$12/$R$12)*100000)</f>
        <v>0</v>
      </c>
      <c r="T12" s="222">
        <f>' B_Populations'!H52</f>
        <v>0</v>
      </c>
      <c r="U12" s="12">
        <f>IF(T12=0,0,($F$12/$T$12)*100000)</f>
        <v>0</v>
      </c>
      <c r="V12" s="95">
        <f>' B_Populations'!J52</f>
        <v>0</v>
      </c>
      <c r="W12" s="12">
        <f>IF(V12=0,0,($G$12/$V$12)*100000)</f>
        <v>0</v>
      </c>
      <c r="X12" s="95">
        <f>' B_Populations'!L52</f>
        <v>0</v>
      </c>
      <c r="Y12" s="12">
        <f>IF(X12=0,0,($H$12/$X$12)*100000)</f>
        <v>0</v>
      </c>
      <c r="Z12" s="95">
        <f>' B_Populations'!N52</f>
        <v>0</v>
      </c>
      <c r="AA12" s="12">
        <f>IF(Z12=0,0,($I$12/$Z$12)*100000)</f>
        <v>0</v>
      </c>
      <c r="AB12" s="95">
        <f>' B_Populations'!P52</f>
        <v>0</v>
      </c>
      <c r="AC12" s="12">
        <f>IF(AB12=0,0,($J$12/$AB$12)*100000)</f>
        <v>0</v>
      </c>
      <c r="AD12" s="95">
        <f>' B_Populations'!R52</f>
        <v>0</v>
      </c>
      <c r="AE12" s="12">
        <f>IF(AD12=0,0,($K$12/$AD$12)*100000)</f>
        <v>0</v>
      </c>
      <c r="AF12" s="95">
        <f>' B_Populations'!T52</f>
        <v>0</v>
      </c>
      <c r="AG12" s="12">
        <f>IF(AF12=0,0,($L$12/$AF$12)*100000)</f>
        <v>0</v>
      </c>
      <c r="AH12" s="56"/>
      <c r="AI12" s="94">
        <f>' B_Populations'!B16</f>
        <v>12315</v>
      </c>
      <c r="AJ12" s="13">
        <v>0.35479699999999997</v>
      </c>
      <c r="AL12" s="49" t="str">
        <f>' B_Populations'!A10</f>
        <v>75-84</v>
      </c>
      <c r="AM12" s="83">
        <f t="shared" si="12"/>
        <v>0</v>
      </c>
      <c r="AN12" s="84">
        <f t="shared" si="13"/>
        <v>0</v>
      </c>
      <c r="AO12" s="84">
        <f t="shared" si="14"/>
        <v>0</v>
      </c>
      <c r="AP12" s="85">
        <f t="shared" si="15"/>
        <v>0</v>
      </c>
      <c r="AQ12" s="85">
        <f t="shared" si="16"/>
        <v>0</v>
      </c>
      <c r="AR12" s="85">
        <f t="shared" si="17"/>
        <v>0</v>
      </c>
      <c r="AS12" s="85">
        <f t="shared" si="18"/>
        <v>0</v>
      </c>
      <c r="AT12" s="85">
        <f t="shared" si="19"/>
        <v>0</v>
      </c>
      <c r="AU12" s="85">
        <f t="shared" si="20"/>
        <v>0</v>
      </c>
      <c r="AV12" s="85">
        <f t="shared" si="21"/>
        <v>0</v>
      </c>
    </row>
    <row r="13" spans="1:48" x14ac:dyDescent="0.25">
      <c r="B13" s="92" t="str">
        <f>' B_Populations'!A11</f>
        <v>85+</v>
      </c>
      <c r="C13" s="112"/>
      <c r="D13" s="113"/>
      <c r="E13" s="62"/>
      <c r="F13" s="63"/>
      <c r="G13" s="63"/>
      <c r="H13" s="63"/>
      <c r="I13" s="63"/>
      <c r="J13" s="64"/>
      <c r="K13" s="64"/>
      <c r="L13" s="75"/>
      <c r="M13" s="56"/>
      <c r="N13" s="95">
        <f>' B_Populations'!B53</f>
        <v>0</v>
      </c>
      <c r="O13" s="12">
        <f>IF(N13=0,0,($C$13/$N$13)*100000)</f>
        <v>0</v>
      </c>
      <c r="P13" s="95">
        <f>' B_Populations'!D53</f>
        <v>0</v>
      </c>
      <c r="Q13" s="12">
        <f>IF(P13=0,0,($D$13/$P$13)*100000)</f>
        <v>0</v>
      </c>
      <c r="R13" s="95">
        <f>' B_Populations'!F53</f>
        <v>0</v>
      </c>
      <c r="S13" s="12">
        <f>IF(R13=0,0,($E$13/$R$13)*100000)</f>
        <v>0</v>
      </c>
      <c r="T13" s="222">
        <f>' B_Populations'!H53</f>
        <v>0</v>
      </c>
      <c r="U13" s="12">
        <f>IF(T13=0,0,($F$13/$T$13)*100000)</f>
        <v>0</v>
      </c>
      <c r="V13" s="95">
        <f>' B_Populations'!J53</f>
        <v>0</v>
      </c>
      <c r="W13" s="12">
        <f>IF(V13=0,0,($G$13/$V$13)*100000)</f>
        <v>0</v>
      </c>
      <c r="X13" s="95">
        <f>' B_Populations'!L53</f>
        <v>0</v>
      </c>
      <c r="Y13" s="12">
        <f>IF(X13=0,0,($H$13/$X$13)*100000)</f>
        <v>0</v>
      </c>
      <c r="Z13" s="95">
        <f>' B_Populations'!N53</f>
        <v>0</v>
      </c>
      <c r="AA13" s="12">
        <f>IF(Z13=0,0,($I$13/$Z$13)*100000)</f>
        <v>0</v>
      </c>
      <c r="AB13" s="95">
        <f>' B_Populations'!P53</f>
        <v>0</v>
      </c>
      <c r="AC13" s="12">
        <f>IF(AB13=0,0,($J$13/$AB$13)*100000)</f>
        <v>0</v>
      </c>
      <c r="AD13" s="95">
        <f>' B_Populations'!R53</f>
        <v>0</v>
      </c>
      <c r="AE13" s="12">
        <f>IF(AD13=0,0,($K$13/$AD$13)*100000)</f>
        <v>0</v>
      </c>
      <c r="AF13" s="95">
        <f>' B_Populations'!T53</f>
        <v>0</v>
      </c>
      <c r="AG13" s="12">
        <f>IF(AF13=0,0,($L$13/$AF$13)*100000)</f>
        <v>0</v>
      </c>
      <c r="AH13" s="56"/>
      <c r="AI13" s="94">
        <f>' B_Populations'!B17</f>
        <v>4259</v>
      </c>
      <c r="AJ13" s="13">
        <v>0.12270200000000001</v>
      </c>
      <c r="AL13" s="49" t="str">
        <f>' B_Populations'!A11</f>
        <v>85+</v>
      </c>
      <c r="AM13" s="83">
        <f t="shared" si="12"/>
        <v>0</v>
      </c>
      <c r="AN13" s="84">
        <f t="shared" si="13"/>
        <v>0</v>
      </c>
      <c r="AO13" s="84">
        <f t="shared" si="14"/>
        <v>0</v>
      </c>
      <c r="AP13" s="85">
        <f t="shared" si="15"/>
        <v>0</v>
      </c>
      <c r="AQ13" s="85">
        <f t="shared" si="16"/>
        <v>0</v>
      </c>
      <c r="AR13" s="85">
        <f t="shared" si="17"/>
        <v>0</v>
      </c>
      <c r="AS13" s="85">
        <f t="shared" si="18"/>
        <v>0</v>
      </c>
      <c r="AT13" s="85">
        <f t="shared" si="19"/>
        <v>0</v>
      </c>
      <c r="AU13" s="85">
        <f t="shared" si="20"/>
        <v>0</v>
      </c>
      <c r="AV13" s="85">
        <f t="shared" si="21"/>
        <v>0</v>
      </c>
    </row>
    <row r="14" spans="1:48" x14ac:dyDescent="0.25">
      <c r="B14" s="76" t="s">
        <v>107</v>
      </c>
      <c r="C14" s="117">
        <f t="shared" ref="C14:L14" si="22">SUM(C11:C13)</f>
        <v>0</v>
      </c>
      <c r="D14" s="118">
        <f t="shared" si="22"/>
        <v>0</v>
      </c>
      <c r="E14" s="118">
        <f t="shared" si="22"/>
        <v>0</v>
      </c>
      <c r="F14" s="119">
        <f t="shared" si="22"/>
        <v>0</v>
      </c>
      <c r="G14" s="119">
        <f t="shared" si="22"/>
        <v>0</v>
      </c>
      <c r="H14" s="119">
        <f t="shared" si="22"/>
        <v>0</v>
      </c>
      <c r="I14" s="119">
        <f t="shared" si="22"/>
        <v>0</v>
      </c>
      <c r="J14" s="119">
        <f t="shared" si="22"/>
        <v>0</v>
      </c>
      <c r="K14" s="119">
        <f t="shared" si="22"/>
        <v>0</v>
      </c>
      <c r="L14" s="119">
        <f t="shared" si="22"/>
        <v>0</v>
      </c>
      <c r="N14" s="95">
        <f>' B_Populations'!B54</f>
        <v>0</v>
      </c>
      <c r="O14" s="67">
        <f>SUM(O11:O13)</f>
        <v>0</v>
      </c>
      <c r="P14" s="95">
        <f>' B_Populations'!D54</f>
        <v>0</v>
      </c>
      <c r="Q14" s="67">
        <f>SUM(Q11:Q13)</f>
        <v>0</v>
      </c>
      <c r="R14" s="95">
        <f>' B_Populations'!F54</f>
        <v>0</v>
      </c>
      <c r="S14" s="67">
        <f>SUM(S11:S13)</f>
        <v>0</v>
      </c>
      <c r="T14" s="222">
        <f>' B_Populations'!H54</f>
        <v>0</v>
      </c>
      <c r="U14" s="67">
        <f>SUM(U11:U13)</f>
        <v>0</v>
      </c>
      <c r="V14" s="95">
        <f>' B_Populations'!J54</f>
        <v>0</v>
      </c>
      <c r="W14" s="67">
        <f>SUM(W11:W13)</f>
        <v>0</v>
      </c>
      <c r="X14" s="95">
        <f>' B_Populations'!L54</f>
        <v>0</v>
      </c>
      <c r="Y14" s="67">
        <f>SUM(Y11:Y13)</f>
        <v>0</v>
      </c>
      <c r="Z14" s="95">
        <f>' B_Populations'!N54</f>
        <v>0</v>
      </c>
      <c r="AA14" s="67">
        <f>SUM(AA11:AA13)</f>
        <v>0</v>
      </c>
      <c r="AB14" s="95">
        <f>' B_Populations'!P54</f>
        <v>0</v>
      </c>
      <c r="AC14" s="67">
        <f>SUM(AC11:AC13)</f>
        <v>0</v>
      </c>
      <c r="AD14" s="95">
        <f>' B_Populations'!R54</f>
        <v>0</v>
      </c>
      <c r="AE14" s="67">
        <f>SUM(AE11:AE13)</f>
        <v>0</v>
      </c>
      <c r="AF14" s="95">
        <f>' B_Populations'!T54</f>
        <v>0</v>
      </c>
      <c r="AG14" s="67">
        <f>SUM(AG11:AG13)</f>
        <v>0</v>
      </c>
      <c r="AI14" s="94">
        <f>' B_Populations'!B18</f>
        <v>34710</v>
      </c>
      <c r="AJ14" s="69">
        <v>1</v>
      </c>
      <c r="AL14" s="49" t="s">
        <v>54</v>
      </c>
      <c r="AM14" s="83">
        <f t="shared" ref="AM14:AV14" si="23">SUM(AM11:AM13)</f>
        <v>0</v>
      </c>
      <c r="AN14" s="84">
        <f t="shared" si="23"/>
        <v>0</v>
      </c>
      <c r="AO14" s="84">
        <f t="shared" si="23"/>
        <v>0</v>
      </c>
      <c r="AP14" s="86">
        <f t="shared" si="23"/>
        <v>0</v>
      </c>
      <c r="AQ14" s="86">
        <f t="shared" si="23"/>
        <v>0</v>
      </c>
      <c r="AR14" s="86">
        <f t="shared" si="23"/>
        <v>0</v>
      </c>
      <c r="AS14" s="86">
        <f t="shared" si="23"/>
        <v>0</v>
      </c>
      <c r="AT14" s="86">
        <f t="shared" si="23"/>
        <v>0</v>
      </c>
      <c r="AU14" s="86">
        <f t="shared" si="23"/>
        <v>0</v>
      </c>
      <c r="AV14" s="86">
        <f t="shared" si="23"/>
        <v>0</v>
      </c>
    </row>
    <row r="15" spans="1:48" ht="13" x14ac:dyDescent="0.3">
      <c r="AD15" s="45"/>
    </row>
    <row r="16" spans="1:48" x14ac:dyDescent="0.25">
      <c r="B16" s="77"/>
      <c r="C16" s="77"/>
      <c r="D16" s="78" t="s">
        <v>96</v>
      </c>
      <c r="E16" s="78"/>
      <c r="F16" s="79" t="s">
        <v>97</v>
      </c>
      <c r="G16" s="79"/>
      <c r="H16" s="79"/>
      <c r="I16" s="79"/>
      <c r="J16" s="79"/>
      <c r="K16" s="79"/>
      <c r="L16" s="79"/>
      <c r="AM16" s="20" t="s">
        <v>98</v>
      </c>
    </row>
    <row r="17" spans="2:48" ht="44.5" customHeight="1" x14ac:dyDescent="0.3">
      <c r="B17" s="40" t="s">
        <v>53</v>
      </c>
      <c r="C17" s="41" t="s">
        <v>112</v>
      </c>
      <c r="D17" s="42" t="s">
        <v>113</v>
      </c>
      <c r="E17" s="42" t="s">
        <v>114</v>
      </c>
      <c r="F17" s="43" t="str">
        <f>[1]Populations!I26</f>
        <v>White-Not Hispanic</v>
      </c>
      <c r="G17" s="43" t="str">
        <f>[1]Populations!K26</f>
        <v>Hispanic</v>
      </c>
      <c r="H17" s="43" t="str">
        <f>[1]Populations!M26</f>
        <v>Black-Not Hispanic</v>
      </c>
      <c r="I17" s="43" t="str">
        <f>[1]Populations!O26</f>
        <v>Asian</v>
      </c>
      <c r="J17" s="43" t="str">
        <f>[1]Populations!Q26</f>
        <v>American Indian/Alaska Native</v>
      </c>
      <c r="K17" s="43" t="str">
        <f>[1]Populations!S26</f>
        <v>Other</v>
      </c>
      <c r="L17" s="43" t="str">
        <f>[1]Populations!U26</f>
        <v>Other</v>
      </c>
      <c r="M17" s="44"/>
      <c r="N17" s="45" t="s">
        <v>102</v>
      </c>
      <c r="O17" s="45" t="s">
        <v>103</v>
      </c>
      <c r="P17" s="45" t="str">
        <f>[1]Populations!E26</f>
        <v>Male</v>
      </c>
      <c r="Q17" s="45" t="s">
        <v>103</v>
      </c>
      <c r="R17" s="45" t="str">
        <f>[1]Populations!G26</f>
        <v>Female</v>
      </c>
      <c r="S17" s="45" t="s">
        <v>103</v>
      </c>
      <c r="T17" s="45" t="str">
        <f>' B_Populations'!H50</f>
        <v>White-Not Hispanic</v>
      </c>
      <c r="U17" s="45" t="s">
        <v>103</v>
      </c>
      <c r="V17" s="45" t="str">
        <f>' B_Populations'!J50</f>
        <v>Hispanic</v>
      </c>
      <c r="W17" s="45" t="s">
        <v>103</v>
      </c>
      <c r="X17" s="45" t="str">
        <f>' B_Populations'!L50</f>
        <v>Black-Not Hispanic</v>
      </c>
      <c r="Y17" s="45" t="s">
        <v>103</v>
      </c>
      <c r="Z17" s="45" t="str">
        <f>' B_Populations'!N50</f>
        <v>Asian</v>
      </c>
      <c r="AA17" s="45" t="s">
        <v>103</v>
      </c>
      <c r="AB17" s="45" t="str">
        <f>' B_Populations'!P50</f>
        <v>American Indian/Alaska Native</v>
      </c>
      <c r="AC17" s="45" t="s">
        <v>103</v>
      </c>
      <c r="AD17" s="223" t="str">
        <f>' B_Populations'!R50</f>
        <v>Other</v>
      </c>
      <c r="AE17" s="45" t="s">
        <v>103</v>
      </c>
      <c r="AF17" s="45" t="str">
        <f>' B_Populations'!T50</f>
        <v>Other</v>
      </c>
      <c r="AG17" s="45" t="s">
        <v>103</v>
      </c>
      <c r="AH17" s="44"/>
      <c r="AI17" s="45" t="s">
        <v>69</v>
      </c>
      <c r="AJ17" s="45" t="s">
        <v>111</v>
      </c>
      <c r="AL17" s="45" t="s">
        <v>53</v>
      </c>
      <c r="AM17" s="47" t="s">
        <v>54</v>
      </c>
      <c r="AN17" s="48" t="s">
        <v>55</v>
      </c>
      <c r="AO17" s="48" t="s">
        <v>56</v>
      </c>
      <c r="AP17" s="43" t="str">
        <f>' B_Populations'!H50</f>
        <v>White-Not Hispanic</v>
      </c>
      <c r="AQ17" s="43" t="str">
        <f>' B_Populations'!J50</f>
        <v>Hispanic</v>
      </c>
      <c r="AR17" s="43" t="str">
        <f>' B_Populations'!L50</f>
        <v>Black-Not Hispanic</v>
      </c>
      <c r="AS17" s="43" t="str">
        <f>' B_Populations'!N50</f>
        <v>Asian</v>
      </c>
      <c r="AT17" s="43" t="str">
        <f>' B_Populations'!P50</f>
        <v>American Indian/Alaska Native</v>
      </c>
      <c r="AU17" s="43" t="str">
        <f>' B_Populations'!R50</f>
        <v>Other</v>
      </c>
      <c r="AV17" s="43" t="str">
        <f>' B_Populations'!T50</f>
        <v>Other</v>
      </c>
    </row>
    <row r="18" spans="2:48" x14ac:dyDescent="0.25">
      <c r="B18" s="49" t="str">
        <f>' B_Populations'!A9</f>
        <v>65-74</v>
      </c>
      <c r="C18" s="50"/>
      <c r="D18" s="51"/>
      <c r="E18" s="52"/>
      <c r="F18" s="53"/>
      <c r="G18" s="53"/>
      <c r="H18" s="53"/>
      <c r="I18" s="53"/>
      <c r="J18" s="54"/>
      <c r="K18" s="54"/>
      <c r="L18" s="80"/>
      <c r="M18" s="56"/>
      <c r="N18" s="95">
        <f>' B_Populations'!B51</f>
        <v>0</v>
      </c>
      <c r="O18" s="12">
        <f>IF(N18=0,0,($C$18/$N$18)*100000)</f>
        <v>0</v>
      </c>
      <c r="P18" s="95">
        <f>' B_Populations'!D51</f>
        <v>0</v>
      </c>
      <c r="Q18" s="12">
        <f>IF(P18=0,0,($D$18/$P$18)*100000)</f>
        <v>0</v>
      </c>
      <c r="R18" s="95">
        <f>' B_Populations'!F51</f>
        <v>0</v>
      </c>
      <c r="S18" s="12">
        <f>IF(R18=0,0,($E$18/$R$18)*100000)</f>
        <v>0</v>
      </c>
      <c r="T18" s="222">
        <f>' B_Populations'!H51</f>
        <v>0</v>
      </c>
      <c r="U18" s="12">
        <f>IF(T18=0,0,($F$18/$T$18)*100000)</f>
        <v>0</v>
      </c>
      <c r="V18" s="95">
        <f>' B_Populations'!J51</f>
        <v>0</v>
      </c>
      <c r="W18" s="12">
        <f>IF(V18=0,0,($G$18/$V$18)*100000)</f>
        <v>0</v>
      </c>
      <c r="X18" s="95">
        <f>' B_Populations'!L51</f>
        <v>0</v>
      </c>
      <c r="Y18" s="12">
        <f>IF(X18=0,0,($H$18/$X$18)*100000)</f>
        <v>0</v>
      </c>
      <c r="Z18" s="95">
        <f>' B_Populations'!N51</f>
        <v>0</v>
      </c>
      <c r="AA18" s="12">
        <f>IF(Z18=0,0,($I$18/$Z$18)*100000)</f>
        <v>0</v>
      </c>
      <c r="AB18" s="95">
        <f>' B_Populations'!P51</f>
        <v>0</v>
      </c>
      <c r="AC18" s="12">
        <f>IF(AB18=0,0,($J$18/$AB$18)*100000)</f>
        <v>0</v>
      </c>
      <c r="AD18" s="95">
        <f>' B_Populations'!R51</f>
        <v>0</v>
      </c>
      <c r="AE18" s="12">
        <f>IF(AD18=0,0,($K$18/$AD$18)*100000)</f>
        <v>0</v>
      </c>
      <c r="AF18" s="95">
        <f>' B_Populations'!T51</f>
        <v>0</v>
      </c>
      <c r="AG18" s="12">
        <f>IF(AF18=0,0,($L$18/$AF$18)*100000)</f>
        <v>0</v>
      </c>
      <c r="AH18" s="56"/>
      <c r="AI18" s="94">
        <f>' B_Populations'!B15</f>
        <v>18136</v>
      </c>
      <c r="AJ18" s="13">
        <v>0.52250099999999999</v>
      </c>
      <c r="AL18" s="49" t="str">
        <f>' B_Populations'!A9</f>
        <v>65-74</v>
      </c>
      <c r="AM18" s="83">
        <f t="shared" ref="AM18:AM20" si="24">O18*AJ18</f>
        <v>0</v>
      </c>
      <c r="AN18" s="84">
        <f t="shared" ref="AN18:AN20" si="25">Q18*AJ18</f>
        <v>0</v>
      </c>
      <c r="AO18" s="84">
        <f t="shared" ref="AO18:AO20" si="26">S18*AJ18</f>
        <v>0</v>
      </c>
      <c r="AP18" s="85">
        <f t="shared" ref="AP18:AP20" si="27">U18*AJ18</f>
        <v>0</v>
      </c>
      <c r="AQ18" s="85">
        <f t="shared" ref="AQ18:AQ20" si="28">W18*AJ18</f>
        <v>0</v>
      </c>
      <c r="AR18" s="85">
        <f t="shared" ref="AR18:AR20" si="29">Y18*AJ18</f>
        <v>0</v>
      </c>
      <c r="AS18" s="85">
        <f t="shared" ref="AS18:AS20" si="30">AA18*AJ18</f>
        <v>0</v>
      </c>
      <c r="AT18" s="85">
        <f t="shared" ref="AT18:AT20" si="31">AC18*AJ18</f>
        <v>0</v>
      </c>
      <c r="AU18" s="85">
        <f t="shared" ref="AU18:AU20" si="32">AE18*AJ18</f>
        <v>0</v>
      </c>
      <c r="AV18" s="85">
        <f t="shared" ref="AV18:AV20" si="33">AG18*AJ18</f>
        <v>0</v>
      </c>
    </row>
    <row r="19" spans="2:48" x14ac:dyDescent="0.25">
      <c r="B19" s="92" t="str">
        <f>' B_Populations'!A10</f>
        <v>75-84</v>
      </c>
      <c r="C19" s="112"/>
      <c r="D19" s="113"/>
      <c r="E19" s="62"/>
      <c r="F19" s="63"/>
      <c r="G19" s="63"/>
      <c r="H19" s="63"/>
      <c r="I19" s="63"/>
      <c r="J19" s="64"/>
      <c r="K19" s="64"/>
      <c r="L19" s="81"/>
      <c r="M19" s="56"/>
      <c r="N19" s="95">
        <f>' B_Populations'!B52</f>
        <v>0</v>
      </c>
      <c r="O19" s="12">
        <f>IF(N19=0,0,($C$19/$N$19)*100000)</f>
        <v>0</v>
      </c>
      <c r="P19" s="95">
        <f>' B_Populations'!D52</f>
        <v>0</v>
      </c>
      <c r="Q19" s="12">
        <f>IF(P19=0,0,($D$19/$P$19)*100000)</f>
        <v>0</v>
      </c>
      <c r="R19" s="95">
        <f>' B_Populations'!F52</f>
        <v>0</v>
      </c>
      <c r="S19" s="12">
        <f>IF(R19=0,0,($E$19/$R$19)*100000)</f>
        <v>0</v>
      </c>
      <c r="T19" s="222">
        <f>' B_Populations'!H52</f>
        <v>0</v>
      </c>
      <c r="U19" s="12">
        <f>IF(T19=0,0,($F$19/$T$19)*100000)</f>
        <v>0</v>
      </c>
      <c r="V19" s="95">
        <f>' B_Populations'!J52</f>
        <v>0</v>
      </c>
      <c r="W19" s="12">
        <f>IF(V19=0,0,($G$19/$V$19)*100000)</f>
        <v>0</v>
      </c>
      <c r="X19" s="95">
        <f>' B_Populations'!L52</f>
        <v>0</v>
      </c>
      <c r="Y19" s="12">
        <f>IF(X19=0,0,($H$19/$X$19)*100000)</f>
        <v>0</v>
      </c>
      <c r="Z19" s="95">
        <f>' B_Populations'!N52</f>
        <v>0</v>
      </c>
      <c r="AA19" s="12">
        <f>IF(Z19=0,0,($I$19/$Z$19)*100000)</f>
        <v>0</v>
      </c>
      <c r="AB19" s="95">
        <f>' B_Populations'!P52</f>
        <v>0</v>
      </c>
      <c r="AC19" s="12">
        <f>IF(AB19=0,0,($J$19/$AB$19)*100000)</f>
        <v>0</v>
      </c>
      <c r="AD19" s="95">
        <f>' B_Populations'!R52</f>
        <v>0</v>
      </c>
      <c r="AE19" s="12">
        <f>IF(AD19=0,0,($K$19/$AD$19)*100000)</f>
        <v>0</v>
      </c>
      <c r="AF19" s="95">
        <f>' B_Populations'!T52</f>
        <v>0</v>
      </c>
      <c r="AG19" s="12">
        <f>IF(AF19=0,0,($L$19/$AF$19)*100000)</f>
        <v>0</v>
      </c>
      <c r="AH19" s="56"/>
      <c r="AI19" s="94">
        <f>' B_Populations'!B16</f>
        <v>12315</v>
      </c>
      <c r="AJ19" s="13">
        <v>0.35479699999999997</v>
      </c>
      <c r="AL19" s="49" t="str">
        <f>' B_Populations'!A10</f>
        <v>75-84</v>
      </c>
      <c r="AM19" s="83">
        <f t="shared" si="24"/>
        <v>0</v>
      </c>
      <c r="AN19" s="84">
        <f t="shared" si="25"/>
        <v>0</v>
      </c>
      <c r="AO19" s="84">
        <f t="shared" si="26"/>
        <v>0</v>
      </c>
      <c r="AP19" s="85">
        <f t="shared" si="27"/>
        <v>0</v>
      </c>
      <c r="AQ19" s="85">
        <f t="shared" si="28"/>
        <v>0</v>
      </c>
      <c r="AR19" s="85">
        <f t="shared" si="29"/>
        <v>0</v>
      </c>
      <c r="AS19" s="85">
        <f t="shared" si="30"/>
        <v>0</v>
      </c>
      <c r="AT19" s="85">
        <f t="shared" si="31"/>
        <v>0</v>
      </c>
      <c r="AU19" s="85">
        <f t="shared" si="32"/>
        <v>0</v>
      </c>
      <c r="AV19" s="85">
        <f t="shared" si="33"/>
        <v>0</v>
      </c>
    </row>
    <row r="20" spans="2:48" x14ac:dyDescent="0.25">
      <c r="B20" s="92" t="str">
        <f>' B_Populations'!A11</f>
        <v>85+</v>
      </c>
      <c r="C20" s="112"/>
      <c r="D20" s="113"/>
      <c r="E20" s="62"/>
      <c r="F20" s="63"/>
      <c r="G20" s="63"/>
      <c r="H20" s="63"/>
      <c r="I20" s="63"/>
      <c r="J20" s="64"/>
      <c r="K20" s="64"/>
      <c r="L20" s="81"/>
      <c r="M20" s="56"/>
      <c r="N20" s="95">
        <f>' B_Populations'!B53</f>
        <v>0</v>
      </c>
      <c r="O20" s="12">
        <f>IF(N20=0,0,($C$20/$N$20)*100000)</f>
        <v>0</v>
      </c>
      <c r="P20" s="95">
        <f>' B_Populations'!D53</f>
        <v>0</v>
      </c>
      <c r="Q20" s="12">
        <f>IF(P20=0,0,($D$20/$P$20)*100000)</f>
        <v>0</v>
      </c>
      <c r="R20" s="95">
        <f>' B_Populations'!F53</f>
        <v>0</v>
      </c>
      <c r="S20" s="12">
        <f>IF(R20=0,0,($E$20/$R$20)*100000)</f>
        <v>0</v>
      </c>
      <c r="T20" s="222">
        <f>' B_Populations'!H53</f>
        <v>0</v>
      </c>
      <c r="U20" s="12">
        <f>IF(T20=0,0,($F$20/$T$20)*100000)</f>
        <v>0</v>
      </c>
      <c r="V20" s="95">
        <f>' B_Populations'!J53</f>
        <v>0</v>
      </c>
      <c r="W20" s="12">
        <f>IF(V20=0,0,($G$20/$V$20)*100000)</f>
        <v>0</v>
      </c>
      <c r="X20" s="95">
        <f>' B_Populations'!L53</f>
        <v>0</v>
      </c>
      <c r="Y20" s="12">
        <f>IF(X20=0,0,($H$20/$X$20)*100000)</f>
        <v>0</v>
      </c>
      <c r="Z20" s="95">
        <f>' B_Populations'!N53</f>
        <v>0</v>
      </c>
      <c r="AA20" s="12">
        <f>IF(Z20=0,0,($I$20/$Z$20)*100000)</f>
        <v>0</v>
      </c>
      <c r="AB20" s="95">
        <f>' B_Populations'!P53</f>
        <v>0</v>
      </c>
      <c r="AC20" s="12">
        <f>IF(AB20=0,0,($J$20/$AB$20)*100000)</f>
        <v>0</v>
      </c>
      <c r="AD20" s="95">
        <f>' B_Populations'!R53</f>
        <v>0</v>
      </c>
      <c r="AE20" s="12">
        <f>IF(AD20=0,0,($K$20/$AD$20)*100000)</f>
        <v>0</v>
      </c>
      <c r="AF20" s="95">
        <f>' B_Populations'!T53</f>
        <v>0</v>
      </c>
      <c r="AG20" s="12">
        <f>IF(AF20=0,0,($L$20/$AF$20)*100000)</f>
        <v>0</v>
      </c>
      <c r="AH20" s="56"/>
      <c r="AI20" s="94">
        <f>' B_Populations'!B17</f>
        <v>4259</v>
      </c>
      <c r="AJ20" s="13">
        <v>0.12270200000000001</v>
      </c>
      <c r="AL20" s="49" t="str">
        <f>' B_Populations'!A11</f>
        <v>85+</v>
      </c>
      <c r="AM20" s="83">
        <f t="shared" si="24"/>
        <v>0</v>
      </c>
      <c r="AN20" s="84">
        <f t="shared" si="25"/>
        <v>0</v>
      </c>
      <c r="AO20" s="84">
        <f t="shared" si="26"/>
        <v>0</v>
      </c>
      <c r="AP20" s="85">
        <f t="shared" si="27"/>
        <v>0</v>
      </c>
      <c r="AQ20" s="85">
        <f t="shared" si="28"/>
        <v>0</v>
      </c>
      <c r="AR20" s="85">
        <f t="shared" si="29"/>
        <v>0</v>
      </c>
      <c r="AS20" s="85">
        <f t="shared" si="30"/>
        <v>0</v>
      </c>
      <c r="AT20" s="85">
        <f t="shared" si="31"/>
        <v>0</v>
      </c>
      <c r="AU20" s="85">
        <f t="shared" si="32"/>
        <v>0</v>
      </c>
      <c r="AV20" s="85">
        <f t="shared" si="33"/>
        <v>0</v>
      </c>
    </row>
    <row r="21" spans="2:48" x14ac:dyDescent="0.25">
      <c r="B21" s="82" t="s">
        <v>107</v>
      </c>
      <c r="C21" s="120">
        <f t="shared" ref="C21:L21" si="34">SUM(C18:C20)</f>
        <v>0</v>
      </c>
      <c r="D21" s="121">
        <f t="shared" si="34"/>
        <v>0</v>
      </c>
      <c r="E21" s="121">
        <f t="shared" si="34"/>
        <v>0</v>
      </c>
      <c r="F21" s="122">
        <f t="shared" si="34"/>
        <v>0</v>
      </c>
      <c r="G21" s="122">
        <f t="shared" si="34"/>
        <v>0</v>
      </c>
      <c r="H21" s="122">
        <f t="shared" si="34"/>
        <v>0</v>
      </c>
      <c r="I21" s="122">
        <f t="shared" si="34"/>
        <v>0</v>
      </c>
      <c r="J21" s="122">
        <f t="shared" si="34"/>
        <v>0</v>
      </c>
      <c r="K21" s="122">
        <f t="shared" si="34"/>
        <v>0</v>
      </c>
      <c r="L21" s="122">
        <f t="shared" si="34"/>
        <v>0</v>
      </c>
      <c r="N21" s="95">
        <f>' B_Populations'!B54</f>
        <v>0</v>
      </c>
      <c r="O21" s="67">
        <f>SUM(O18:O20)</f>
        <v>0</v>
      </c>
      <c r="P21" s="95">
        <f>' B_Populations'!D54</f>
        <v>0</v>
      </c>
      <c r="Q21" s="67">
        <f>SUM(Q18:Q20)</f>
        <v>0</v>
      </c>
      <c r="R21" s="95">
        <f>' B_Populations'!F54</f>
        <v>0</v>
      </c>
      <c r="S21" s="67">
        <f>SUM(S18:S20)</f>
        <v>0</v>
      </c>
      <c r="T21" s="222">
        <f>' B_Populations'!H54</f>
        <v>0</v>
      </c>
      <c r="U21" s="67">
        <f>SUM(U18:U20)</f>
        <v>0</v>
      </c>
      <c r="V21" s="95">
        <f>' B_Populations'!J54</f>
        <v>0</v>
      </c>
      <c r="W21" s="67">
        <f>SUM(W18:W20)</f>
        <v>0</v>
      </c>
      <c r="X21" s="95">
        <f>' B_Populations'!L54</f>
        <v>0</v>
      </c>
      <c r="Y21" s="67">
        <f>SUM(Y18:Y20)</f>
        <v>0</v>
      </c>
      <c r="Z21" s="95">
        <f>' B_Populations'!N54</f>
        <v>0</v>
      </c>
      <c r="AA21" s="67">
        <f>SUM(AA18:AA20)</f>
        <v>0</v>
      </c>
      <c r="AB21" s="95">
        <f>' B_Populations'!P54</f>
        <v>0</v>
      </c>
      <c r="AC21" s="67">
        <f>SUM(AC18:AC20)</f>
        <v>0</v>
      </c>
      <c r="AD21" s="95">
        <f>' B_Populations'!R54</f>
        <v>0</v>
      </c>
      <c r="AE21" s="67">
        <f>SUM(AE18:AE20)</f>
        <v>0</v>
      </c>
      <c r="AF21" s="95">
        <f>' B_Populations'!T54</f>
        <v>0</v>
      </c>
      <c r="AG21" s="67">
        <f>SUM(AG18:AG20)</f>
        <v>0</v>
      </c>
      <c r="AI21" s="94">
        <f>' B_Populations'!B18</f>
        <v>34710</v>
      </c>
      <c r="AJ21" s="69">
        <v>1</v>
      </c>
      <c r="AL21" s="49" t="s">
        <v>54</v>
      </c>
      <c r="AM21" s="83">
        <f t="shared" ref="AM21:AV21" si="35">SUM(AM18:AM20)</f>
        <v>0</v>
      </c>
      <c r="AN21" s="84">
        <f t="shared" si="35"/>
        <v>0</v>
      </c>
      <c r="AO21" s="84">
        <f t="shared" si="35"/>
        <v>0</v>
      </c>
      <c r="AP21" s="86">
        <f t="shared" si="35"/>
        <v>0</v>
      </c>
      <c r="AQ21" s="86">
        <f t="shared" si="35"/>
        <v>0</v>
      </c>
      <c r="AR21" s="86">
        <f t="shared" si="35"/>
        <v>0</v>
      </c>
      <c r="AS21" s="86">
        <f t="shared" si="35"/>
        <v>0</v>
      </c>
      <c r="AT21" s="86">
        <f t="shared" si="35"/>
        <v>0</v>
      </c>
      <c r="AU21" s="86">
        <f t="shared" si="35"/>
        <v>0</v>
      </c>
      <c r="AV21" s="86">
        <f t="shared" si="35"/>
        <v>0</v>
      </c>
    </row>
  </sheetData>
  <mergeCells count="3">
    <mergeCell ref="B1:E1"/>
    <mergeCell ref="AI1:AJ1"/>
    <mergeCell ref="AL1:AN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039AD-22B6-49C3-B341-F4F79F7D5204}">
  <dimension ref="A1:AU21"/>
  <sheetViews>
    <sheetView topLeftCell="AN2" zoomScale="90" zoomScaleNormal="90" zoomScaleSheetLayoutView="50" workbookViewId="0">
      <selection activeCell="AU17" sqref="AU17"/>
    </sheetView>
  </sheetViews>
  <sheetFormatPr defaultColWidth="8.7265625" defaultRowHeight="12.5" x14ac:dyDescent="0.25"/>
  <cols>
    <col min="1" max="1" width="10.72656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8.81640625" style="20" customWidth="1"/>
    <col min="15" max="27" width="11.1796875" style="20" hidden="1" customWidth="1"/>
    <col min="28" max="29" width="12.54296875" style="20" hidden="1" customWidth="1"/>
    <col min="30" max="33" width="11.1796875" style="20" hidden="1" customWidth="1"/>
    <col min="34" max="34" width="19.453125" style="20" customWidth="1"/>
    <col min="35" max="35" width="14.54296875" style="20" hidden="1" customWidth="1"/>
    <col min="36" max="36" width="6" style="20" customWidth="1"/>
    <col min="37" max="37" width="8.81640625" style="20" customWidth="1"/>
    <col min="38" max="39" width="15.54296875" style="20" customWidth="1"/>
    <col min="40" max="40" width="15.1796875" style="20" customWidth="1"/>
    <col min="41" max="41" width="15.453125" style="20" customWidth="1"/>
    <col min="42" max="42" width="15.54296875" style="20" customWidth="1"/>
    <col min="43" max="43" width="15.453125" style="20" customWidth="1"/>
    <col min="44" max="47" width="15.1796875" style="20" customWidth="1"/>
    <col min="48" max="16384" width="8.7265625" style="20"/>
  </cols>
  <sheetData>
    <row r="1" spans="1:47" ht="78.650000000000006" customHeight="1" x14ac:dyDescent="0.25">
      <c r="A1" s="104">
        <f>' B_Populations'!D58</f>
        <v>0</v>
      </c>
      <c r="B1" s="254" t="s">
        <v>225</v>
      </c>
      <c r="C1" s="255"/>
      <c r="D1" s="255"/>
      <c r="E1" s="255"/>
      <c r="F1" s="33" t="s">
        <v>92</v>
      </c>
      <c r="G1" s="34"/>
      <c r="H1" s="34"/>
      <c r="I1" s="34"/>
      <c r="J1" s="34"/>
      <c r="K1" s="34"/>
      <c r="L1" s="34"/>
      <c r="N1" s="106" t="s">
        <v>123</v>
      </c>
      <c r="AH1" s="256" t="s">
        <v>124</v>
      </c>
      <c r="AI1" s="256"/>
      <c r="AK1" s="254" t="s">
        <v>95</v>
      </c>
      <c r="AL1" s="255"/>
      <c r="AM1" s="255"/>
      <c r="AN1" s="36"/>
      <c r="AO1" s="36"/>
      <c r="AP1" s="36"/>
      <c r="AQ1" s="36"/>
      <c r="AR1" s="36"/>
      <c r="AS1" s="36"/>
      <c r="AT1" s="36"/>
      <c r="AU1" s="36"/>
    </row>
    <row r="2" spans="1:47" x14ac:dyDescent="0.25">
      <c r="B2" s="37"/>
      <c r="C2" s="37"/>
      <c r="D2" s="38" t="s">
        <v>96</v>
      </c>
      <c r="E2" s="38"/>
      <c r="F2" s="39" t="s">
        <v>97</v>
      </c>
      <c r="G2" s="39"/>
      <c r="H2" s="39"/>
      <c r="I2" s="39"/>
      <c r="J2" s="39"/>
      <c r="K2" s="39"/>
      <c r="L2" s="39"/>
      <c r="AL2" s="20" t="s">
        <v>98</v>
      </c>
    </row>
    <row r="3" spans="1:47" ht="39" x14ac:dyDescent="0.3">
      <c r="B3" s="40" t="s">
        <v>53</v>
      </c>
      <c r="C3" s="41" t="s">
        <v>99</v>
      </c>
      <c r="D3" s="42" t="s">
        <v>100</v>
      </c>
      <c r="E3" s="42" t="s">
        <v>101</v>
      </c>
      <c r="F3" s="43" t="str">
        <f>[1]Populations!I8</f>
        <v>White-Not Hispanic</v>
      </c>
      <c r="G3" s="43" t="str">
        <f>[1]Populations!K8</f>
        <v>Hispanic</v>
      </c>
      <c r="H3" s="43" t="str">
        <f>[1]Populations!M8</f>
        <v>Black-Not Hispanic</v>
      </c>
      <c r="I3" s="43" t="str">
        <f>[1]Populations!O8</f>
        <v>Asian</v>
      </c>
      <c r="J3" s="43" t="str">
        <f>[1]Populations!Q8</f>
        <v>American Indian/Alaska Native</v>
      </c>
      <c r="K3" s="43" t="str">
        <f>[1]Populations!S8</f>
        <v>Other</v>
      </c>
      <c r="L3" s="43" t="str">
        <f>[1]Populations!U8</f>
        <v>Other</v>
      </c>
      <c r="M3" s="44"/>
      <c r="N3" s="45" t="s">
        <v>102</v>
      </c>
      <c r="O3" s="45" t="s">
        <v>103</v>
      </c>
      <c r="P3" s="45" t="s">
        <v>104</v>
      </c>
      <c r="Q3" s="45" t="s">
        <v>103</v>
      </c>
      <c r="R3" s="45" t="s">
        <v>105</v>
      </c>
      <c r="S3" s="45" t="s">
        <v>103</v>
      </c>
      <c r="T3" s="45" t="str">
        <f>' B_Populations'!H62</f>
        <v>White-Not Hispanic</v>
      </c>
      <c r="U3" s="45" t="s">
        <v>103</v>
      </c>
      <c r="V3" s="45" t="str">
        <f>' B_Populations'!J62</f>
        <v>Hispanic</v>
      </c>
      <c r="W3" s="45" t="s">
        <v>103</v>
      </c>
      <c r="X3" s="45" t="str">
        <f>' B_Populations'!L62</f>
        <v>Black-Not Hispanic</v>
      </c>
      <c r="Y3" s="45" t="s">
        <v>103</v>
      </c>
      <c r="Z3" s="45" t="str">
        <f>' B_Populations'!N62</f>
        <v>Asian</v>
      </c>
      <c r="AA3" s="45" t="s">
        <v>103</v>
      </c>
      <c r="AB3" s="45" t="str">
        <f>' B_Populations'!P62</f>
        <v>American Indian/Alaska Native</v>
      </c>
      <c r="AC3" s="45" t="s">
        <v>103</v>
      </c>
      <c r="AD3" s="45" t="str">
        <f>' B_Populations'!R62</f>
        <v>Other</v>
      </c>
      <c r="AE3" s="45" t="s">
        <v>103</v>
      </c>
      <c r="AF3" s="45" t="str">
        <f>' B_Populations'!T62</f>
        <v>Other</v>
      </c>
      <c r="AG3" s="45" t="s">
        <v>103</v>
      </c>
      <c r="AH3" s="45" t="s">
        <v>69</v>
      </c>
      <c r="AI3" s="46" t="s">
        <v>111</v>
      </c>
      <c r="AK3" s="45" t="s">
        <v>53</v>
      </c>
      <c r="AL3" s="47" t="s">
        <v>54</v>
      </c>
      <c r="AM3" s="48" t="s">
        <v>55</v>
      </c>
      <c r="AN3" s="48" t="s">
        <v>56</v>
      </c>
      <c r="AO3" s="43" t="str">
        <f>' B_Populations'!H62</f>
        <v>White-Not Hispanic</v>
      </c>
      <c r="AP3" s="43" t="str">
        <f>' B_Populations'!J62</f>
        <v>Hispanic</v>
      </c>
      <c r="AQ3" s="43" t="str">
        <f>' B_Populations'!L62</f>
        <v>Black-Not Hispanic</v>
      </c>
      <c r="AR3" s="43" t="str">
        <f>' B_Populations'!N62</f>
        <v>Asian</v>
      </c>
      <c r="AS3" s="43" t="str">
        <f>' B_Populations'!P62</f>
        <v>American Indian/Alaska Native</v>
      </c>
      <c r="AT3" s="43" t="str">
        <f>' B_Populations'!R62</f>
        <v>Other</v>
      </c>
      <c r="AU3" s="43" t="str">
        <f>' B_Populations'!T62</f>
        <v>Other</v>
      </c>
    </row>
    <row r="4" spans="1:47" ht="13" x14ac:dyDescent="0.3">
      <c r="B4" s="49" t="str">
        <f>' B_Populations'!A9</f>
        <v>65-74</v>
      </c>
      <c r="C4" s="50"/>
      <c r="D4" s="51"/>
      <c r="E4" s="52"/>
      <c r="F4" s="53"/>
      <c r="G4" s="53"/>
      <c r="H4" s="53"/>
      <c r="I4" s="53"/>
      <c r="J4" s="54"/>
      <c r="K4" s="54"/>
      <c r="L4" s="55"/>
      <c r="M4" s="56"/>
      <c r="N4" s="95">
        <f>' B_Populations'!B63</f>
        <v>0</v>
      </c>
      <c r="O4" s="12">
        <f>IF(N4=0,0,($C$4/$N$4)*100000)</f>
        <v>0</v>
      </c>
      <c r="P4" s="95">
        <f>' B_Populations'!D63</f>
        <v>0</v>
      </c>
      <c r="Q4" s="12">
        <f>IF(P4=0,0,($D$4/$P$4)*100000)</f>
        <v>0</v>
      </c>
      <c r="R4" s="95">
        <f>' B_Populations'!F63</f>
        <v>0</v>
      </c>
      <c r="S4" s="12">
        <f>IF(R4=0,0,($E$4/$R$4)*100000)</f>
        <v>0</v>
      </c>
      <c r="T4" s="95">
        <f>' B_Populations'!H63</f>
        <v>0</v>
      </c>
      <c r="U4" s="12">
        <f>IF(T4=0,0,($F$4/$T$4)*100000)</f>
        <v>0</v>
      </c>
      <c r="V4" s="218">
        <f>' B_Populations'!J63</f>
        <v>0</v>
      </c>
      <c r="W4" s="12">
        <f>IF(V4=0,0,($G$4/$V$4)*100000)</f>
        <v>0</v>
      </c>
      <c r="X4" s="45">
        <f>' B_Populations'!L63</f>
        <v>0</v>
      </c>
      <c r="Y4" s="12">
        <f>IF(X4=0,0,($H$4/$X$4)*100000)</f>
        <v>0</v>
      </c>
      <c r="Z4" s="45">
        <f>' B_Populations'!N63</f>
        <v>0</v>
      </c>
      <c r="AA4" s="12">
        <f>IF(Z4=0,0,($I$4/$Z$4)*100000)</f>
        <v>0</v>
      </c>
      <c r="AB4" s="224">
        <f>' B_Populations'!P63</f>
        <v>0</v>
      </c>
      <c r="AC4" s="12">
        <f>IF(AB4=0,0,($J$4/$AB$4)*100000)</f>
        <v>0</v>
      </c>
      <c r="AD4" s="45">
        <f>' B_Populations'!R63</f>
        <v>0</v>
      </c>
      <c r="AE4" s="12">
        <f>IF(AD4=0,0,($K$4/$AD$4)*100000)</f>
        <v>0</v>
      </c>
      <c r="AF4" s="45">
        <f>' B_Populations'!T63</f>
        <v>0</v>
      </c>
      <c r="AG4" s="12">
        <f>IF(AF4=0,0,($L$4/$AF$4)*100000)</f>
        <v>0</v>
      </c>
      <c r="AH4" s="12">
        <f>' B_Populations'!B15</f>
        <v>18136</v>
      </c>
      <c r="AI4" s="13">
        <v>0.52250099999999999</v>
      </c>
      <c r="AJ4" s="56"/>
      <c r="AK4" s="49" t="str">
        <f>' B_Populations'!A9</f>
        <v>65-74</v>
      </c>
      <c r="AL4" s="88">
        <f>O4*AI4</f>
        <v>0</v>
      </c>
      <c r="AM4" s="89">
        <f>Q4*AI4</f>
        <v>0</v>
      </c>
      <c r="AN4" s="89">
        <f>S4*AI4</f>
        <v>0</v>
      </c>
      <c r="AO4" s="90">
        <f>U4*AI4</f>
        <v>0</v>
      </c>
      <c r="AP4" s="90">
        <f>W4*AI4</f>
        <v>0</v>
      </c>
      <c r="AQ4" s="90">
        <f>Y4*AI4</f>
        <v>0</v>
      </c>
      <c r="AR4" s="90">
        <f>AA4*AI4</f>
        <v>0</v>
      </c>
      <c r="AS4" s="90">
        <f>AC4*AI4</f>
        <v>0</v>
      </c>
      <c r="AT4" s="90">
        <f>AE4*AI4</f>
        <v>0</v>
      </c>
      <c r="AU4" s="90">
        <f>AG4*AI4</f>
        <v>0</v>
      </c>
    </row>
    <row r="5" spans="1:47" ht="13" x14ac:dyDescent="0.3">
      <c r="B5" s="92" t="str">
        <f>' B_Populations'!A10</f>
        <v>75-84</v>
      </c>
      <c r="C5" s="112"/>
      <c r="D5" s="113"/>
      <c r="E5" s="62"/>
      <c r="F5" s="63"/>
      <c r="G5" s="63"/>
      <c r="H5" s="63"/>
      <c r="I5" s="63"/>
      <c r="J5" s="64"/>
      <c r="K5" s="64"/>
      <c r="L5" s="65"/>
      <c r="M5" s="56"/>
      <c r="N5" s="95">
        <f>' B_Populations'!B64</f>
        <v>0</v>
      </c>
      <c r="O5" s="12">
        <f>IF(N5=0,0,($C$5/$N$5)*100000)</f>
        <v>0</v>
      </c>
      <c r="P5" s="95">
        <f>' B_Populations'!D64</f>
        <v>0</v>
      </c>
      <c r="Q5" s="12">
        <f>IF(P5=0,0,($D$5/$P$5)*100000)</f>
        <v>0</v>
      </c>
      <c r="R5" s="95">
        <f>' B_Populations'!F64</f>
        <v>0</v>
      </c>
      <c r="S5" s="12">
        <f>IF(R5=0,0,($E$5/$R$5)*100000)</f>
        <v>0</v>
      </c>
      <c r="T5" s="95">
        <f>' B_Populations'!H64</f>
        <v>0</v>
      </c>
      <c r="U5" s="12">
        <f>IF(T5=0,0,($F$5/$T$5)*100000)</f>
        <v>0</v>
      </c>
      <c r="V5" s="218">
        <f>' B_Populations'!J64</f>
        <v>0</v>
      </c>
      <c r="W5" s="12">
        <f>IF(V5=0,0,($G$5/$V$5)*100000)</f>
        <v>0</v>
      </c>
      <c r="X5" s="45">
        <f>' B_Populations'!L64</f>
        <v>0</v>
      </c>
      <c r="Y5" s="12">
        <f>IF(X5=0,0,($G$5/$X$5)*100000)</f>
        <v>0</v>
      </c>
      <c r="Z5" s="45">
        <f>' B_Populations'!N64</f>
        <v>0</v>
      </c>
      <c r="AA5" s="12">
        <f>IF(Z5=0,0,($I$5/$Z$5)*100000)</f>
        <v>0</v>
      </c>
      <c r="AB5" s="220">
        <f>' B_Populations'!P64</f>
        <v>0</v>
      </c>
      <c r="AC5" s="12">
        <f>IF(AB5=0,0,($J$5/$AB$5)*100000)</f>
        <v>0</v>
      </c>
      <c r="AD5" s="45">
        <f>' B_Populations'!R64</f>
        <v>0</v>
      </c>
      <c r="AE5" s="12">
        <f>IF(AD5=0,0,($K$5/$AD$5)*100000)</f>
        <v>0</v>
      </c>
      <c r="AF5" s="45">
        <f>' B_Populations'!T64</f>
        <v>0</v>
      </c>
      <c r="AG5" s="12">
        <f>IF(AF5=0,0,($L$5/$AF$5)*100000)</f>
        <v>0</v>
      </c>
      <c r="AH5" s="12">
        <f>' B_Populations'!B16</f>
        <v>12315</v>
      </c>
      <c r="AI5" s="13">
        <v>0.35479699999999997</v>
      </c>
      <c r="AJ5" s="56"/>
      <c r="AK5" s="49" t="str">
        <f>' B_Populations'!A10</f>
        <v>75-84</v>
      </c>
      <c r="AL5" s="88">
        <f>O5*AI5</f>
        <v>0</v>
      </c>
      <c r="AM5" s="89">
        <f>Q5*AI5</f>
        <v>0</v>
      </c>
      <c r="AN5" s="89">
        <f>S5*AI5</f>
        <v>0</v>
      </c>
      <c r="AO5" s="90">
        <f>U5*AI5</f>
        <v>0</v>
      </c>
      <c r="AP5" s="90">
        <f>W5*AI5</f>
        <v>0</v>
      </c>
      <c r="AQ5" s="90">
        <f>Y5*AI5</f>
        <v>0</v>
      </c>
      <c r="AR5" s="90">
        <f>AA5*AI5</f>
        <v>0</v>
      </c>
      <c r="AS5" s="90">
        <f>AC5*AI5</f>
        <v>0</v>
      </c>
      <c r="AT5" s="90">
        <f>AE5*AI5</f>
        <v>0</v>
      </c>
      <c r="AU5" s="90">
        <f>AG5*AI5</f>
        <v>0</v>
      </c>
    </row>
    <row r="6" spans="1:47" ht="13" x14ac:dyDescent="0.3">
      <c r="B6" s="92" t="str">
        <f>' B_Populations'!A11</f>
        <v>85+</v>
      </c>
      <c r="C6" s="112"/>
      <c r="D6" s="113"/>
      <c r="E6" s="62"/>
      <c r="F6" s="63"/>
      <c r="G6" s="63"/>
      <c r="H6" s="63"/>
      <c r="I6" s="63"/>
      <c r="J6" s="64"/>
      <c r="K6" s="64"/>
      <c r="L6" s="65"/>
      <c r="M6" s="56"/>
      <c r="N6" s="95">
        <f>' B_Populations'!B65</f>
        <v>0</v>
      </c>
      <c r="O6" s="12">
        <f>IF(N6=0,0,($C$6/$N$6)*100000)</f>
        <v>0</v>
      </c>
      <c r="P6" s="95">
        <f>' B_Populations'!D65</f>
        <v>0</v>
      </c>
      <c r="Q6" s="12">
        <f>IF(P6=0,0,($D$6/$P$6)*100000)</f>
        <v>0</v>
      </c>
      <c r="R6" s="95">
        <f>' B_Populations'!F65</f>
        <v>0</v>
      </c>
      <c r="S6" s="12">
        <f>IF(R6=0,0,($E$6/$R$6)*100000)</f>
        <v>0</v>
      </c>
      <c r="T6" s="95">
        <f>' B_Populations'!H65</f>
        <v>0</v>
      </c>
      <c r="U6" s="12">
        <f>IF(T6=0,0,($F$6/$T$6)*100000)</f>
        <v>0</v>
      </c>
      <c r="V6" s="218">
        <f>' B_Populations'!J65</f>
        <v>0</v>
      </c>
      <c r="W6" s="12">
        <f>IF(V6=0,0,($G$6/$V$6)*100000)</f>
        <v>0</v>
      </c>
      <c r="X6" s="45">
        <f>' B_Populations'!L65</f>
        <v>0</v>
      </c>
      <c r="Y6" s="12">
        <f>IF(X6=0,0,($G$6/$X$6)*100000)</f>
        <v>0</v>
      </c>
      <c r="Z6" s="45">
        <f>' B_Populations'!N65</f>
        <v>0</v>
      </c>
      <c r="AA6" s="12">
        <f>IF(Z6=0,0,($I$6/$Z$6)*100000)</f>
        <v>0</v>
      </c>
      <c r="AB6" s="220">
        <f>' B_Populations'!P65</f>
        <v>0</v>
      </c>
      <c r="AC6" s="12">
        <f>IF(AB6=0,0,($J$6/$AB$6)*100000)</f>
        <v>0</v>
      </c>
      <c r="AD6" s="45">
        <f>' B_Populations'!R65</f>
        <v>0</v>
      </c>
      <c r="AE6" s="12">
        <f>IF(AD6=0,0,($K$6/$AD$6)*100000)</f>
        <v>0</v>
      </c>
      <c r="AF6" s="45">
        <f>' B_Populations'!T65</f>
        <v>0</v>
      </c>
      <c r="AG6" s="12">
        <f>IF(AF6=0,0,($L$6/$AF$6)*100000)</f>
        <v>0</v>
      </c>
      <c r="AH6" s="12">
        <f>' B_Populations'!B17</f>
        <v>4259</v>
      </c>
      <c r="AI6" s="13">
        <v>0.12270200000000001</v>
      </c>
      <c r="AJ6" s="56"/>
      <c r="AK6" s="49" t="str">
        <f>' B_Populations'!A11</f>
        <v>85+</v>
      </c>
      <c r="AL6" s="88">
        <f>O6*AI6</f>
        <v>0</v>
      </c>
      <c r="AM6" s="89">
        <f>Q6*AI6</f>
        <v>0</v>
      </c>
      <c r="AN6" s="89">
        <f>S6*AI6</f>
        <v>0</v>
      </c>
      <c r="AO6" s="90">
        <f>U6*AI6</f>
        <v>0</v>
      </c>
      <c r="AP6" s="90">
        <f>W6*AI6</f>
        <v>0</v>
      </c>
      <c r="AQ6" s="90">
        <f>Y6*AI6</f>
        <v>0</v>
      </c>
      <c r="AR6" s="90">
        <f>AA6*AI6</f>
        <v>0</v>
      </c>
      <c r="AS6" s="90">
        <f>AC6*AI6</f>
        <v>0</v>
      </c>
      <c r="AT6" s="90">
        <f>AE6*AI6</f>
        <v>0</v>
      </c>
      <c r="AU6" s="90">
        <f>AG6*AI6</f>
        <v>0</v>
      </c>
    </row>
    <row r="7" spans="1:47" ht="13" x14ac:dyDescent="0.3">
      <c r="B7" s="66" t="s">
        <v>107</v>
      </c>
      <c r="C7" s="114">
        <f t="shared" ref="C7:L7" si="0">SUM(C4:C6)</f>
        <v>0</v>
      </c>
      <c r="D7" s="115">
        <f t="shared" si="0"/>
        <v>0</v>
      </c>
      <c r="E7" s="115">
        <f t="shared" si="0"/>
        <v>0</v>
      </c>
      <c r="F7" s="116">
        <f t="shared" si="0"/>
        <v>0</v>
      </c>
      <c r="G7" s="116">
        <f t="shared" si="0"/>
        <v>0</v>
      </c>
      <c r="H7" s="116">
        <f t="shared" si="0"/>
        <v>0</v>
      </c>
      <c r="I7" s="116">
        <f t="shared" si="0"/>
        <v>0</v>
      </c>
      <c r="J7" s="116">
        <f t="shared" si="0"/>
        <v>0</v>
      </c>
      <c r="K7" s="116">
        <f t="shared" si="0"/>
        <v>0</v>
      </c>
      <c r="L7" s="116">
        <f t="shared" si="0"/>
        <v>0</v>
      </c>
      <c r="N7" s="95">
        <f>' B_Populations'!B66</f>
        <v>0</v>
      </c>
      <c r="O7" s="67">
        <f>SUM(O4:O6)</f>
        <v>0</v>
      </c>
      <c r="P7" s="95">
        <f>' B_Populations'!D66</f>
        <v>0</v>
      </c>
      <c r="Q7" s="67">
        <f>SUM(Q4:Q6)</f>
        <v>0</v>
      </c>
      <c r="R7" s="95">
        <f>' B_Populations'!F66</f>
        <v>0</v>
      </c>
      <c r="S7" s="67">
        <f>SUM(S4:S6)</f>
        <v>0</v>
      </c>
      <c r="T7" s="95">
        <f>' B_Populations'!H66</f>
        <v>0</v>
      </c>
      <c r="U7" s="67">
        <f>SUM(U4:U6)</f>
        <v>0</v>
      </c>
      <c r="V7" s="218">
        <f>' B_Populations'!J66</f>
        <v>0</v>
      </c>
      <c r="W7" s="67">
        <f>SUM(W4:W6)</f>
        <v>0</v>
      </c>
      <c r="X7" s="45">
        <f>' B_Populations'!L66</f>
        <v>0</v>
      </c>
      <c r="Y7" s="67">
        <f>SUM(Y4:Y6)</f>
        <v>0</v>
      </c>
      <c r="Z7" s="45">
        <f>' B_Populations'!N66</f>
        <v>0</v>
      </c>
      <c r="AA7" s="67">
        <f>SUM(AA4:AA6)</f>
        <v>0</v>
      </c>
      <c r="AB7" s="220">
        <f>' B_Populations'!P66</f>
        <v>0</v>
      </c>
      <c r="AC7" s="67">
        <f>SUM(AC4:AC6)</f>
        <v>0</v>
      </c>
      <c r="AD7" s="45">
        <f>' B_Populations'!R66</f>
        <v>0</v>
      </c>
      <c r="AE7" s="67">
        <f>SUM(AE4:AE6)</f>
        <v>0</v>
      </c>
      <c r="AF7" s="45">
        <f>' B_Populations'!T66</f>
        <v>0</v>
      </c>
      <c r="AG7" s="67">
        <f>SUM(AG4:AG6)</f>
        <v>0</v>
      </c>
      <c r="AH7" s="12">
        <f>' B_Populations'!B18</f>
        <v>34710</v>
      </c>
      <c r="AI7" s="69">
        <v>1</v>
      </c>
      <c r="AK7" s="49" t="s">
        <v>54</v>
      </c>
      <c r="AL7" s="88">
        <f t="shared" ref="AL7:AU7" si="1">SUM(AL4:AL6)</f>
        <v>0</v>
      </c>
      <c r="AM7" s="89">
        <f t="shared" si="1"/>
        <v>0</v>
      </c>
      <c r="AN7" s="89">
        <f t="shared" si="1"/>
        <v>0</v>
      </c>
      <c r="AO7" s="91">
        <f t="shared" si="1"/>
        <v>0</v>
      </c>
      <c r="AP7" s="91">
        <f t="shared" si="1"/>
        <v>0</v>
      </c>
      <c r="AQ7" s="91">
        <f t="shared" si="1"/>
        <v>0</v>
      </c>
      <c r="AR7" s="91">
        <f t="shared" si="1"/>
        <v>0</v>
      </c>
      <c r="AS7" s="91">
        <f t="shared" si="1"/>
        <v>0</v>
      </c>
      <c r="AT7" s="91">
        <f t="shared" si="1"/>
        <v>0</v>
      </c>
      <c r="AU7" s="91">
        <f t="shared" si="1"/>
        <v>0</v>
      </c>
    </row>
    <row r="9" spans="1:47" x14ac:dyDescent="0.25">
      <c r="B9" s="71"/>
      <c r="C9" s="71"/>
      <c r="D9" s="72" t="s">
        <v>96</v>
      </c>
      <c r="E9" s="72"/>
      <c r="F9" s="73" t="s">
        <v>97</v>
      </c>
      <c r="G9" s="73"/>
      <c r="H9" s="73"/>
      <c r="I9" s="73"/>
      <c r="J9" s="73"/>
      <c r="K9" s="73"/>
      <c r="L9" s="73"/>
      <c r="AL9" s="20" t="s">
        <v>98</v>
      </c>
    </row>
    <row r="10" spans="1:47" ht="39" x14ac:dyDescent="0.3">
      <c r="B10" s="40" t="s">
        <v>53</v>
      </c>
      <c r="C10" s="41" t="s">
        <v>108</v>
      </c>
      <c r="D10" s="42" t="s">
        <v>109</v>
      </c>
      <c r="E10" s="42" t="s">
        <v>110</v>
      </c>
      <c r="F10" s="43" t="str">
        <f>[1]Populations!I8</f>
        <v>White-Not Hispanic</v>
      </c>
      <c r="G10" s="43" t="str">
        <f>[1]Populations!K8</f>
        <v>Hispanic</v>
      </c>
      <c r="H10" s="43" t="str">
        <f>[1]Populations!M8</f>
        <v>Black-Not Hispanic</v>
      </c>
      <c r="I10" s="43" t="str">
        <f>[1]Populations!O8</f>
        <v>Asian</v>
      </c>
      <c r="J10" s="43" t="str">
        <f>[1]Populations!Q8</f>
        <v>American Indian/Alaska Native</v>
      </c>
      <c r="K10" s="43" t="str">
        <f>[1]Populations!S8</f>
        <v>Other</v>
      </c>
      <c r="L10" s="43" t="str">
        <f>[1]Populations!U8</f>
        <v>Other</v>
      </c>
      <c r="M10" s="44"/>
      <c r="N10" s="45" t="s">
        <v>102</v>
      </c>
      <c r="O10" s="45" t="s">
        <v>103</v>
      </c>
      <c r="P10" s="45" t="s">
        <v>104</v>
      </c>
      <c r="Q10" s="45" t="s">
        <v>103</v>
      </c>
      <c r="R10" s="45" t="s">
        <v>105</v>
      </c>
      <c r="S10" s="45" t="s">
        <v>103</v>
      </c>
      <c r="T10" s="45" t="str">
        <f>' B_Populations'!H62</f>
        <v>White-Not Hispanic</v>
      </c>
      <c r="U10" s="45" t="s">
        <v>103</v>
      </c>
      <c r="V10" s="45" t="str">
        <f>' B_Populations'!J62</f>
        <v>Hispanic</v>
      </c>
      <c r="W10" s="45" t="s">
        <v>103</v>
      </c>
      <c r="X10" s="45" t="str">
        <f>' B_Populations'!L62</f>
        <v>Black-Not Hispanic</v>
      </c>
      <c r="Y10" s="45" t="s">
        <v>103</v>
      </c>
      <c r="Z10" s="45" t="str">
        <f>' B_Populations'!N62</f>
        <v>Asian</v>
      </c>
      <c r="AA10" s="45" t="s">
        <v>103</v>
      </c>
      <c r="AB10" s="45" t="str">
        <f>' B_Populations'!P62</f>
        <v>American Indian/Alaska Native</v>
      </c>
      <c r="AC10" s="45" t="s">
        <v>103</v>
      </c>
      <c r="AD10" s="45" t="str">
        <f>' B_Populations'!R62</f>
        <v>Other</v>
      </c>
      <c r="AE10" s="45" t="s">
        <v>103</v>
      </c>
      <c r="AF10" s="45" t="str">
        <f>' B_Populations'!T62</f>
        <v>Other</v>
      </c>
      <c r="AG10" s="45" t="s">
        <v>103</v>
      </c>
      <c r="AH10" s="45" t="s">
        <v>69</v>
      </c>
      <c r="AI10" s="45" t="s">
        <v>111</v>
      </c>
      <c r="AK10" s="45" t="s">
        <v>53</v>
      </c>
      <c r="AL10" s="47" t="s">
        <v>54</v>
      </c>
      <c r="AM10" s="48" t="s">
        <v>55</v>
      </c>
      <c r="AN10" s="48" t="s">
        <v>56</v>
      </c>
      <c r="AO10" s="43" t="str">
        <f>' B_Populations'!H62</f>
        <v>White-Not Hispanic</v>
      </c>
      <c r="AP10" s="43" t="str">
        <f>' B_Populations'!J62</f>
        <v>Hispanic</v>
      </c>
      <c r="AQ10" s="43" t="str">
        <f>' B_Populations'!L62</f>
        <v>Black-Not Hispanic</v>
      </c>
      <c r="AR10" s="43" t="str">
        <f>' B_Populations'!N62</f>
        <v>Asian</v>
      </c>
      <c r="AS10" s="43" t="str">
        <f>' B_Populations'!P62</f>
        <v>American Indian/Alaska Native</v>
      </c>
      <c r="AT10" s="43" t="str">
        <f>' B_Populations'!R62</f>
        <v>Other</v>
      </c>
      <c r="AU10" s="43" t="str">
        <f>' B_Populations'!T62</f>
        <v>Other</v>
      </c>
    </row>
    <row r="11" spans="1:47" ht="13" x14ac:dyDescent="0.3">
      <c r="B11" s="49" t="str">
        <f>' B_Populations'!A9</f>
        <v>65-74</v>
      </c>
      <c r="C11" s="50"/>
      <c r="D11" s="51"/>
      <c r="E11" s="52"/>
      <c r="F11" s="53"/>
      <c r="G11" s="53"/>
      <c r="H11" s="53"/>
      <c r="I11" s="53"/>
      <c r="J11" s="54"/>
      <c r="K11" s="54"/>
      <c r="L11" s="74"/>
      <c r="M11" s="56"/>
      <c r="N11" s="12">
        <f>' B_Populations'!B63</f>
        <v>0</v>
      </c>
      <c r="O11" s="12">
        <f>IF(N11=0,0,($C$11/$N$11)*100000)</f>
        <v>0</v>
      </c>
      <c r="P11" s="12">
        <f>' B_Populations'!D63</f>
        <v>0</v>
      </c>
      <c r="Q11" s="12">
        <f>IF(P11=0,0,($D$11/$P$11)*100000)</f>
        <v>0</v>
      </c>
      <c r="R11" s="12">
        <f>' B_Populations'!F63</f>
        <v>0</v>
      </c>
      <c r="S11" s="12">
        <f>IF(R11=0,0,($E$11/$R$11)*100000)</f>
        <v>0</v>
      </c>
      <c r="T11" s="12">
        <f>' B_Populations'!H63</f>
        <v>0</v>
      </c>
      <c r="U11" s="12">
        <f>IF(T11=0,0,($F$11/$T$11)*100000)</f>
        <v>0</v>
      </c>
      <c r="V11" s="45">
        <f>' B_Populations'!J63</f>
        <v>0</v>
      </c>
      <c r="W11" s="12">
        <f>IF(V11=0,0,($G$11/$V$11)*100000)</f>
        <v>0</v>
      </c>
      <c r="X11" s="45">
        <f>' B_Populations'!L63</f>
        <v>0</v>
      </c>
      <c r="Y11" s="12">
        <f>IF(X11=0,0,($H$11/$X$11)*100000)</f>
        <v>0</v>
      </c>
      <c r="Z11" s="45">
        <f>' B_Populations'!N63</f>
        <v>0</v>
      </c>
      <c r="AA11" s="12">
        <f>IF(Z11=0,0,($I$11/$Z$11)*100000)</f>
        <v>0</v>
      </c>
      <c r="AB11" s="12">
        <f>' B_Populations'!P63</f>
        <v>0</v>
      </c>
      <c r="AC11" s="12">
        <f>IF(AB11=0,0,($J$11/$AB$11)*100000)</f>
        <v>0</v>
      </c>
      <c r="AD11" s="45">
        <f>' B_Populations'!R63</f>
        <v>0</v>
      </c>
      <c r="AE11" s="12">
        <f>IF(AD11=0,0,($K$11/$AD$11)*100000)</f>
        <v>0</v>
      </c>
      <c r="AF11" s="45">
        <f>' B_Populations'!T63</f>
        <v>0</v>
      </c>
      <c r="AG11" s="12">
        <f>IF(AF11=0,0,($L$11/$AF$11)*100000)</f>
        <v>0</v>
      </c>
      <c r="AH11" s="12">
        <f>' B_Populations'!B15</f>
        <v>18136</v>
      </c>
      <c r="AI11" s="13">
        <v>0.52250099999999999</v>
      </c>
      <c r="AK11" s="49" t="str">
        <f>' B_Populations'!A9</f>
        <v>65-74</v>
      </c>
      <c r="AL11" s="88">
        <f>O11*AI11</f>
        <v>0</v>
      </c>
      <c r="AM11" s="89">
        <f>Q11*AI11</f>
        <v>0</v>
      </c>
      <c r="AN11" s="89">
        <f>S11*AI11</f>
        <v>0</v>
      </c>
      <c r="AO11" s="90">
        <f>U11*AI11</f>
        <v>0</v>
      </c>
      <c r="AP11" s="90">
        <f>W11*AI11</f>
        <v>0</v>
      </c>
      <c r="AQ11" s="90">
        <f>Y11*AI11</f>
        <v>0</v>
      </c>
      <c r="AR11" s="90">
        <f>AA11*AI11</f>
        <v>0</v>
      </c>
      <c r="AS11" s="90">
        <f>AC11*AI11</f>
        <v>0</v>
      </c>
      <c r="AT11" s="90">
        <f>AE11*AI11</f>
        <v>0</v>
      </c>
      <c r="AU11" s="90">
        <f>AG11*AI11</f>
        <v>0</v>
      </c>
    </row>
    <row r="12" spans="1:47" ht="13" x14ac:dyDescent="0.3">
      <c r="B12" s="92" t="str">
        <f>' B_Populations'!A10</f>
        <v>75-84</v>
      </c>
      <c r="C12" s="112"/>
      <c r="D12" s="113"/>
      <c r="E12" s="62"/>
      <c r="F12" s="63"/>
      <c r="G12" s="63"/>
      <c r="H12" s="63"/>
      <c r="I12" s="63"/>
      <c r="J12" s="64"/>
      <c r="K12" s="64"/>
      <c r="L12" s="75"/>
      <c r="M12" s="56"/>
      <c r="N12" s="12">
        <f>' B_Populations'!B64</f>
        <v>0</v>
      </c>
      <c r="O12" s="12">
        <f>IF(N12=0,0,($C$12/$N$12)*100000)</f>
        <v>0</v>
      </c>
      <c r="P12" s="12">
        <f>' B_Populations'!D64</f>
        <v>0</v>
      </c>
      <c r="Q12" s="12">
        <f>IF(P12=0,0,($D$12/$P$12)*100000)</f>
        <v>0</v>
      </c>
      <c r="R12" s="12">
        <f>' B_Populations'!F64</f>
        <v>0</v>
      </c>
      <c r="S12" s="12">
        <f>IF(R12=0,0,($E$12/$R$12)*100000)</f>
        <v>0</v>
      </c>
      <c r="T12" s="12">
        <f>' B_Populations'!H64</f>
        <v>0</v>
      </c>
      <c r="U12" s="12">
        <f>IF(T12=0,0,($F$12/$T$12)*100000)</f>
        <v>0</v>
      </c>
      <c r="V12" s="45">
        <f>' B_Populations'!J64</f>
        <v>0</v>
      </c>
      <c r="W12" s="12">
        <f>IF(V12=0,0,($G$12/$V$12)*100000)</f>
        <v>0</v>
      </c>
      <c r="X12" s="45">
        <f>' B_Populations'!L64</f>
        <v>0</v>
      </c>
      <c r="Y12" s="12">
        <f>IF(X12=0,0,($H$12/$X$12)*100000)</f>
        <v>0</v>
      </c>
      <c r="Z12" s="45">
        <f>' B_Populations'!N64</f>
        <v>0</v>
      </c>
      <c r="AA12" s="12">
        <f>IF(Z12=0,0,($I$12/$Z$12)*100000)</f>
        <v>0</v>
      </c>
      <c r="AB12" s="12">
        <f>' B_Populations'!P64</f>
        <v>0</v>
      </c>
      <c r="AC12" s="12">
        <f>IF(AB12=0,0,($J$12/$AB$12)*100000)</f>
        <v>0</v>
      </c>
      <c r="AD12" s="45">
        <f>' B_Populations'!R64</f>
        <v>0</v>
      </c>
      <c r="AE12" s="12">
        <f>IF(AD12=0,0,($K$12/$AD$12)*100000)</f>
        <v>0</v>
      </c>
      <c r="AF12" s="45">
        <f>' B_Populations'!T64</f>
        <v>0</v>
      </c>
      <c r="AG12" s="12">
        <f>IF(AF12=0,0,($L$12/$AF$12)*100000)</f>
        <v>0</v>
      </c>
      <c r="AH12" s="12">
        <f>' B_Populations'!B16</f>
        <v>12315</v>
      </c>
      <c r="AI12" s="13">
        <v>0.35479699999999997</v>
      </c>
      <c r="AK12" s="49" t="str">
        <f>' B_Populations'!A10</f>
        <v>75-84</v>
      </c>
      <c r="AL12" s="88">
        <f>O12*AI12</f>
        <v>0</v>
      </c>
      <c r="AM12" s="89">
        <f>Q12*AI12</f>
        <v>0</v>
      </c>
      <c r="AN12" s="89">
        <f>S12*AI12</f>
        <v>0</v>
      </c>
      <c r="AO12" s="90">
        <f>U12*AI12</f>
        <v>0</v>
      </c>
      <c r="AP12" s="90">
        <f>W12*AI12</f>
        <v>0</v>
      </c>
      <c r="AQ12" s="90">
        <f>Y12*AI12</f>
        <v>0</v>
      </c>
      <c r="AR12" s="90">
        <f>AA12*AI12</f>
        <v>0</v>
      </c>
      <c r="AS12" s="90">
        <f>AC12*AI12</f>
        <v>0</v>
      </c>
      <c r="AT12" s="90">
        <f>AE12*AI12</f>
        <v>0</v>
      </c>
      <c r="AU12" s="90">
        <f>AG12*AI12</f>
        <v>0</v>
      </c>
    </row>
    <row r="13" spans="1:47" ht="13" x14ac:dyDescent="0.3">
      <c r="B13" s="92" t="str">
        <f>' B_Populations'!A11</f>
        <v>85+</v>
      </c>
      <c r="C13" s="112"/>
      <c r="D13" s="113"/>
      <c r="E13" s="62"/>
      <c r="F13" s="63"/>
      <c r="G13" s="63"/>
      <c r="H13" s="63"/>
      <c r="I13" s="63"/>
      <c r="J13" s="64"/>
      <c r="K13" s="64"/>
      <c r="L13" s="75"/>
      <c r="M13" s="56"/>
      <c r="N13" s="12">
        <f>' B_Populations'!B65</f>
        <v>0</v>
      </c>
      <c r="O13" s="12">
        <f>IF(N13=0,0,($C$13/$N$13)*100000)</f>
        <v>0</v>
      </c>
      <c r="P13" s="12">
        <f>' B_Populations'!D65</f>
        <v>0</v>
      </c>
      <c r="Q13" s="12">
        <f>IF(P13=0,0,($D$13/$P$13)*100000)</f>
        <v>0</v>
      </c>
      <c r="R13" s="12">
        <f>' B_Populations'!F65</f>
        <v>0</v>
      </c>
      <c r="S13" s="12">
        <f>IF(R13=0,0,($E$13/$R$13)*100000)</f>
        <v>0</v>
      </c>
      <c r="T13" s="12">
        <f>' B_Populations'!H65</f>
        <v>0</v>
      </c>
      <c r="U13" s="12">
        <f>IF(T13=0,0,($F$13/$T$13)*100000)</f>
        <v>0</v>
      </c>
      <c r="V13" s="45">
        <f>' B_Populations'!J65</f>
        <v>0</v>
      </c>
      <c r="W13" s="12">
        <f>IF(V13=0,0,($G$13/$V$13)*100000)</f>
        <v>0</v>
      </c>
      <c r="X13" s="45">
        <f>' B_Populations'!L65</f>
        <v>0</v>
      </c>
      <c r="Y13" s="12">
        <f>IF(X13=0,0,($H$13/$X$13)*100000)</f>
        <v>0</v>
      </c>
      <c r="Z13" s="45">
        <f>' B_Populations'!N65</f>
        <v>0</v>
      </c>
      <c r="AA13" s="12">
        <f>IF(Z13=0,0,($I$13/$Z$13)*100000)</f>
        <v>0</v>
      </c>
      <c r="AB13" s="12">
        <f>' B_Populations'!P65</f>
        <v>0</v>
      </c>
      <c r="AC13" s="12">
        <f>IF(AB13=0,0,($J$13/$AB$13)*100000)</f>
        <v>0</v>
      </c>
      <c r="AD13" s="45">
        <f>' B_Populations'!R65</f>
        <v>0</v>
      </c>
      <c r="AE13" s="12">
        <f>IF(AD13=0,0,($K$13/$AD$13)*100000)</f>
        <v>0</v>
      </c>
      <c r="AF13" s="45">
        <f>' B_Populations'!T65</f>
        <v>0</v>
      </c>
      <c r="AG13" s="12">
        <f>IF(AF13=0,0,($L$13/$AF$13)*100000)</f>
        <v>0</v>
      </c>
      <c r="AH13" s="12">
        <f>' B_Populations'!B17</f>
        <v>4259</v>
      </c>
      <c r="AI13" s="13">
        <v>0.12270200000000001</v>
      </c>
      <c r="AK13" s="49" t="str">
        <f>' B_Populations'!A11</f>
        <v>85+</v>
      </c>
      <c r="AL13" s="88">
        <f>O13*AI13</f>
        <v>0</v>
      </c>
      <c r="AM13" s="89">
        <f>Q13*AI13</f>
        <v>0</v>
      </c>
      <c r="AN13" s="89">
        <f>S13*AI13</f>
        <v>0</v>
      </c>
      <c r="AO13" s="90">
        <f>U13*AI13</f>
        <v>0</v>
      </c>
      <c r="AP13" s="90">
        <f>W13*AI13</f>
        <v>0</v>
      </c>
      <c r="AQ13" s="90">
        <f>Y13*AI13</f>
        <v>0</v>
      </c>
      <c r="AR13" s="90">
        <f>AA13*AI13</f>
        <v>0</v>
      </c>
      <c r="AS13" s="90">
        <f>AC13*AI13</f>
        <v>0</v>
      </c>
      <c r="AT13" s="90">
        <f>AE13*AI13</f>
        <v>0</v>
      </c>
      <c r="AU13" s="90">
        <f>AG13*AI13</f>
        <v>0</v>
      </c>
    </row>
    <row r="14" spans="1:47" ht="13" x14ac:dyDescent="0.3">
      <c r="B14" s="76" t="s">
        <v>107</v>
      </c>
      <c r="C14" s="117">
        <f t="shared" ref="C14:L14" si="2">SUM(C11:C13)</f>
        <v>0</v>
      </c>
      <c r="D14" s="118">
        <f t="shared" si="2"/>
        <v>0</v>
      </c>
      <c r="E14" s="118">
        <f t="shared" si="2"/>
        <v>0</v>
      </c>
      <c r="F14" s="119">
        <f t="shared" si="2"/>
        <v>0</v>
      </c>
      <c r="G14" s="119">
        <f t="shared" si="2"/>
        <v>0</v>
      </c>
      <c r="H14" s="119">
        <f t="shared" si="2"/>
        <v>0</v>
      </c>
      <c r="I14" s="119">
        <f t="shared" si="2"/>
        <v>0</v>
      </c>
      <c r="J14" s="119">
        <f t="shared" si="2"/>
        <v>0</v>
      </c>
      <c r="K14" s="119">
        <f t="shared" si="2"/>
        <v>0</v>
      </c>
      <c r="L14" s="119">
        <f t="shared" si="2"/>
        <v>0</v>
      </c>
      <c r="N14" s="12">
        <f>' B_Populations'!B66</f>
        <v>0</v>
      </c>
      <c r="O14" s="67">
        <f>SUM(O11:O13)</f>
        <v>0</v>
      </c>
      <c r="P14" s="12">
        <f>' B_Populations'!D66</f>
        <v>0</v>
      </c>
      <c r="Q14" s="67">
        <f>SUM(Q11:Q13)</f>
        <v>0</v>
      </c>
      <c r="R14" s="12">
        <f>' B_Populations'!F66</f>
        <v>0</v>
      </c>
      <c r="S14" s="67">
        <f>SUM(S11:S13)</f>
        <v>0</v>
      </c>
      <c r="T14" s="12">
        <f>' B_Populations'!H66</f>
        <v>0</v>
      </c>
      <c r="U14" s="67">
        <f>SUM(U11:U13)</f>
        <v>0</v>
      </c>
      <c r="V14" s="45">
        <f>' B_Populations'!J66</f>
        <v>0</v>
      </c>
      <c r="W14" s="67">
        <f>SUM(W11:W13)</f>
        <v>0</v>
      </c>
      <c r="X14" s="45">
        <f>' B_Populations'!L66</f>
        <v>0</v>
      </c>
      <c r="Y14" s="67">
        <f>SUM(Y11:Y13)</f>
        <v>0</v>
      </c>
      <c r="Z14" s="45">
        <f>' B_Populations'!N66</f>
        <v>0</v>
      </c>
      <c r="AA14" s="67">
        <f>SUM(AA11:AA13)</f>
        <v>0</v>
      </c>
      <c r="AB14" s="12">
        <f>' B_Populations'!P66</f>
        <v>0</v>
      </c>
      <c r="AC14" s="67">
        <f>SUM(AC11:AC13)</f>
        <v>0</v>
      </c>
      <c r="AD14" s="45">
        <f>' B_Populations'!R66</f>
        <v>0</v>
      </c>
      <c r="AE14" s="67">
        <f>SUM(AE11:AE13)</f>
        <v>0</v>
      </c>
      <c r="AF14" s="45">
        <f>' B_Populations'!T66</f>
        <v>0</v>
      </c>
      <c r="AG14" s="67">
        <f>SUM(AG11:AG13)</f>
        <v>0</v>
      </c>
      <c r="AH14" s="12">
        <f>' B_Populations'!B18</f>
        <v>34710</v>
      </c>
      <c r="AI14" s="69">
        <v>1</v>
      </c>
      <c r="AK14" s="49" t="s">
        <v>54</v>
      </c>
      <c r="AL14" s="88">
        <f t="shared" ref="AL14:AU14" si="3">SUM(AL11:AL13)</f>
        <v>0</v>
      </c>
      <c r="AM14" s="89">
        <f t="shared" si="3"/>
        <v>0</v>
      </c>
      <c r="AN14" s="89">
        <f t="shared" si="3"/>
        <v>0</v>
      </c>
      <c r="AO14" s="91">
        <f t="shared" si="3"/>
        <v>0</v>
      </c>
      <c r="AP14" s="91">
        <f t="shared" si="3"/>
        <v>0</v>
      </c>
      <c r="AQ14" s="91">
        <f t="shared" si="3"/>
        <v>0</v>
      </c>
      <c r="AR14" s="91">
        <f t="shared" si="3"/>
        <v>0</v>
      </c>
      <c r="AS14" s="91">
        <f t="shared" si="3"/>
        <v>0</v>
      </c>
      <c r="AT14" s="91">
        <f t="shared" si="3"/>
        <v>0</v>
      </c>
      <c r="AU14" s="91">
        <f t="shared" si="3"/>
        <v>0</v>
      </c>
    </row>
    <row r="16" spans="1:47" x14ac:dyDescent="0.25">
      <c r="B16" s="77"/>
      <c r="C16" s="77"/>
      <c r="D16" s="78" t="s">
        <v>96</v>
      </c>
      <c r="E16" s="78"/>
      <c r="F16" s="79" t="s">
        <v>97</v>
      </c>
      <c r="G16" s="79"/>
      <c r="H16" s="79"/>
      <c r="I16" s="79"/>
      <c r="J16" s="79"/>
      <c r="K16" s="79"/>
      <c r="L16" s="79"/>
      <c r="AL16" s="20" t="s">
        <v>98</v>
      </c>
    </row>
    <row r="17" spans="2:47" ht="39" x14ac:dyDescent="0.3">
      <c r="B17" s="40" t="s">
        <v>53</v>
      </c>
      <c r="C17" s="41" t="s">
        <v>112</v>
      </c>
      <c r="D17" s="42" t="s">
        <v>113</v>
      </c>
      <c r="E17" s="42" t="s">
        <v>114</v>
      </c>
      <c r="F17" s="43" t="str">
        <f>[1]Populations!I8</f>
        <v>White-Not Hispanic</v>
      </c>
      <c r="G17" s="43" t="str">
        <f>[1]Populations!K8</f>
        <v>Hispanic</v>
      </c>
      <c r="H17" s="43" t="str">
        <f>[1]Populations!M8</f>
        <v>Black-Not Hispanic</v>
      </c>
      <c r="I17" s="43" t="str">
        <f>[1]Populations!O8</f>
        <v>Asian</v>
      </c>
      <c r="J17" s="43" t="str">
        <f>[1]Populations!Q8</f>
        <v>American Indian/Alaska Native</v>
      </c>
      <c r="K17" s="43" t="str">
        <f>[1]Populations!S8</f>
        <v>Other</v>
      </c>
      <c r="L17" s="43" t="str">
        <f>[1]Populations!U8</f>
        <v>Other</v>
      </c>
      <c r="M17" s="44"/>
      <c r="N17" s="45" t="s">
        <v>102</v>
      </c>
      <c r="O17" s="45" t="s">
        <v>103</v>
      </c>
      <c r="P17" s="45" t="s">
        <v>104</v>
      </c>
      <c r="Q17" s="45" t="s">
        <v>103</v>
      </c>
      <c r="R17" s="45" t="s">
        <v>105</v>
      </c>
      <c r="S17" s="45" t="s">
        <v>103</v>
      </c>
      <c r="T17" s="45" t="str">
        <f>' B_Populations'!H62</f>
        <v>White-Not Hispanic</v>
      </c>
      <c r="U17" s="45" t="s">
        <v>103</v>
      </c>
      <c r="V17" s="45" t="str">
        <f>' B_Populations'!J62</f>
        <v>Hispanic</v>
      </c>
      <c r="W17" s="45" t="s">
        <v>103</v>
      </c>
      <c r="X17" s="45" t="str">
        <f>' B_Populations'!L62</f>
        <v>Black-Not Hispanic</v>
      </c>
      <c r="Y17" s="45" t="s">
        <v>103</v>
      </c>
      <c r="Z17" s="45" t="str">
        <f>' B_Populations'!N62</f>
        <v>Asian</v>
      </c>
      <c r="AA17" s="45" t="s">
        <v>103</v>
      </c>
      <c r="AB17" s="45" t="str">
        <f>' B_Populations'!P62</f>
        <v>American Indian/Alaska Native</v>
      </c>
      <c r="AC17" s="45" t="s">
        <v>103</v>
      </c>
      <c r="AD17" s="45" t="str">
        <f>' B_Populations'!R62</f>
        <v>Other</v>
      </c>
      <c r="AE17" s="45" t="s">
        <v>103</v>
      </c>
      <c r="AF17" s="45" t="str">
        <f>' B_Populations'!T62</f>
        <v>Other</v>
      </c>
      <c r="AG17" s="45" t="s">
        <v>103</v>
      </c>
      <c r="AH17" s="45" t="s">
        <v>69</v>
      </c>
      <c r="AI17" s="45" t="s">
        <v>111</v>
      </c>
      <c r="AK17" s="45" t="s">
        <v>53</v>
      </c>
      <c r="AL17" s="47" t="s">
        <v>54</v>
      </c>
      <c r="AM17" s="48" t="s">
        <v>55</v>
      </c>
      <c r="AN17" s="48" t="s">
        <v>56</v>
      </c>
      <c r="AO17" s="43" t="str">
        <f>' B_Populations'!H62</f>
        <v>White-Not Hispanic</v>
      </c>
      <c r="AP17" s="43" t="str">
        <f>' B_Populations'!J62</f>
        <v>Hispanic</v>
      </c>
      <c r="AQ17" s="43" t="str">
        <f>' B_Populations'!L62</f>
        <v>Black-Not Hispanic</v>
      </c>
      <c r="AR17" s="43" t="str">
        <f>' B_Populations'!N62</f>
        <v>Asian</v>
      </c>
      <c r="AS17" s="43" t="str">
        <f>' B_Populations'!P62</f>
        <v>American Indian/Alaska Native</v>
      </c>
      <c r="AT17" s="43" t="str">
        <f>' B_Populations'!R62</f>
        <v>Other</v>
      </c>
      <c r="AU17" s="43" t="str">
        <f>' B_Populations'!T62</f>
        <v>Other</v>
      </c>
    </row>
    <row r="18" spans="2:47" ht="13" x14ac:dyDescent="0.3">
      <c r="B18" s="49" t="str">
        <f>' B_Populations'!A9</f>
        <v>65-74</v>
      </c>
      <c r="C18" s="50"/>
      <c r="D18" s="51"/>
      <c r="E18" s="52"/>
      <c r="F18" s="53"/>
      <c r="G18" s="53"/>
      <c r="H18" s="53"/>
      <c r="I18" s="53"/>
      <c r="J18" s="54"/>
      <c r="K18" s="54"/>
      <c r="L18" s="80"/>
      <c r="M18" s="56"/>
      <c r="N18" s="95">
        <f>' B_Populations'!B63</f>
        <v>0</v>
      </c>
      <c r="O18" s="12">
        <f>IF(N18=0,0,($C$18/$N$18)*100000)</f>
        <v>0</v>
      </c>
      <c r="P18" s="95">
        <f>' B_Populations'!D63</f>
        <v>0</v>
      </c>
      <c r="Q18" s="12">
        <f>IF(P18=0,0,($D$18/$P$18)*100000)</f>
        <v>0</v>
      </c>
      <c r="R18" s="95">
        <f>' B_Populations'!F63</f>
        <v>0</v>
      </c>
      <c r="S18" s="12">
        <f>IF(R18=0,0,($E$18/$R$18)*100000)</f>
        <v>0</v>
      </c>
      <c r="T18" s="95">
        <f>' B_Populations'!H63</f>
        <v>0</v>
      </c>
      <c r="U18" s="12">
        <f>IF(T18=0,0,($F$18/$T$18)*100000)</f>
        <v>0</v>
      </c>
      <c r="V18" s="45">
        <f>' B_Populations'!J63</f>
        <v>0</v>
      </c>
      <c r="W18" s="12">
        <f>IF(V18=0,0,($G$18/$V$18)*100000)</f>
        <v>0</v>
      </c>
      <c r="X18" s="45">
        <f>' B_Populations'!L63</f>
        <v>0</v>
      </c>
      <c r="Y18" s="12">
        <f>IF(X18=0,0,($H$18/$X$18)*100000)</f>
        <v>0</v>
      </c>
      <c r="Z18" s="45">
        <f>' B_Populations'!N63</f>
        <v>0</v>
      </c>
      <c r="AA18" s="12">
        <f>IF(Z18=0,0,($I$18/$Z$18)*100000)</f>
        <v>0</v>
      </c>
      <c r="AB18" s="95">
        <f>' B_Populations'!P63</f>
        <v>0</v>
      </c>
      <c r="AC18" s="12">
        <f>IF(AB18=0,0,($J$18/$AB$18)*100000)</f>
        <v>0</v>
      </c>
      <c r="AD18" s="45">
        <f>' B_Populations'!R63</f>
        <v>0</v>
      </c>
      <c r="AE18" s="12">
        <f>IF(AD18=0,0,($K$18/$AD$18)*100000)</f>
        <v>0</v>
      </c>
      <c r="AF18" s="45">
        <f>' B_Populations'!T63</f>
        <v>0</v>
      </c>
      <c r="AG18" s="12">
        <f>IF(AF18=0,0,($L$18/$AF$18)*100000)</f>
        <v>0</v>
      </c>
      <c r="AH18" s="12">
        <f>' B_Populations'!B15</f>
        <v>18136</v>
      </c>
      <c r="AI18" s="13">
        <v>0.52250099999999999</v>
      </c>
      <c r="AK18" s="49" t="str">
        <f>' B_Populations'!A9</f>
        <v>65-74</v>
      </c>
      <c r="AL18" s="59">
        <f>O18*AI18</f>
        <v>0</v>
      </c>
      <c r="AM18" s="60">
        <f>Q18*AI18</f>
        <v>0</v>
      </c>
      <c r="AN18" s="60">
        <f>S18*AI18</f>
        <v>0</v>
      </c>
      <c r="AO18" s="61">
        <f>U18*AI18</f>
        <v>0</v>
      </c>
      <c r="AP18" s="61">
        <f>W18*AI18</f>
        <v>0</v>
      </c>
      <c r="AQ18" s="61">
        <f>Y18*AI18</f>
        <v>0</v>
      </c>
      <c r="AR18" s="61">
        <f>AA18*AI18</f>
        <v>0</v>
      </c>
      <c r="AS18" s="61">
        <f>AC18*AI18</f>
        <v>0</v>
      </c>
      <c r="AT18" s="61">
        <f>AE18*AI18</f>
        <v>0</v>
      </c>
      <c r="AU18" s="61">
        <f>AG18*AI18</f>
        <v>0</v>
      </c>
    </row>
    <row r="19" spans="2:47" ht="13" x14ac:dyDescent="0.3">
      <c r="B19" s="92" t="str">
        <f>' B_Populations'!A10</f>
        <v>75-84</v>
      </c>
      <c r="C19" s="112"/>
      <c r="D19" s="113"/>
      <c r="E19" s="62"/>
      <c r="F19" s="63"/>
      <c r="G19" s="63"/>
      <c r="H19" s="63"/>
      <c r="I19" s="63"/>
      <c r="J19" s="64"/>
      <c r="K19" s="64"/>
      <c r="L19" s="81"/>
      <c r="M19" s="56"/>
      <c r="N19" s="95">
        <f>' B_Populations'!B64</f>
        <v>0</v>
      </c>
      <c r="O19" s="12">
        <f>IF(N19=0,0,($C$19/$N$19)*100000)</f>
        <v>0</v>
      </c>
      <c r="P19" s="95">
        <f>' B_Populations'!D64</f>
        <v>0</v>
      </c>
      <c r="Q19" s="12">
        <f>IF(P19=0,0,($D$19/$P$19)*100000)</f>
        <v>0</v>
      </c>
      <c r="R19" s="95">
        <f>' B_Populations'!F64</f>
        <v>0</v>
      </c>
      <c r="S19" s="12">
        <f>IF(R19=0,0,($E$19/$R$19)*100000)</f>
        <v>0</v>
      </c>
      <c r="T19" s="95">
        <f>' B_Populations'!H64</f>
        <v>0</v>
      </c>
      <c r="U19" s="12">
        <f>IF(T19=0,0,($F$19/$T$19)*100000)</f>
        <v>0</v>
      </c>
      <c r="V19" s="45">
        <f>' B_Populations'!J64</f>
        <v>0</v>
      </c>
      <c r="W19" s="12">
        <f>IF(V19=0,0,($G$19/$V$19)*100000)</f>
        <v>0</v>
      </c>
      <c r="X19" s="45">
        <f>' B_Populations'!L64</f>
        <v>0</v>
      </c>
      <c r="Y19" s="12">
        <f>IF(X19=0,0,($H$19/$X$19)*100000)</f>
        <v>0</v>
      </c>
      <c r="Z19" s="45">
        <f>' B_Populations'!N64</f>
        <v>0</v>
      </c>
      <c r="AA19" s="12">
        <f>IF(Z19=0,0,($I$19/$Z$19)*100000)</f>
        <v>0</v>
      </c>
      <c r="AB19" s="95">
        <f>' B_Populations'!P64</f>
        <v>0</v>
      </c>
      <c r="AC19" s="12">
        <f>IF(AB19=0,0,($J$19/$AB$19)*100000)</f>
        <v>0</v>
      </c>
      <c r="AD19" s="45">
        <f>' B_Populations'!R64</f>
        <v>0</v>
      </c>
      <c r="AE19" s="12">
        <f>IF(AD19=0,0,($K$19/$AD$19)*100000)</f>
        <v>0</v>
      </c>
      <c r="AF19" s="45">
        <f>' B_Populations'!T64</f>
        <v>0</v>
      </c>
      <c r="AG19" s="12">
        <f>IF(AF19=0,0,($L$19/$AF$19)*100000)</f>
        <v>0</v>
      </c>
      <c r="AH19" s="12">
        <f>' B_Populations'!B16</f>
        <v>12315</v>
      </c>
      <c r="AI19" s="13">
        <v>0.35479699999999997</v>
      </c>
      <c r="AK19" s="49" t="str">
        <f>' B_Populations'!A10</f>
        <v>75-84</v>
      </c>
      <c r="AL19" s="59">
        <f>O19*AI19</f>
        <v>0</v>
      </c>
      <c r="AM19" s="60">
        <f>Q19*AI19</f>
        <v>0</v>
      </c>
      <c r="AN19" s="60">
        <f>S19*AI19</f>
        <v>0</v>
      </c>
      <c r="AO19" s="61">
        <f>U19*AI19</f>
        <v>0</v>
      </c>
      <c r="AP19" s="61">
        <f>W19*AI19</f>
        <v>0</v>
      </c>
      <c r="AQ19" s="61">
        <f>Y19*AI19</f>
        <v>0</v>
      </c>
      <c r="AR19" s="61">
        <f>AA19*AI19</f>
        <v>0</v>
      </c>
      <c r="AS19" s="61">
        <f>AC19*AI19</f>
        <v>0</v>
      </c>
      <c r="AT19" s="61">
        <f>AE19*AI19</f>
        <v>0</v>
      </c>
      <c r="AU19" s="61">
        <f>AG19*AI19</f>
        <v>0</v>
      </c>
    </row>
    <row r="20" spans="2:47" ht="13" x14ac:dyDescent="0.3">
      <c r="B20" s="92" t="str">
        <f>' B_Populations'!A11</f>
        <v>85+</v>
      </c>
      <c r="C20" s="112"/>
      <c r="D20" s="113"/>
      <c r="E20" s="62"/>
      <c r="F20" s="63"/>
      <c r="G20" s="63"/>
      <c r="H20" s="63"/>
      <c r="I20" s="63"/>
      <c r="J20" s="64"/>
      <c r="K20" s="64"/>
      <c r="L20" s="81"/>
      <c r="M20" s="56"/>
      <c r="N20" s="95">
        <f>' B_Populations'!B65</f>
        <v>0</v>
      </c>
      <c r="O20" s="12">
        <f>IF(N20=0,0,($C$20/$N$20)*100000)</f>
        <v>0</v>
      </c>
      <c r="P20" s="95">
        <f>' B_Populations'!D65</f>
        <v>0</v>
      </c>
      <c r="Q20" s="12">
        <f>IF(P20=0,0,($D$20/$P$20)*100000)</f>
        <v>0</v>
      </c>
      <c r="R20" s="95">
        <f>' B_Populations'!F65</f>
        <v>0</v>
      </c>
      <c r="S20" s="12">
        <f>IF(R20=0,0,($E$20/$R$20)*100000)</f>
        <v>0</v>
      </c>
      <c r="T20" s="95">
        <f>' B_Populations'!H65</f>
        <v>0</v>
      </c>
      <c r="U20" s="12">
        <f>IF(T20=0,0,($F$20/$T$20)*100000)</f>
        <v>0</v>
      </c>
      <c r="V20" s="45">
        <f>' B_Populations'!J65</f>
        <v>0</v>
      </c>
      <c r="W20" s="12">
        <f>IF(V20=0,0,($G$20/$V$20)*100000)</f>
        <v>0</v>
      </c>
      <c r="X20" s="45">
        <f>' B_Populations'!L65</f>
        <v>0</v>
      </c>
      <c r="Y20" s="12">
        <f>IF(X20=0,0,($H$20/$X$20)*100000)</f>
        <v>0</v>
      </c>
      <c r="Z20" s="45">
        <f>' B_Populations'!N65</f>
        <v>0</v>
      </c>
      <c r="AA20" s="12">
        <f>IF(Z20=0,0,($I$20/$Z$20)*100000)</f>
        <v>0</v>
      </c>
      <c r="AB20" s="95">
        <f>' B_Populations'!P65</f>
        <v>0</v>
      </c>
      <c r="AC20" s="12">
        <f>IF(AB20=0,0,($J$20/$AB$20)*100000)</f>
        <v>0</v>
      </c>
      <c r="AD20" s="45">
        <f>' B_Populations'!R65</f>
        <v>0</v>
      </c>
      <c r="AE20" s="12">
        <f>IF(AD20=0,0,($K$20/$AD$20)*100000)</f>
        <v>0</v>
      </c>
      <c r="AF20" s="45">
        <f>' B_Populations'!T65</f>
        <v>0</v>
      </c>
      <c r="AG20" s="12">
        <f>IF(AF20=0,0,($L$20/$AF$20)*100000)</f>
        <v>0</v>
      </c>
      <c r="AH20" s="12">
        <f>' B_Populations'!B17</f>
        <v>4259</v>
      </c>
      <c r="AI20" s="13">
        <v>0.12270200000000001</v>
      </c>
      <c r="AK20" s="49" t="str">
        <f>' B_Populations'!A11</f>
        <v>85+</v>
      </c>
      <c r="AL20" s="59">
        <f>O20*AI20</f>
        <v>0</v>
      </c>
      <c r="AM20" s="60">
        <f>Q20*AI20</f>
        <v>0</v>
      </c>
      <c r="AN20" s="60">
        <f>S20*AI20</f>
        <v>0</v>
      </c>
      <c r="AO20" s="61">
        <f>U20*AI20</f>
        <v>0</v>
      </c>
      <c r="AP20" s="61">
        <f>W20*AI20</f>
        <v>0</v>
      </c>
      <c r="AQ20" s="61">
        <f>Y20*AI20</f>
        <v>0</v>
      </c>
      <c r="AR20" s="61">
        <f>AA20*AI20</f>
        <v>0</v>
      </c>
      <c r="AS20" s="61">
        <f>AC20*AI20</f>
        <v>0</v>
      </c>
      <c r="AT20" s="61">
        <f>AE20*AI20</f>
        <v>0</v>
      </c>
      <c r="AU20" s="61">
        <f>AG20*AI20</f>
        <v>0</v>
      </c>
    </row>
    <row r="21" spans="2:47" ht="13" x14ac:dyDescent="0.3">
      <c r="B21" s="82" t="s">
        <v>107</v>
      </c>
      <c r="C21" s="120">
        <f t="shared" ref="C21:L21" si="4">SUM(C18:C20)</f>
        <v>0</v>
      </c>
      <c r="D21" s="121">
        <f t="shared" si="4"/>
        <v>0</v>
      </c>
      <c r="E21" s="121">
        <f t="shared" si="4"/>
        <v>0</v>
      </c>
      <c r="F21" s="122">
        <f t="shared" si="4"/>
        <v>0</v>
      </c>
      <c r="G21" s="122">
        <f t="shared" si="4"/>
        <v>0</v>
      </c>
      <c r="H21" s="122">
        <f t="shared" si="4"/>
        <v>0</v>
      </c>
      <c r="I21" s="122">
        <f t="shared" si="4"/>
        <v>0</v>
      </c>
      <c r="J21" s="122">
        <f t="shared" si="4"/>
        <v>0</v>
      </c>
      <c r="K21" s="122">
        <f t="shared" si="4"/>
        <v>0</v>
      </c>
      <c r="L21" s="122">
        <f t="shared" si="4"/>
        <v>0</v>
      </c>
      <c r="N21" s="95">
        <f>' B_Populations'!B66</f>
        <v>0</v>
      </c>
      <c r="O21" s="67">
        <f>SUM(O18:O20)</f>
        <v>0</v>
      </c>
      <c r="P21" s="95">
        <f>' B_Populations'!D66</f>
        <v>0</v>
      </c>
      <c r="Q21" s="67">
        <f>SUM(Q18:Q20)</f>
        <v>0</v>
      </c>
      <c r="R21" s="95">
        <f>' B_Populations'!F66</f>
        <v>0</v>
      </c>
      <c r="S21" s="67">
        <f>SUM(S18:S20)</f>
        <v>0</v>
      </c>
      <c r="T21" s="95">
        <f>' B_Populations'!H66</f>
        <v>0</v>
      </c>
      <c r="U21" s="67">
        <f>SUM(U18:U20)</f>
        <v>0</v>
      </c>
      <c r="V21" s="45">
        <f>' B_Populations'!J66</f>
        <v>0</v>
      </c>
      <c r="W21" s="67">
        <f>SUM(W18:W20)</f>
        <v>0</v>
      </c>
      <c r="X21" s="45">
        <f>' B_Populations'!L66</f>
        <v>0</v>
      </c>
      <c r="Y21" s="67">
        <f>SUM(Y18:Y20)</f>
        <v>0</v>
      </c>
      <c r="Z21" s="45">
        <f>' B_Populations'!N66</f>
        <v>0</v>
      </c>
      <c r="AA21" s="67">
        <f>SUM(AA18:AA20)</f>
        <v>0</v>
      </c>
      <c r="AB21" s="95">
        <f>' B_Populations'!P66</f>
        <v>0</v>
      </c>
      <c r="AC21" s="67">
        <f>SUM(AC18:AC20)</f>
        <v>0</v>
      </c>
      <c r="AD21" s="45">
        <f>' B_Populations'!R66</f>
        <v>0</v>
      </c>
      <c r="AE21" s="67">
        <f>SUM(AE18:AE20)</f>
        <v>0</v>
      </c>
      <c r="AF21" s="45">
        <f>' B_Populations'!T66</f>
        <v>0</v>
      </c>
      <c r="AG21" s="67">
        <f>SUM(AG18:AG20)</f>
        <v>0</v>
      </c>
      <c r="AH21" s="12">
        <f>' B_Populations'!B18</f>
        <v>34710</v>
      </c>
      <c r="AI21" s="69">
        <v>1</v>
      </c>
      <c r="AK21" s="49" t="s">
        <v>54</v>
      </c>
      <c r="AL21" s="59">
        <f t="shared" ref="AL21:AU21" si="5">SUM(AL18:AL20)</f>
        <v>0</v>
      </c>
      <c r="AM21" s="60">
        <f t="shared" si="5"/>
        <v>0</v>
      </c>
      <c r="AN21" s="60">
        <f t="shared" si="5"/>
        <v>0</v>
      </c>
      <c r="AO21" s="70">
        <f t="shared" si="5"/>
        <v>0</v>
      </c>
      <c r="AP21" s="70">
        <f t="shared" si="5"/>
        <v>0</v>
      </c>
      <c r="AQ21" s="70">
        <f t="shared" si="5"/>
        <v>0</v>
      </c>
      <c r="AR21" s="70">
        <f t="shared" si="5"/>
        <v>0</v>
      </c>
      <c r="AS21" s="70">
        <f t="shared" si="5"/>
        <v>0</v>
      </c>
      <c r="AT21" s="70">
        <f t="shared" si="5"/>
        <v>0</v>
      </c>
      <c r="AU21" s="70">
        <f t="shared" si="5"/>
        <v>0</v>
      </c>
    </row>
  </sheetData>
  <mergeCells count="3">
    <mergeCell ref="B1:E1"/>
    <mergeCell ref="AH1:AI1"/>
    <mergeCell ref="AK1:AM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E287A-8FE1-46F2-8D9D-E6DF8AF71278}">
  <dimension ref="A1:BL21"/>
  <sheetViews>
    <sheetView zoomScale="90" zoomScaleNormal="90" zoomScaleSheetLayoutView="50" workbookViewId="0">
      <selection activeCell="AH2" sqref="AH1:BK1048576"/>
    </sheetView>
  </sheetViews>
  <sheetFormatPr defaultColWidth="8.7265625" defaultRowHeight="12.5" x14ac:dyDescent="0.25"/>
  <cols>
    <col min="1"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hidden="1" customWidth="1"/>
    <col min="9" max="11" width="15.1796875" style="20" hidden="1" customWidth="1"/>
    <col min="12" max="22" width="15.54296875" style="20" hidden="1" customWidth="1"/>
    <col min="23" max="23" width="6" style="20" customWidth="1"/>
    <col min="24" max="24" width="12.54296875" style="20" customWidth="1"/>
    <col min="25" max="33" width="11.1796875" style="20" customWidth="1"/>
    <col min="34" max="63" width="11.1796875" style="20" hidden="1" customWidth="1"/>
    <col min="64" max="64" width="6" style="20" customWidth="1"/>
    <col min="65" max="16384" width="8.7265625" style="20"/>
  </cols>
  <sheetData>
    <row r="1" spans="1:64" ht="78.650000000000006" customHeight="1" x14ac:dyDescent="0.25">
      <c r="A1" s="105" t="s">
        <v>125</v>
      </c>
      <c r="B1" s="254" t="s">
        <v>126</v>
      </c>
      <c r="C1" s="255"/>
      <c r="D1" s="255"/>
      <c r="E1" s="255"/>
      <c r="F1" s="33" t="s">
        <v>127</v>
      </c>
      <c r="G1" s="34"/>
      <c r="H1" s="34"/>
      <c r="I1" s="34"/>
      <c r="J1" s="34"/>
      <c r="K1" s="34"/>
      <c r="L1" s="34"/>
      <c r="M1" s="96"/>
      <c r="N1" s="96"/>
      <c r="O1" s="96"/>
      <c r="P1" s="96"/>
      <c r="Q1" s="96"/>
      <c r="R1" s="96"/>
      <c r="S1" s="96"/>
      <c r="T1" s="96"/>
      <c r="U1" s="96"/>
      <c r="V1" s="96"/>
      <c r="X1" s="256" t="s">
        <v>128</v>
      </c>
      <c r="Y1" s="256"/>
    </row>
    <row r="3" spans="1:64" ht="13" x14ac:dyDescent="0.3">
      <c r="B3" s="40" t="s">
        <v>53</v>
      </c>
      <c r="C3" s="97" t="str">
        <f>'C_Health Regions'!B4</f>
        <v>Region 1</v>
      </c>
      <c r="D3" s="97" t="str">
        <f>'C_Health Regions'!D4</f>
        <v>Region 2</v>
      </c>
      <c r="E3" s="97" t="str">
        <f>'C_Health Regions'!F4</f>
        <v>Region 3</v>
      </c>
      <c r="F3" s="97" t="str">
        <f>'C_Health Regions'!H4</f>
        <v>Region 4</v>
      </c>
      <c r="G3" s="97" t="str">
        <f>'C_Health Regions'!J4</f>
        <v>Region 5</v>
      </c>
      <c r="H3" s="97" t="str">
        <f>'C_Health Regions'!L4</f>
        <v>Region 6</v>
      </c>
      <c r="I3" s="97" t="str">
        <f>'C_Health Regions'!N4</f>
        <v>Region 7</v>
      </c>
      <c r="J3" s="97" t="str">
        <f>'C_Health Regions'!P4</f>
        <v>Region 8</v>
      </c>
      <c r="K3" s="97" t="str">
        <f>'C_Health Regions'!R4</f>
        <v>Region 9</v>
      </c>
      <c r="L3" s="97" t="str">
        <f>'C_Health Regions'!T4</f>
        <v>Region 10</v>
      </c>
      <c r="M3" s="97" t="str">
        <f>'C_Health Regions'!V4</f>
        <v>Region 11</v>
      </c>
      <c r="N3" s="97" t="str">
        <f>'C_Health Regions'!X4</f>
        <v>Region 12</v>
      </c>
      <c r="O3" s="97" t="str">
        <f>'C_Health Regions'!Z4</f>
        <v>Region 13</v>
      </c>
      <c r="P3" s="97" t="str">
        <f>'C_Health Regions'!AB4</f>
        <v>Region 14</v>
      </c>
      <c r="Q3" s="97" t="str">
        <f>'C_Health Regions'!AD4</f>
        <v>Region 15</v>
      </c>
      <c r="R3" s="97" t="str">
        <f>'C_Health Regions'!AF4</f>
        <v>Region 16</v>
      </c>
      <c r="S3" s="97" t="str">
        <f>'C_Health Regions'!AH4</f>
        <v>Region 17</v>
      </c>
      <c r="T3" s="97" t="str">
        <f>'C_Health Regions'!AJ4</f>
        <v>Region 18</v>
      </c>
      <c r="U3" s="97" t="str">
        <f>'C_Health Regions'!AL4</f>
        <v>Region 19</v>
      </c>
      <c r="V3" s="97" t="str">
        <f>'C_Health Regions'!AN4</f>
        <v>Region 20</v>
      </c>
      <c r="W3" s="44"/>
      <c r="X3" s="45" t="str">
        <f>'C_Health Regions'!B4</f>
        <v>Region 1</v>
      </c>
      <c r="Y3" s="45" t="s">
        <v>103</v>
      </c>
      <c r="Z3" s="45" t="str">
        <f>'C_Health Regions'!D4</f>
        <v>Region 2</v>
      </c>
      <c r="AA3" s="45" t="s">
        <v>103</v>
      </c>
      <c r="AB3" s="45" t="str">
        <f>'C_Health Regions'!F4</f>
        <v>Region 3</v>
      </c>
      <c r="AC3" s="45" t="s">
        <v>103</v>
      </c>
      <c r="AD3" s="45" t="str">
        <f>'C_Health Regions'!H4</f>
        <v>Region 4</v>
      </c>
      <c r="AE3" s="45" t="s">
        <v>103</v>
      </c>
      <c r="AF3" s="45" t="str">
        <f>'C_Health Regions'!J4</f>
        <v>Region 5</v>
      </c>
      <c r="AG3" s="45" t="s">
        <v>103</v>
      </c>
      <c r="AH3" s="45" t="str">
        <f>'C_Health Regions'!L4</f>
        <v>Region 6</v>
      </c>
      <c r="AI3" s="45" t="s">
        <v>103</v>
      </c>
      <c r="AJ3" s="45" t="str">
        <f>'C_Health Regions'!N4</f>
        <v>Region 7</v>
      </c>
      <c r="AK3" s="45" t="s">
        <v>103</v>
      </c>
      <c r="AL3" s="45" t="str">
        <f>'C_Health Regions'!P4</f>
        <v>Region 8</v>
      </c>
      <c r="AM3" s="45" t="s">
        <v>103</v>
      </c>
      <c r="AN3" s="45" t="str">
        <f>'C_Health Regions'!R4</f>
        <v>Region 9</v>
      </c>
      <c r="AO3" s="45" t="s">
        <v>103</v>
      </c>
      <c r="AP3" s="45" t="str">
        <f>'C_Health Regions'!T4</f>
        <v>Region 10</v>
      </c>
      <c r="AQ3" s="45" t="s">
        <v>103</v>
      </c>
      <c r="AR3" s="45" t="str">
        <f>'C_Health Regions'!V4</f>
        <v>Region 11</v>
      </c>
      <c r="AS3" s="45" t="s">
        <v>103</v>
      </c>
      <c r="AT3" s="45" t="str">
        <f>'C_Health Regions'!X4</f>
        <v>Region 12</v>
      </c>
      <c r="AU3" s="45" t="s">
        <v>103</v>
      </c>
      <c r="AV3" s="45" t="str">
        <f>'C_Health Regions'!Z4</f>
        <v>Region 13</v>
      </c>
      <c r="AW3" s="45" t="s">
        <v>103</v>
      </c>
      <c r="AX3" s="45" t="str">
        <f>'C_Health Regions'!AB4</f>
        <v>Region 14</v>
      </c>
      <c r="AY3" s="45" t="s">
        <v>103</v>
      </c>
      <c r="AZ3" s="45" t="str">
        <f>'C_Health Regions'!AD4</f>
        <v>Region 15</v>
      </c>
      <c r="BA3" s="45" t="s">
        <v>103</v>
      </c>
      <c r="BB3" s="45" t="str">
        <f>'C_Health Regions'!AF4</f>
        <v>Region 16</v>
      </c>
      <c r="BC3" s="45" t="s">
        <v>103</v>
      </c>
      <c r="BD3" s="45" t="str">
        <f>'C_Health Regions'!AH4</f>
        <v>Region 17</v>
      </c>
      <c r="BE3" s="45" t="s">
        <v>103</v>
      </c>
      <c r="BF3" s="45" t="str">
        <f>'C_Health Regions'!AJ4</f>
        <v>Region 18</v>
      </c>
      <c r="BG3" s="45" t="s">
        <v>103</v>
      </c>
      <c r="BH3" s="45" t="str">
        <f>'C_Health Regions'!AL4</f>
        <v>Region 19</v>
      </c>
      <c r="BI3" s="45" t="s">
        <v>103</v>
      </c>
      <c r="BJ3" s="45" t="str">
        <f>'C_Health Regions'!AN4</f>
        <v>Region 20</v>
      </c>
      <c r="BK3" s="45" t="s">
        <v>103</v>
      </c>
      <c r="BL3" s="44"/>
    </row>
    <row r="4" spans="1:64" x14ac:dyDescent="0.25">
      <c r="B4" s="49" t="str">
        <f>' B_Populations'!A9</f>
        <v>65-74</v>
      </c>
      <c r="C4" s="98"/>
      <c r="D4" s="98"/>
      <c r="E4" s="98"/>
      <c r="F4" s="98"/>
      <c r="G4" s="98"/>
      <c r="H4" s="98"/>
      <c r="I4" s="98"/>
      <c r="J4" s="98"/>
      <c r="K4" s="98"/>
      <c r="L4" s="98"/>
      <c r="M4" s="98"/>
      <c r="N4" s="98"/>
      <c r="O4" s="98"/>
      <c r="P4" s="99"/>
      <c r="Q4" s="99"/>
      <c r="R4" s="99"/>
      <c r="S4" s="99"/>
      <c r="T4" s="99"/>
      <c r="U4" s="99"/>
      <c r="V4" s="99"/>
      <c r="W4" s="56"/>
      <c r="X4" s="57">
        <f>'C_Health Regions'!B5</f>
        <v>0</v>
      </c>
      <c r="Y4" s="12">
        <f>IF(X4=0,0,(C4/$X$4)*100000)</f>
        <v>0</v>
      </c>
      <c r="Z4" s="57">
        <f>'C_Health Regions'!D5</f>
        <v>0</v>
      </c>
      <c r="AA4" s="12">
        <f>IF(Z4=0,0,(D4/$Z$4)*100000)</f>
        <v>0</v>
      </c>
      <c r="AB4" s="57">
        <f>'C_Health Regions'!F5</f>
        <v>0</v>
      </c>
      <c r="AC4" s="12">
        <f>IF(AB4=0,0,(E4/$AB$4)*100000)</f>
        <v>0</v>
      </c>
      <c r="AD4" s="57">
        <f>'C_Health Regions'!H5</f>
        <v>0</v>
      </c>
      <c r="AE4" s="12">
        <f>IF(AD4=0,0,(F4/$AD$4)*100000)</f>
        <v>0</v>
      </c>
      <c r="AF4" s="57">
        <f>'C_Health Regions'!J5</f>
        <v>0</v>
      </c>
      <c r="AG4" s="12">
        <f>IF(AF4=0,0,(G4/$AF$4)*100000)</f>
        <v>0</v>
      </c>
      <c r="AH4" s="57">
        <f>'C_Health Regions'!L5</f>
        <v>0</v>
      </c>
      <c r="AI4" s="12">
        <f>IF(AH4=0,0,(H4/$AH$4)*100000)</f>
        <v>0</v>
      </c>
      <c r="AJ4" s="57">
        <f>'C_Health Regions'!N5</f>
        <v>0</v>
      </c>
      <c r="AK4" s="12">
        <f>IF(AJ4=0,0,(I4/$AJ$4)*100000)</f>
        <v>0</v>
      </c>
      <c r="AL4" s="57">
        <f>'C_Health Regions'!P5</f>
        <v>0</v>
      </c>
      <c r="AM4" s="12">
        <f>IF(AL4=0,0,(J4/$AL$4)*100000)</f>
        <v>0</v>
      </c>
      <c r="AN4" s="57">
        <f>'C_Health Regions'!R5</f>
        <v>0</v>
      </c>
      <c r="AO4" s="12">
        <f>IF(AN4=0,0,(K4/$AN$4)*100000)</f>
        <v>0</v>
      </c>
      <c r="AP4" s="57">
        <f>'C_Health Regions'!T5</f>
        <v>0</v>
      </c>
      <c r="AQ4" s="12">
        <f>IF(AP4=0,0,(L4/$AP$4)*100000)</f>
        <v>0</v>
      </c>
      <c r="AR4" s="57">
        <f>'C_Health Regions'!V5</f>
        <v>0</v>
      </c>
      <c r="AS4" s="12">
        <f>IF(AR4=0,0,(M4/$AR$4)*100000)</f>
        <v>0</v>
      </c>
      <c r="AT4" s="57">
        <f>'C_Health Regions'!X5</f>
        <v>0</v>
      </c>
      <c r="AU4" s="12">
        <f>IF(AT4=0,0,(N4/$AT$4)*100000)</f>
        <v>0</v>
      </c>
      <c r="AV4" s="57">
        <f>'C_Health Regions'!Z5</f>
        <v>0</v>
      </c>
      <c r="AW4" s="12">
        <f>IF(AV4=0,0,(O4/$AV$4)*100000)</f>
        <v>0</v>
      </c>
      <c r="AX4" s="57">
        <f>'C_Health Regions'!AB5</f>
        <v>0</v>
      </c>
      <c r="AY4" s="12">
        <f>IF(AX4=0,0,(P4/$AX$4)*100000)</f>
        <v>0</v>
      </c>
      <c r="AZ4" s="57">
        <f>'C_Health Regions'!AD5</f>
        <v>0</v>
      </c>
      <c r="BA4" s="12">
        <f>IF(AZ4=0,0,(Q4/$AZ$4)*100000)</f>
        <v>0</v>
      </c>
      <c r="BB4" s="57">
        <f>'C_Health Regions'!AF5</f>
        <v>0</v>
      </c>
      <c r="BC4" s="12">
        <f>IF(BB4=0,0,(R4/$BB$4)*100000)</f>
        <v>0</v>
      </c>
      <c r="BD4" s="57">
        <f>'C_Health Regions'!AH5</f>
        <v>0</v>
      </c>
      <c r="BE4" s="12">
        <f>IF(BD4=0,0,(S4/$BD$4)*100000)</f>
        <v>0</v>
      </c>
      <c r="BF4" s="57">
        <f>'C_Health Regions'!AJ5</f>
        <v>0</v>
      </c>
      <c r="BG4" s="12">
        <f>IF(BF4=0,0,(T4/$BF$4)*100000)</f>
        <v>0</v>
      </c>
      <c r="BH4" s="57">
        <f>'C_Health Regions'!AL5</f>
        <v>0</v>
      </c>
      <c r="BI4" s="12">
        <f>IF(BH4=0,0,(U4/$BH$4)*100000)</f>
        <v>0</v>
      </c>
      <c r="BJ4" s="57">
        <f>'C_Health Regions'!AN5</f>
        <v>0</v>
      </c>
      <c r="BK4" s="12">
        <f>IF(BJ4=0,0,(V4/$BJ$4)*100000)</f>
        <v>0</v>
      </c>
      <c r="BL4" s="56"/>
    </row>
    <row r="5" spans="1:64" x14ac:dyDescent="0.25">
      <c r="B5" s="92" t="str">
        <f>' B_Populations'!A10</f>
        <v>75-84</v>
      </c>
      <c r="C5" s="100"/>
      <c r="D5" s="100"/>
      <c r="E5" s="100"/>
      <c r="F5" s="100"/>
      <c r="G5" s="100"/>
      <c r="H5" s="100"/>
      <c r="I5" s="100"/>
      <c r="J5" s="100"/>
      <c r="K5" s="100"/>
      <c r="L5" s="100"/>
      <c r="M5" s="100"/>
      <c r="N5" s="100"/>
      <c r="O5" s="100"/>
      <c r="P5" s="101"/>
      <c r="Q5" s="101"/>
      <c r="R5" s="101"/>
      <c r="S5" s="101"/>
      <c r="T5" s="101"/>
      <c r="U5" s="101"/>
      <c r="V5" s="101"/>
      <c r="W5" s="56"/>
      <c r="X5" s="57">
        <f>'C_Health Regions'!B6</f>
        <v>0</v>
      </c>
      <c r="Y5" s="12">
        <f>IF(X5=0,0,(C5/$X$5)*100000)</f>
        <v>0</v>
      </c>
      <c r="Z5" s="57">
        <f>'C_Health Regions'!D6</f>
        <v>0</v>
      </c>
      <c r="AA5" s="12">
        <f>IF(Z5=0,0,(D5/$Z$5)*100000)</f>
        <v>0</v>
      </c>
      <c r="AB5" s="57">
        <f>'C_Health Regions'!F6</f>
        <v>0</v>
      </c>
      <c r="AC5" s="12">
        <f>IF(AB5=0,0,(E5/$AB$5)*100000)</f>
        <v>0</v>
      </c>
      <c r="AD5" s="57">
        <f>'C_Health Regions'!H6</f>
        <v>0</v>
      </c>
      <c r="AE5" s="12">
        <f>IF(AD5=0,0,(F5/$AD$5)*100000)</f>
        <v>0</v>
      </c>
      <c r="AF5" s="57">
        <f>'C_Health Regions'!J6</f>
        <v>0</v>
      </c>
      <c r="AG5" s="12">
        <f>IF(AF5=0,0,(G5/$AF$5)*100000)</f>
        <v>0</v>
      </c>
      <c r="AH5" s="57">
        <f>'C_Health Regions'!L6</f>
        <v>0</v>
      </c>
      <c r="AI5" s="12">
        <f>IF(AH5=0,0,(H5/$AH$5)*100000)</f>
        <v>0</v>
      </c>
      <c r="AJ5" s="57">
        <f>'C_Health Regions'!N6</f>
        <v>0</v>
      </c>
      <c r="AK5" s="12">
        <f>IF(AJ5=0,0,(I5/$AJ$5)*100000)</f>
        <v>0</v>
      </c>
      <c r="AL5" s="57">
        <f>'C_Health Regions'!P6</f>
        <v>0</v>
      </c>
      <c r="AM5" s="12">
        <f>IF(AL5=0,0,(J5/$AL$5)*100000)</f>
        <v>0</v>
      </c>
      <c r="AN5" s="57">
        <f>'C_Health Regions'!R6</f>
        <v>0</v>
      </c>
      <c r="AO5" s="12">
        <f>IF(AN5=0,0,(K5/$AN$5)*100000)</f>
        <v>0</v>
      </c>
      <c r="AP5" s="57">
        <f>'C_Health Regions'!T6</f>
        <v>0</v>
      </c>
      <c r="AQ5" s="12">
        <f>IF(AP5=0,0,(L5/$AP$5)*100000)</f>
        <v>0</v>
      </c>
      <c r="AR5" s="57">
        <f>'C_Health Regions'!V6</f>
        <v>0</v>
      </c>
      <c r="AS5" s="12">
        <f>IF(AR5=0,0,(M5/$AR$5)*100000)</f>
        <v>0</v>
      </c>
      <c r="AT5" s="57">
        <f>'C_Health Regions'!X6</f>
        <v>0</v>
      </c>
      <c r="AU5" s="12">
        <f>IF(AT5=0,0,(N5/$AT$5)*100000)</f>
        <v>0</v>
      </c>
      <c r="AV5" s="57">
        <f>'C_Health Regions'!Z6</f>
        <v>0</v>
      </c>
      <c r="AW5" s="12">
        <f>IF(AV5=0,0,(O5/$AV$5)*100000)</f>
        <v>0</v>
      </c>
      <c r="AX5" s="57">
        <f>'C_Health Regions'!AB6</f>
        <v>0</v>
      </c>
      <c r="AY5" s="12">
        <f>IF(AX5=0,0,(P5/$AX$5)*100000)</f>
        <v>0</v>
      </c>
      <c r="AZ5" s="57">
        <f>'C_Health Regions'!AD6</f>
        <v>0</v>
      </c>
      <c r="BA5" s="12">
        <f>IF(AZ5=0,0,(Q5/$AZ$5)*100000)</f>
        <v>0</v>
      </c>
      <c r="BB5" s="57">
        <f>'C_Health Regions'!AF6</f>
        <v>0</v>
      </c>
      <c r="BC5" s="12">
        <f>IF(BB5=0,0,(R5/$BB$5)*100000)</f>
        <v>0</v>
      </c>
      <c r="BD5" s="57">
        <f>'C_Health Regions'!AH6</f>
        <v>0</v>
      </c>
      <c r="BE5" s="12">
        <f>IF(BD5=0,0,(S5/$BD$5)*100000)</f>
        <v>0</v>
      </c>
      <c r="BF5" s="57">
        <f>'C_Health Regions'!AJ6</f>
        <v>0</v>
      </c>
      <c r="BG5" s="12">
        <f>IF(BF5=0,0,(T5/$BF$5)*100000)</f>
        <v>0</v>
      </c>
      <c r="BH5" s="57">
        <f>'C_Health Regions'!AL6</f>
        <v>0</v>
      </c>
      <c r="BI5" s="12">
        <f>IF(BH5=0,0,(U5/$BH$5)*100000)</f>
        <v>0</v>
      </c>
      <c r="BJ5" s="57">
        <f>'C_Health Regions'!AN6</f>
        <v>0</v>
      </c>
      <c r="BK5" s="12">
        <f>IF(BJ5=0,0,(V5/$BJ$5)*100000)</f>
        <v>0</v>
      </c>
      <c r="BL5" s="56"/>
    </row>
    <row r="6" spans="1:64" x14ac:dyDescent="0.25">
      <c r="B6" s="92" t="str">
        <f>' B_Populations'!A11</f>
        <v>85+</v>
      </c>
      <c r="C6" s="100"/>
      <c r="D6" s="100"/>
      <c r="E6" s="100"/>
      <c r="F6" s="100"/>
      <c r="G6" s="100"/>
      <c r="H6" s="100"/>
      <c r="I6" s="100"/>
      <c r="J6" s="100"/>
      <c r="K6" s="100"/>
      <c r="L6" s="100"/>
      <c r="M6" s="100"/>
      <c r="N6" s="100"/>
      <c r="O6" s="100"/>
      <c r="P6" s="101"/>
      <c r="Q6" s="101"/>
      <c r="R6" s="101"/>
      <c r="S6" s="101"/>
      <c r="T6" s="101"/>
      <c r="U6" s="101"/>
      <c r="V6" s="101"/>
      <c r="W6" s="56"/>
      <c r="X6" s="57">
        <f>'C_Health Regions'!B7</f>
        <v>0</v>
      </c>
      <c r="Y6" s="12">
        <f>IF(X6=0,0,(C6/$X$6)*100000)</f>
        <v>0</v>
      </c>
      <c r="Z6" s="57">
        <f>'C_Health Regions'!D7</f>
        <v>0</v>
      </c>
      <c r="AA6" s="12">
        <f>IF(Z6=0,0,(D6/$Z$6)*100000)</f>
        <v>0</v>
      </c>
      <c r="AB6" s="57">
        <f>'C_Health Regions'!F7</f>
        <v>0</v>
      </c>
      <c r="AC6" s="12">
        <f>IF(AB6=0,0,(E6/$AB$6)*100000)</f>
        <v>0</v>
      </c>
      <c r="AD6" s="57">
        <f>'C_Health Regions'!H7</f>
        <v>0</v>
      </c>
      <c r="AE6" s="12">
        <f>IF(AD6=0,0,(F6/$AD$6)*100000)</f>
        <v>0</v>
      </c>
      <c r="AF6" s="57">
        <f>'C_Health Regions'!J7</f>
        <v>0</v>
      </c>
      <c r="AG6" s="12">
        <f>IF(AF6=0,0,(G6/$AF$6)*100000)</f>
        <v>0</v>
      </c>
      <c r="AH6" s="57">
        <f>'C_Health Regions'!L7</f>
        <v>0</v>
      </c>
      <c r="AI6" s="12">
        <f>IF(AH6=0,0,(H6/$AH$6)*100000)</f>
        <v>0</v>
      </c>
      <c r="AJ6" s="57">
        <f>'C_Health Regions'!N7</f>
        <v>0</v>
      </c>
      <c r="AK6" s="12">
        <f>IF(AJ6=0,0,(I6/$AJ$6)*100000)</f>
        <v>0</v>
      </c>
      <c r="AL6" s="57">
        <f>'C_Health Regions'!P7</f>
        <v>0</v>
      </c>
      <c r="AM6" s="12">
        <f>IF(AL6=0,0,(J6/$AL$6)*100000)</f>
        <v>0</v>
      </c>
      <c r="AN6" s="57">
        <f>'C_Health Regions'!R7</f>
        <v>0</v>
      </c>
      <c r="AO6" s="12">
        <f>IF(AN6=0,0,(K6/$AN$6)*100000)</f>
        <v>0</v>
      </c>
      <c r="AP6" s="57">
        <f>'C_Health Regions'!T7</f>
        <v>0</v>
      </c>
      <c r="AQ6" s="12">
        <f>IF(AP6=0,0,(L6/$AP$6)*100000)</f>
        <v>0</v>
      </c>
      <c r="AR6" s="57">
        <f>'C_Health Regions'!V7</f>
        <v>0</v>
      </c>
      <c r="AS6" s="12">
        <f>IF(AR6=0,0,(M6/$AR$6)*100000)</f>
        <v>0</v>
      </c>
      <c r="AT6" s="57">
        <f>'C_Health Regions'!X7</f>
        <v>0</v>
      </c>
      <c r="AU6" s="12">
        <f>IF(AT6=0,0,(N6/$AT$6)*100000)</f>
        <v>0</v>
      </c>
      <c r="AV6" s="57">
        <f>'C_Health Regions'!Z7</f>
        <v>0</v>
      </c>
      <c r="AW6" s="12">
        <f>IF(AV6=0,0,(O6/$AV$6)*100000)</f>
        <v>0</v>
      </c>
      <c r="AX6" s="57">
        <f>'C_Health Regions'!AB7</f>
        <v>0</v>
      </c>
      <c r="AY6" s="12">
        <f>IF(AX6=0,0,(P6/$AX$6)*100000)</f>
        <v>0</v>
      </c>
      <c r="AZ6" s="57">
        <f>'C_Health Regions'!AD7</f>
        <v>0</v>
      </c>
      <c r="BA6" s="12">
        <f>IF(AZ6=0,0,(Q6/$AZ$6)*100000)</f>
        <v>0</v>
      </c>
      <c r="BB6" s="57">
        <f>'C_Health Regions'!AF7</f>
        <v>0</v>
      </c>
      <c r="BC6" s="12">
        <f>IF(BB6=0,0,(R6/$BB$6)*100000)</f>
        <v>0</v>
      </c>
      <c r="BD6" s="57">
        <f>'C_Health Regions'!AH7</f>
        <v>0</v>
      </c>
      <c r="BE6" s="12">
        <f>IF(BD6=0,0,(S6/$BD$6)*100000)</f>
        <v>0</v>
      </c>
      <c r="BF6" s="57">
        <f>'C_Health Regions'!AJ7</f>
        <v>0</v>
      </c>
      <c r="BG6" s="12">
        <f>IF(BF6=0,0,(T6/$BF$6)*100000)</f>
        <v>0</v>
      </c>
      <c r="BH6" s="57">
        <f>'C_Health Regions'!AL7</f>
        <v>0</v>
      </c>
      <c r="BI6" s="12">
        <f>IF(BH6=0,0,(U6/$BH$6)*100000)</f>
        <v>0</v>
      </c>
      <c r="BJ6" s="57">
        <f>'C_Health Regions'!AN7</f>
        <v>0</v>
      </c>
      <c r="BK6" s="12">
        <f>IF(BJ6=0,0,(V6/$BJ$6)*100000)</f>
        <v>0</v>
      </c>
      <c r="BL6" s="56"/>
    </row>
    <row r="7" spans="1:64" x14ac:dyDescent="0.25">
      <c r="B7" s="66" t="s">
        <v>107</v>
      </c>
      <c r="C7" s="100"/>
      <c r="D7" s="100"/>
      <c r="E7" s="100"/>
      <c r="F7" s="100"/>
      <c r="G7" s="100"/>
      <c r="H7" s="100"/>
      <c r="I7" s="100"/>
      <c r="J7" s="100"/>
      <c r="K7" s="100"/>
      <c r="L7" s="100"/>
      <c r="M7" s="100"/>
      <c r="N7" s="100"/>
      <c r="O7" s="100"/>
      <c r="P7" s="101"/>
      <c r="Q7" s="101"/>
      <c r="R7" s="101"/>
      <c r="S7" s="101"/>
      <c r="T7" s="101"/>
      <c r="U7" s="101"/>
      <c r="V7" s="101"/>
      <c r="X7" s="57">
        <f>'C_Health Regions'!B8</f>
        <v>0</v>
      </c>
      <c r="Y7" s="12">
        <f>IF(X7=0,0,(C7/$X$7)*100000)</f>
        <v>0</v>
      </c>
      <c r="Z7" s="57">
        <f>'C_Health Regions'!D8</f>
        <v>0</v>
      </c>
      <c r="AA7" s="12">
        <f>IF(Z7=0,0,(D7/$Z$7)*100000)</f>
        <v>0</v>
      </c>
      <c r="AB7" s="57">
        <f>'C_Health Regions'!F8</f>
        <v>0</v>
      </c>
      <c r="AC7" s="12">
        <f>IF(AB7=0,0,(E7/$AB$7)*100000)</f>
        <v>0</v>
      </c>
      <c r="AD7" s="57">
        <f>'C_Health Regions'!H8</f>
        <v>0</v>
      </c>
      <c r="AE7" s="12">
        <f>IF(AD7=0,0,(F7/$AD$7)*100000)</f>
        <v>0</v>
      </c>
      <c r="AF7" s="57">
        <f>'C_Health Regions'!J8</f>
        <v>0</v>
      </c>
      <c r="AG7" s="12">
        <f>IF(AF7=0,0,(G7/$AF$7)*100000)</f>
        <v>0</v>
      </c>
      <c r="AH7" s="57">
        <f>'C_Health Regions'!L8</f>
        <v>0</v>
      </c>
      <c r="AI7" s="12">
        <f>IF(AH7=0,0,(H7/$AH$7)*100000)</f>
        <v>0</v>
      </c>
      <c r="AJ7" s="57">
        <f>'C_Health Regions'!N8</f>
        <v>0</v>
      </c>
      <c r="AK7" s="12">
        <f>IF(AJ7=0,0,(I7/$AJ$7)*100000)</f>
        <v>0</v>
      </c>
      <c r="AL7" s="57">
        <f>'C_Health Regions'!P8</f>
        <v>0</v>
      </c>
      <c r="AM7" s="12">
        <f>IF(AL7=0,0,(J7/$AL$7)*100000)</f>
        <v>0</v>
      </c>
      <c r="AN7" s="57">
        <f>'C_Health Regions'!R8</f>
        <v>0</v>
      </c>
      <c r="AO7" s="12">
        <f>IF(AN7=0,0,(K7/$AN$7)*100000)</f>
        <v>0</v>
      </c>
      <c r="AP7" s="57">
        <f>'C_Health Regions'!T8</f>
        <v>0</v>
      </c>
      <c r="AQ7" s="12">
        <f>IF(AP7=0,0,(L7/$AP$7)*100000)</f>
        <v>0</v>
      </c>
      <c r="AR7" s="57">
        <f>'C_Health Regions'!V8</f>
        <v>0</v>
      </c>
      <c r="AS7" s="12">
        <f>IF(AR7=0,0,(M7/$AR$7)*100000)</f>
        <v>0</v>
      </c>
      <c r="AT7" s="57">
        <f>'C_Health Regions'!X8</f>
        <v>0</v>
      </c>
      <c r="AU7" s="12">
        <f>IF(AT7=0,0,(N7/$AT$7)*100000)</f>
        <v>0</v>
      </c>
      <c r="AV7" s="57">
        <f>'C_Health Regions'!Z8</f>
        <v>0</v>
      </c>
      <c r="AW7" s="12">
        <f>IF(AV7=0,0,(O7/$AV$7)*100000)</f>
        <v>0</v>
      </c>
      <c r="AX7" s="57">
        <f>'C_Health Regions'!AB8</f>
        <v>0</v>
      </c>
      <c r="AY7" s="12">
        <f>IF(AX7=0,0,(P7/$AX$7)*100000)</f>
        <v>0</v>
      </c>
      <c r="AZ7" s="57">
        <f>'C_Health Regions'!AD8</f>
        <v>0</v>
      </c>
      <c r="BA7" s="12">
        <f>IF(AZ7=0,0,(Q7/$AZ$7)*100000)</f>
        <v>0</v>
      </c>
      <c r="BB7" s="57">
        <f>'C_Health Regions'!AF8</f>
        <v>0</v>
      </c>
      <c r="BC7" s="12">
        <f>IF(BB7=0,0,(R7/$BB$7)*100000)</f>
        <v>0</v>
      </c>
      <c r="BD7" s="57">
        <f>'C_Health Regions'!AH8</f>
        <v>0</v>
      </c>
      <c r="BE7" s="12">
        <f>IF(BD7=0,0,(S7/$BD$7)*100000)</f>
        <v>0</v>
      </c>
      <c r="BF7" s="57">
        <f>'C_Health Regions'!AJ8</f>
        <v>0</v>
      </c>
      <c r="BG7" s="12">
        <f>IF(BF7=0,0,(T7/$BF$7)*100000)</f>
        <v>0</v>
      </c>
      <c r="BH7" s="57">
        <f>'C_Health Regions'!AL8</f>
        <v>0</v>
      </c>
      <c r="BI7" s="12">
        <f>IF(BH7=0,0,(U7/$BH$7)*100000)</f>
        <v>0</v>
      </c>
      <c r="BJ7" s="57">
        <f>'C_Health Regions'!AN8</f>
        <v>0</v>
      </c>
      <c r="BK7" s="12">
        <f>IF(BJ7=0,0,(V7/$BJ$7)*100000)</f>
        <v>0</v>
      </c>
    </row>
    <row r="9" spans="1:64" x14ac:dyDescent="0.25">
      <c r="B9" s="71"/>
    </row>
    <row r="10" spans="1:64" ht="13" x14ac:dyDescent="0.3">
      <c r="B10" s="40" t="s">
        <v>53</v>
      </c>
      <c r="C10" s="97" t="str">
        <f>'C_Health Regions'!B4</f>
        <v>Region 1</v>
      </c>
      <c r="D10" s="97" t="str">
        <f>'C_Health Regions'!D4</f>
        <v>Region 2</v>
      </c>
      <c r="E10" s="97" t="str">
        <f>'C_Health Regions'!F4</f>
        <v>Region 3</v>
      </c>
      <c r="F10" s="97" t="str">
        <f>'C_Health Regions'!H4</f>
        <v>Region 4</v>
      </c>
      <c r="G10" s="97" t="str">
        <f>'C_Health Regions'!J4</f>
        <v>Region 5</v>
      </c>
      <c r="H10" s="97" t="str">
        <f>'C_Health Regions'!L4</f>
        <v>Region 6</v>
      </c>
      <c r="I10" s="97" t="str">
        <f>'C_Health Regions'!N4</f>
        <v>Region 7</v>
      </c>
      <c r="J10" s="97" t="str">
        <f>'C_Health Regions'!P4</f>
        <v>Region 8</v>
      </c>
      <c r="K10" s="97" t="str">
        <f>'C_Health Regions'!R4</f>
        <v>Region 9</v>
      </c>
      <c r="L10" s="97" t="str">
        <f>'C_Health Regions'!T4</f>
        <v>Region 10</v>
      </c>
      <c r="M10" s="97" t="str">
        <f>'C_Health Regions'!V4</f>
        <v>Region 11</v>
      </c>
      <c r="N10" s="97" t="str">
        <f>'C_Health Regions'!X4</f>
        <v>Region 12</v>
      </c>
      <c r="O10" s="97" t="str">
        <f>'C_Health Regions'!Z4</f>
        <v>Region 13</v>
      </c>
      <c r="P10" s="97" t="str">
        <f>'C_Health Regions'!AB4</f>
        <v>Region 14</v>
      </c>
      <c r="Q10" s="97" t="str">
        <f>'C_Health Regions'!AD4</f>
        <v>Region 15</v>
      </c>
      <c r="R10" s="97" t="str">
        <f>'C_Health Regions'!AF4</f>
        <v>Region 16</v>
      </c>
      <c r="S10" s="97" t="str">
        <f>'C_Health Regions'!AH4</f>
        <v>Region 17</v>
      </c>
      <c r="T10" s="97" t="str">
        <f>'C_Health Regions'!AJ4</f>
        <v>Region 18</v>
      </c>
      <c r="U10" s="97" t="str">
        <f>'C_Health Regions'!AL4</f>
        <v>Region 19</v>
      </c>
      <c r="V10" s="97" t="str">
        <f>'C_Health Regions'!AN4</f>
        <v>Region 20</v>
      </c>
      <c r="W10" s="44"/>
      <c r="X10" s="45" t="str">
        <f>'C_Health Regions'!B4</f>
        <v>Region 1</v>
      </c>
      <c r="Y10" s="45" t="s">
        <v>103</v>
      </c>
      <c r="Z10" s="45" t="str">
        <f>'C_Health Regions'!D4</f>
        <v>Region 2</v>
      </c>
      <c r="AA10" s="45" t="s">
        <v>103</v>
      </c>
      <c r="AB10" s="45" t="str">
        <f>'C_Health Regions'!F4</f>
        <v>Region 3</v>
      </c>
      <c r="AC10" s="45" t="s">
        <v>103</v>
      </c>
      <c r="AD10" s="45" t="str">
        <f>'C_Health Regions'!H4</f>
        <v>Region 4</v>
      </c>
      <c r="AE10" s="45" t="s">
        <v>103</v>
      </c>
      <c r="AF10" s="45" t="str">
        <f>'C_Health Regions'!J4</f>
        <v>Region 5</v>
      </c>
      <c r="AG10" s="45" t="s">
        <v>103</v>
      </c>
      <c r="AH10" s="45" t="str">
        <f>'C_Health Regions'!L4</f>
        <v>Region 6</v>
      </c>
      <c r="AI10" s="45" t="s">
        <v>103</v>
      </c>
      <c r="AJ10" s="45" t="str">
        <f>'C_Health Regions'!N4</f>
        <v>Region 7</v>
      </c>
      <c r="AK10" s="45" t="s">
        <v>103</v>
      </c>
      <c r="AL10" s="45" t="str">
        <f>'C_Health Regions'!P4</f>
        <v>Region 8</v>
      </c>
      <c r="AM10" s="45" t="s">
        <v>103</v>
      </c>
      <c r="AN10" s="45" t="str">
        <f>'C_Health Regions'!R4</f>
        <v>Region 9</v>
      </c>
      <c r="AO10" s="45" t="s">
        <v>103</v>
      </c>
      <c r="AP10" s="45" t="str">
        <f>'C_Health Regions'!T4</f>
        <v>Region 10</v>
      </c>
      <c r="AQ10" s="45" t="s">
        <v>103</v>
      </c>
      <c r="AR10" s="45" t="str">
        <f>'C_Health Regions'!V4</f>
        <v>Region 11</v>
      </c>
      <c r="AS10" s="45" t="s">
        <v>103</v>
      </c>
      <c r="AT10" s="45" t="str">
        <f>'C_Health Regions'!X4</f>
        <v>Region 12</v>
      </c>
      <c r="AU10" s="45" t="s">
        <v>103</v>
      </c>
      <c r="AV10" s="45" t="str">
        <f>'C_Health Regions'!Z4</f>
        <v>Region 13</v>
      </c>
      <c r="AW10" s="45" t="s">
        <v>103</v>
      </c>
      <c r="AX10" s="45" t="str">
        <f>'C_Health Regions'!AB4</f>
        <v>Region 14</v>
      </c>
      <c r="AY10" s="45" t="s">
        <v>103</v>
      </c>
      <c r="AZ10" s="45" t="str">
        <f>'C_Health Regions'!AD4</f>
        <v>Region 15</v>
      </c>
      <c r="BA10" s="45" t="s">
        <v>103</v>
      </c>
      <c r="BB10" s="45" t="str">
        <f>'C_Health Regions'!AF4</f>
        <v>Region 16</v>
      </c>
      <c r="BC10" s="45" t="s">
        <v>103</v>
      </c>
      <c r="BD10" s="45" t="str">
        <f>'C_Health Regions'!AH4</f>
        <v>Region 17</v>
      </c>
      <c r="BE10" s="45" t="s">
        <v>103</v>
      </c>
      <c r="BF10" s="45" t="str">
        <f>'C_Health Regions'!AJ4</f>
        <v>Region 18</v>
      </c>
      <c r="BG10" s="45" t="s">
        <v>103</v>
      </c>
      <c r="BH10" s="45" t="str">
        <f>'C_Health Regions'!AL4</f>
        <v>Region 19</v>
      </c>
      <c r="BI10" s="45" t="s">
        <v>103</v>
      </c>
      <c r="BJ10" s="45" t="str">
        <f>'C_Health Regions'!AN4</f>
        <v>Region 20</v>
      </c>
      <c r="BK10" s="45" t="s">
        <v>103</v>
      </c>
      <c r="BL10" s="44"/>
    </row>
    <row r="11" spans="1:64" ht="13" x14ac:dyDescent="0.3">
      <c r="B11" s="49" t="str">
        <f>' B_Populations'!A9</f>
        <v>65-74</v>
      </c>
      <c r="C11" s="98"/>
      <c r="D11" s="98"/>
      <c r="E11" s="98"/>
      <c r="F11" s="98"/>
      <c r="G11" s="98"/>
      <c r="H11" s="98"/>
      <c r="I11" s="98"/>
      <c r="J11" s="98"/>
      <c r="K11" s="98"/>
      <c r="L11" s="98"/>
      <c r="M11" s="98"/>
      <c r="N11" s="98"/>
      <c r="O11" s="98"/>
      <c r="P11" s="99"/>
      <c r="Q11" s="99"/>
      <c r="R11" s="99"/>
      <c r="S11" s="99"/>
      <c r="T11" s="99"/>
      <c r="U11" s="99"/>
      <c r="V11" s="99"/>
      <c r="W11" s="56"/>
      <c r="X11" s="45">
        <f>'C_Health Regions'!B5</f>
        <v>0</v>
      </c>
      <c r="Y11" s="12">
        <f>IF(X11=0,0,(C11/$X$11)*100000)</f>
        <v>0</v>
      </c>
      <c r="Z11" s="45">
        <f>'C_Health Regions'!D5</f>
        <v>0</v>
      </c>
      <c r="AA11" s="12">
        <f>IF(Z11=0,0,(D11/$Z$11)*100000)</f>
        <v>0</v>
      </c>
      <c r="AB11" s="45">
        <f>'C_Health Regions'!F5</f>
        <v>0</v>
      </c>
      <c r="AC11" s="12">
        <f>IF(AB11=0,0,(E11/$AB$11)*100000)</f>
        <v>0</v>
      </c>
      <c r="AD11" s="45">
        <f>'C_Health Regions'!H5</f>
        <v>0</v>
      </c>
      <c r="AE11" s="12">
        <f>IF(AD11=0,0,(F11/$AD$11)*100000)</f>
        <v>0</v>
      </c>
      <c r="AF11" s="45">
        <f>'C_Health Regions'!J5</f>
        <v>0</v>
      </c>
      <c r="AG11" s="12">
        <f>IF(AF11=0,0,(G11/$AF$11)*100000)</f>
        <v>0</v>
      </c>
      <c r="AH11" s="45">
        <f>'C_Health Regions'!L5</f>
        <v>0</v>
      </c>
      <c r="AI11" s="12">
        <f>IF(AH11=0,0,(H11/$AH$11)*100000)</f>
        <v>0</v>
      </c>
      <c r="AJ11" s="45">
        <f>'C_Health Regions'!N5</f>
        <v>0</v>
      </c>
      <c r="AK11" s="12">
        <f>IF(AJ11=0,0,(I11/$AJ$11)*100000)</f>
        <v>0</v>
      </c>
      <c r="AL11" s="45">
        <f>'C_Health Regions'!P5</f>
        <v>0</v>
      </c>
      <c r="AM11" s="12">
        <f>IF(AL11=0,0,(J11/$AL$11)*100000)</f>
        <v>0</v>
      </c>
      <c r="AN11" s="45">
        <f>'C_Health Regions'!R5</f>
        <v>0</v>
      </c>
      <c r="AO11" s="12">
        <f>IF(AN11=0,0,(K11/$AN$11)*100000)</f>
        <v>0</v>
      </c>
      <c r="AP11" s="45">
        <f>'C_Health Regions'!T5</f>
        <v>0</v>
      </c>
      <c r="AQ11" s="12">
        <f>IF(AP11=0,0,(L11/$AP11)*100000)</f>
        <v>0</v>
      </c>
      <c r="AR11" s="45">
        <f>'C_Health Regions'!V5</f>
        <v>0</v>
      </c>
      <c r="AS11" s="12">
        <f>IF(AR11=0,0,(M11/$AR$11)*100000)</f>
        <v>0</v>
      </c>
      <c r="AT11" s="45">
        <f>'C_Health Regions'!X5</f>
        <v>0</v>
      </c>
      <c r="AU11" s="12">
        <f>IF(AT11=0,0,(N11/$AT$11)*100000)</f>
        <v>0</v>
      </c>
      <c r="AV11" s="45">
        <f>'C_Health Regions'!Z5</f>
        <v>0</v>
      </c>
      <c r="AW11" s="12">
        <f>IF(AV11=0,0,(O11/$AV$11)*100000)</f>
        <v>0</v>
      </c>
      <c r="AX11" s="45">
        <f>'C_Health Regions'!AB5</f>
        <v>0</v>
      </c>
      <c r="AY11" s="12">
        <f>IF(AX11=0,0,(P11/$AX$11)*100000)</f>
        <v>0</v>
      </c>
      <c r="AZ11" s="45">
        <f>'C_Health Regions'!AD5</f>
        <v>0</v>
      </c>
      <c r="BA11" s="12">
        <f>IF(AZ11=0,0,(Q11/$AZ$11)*100000)</f>
        <v>0</v>
      </c>
      <c r="BB11" s="45">
        <f>'C_Health Regions'!AF5</f>
        <v>0</v>
      </c>
      <c r="BC11" s="12">
        <f>IF(BB11=0,0,(R11/$BB$11)*100000)</f>
        <v>0</v>
      </c>
      <c r="BD11" s="45">
        <f>'C_Health Regions'!AH5</f>
        <v>0</v>
      </c>
      <c r="BE11" s="12">
        <f>IF(BD11=0,0,(S11/$BD$11)*100000)</f>
        <v>0</v>
      </c>
      <c r="BF11" s="45">
        <f>'C_Health Regions'!AJ5</f>
        <v>0</v>
      </c>
      <c r="BG11" s="12">
        <f>IF(BF11=0,0,(T11/$BF$11)*100000)</f>
        <v>0</v>
      </c>
      <c r="BH11" s="45">
        <f>'C_Health Regions'!AL5</f>
        <v>0</v>
      </c>
      <c r="BI11" s="12">
        <f>IF(BH11=0,0,(U11/$BH$11)*100000)</f>
        <v>0</v>
      </c>
      <c r="BJ11" s="45">
        <f>'C_Health Regions'!AN5</f>
        <v>0</v>
      </c>
      <c r="BK11" s="12">
        <f>IF(BJ11=0,0,(V11/$BJ$11)*100000)</f>
        <v>0</v>
      </c>
      <c r="BL11" s="56"/>
    </row>
    <row r="12" spans="1:64" ht="13" x14ac:dyDescent="0.3">
      <c r="B12" s="92" t="str">
        <f>' B_Populations'!A10</f>
        <v>75-84</v>
      </c>
      <c r="C12" s="100"/>
      <c r="D12" s="100"/>
      <c r="E12" s="100"/>
      <c r="F12" s="100"/>
      <c r="G12" s="100"/>
      <c r="H12" s="100"/>
      <c r="I12" s="100"/>
      <c r="J12" s="100"/>
      <c r="K12" s="100"/>
      <c r="L12" s="100"/>
      <c r="M12" s="100"/>
      <c r="N12" s="100"/>
      <c r="O12" s="100"/>
      <c r="P12" s="101"/>
      <c r="Q12" s="101"/>
      <c r="R12" s="101"/>
      <c r="S12" s="101"/>
      <c r="T12" s="101"/>
      <c r="U12" s="101"/>
      <c r="V12" s="101"/>
      <c r="W12" s="56"/>
      <c r="X12" s="45">
        <f>'C_Health Regions'!B6</f>
        <v>0</v>
      </c>
      <c r="Y12" s="12">
        <f>IF(X12=0,0,(C12/$X$12)*100000)</f>
        <v>0</v>
      </c>
      <c r="Z12" s="45">
        <f>'C_Health Regions'!D6</f>
        <v>0</v>
      </c>
      <c r="AA12" s="12">
        <f>IF(Z12=0,0,(D12/$Z$12)*100000)</f>
        <v>0</v>
      </c>
      <c r="AB12" s="45">
        <f>'C_Health Regions'!F6</f>
        <v>0</v>
      </c>
      <c r="AC12" s="12">
        <f>IF(AB12=0,0,(E12/$AB$12)*100000)</f>
        <v>0</v>
      </c>
      <c r="AD12" s="45">
        <f>'C_Health Regions'!H6</f>
        <v>0</v>
      </c>
      <c r="AE12" s="12">
        <f>IF(AD12=0,0,(F12/$AD$12)*100000)</f>
        <v>0</v>
      </c>
      <c r="AF12" s="45">
        <f>'C_Health Regions'!J6</f>
        <v>0</v>
      </c>
      <c r="AG12" s="12">
        <f>IF(AF12=0,0,(G12/$AF$12)*100000)</f>
        <v>0</v>
      </c>
      <c r="AH12" s="45">
        <f>'C_Health Regions'!L6</f>
        <v>0</v>
      </c>
      <c r="AI12" s="12">
        <f>IF(AH12=0,0,(H12/$AH$12)*100000)</f>
        <v>0</v>
      </c>
      <c r="AJ12" s="45">
        <f>'C_Health Regions'!N6</f>
        <v>0</v>
      </c>
      <c r="AK12" s="12">
        <f>IF(AJ12=0,0,(I12/$AJ$12)*100000)</f>
        <v>0</v>
      </c>
      <c r="AL12" s="45">
        <f>'C_Health Regions'!P6</f>
        <v>0</v>
      </c>
      <c r="AM12" s="12">
        <f>IF(AL12=0,0,(J12/$AL$12)*100000)</f>
        <v>0</v>
      </c>
      <c r="AN12" s="45">
        <f>'C_Health Regions'!R6</f>
        <v>0</v>
      </c>
      <c r="AO12" s="12">
        <f>IF(AN12=0,0,(K12/$AN$12)*100000)</f>
        <v>0</v>
      </c>
      <c r="AP12" s="45">
        <f>'C_Health Regions'!T6</f>
        <v>0</v>
      </c>
      <c r="AQ12" s="12">
        <f t="shared" ref="AQ12:AQ14" si="0">IF(AP12=0,0,(L12/$AP12)*100000)</f>
        <v>0</v>
      </c>
      <c r="AR12" s="45">
        <f>'C_Health Regions'!V6</f>
        <v>0</v>
      </c>
      <c r="AS12" s="12">
        <f>IF(AR12=0,0,(M12/$AR$12)*100000)</f>
        <v>0</v>
      </c>
      <c r="AT12" s="45">
        <f>'C_Health Regions'!X6</f>
        <v>0</v>
      </c>
      <c r="AU12" s="12">
        <f>IF(AT12=0,0,(N12/$AT$12)*100000)</f>
        <v>0</v>
      </c>
      <c r="AV12" s="45">
        <f>'C_Health Regions'!Z6</f>
        <v>0</v>
      </c>
      <c r="AW12" s="12">
        <f>IF(AV12=0,0,(O12/$AV$12)*100000)</f>
        <v>0</v>
      </c>
      <c r="AX12" s="45">
        <f>'C_Health Regions'!AB6</f>
        <v>0</v>
      </c>
      <c r="AY12" s="12">
        <f>IF(AX12=0,0,(P12/$AX$12)*100000)</f>
        <v>0</v>
      </c>
      <c r="AZ12" s="45">
        <f>'C_Health Regions'!AD6</f>
        <v>0</v>
      </c>
      <c r="BA12" s="12">
        <f>IF(AZ12=0,0,(Q12/$AZ$12)*100000)</f>
        <v>0</v>
      </c>
      <c r="BB12" s="45">
        <f>'C_Health Regions'!AF6</f>
        <v>0</v>
      </c>
      <c r="BC12" s="12">
        <f>IF(BB12=0,0,(R12/$BB$12)*100000)</f>
        <v>0</v>
      </c>
      <c r="BD12" s="45">
        <f>'C_Health Regions'!AH6</f>
        <v>0</v>
      </c>
      <c r="BE12" s="12">
        <f>IF(BD12=0,0,(S12/$BD$12)*100000)</f>
        <v>0</v>
      </c>
      <c r="BF12" s="45">
        <f>'C_Health Regions'!AJ6</f>
        <v>0</v>
      </c>
      <c r="BG12" s="12">
        <f>IF(BF12=0,0,(T12/$BF$12)*100000)</f>
        <v>0</v>
      </c>
      <c r="BH12" s="45">
        <f>'C_Health Regions'!AL6</f>
        <v>0</v>
      </c>
      <c r="BI12" s="12">
        <f>IF(BH12=0,0,(U12/$BH$12)*100000)</f>
        <v>0</v>
      </c>
      <c r="BJ12" s="45">
        <f>'C_Health Regions'!AN6</f>
        <v>0</v>
      </c>
      <c r="BK12" s="12">
        <f>IF(BJ12=0,0,(V12/$BJ$12)*100000)</f>
        <v>0</v>
      </c>
      <c r="BL12" s="56"/>
    </row>
    <row r="13" spans="1:64" ht="13" x14ac:dyDescent="0.3">
      <c r="B13" s="92" t="str">
        <f>' B_Populations'!A11</f>
        <v>85+</v>
      </c>
      <c r="C13" s="100"/>
      <c r="D13" s="100"/>
      <c r="E13" s="100"/>
      <c r="F13" s="100"/>
      <c r="G13" s="100"/>
      <c r="H13" s="100"/>
      <c r="I13" s="100"/>
      <c r="J13" s="100"/>
      <c r="K13" s="100"/>
      <c r="L13" s="100"/>
      <c r="M13" s="100"/>
      <c r="N13" s="100"/>
      <c r="O13" s="100"/>
      <c r="P13" s="101"/>
      <c r="Q13" s="101"/>
      <c r="R13" s="101"/>
      <c r="S13" s="101"/>
      <c r="T13" s="101"/>
      <c r="U13" s="101"/>
      <c r="V13" s="101"/>
      <c r="W13" s="56"/>
      <c r="X13" s="45">
        <f>'C_Health Regions'!B7</f>
        <v>0</v>
      </c>
      <c r="Y13" s="12">
        <f>IF(X13=0,0,(C13/$X$13)*100000)</f>
        <v>0</v>
      </c>
      <c r="Z13" s="45">
        <f>'C_Health Regions'!D7</f>
        <v>0</v>
      </c>
      <c r="AA13" s="12">
        <f>IF(Z13=0,0,(D13/$Z$13)*100000)</f>
        <v>0</v>
      </c>
      <c r="AB13" s="45">
        <f>'C_Health Regions'!F7</f>
        <v>0</v>
      </c>
      <c r="AC13" s="12">
        <f>IF(AB13=0,0,(E13/$AB$13)*100000)</f>
        <v>0</v>
      </c>
      <c r="AD13" s="45">
        <f>'C_Health Regions'!H7</f>
        <v>0</v>
      </c>
      <c r="AE13" s="12">
        <f>IF(AD13=0,0,(F13/$AD$13)*100000)</f>
        <v>0</v>
      </c>
      <c r="AF13" s="45">
        <f>'C_Health Regions'!J7</f>
        <v>0</v>
      </c>
      <c r="AG13" s="12">
        <f>IF(AF13=0,0,(G13/$AF$13)*100000)</f>
        <v>0</v>
      </c>
      <c r="AH13" s="45">
        <f>'C_Health Regions'!L7</f>
        <v>0</v>
      </c>
      <c r="AI13" s="12">
        <f>IF(AH13=0,0,(H13/$AH$13)*100000)</f>
        <v>0</v>
      </c>
      <c r="AJ13" s="45">
        <f>'C_Health Regions'!N7</f>
        <v>0</v>
      </c>
      <c r="AK13" s="12">
        <f>IF(AJ13=0,0,(I13/$AJ$13)*100000)</f>
        <v>0</v>
      </c>
      <c r="AL13" s="45">
        <f>'C_Health Regions'!P7</f>
        <v>0</v>
      </c>
      <c r="AM13" s="12">
        <f>IF(AL13=0,0,(J13/$AL$13)*100000)</f>
        <v>0</v>
      </c>
      <c r="AN13" s="45">
        <f>'C_Health Regions'!R7</f>
        <v>0</v>
      </c>
      <c r="AO13" s="12">
        <f>IF(AN13=0,0,(K13/$AN$13)*100000)</f>
        <v>0</v>
      </c>
      <c r="AP13" s="45">
        <f>'C_Health Regions'!T7</f>
        <v>0</v>
      </c>
      <c r="AQ13" s="12">
        <f t="shared" si="0"/>
        <v>0</v>
      </c>
      <c r="AR13" s="45">
        <f>'C_Health Regions'!V7</f>
        <v>0</v>
      </c>
      <c r="AS13" s="12">
        <f>IF(AR13=0,0,(M13/$AR$13)*100000)</f>
        <v>0</v>
      </c>
      <c r="AT13" s="45">
        <f>'C_Health Regions'!X7</f>
        <v>0</v>
      </c>
      <c r="AU13" s="12">
        <f>IF(AT13=0,0,(N13/$AT$13)*100000)</f>
        <v>0</v>
      </c>
      <c r="AV13" s="45">
        <f>'C_Health Regions'!Z7</f>
        <v>0</v>
      </c>
      <c r="AW13" s="12">
        <f>IF(AV13=0,0,(O13/$AV$13)*100000)</f>
        <v>0</v>
      </c>
      <c r="AX13" s="45">
        <f>'C_Health Regions'!AB7</f>
        <v>0</v>
      </c>
      <c r="AY13" s="12">
        <f>IF(AX13=0,0,(P13/$AX$13)*100000)</f>
        <v>0</v>
      </c>
      <c r="AZ13" s="45">
        <f>'C_Health Regions'!AD7</f>
        <v>0</v>
      </c>
      <c r="BA13" s="12">
        <f>IF(AZ13=0,0,(Q13/$AZ$13)*100000)</f>
        <v>0</v>
      </c>
      <c r="BB13" s="45">
        <f>'C_Health Regions'!AF7</f>
        <v>0</v>
      </c>
      <c r="BC13" s="12">
        <f>IF(BB13=0,0,(R13/$BB$13)*100000)</f>
        <v>0</v>
      </c>
      <c r="BD13" s="45">
        <f>'C_Health Regions'!AH7</f>
        <v>0</v>
      </c>
      <c r="BE13" s="12">
        <f>IF(BD13=0,0,(S13/$BD$13)*100000)</f>
        <v>0</v>
      </c>
      <c r="BF13" s="45">
        <f>'C_Health Regions'!AJ7</f>
        <v>0</v>
      </c>
      <c r="BG13" s="12">
        <f>IF(BF13=0,0,(T13/$BF$13)*100000)</f>
        <v>0</v>
      </c>
      <c r="BH13" s="45">
        <f>'C_Health Regions'!AL7</f>
        <v>0</v>
      </c>
      <c r="BI13" s="12">
        <f>IF(BH13=0,0,(U13/$BH$13)*100000)</f>
        <v>0</v>
      </c>
      <c r="BJ13" s="45">
        <f>'C_Health Regions'!AN7</f>
        <v>0</v>
      </c>
      <c r="BK13" s="12">
        <f>IF(BJ13=0,0,(V13/$BJ$13)*100000)</f>
        <v>0</v>
      </c>
      <c r="BL13" s="56"/>
    </row>
    <row r="14" spans="1:64" ht="13" x14ac:dyDescent="0.3">
      <c r="B14" s="76" t="s">
        <v>107</v>
      </c>
      <c r="C14" s="100"/>
      <c r="D14" s="100"/>
      <c r="E14" s="100"/>
      <c r="F14" s="100"/>
      <c r="G14" s="100"/>
      <c r="H14" s="100"/>
      <c r="I14" s="100"/>
      <c r="J14" s="100"/>
      <c r="K14" s="100"/>
      <c r="L14" s="100"/>
      <c r="M14" s="100"/>
      <c r="N14" s="100"/>
      <c r="O14" s="100"/>
      <c r="P14" s="101"/>
      <c r="Q14" s="101"/>
      <c r="R14" s="101"/>
      <c r="S14" s="101"/>
      <c r="T14" s="101"/>
      <c r="U14" s="101"/>
      <c r="V14" s="101"/>
      <c r="X14" s="45">
        <f>'C_Health Regions'!B8</f>
        <v>0</v>
      </c>
      <c r="Y14" s="12">
        <f>IF(X14=0,0,(C14/$X$14)*100000)</f>
        <v>0</v>
      </c>
      <c r="Z14" s="45">
        <f>'C_Health Regions'!D8</f>
        <v>0</v>
      </c>
      <c r="AA14" s="12">
        <f>IF(Z14=0,0,(D14/$Z$14)*100000)</f>
        <v>0</v>
      </c>
      <c r="AB14" s="45">
        <f>'C_Health Regions'!F8</f>
        <v>0</v>
      </c>
      <c r="AC14" s="12">
        <f>IF(AB14=0,0,(E14/$AB$14)*100000)</f>
        <v>0</v>
      </c>
      <c r="AD14" s="45">
        <f>'C_Health Regions'!H8</f>
        <v>0</v>
      </c>
      <c r="AE14" s="12">
        <f>IF(AD14=0,0,(F14/$AD$14)*100000)</f>
        <v>0</v>
      </c>
      <c r="AF14" s="45">
        <f>'C_Health Regions'!J8</f>
        <v>0</v>
      </c>
      <c r="AG14" s="12">
        <f>IF(AF14=0,0,(G14/$AF$14)*100000)</f>
        <v>0</v>
      </c>
      <c r="AH14" s="45">
        <f>'C_Health Regions'!L8</f>
        <v>0</v>
      </c>
      <c r="AI14" s="12">
        <f>IF(AH14=0,0,(H14/$AH$14)*100000)</f>
        <v>0</v>
      </c>
      <c r="AJ14" s="45">
        <f>'C_Health Regions'!N8</f>
        <v>0</v>
      </c>
      <c r="AK14" s="12">
        <f>IF(AJ14=0,0,(I14/$AJ$14)*100000)</f>
        <v>0</v>
      </c>
      <c r="AL14" s="45">
        <f>'C_Health Regions'!P8</f>
        <v>0</v>
      </c>
      <c r="AM14" s="12">
        <f>IF(AL14=0,0,(J14/$AL$14)*100000)</f>
        <v>0</v>
      </c>
      <c r="AN14" s="45">
        <f>'C_Health Regions'!R8</f>
        <v>0</v>
      </c>
      <c r="AO14" s="12">
        <f>IF(AN14=0,0,(K14/$AN$14)*100000)</f>
        <v>0</v>
      </c>
      <c r="AP14" s="45">
        <f>'C_Health Regions'!T8</f>
        <v>0</v>
      </c>
      <c r="AQ14" s="12">
        <f t="shared" si="0"/>
        <v>0</v>
      </c>
      <c r="AR14" s="45">
        <f>'C_Health Regions'!V8</f>
        <v>0</v>
      </c>
      <c r="AS14" s="12">
        <f>IF(AR14=0,0,(M14/$AR$14)*100000)</f>
        <v>0</v>
      </c>
      <c r="AT14" s="45">
        <f>'C_Health Regions'!X8</f>
        <v>0</v>
      </c>
      <c r="AU14" s="12">
        <f>IF(AT14=0,0,(N14/$AT$14)*100000)</f>
        <v>0</v>
      </c>
      <c r="AV14" s="45">
        <f>'C_Health Regions'!Z8</f>
        <v>0</v>
      </c>
      <c r="AW14" s="12">
        <f>IF(AV14=0,0,(O14/$AV$14)*100000)</f>
        <v>0</v>
      </c>
      <c r="AX14" s="45">
        <f>'C_Health Regions'!AB8</f>
        <v>0</v>
      </c>
      <c r="AY14" s="12">
        <f>IF(AX14=0,0,(P14/$AX$14)*100000)</f>
        <v>0</v>
      </c>
      <c r="AZ14" s="45">
        <f>'C_Health Regions'!AD8</f>
        <v>0</v>
      </c>
      <c r="BA14" s="12">
        <f>IF(AZ14=0,0,(Q14/$AZ$14)*100000)</f>
        <v>0</v>
      </c>
      <c r="BB14" s="45">
        <f>'C_Health Regions'!AF8</f>
        <v>0</v>
      </c>
      <c r="BC14" s="12">
        <f>IF(BB14=0,0,(R14/$BB$14)*100000)</f>
        <v>0</v>
      </c>
      <c r="BD14" s="45">
        <f>'C_Health Regions'!AH8</f>
        <v>0</v>
      </c>
      <c r="BE14" s="12">
        <f>IF(BD14=0,0,(S14/$BD$14)*100000)</f>
        <v>0</v>
      </c>
      <c r="BF14" s="45">
        <f>'C_Health Regions'!AJ8</f>
        <v>0</v>
      </c>
      <c r="BG14" s="12">
        <f>IF(BF14=0,0,(T14/$BF$14)*100000)</f>
        <v>0</v>
      </c>
      <c r="BH14" s="45">
        <f>'C_Health Regions'!AL8</f>
        <v>0</v>
      </c>
      <c r="BI14" s="12">
        <f>IF(BH14=0,0,(U14/$BH$14)*100000)</f>
        <v>0</v>
      </c>
      <c r="BJ14" s="45">
        <f>'C_Health Regions'!AN8</f>
        <v>0</v>
      </c>
      <c r="BK14" s="12">
        <f>IF(BJ14=0,0,(V14/$BJ$14)*100000)</f>
        <v>0</v>
      </c>
    </row>
    <row r="16" spans="1:64" x14ac:dyDescent="0.25">
      <c r="B16" s="77"/>
    </row>
    <row r="17" spans="2:64" ht="13" x14ac:dyDescent="0.3">
      <c r="B17" s="40" t="s">
        <v>53</v>
      </c>
      <c r="C17" s="97" t="str">
        <f>'C_Health Regions'!B4</f>
        <v>Region 1</v>
      </c>
      <c r="D17" s="97" t="str">
        <f>'C_Health Regions'!D4</f>
        <v>Region 2</v>
      </c>
      <c r="E17" s="97" t="str">
        <f>'C_Health Regions'!F4</f>
        <v>Region 3</v>
      </c>
      <c r="F17" s="97" t="str">
        <f>'C_Health Regions'!H4</f>
        <v>Region 4</v>
      </c>
      <c r="G17" s="97" t="str">
        <f>'C_Health Regions'!J4</f>
        <v>Region 5</v>
      </c>
      <c r="H17" s="97" t="str">
        <f>'C_Health Regions'!L4</f>
        <v>Region 6</v>
      </c>
      <c r="I17" s="97" t="str">
        <f>'C_Health Regions'!N4</f>
        <v>Region 7</v>
      </c>
      <c r="J17" s="97" t="str">
        <f>'C_Health Regions'!P4</f>
        <v>Region 8</v>
      </c>
      <c r="K17" s="97" t="str">
        <f>'C_Health Regions'!R4</f>
        <v>Region 9</v>
      </c>
      <c r="L17" s="97" t="str">
        <f>'C_Health Regions'!T4</f>
        <v>Region 10</v>
      </c>
      <c r="M17" s="97" t="str">
        <f>'C_Health Regions'!V4</f>
        <v>Region 11</v>
      </c>
      <c r="N17" s="97" t="str">
        <f>'C_Health Regions'!X4</f>
        <v>Region 12</v>
      </c>
      <c r="O17" s="97" t="str">
        <f>'C_Health Regions'!Z4</f>
        <v>Region 13</v>
      </c>
      <c r="P17" s="97" t="str">
        <f>'C_Health Regions'!AB4</f>
        <v>Region 14</v>
      </c>
      <c r="Q17" s="97" t="str">
        <f>'C_Health Regions'!AD4</f>
        <v>Region 15</v>
      </c>
      <c r="R17" s="97" t="str">
        <f>'C_Health Regions'!AF4</f>
        <v>Region 16</v>
      </c>
      <c r="S17" s="97" t="str">
        <f>'C_Health Regions'!AH4</f>
        <v>Region 17</v>
      </c>
      <c r="T17" s="97" t="str">
        <f>'C_Health Regions'!AJ4</f>
        <v>Region 18</v>
      </c>
      <c r="U17" s="97" t="str">
        <f>'C_Health Regions'!AL4</f>
        <v>Region 19</v>
      </c>
      <c r="V17" s="97" t="str">
        <f>'C_Health Regions'!AN4</f>
        <v>Region 20</v>
      </c>
      <c r="W17" s="44"/>
      <c r="X17" s="45" t="str">
        <f>'C_Health Regions'!B4</f>
        <v>Region 1</v>
      </c>
      <c r="Y17" s="45" t="s">
        <v>103</v>
      </c>
      <c r="Z17" s="45" t="str">
        <f>'C_Health Regions'!D4</f>
        <v>Region 2</v>
      </c>
      <c r="AA17" s="45" t="s">
        <v>103</v>
      </c>
      <c r="AB17" s="45" t="str">
        <f>'C_Health Regions'!F4</f>
        <v>Region 3</v>
      </c>
      <c r="AC17" s="45" t="s">
        <v>103</v>
      </c>
      <c r="AD17" s="45" t="str">
        <f>'C_Health Regions'!H4</f>
        <v>Region 4</v>
      </c>
      <c r="AE17" s="45" t="s">
        <v>103</v>
      </c>
      <c r="AF17" s="45" t="str">
        <f>'C_Health Regions'!J4</f>
        <v>Region 5</v>
      </c>
      <c r="AG17" s="45" t="s">
        <v>103</v>
      </c>
      <c r="AH17" s="45" t="str">
        <f>'C_Health Regions'!L4</f>
        <v>Region 6</v>
      </c>
      <c r="AI17" s="45" t="s">
        <v>103</v>
      </c>
      <c r="AJ17" s="45" t="str">
        <f>'C_Health Regions'!N4</f>
        <v>Region 7</v>
      </c>
      <c r="AK17" s="45" t="s">
        <v>103</v>
      </c>
      <c r="AL17" s="45" t="str">
        <f>'C_Health Regions'!P4</f>
        <v>Region 8</v>
      </c>
      <c r="AM17" s="45" t="s">
        <v>103</v>
      </c>
      <c r="AN17" s="45" t="str">
        <f>'C_Health Regions'!R4</f>
        <v>Region 9</v>
      </c>
      <c r="AO17" s="45" t="s">
        <v>103</v>
      </c>
      <c r="AP17" s="45" t="str">
        <f>'C_Health Regions'!T4</f>
        <v>Region 10</v>
      </c>
      <c r="AQ17" s="45" t="s">
        <v>103</v>
      </c>
      <c r="AR17" s="45" t="str">
        <f>'C_Health Regions'!V4</f>
        <v>Region 11</v>
      </c>
      <c r="AS17" s="45" t="s">
        <v>103</v>
      </c>
      <c r="AT17" s="45" t="str">
        <f>'C_Health Regions'!X4</f>
        <v>Region 12</v>
      </c>
      <c r="AU17" s="45" t="s">
        <v>103</v>
      </c>
      <c r="AV17" s="45" t="str">
        <f>'C_Health Regions'!Z4</f>
        <v>Region 13</v>
      </c>
      <c r="AW17" s="45" t="s">
        <v>103</v>
      </c>
      <c r="AX17" s="45" t="str">
        <f>'C_Health Regions'!AB4</f>
        <v>Region 14</v>
      </c>
      <c r="AY17" s="45" t="s">
        <v>103</v>
      </c>
      <c r="AZ17" s="45" t="str">
        <f>'C_Health Regions'!AD4</f>
        <v>Region 15</v>
      </c>
      <c r="BA17" s="45" t="s">
        <v>103</v>
      </c>
      <c r="BB17" s="45" t="str">
        <f>'C_Health Regions'!AF4</f>
        <v>Region 16</v>
      </c>
      <c r="BC17" s="45" t="s">
        <v>103</v>
      </c>
      <c r="BD17" s="45" t="str">
        <f>'C_Health Regions'!AH4</f>
        <v>Region 17</v>
      </c>
      <c r="BE17" s="45" t="s">
        <v>103</v>
      </c>
      <c r="BF17" s="45" t="str">
        <f>'C_Health Regions'!AJ4</f>
        <v>Region 18</v>
      </c>
      <c r="BG17" s="45" t="s">
        <v>103</v>
      </c>
      <c r="BH17" s="45" t="str">
        <f>'C_Health Regions'!AL4</f>
        <v>Region 19</v>
      </c>
      <c r="BI17" s="45" t="s">
        <v>103</v>
      </c>
      <c r="BJ17" s="45" t="str">
        <f>'C_Health Regions'!AN4</f>
        <v>Region 20</v>
      </c>
      <c r="BK17" s="45" t="s">
        <v>103</v>
      </c>
      <c r="BL17" s="44"/>
    </row>
    <row r="18" spans="2:64" ht="13" x14ac:dyDescent="0.3">
      <c r="B18" s="49" t="str">
        <f>' B_Populations'!A9</f>
        <v>65-74</v>
      </c>
      <c r="C18" s="98"/>
      <c r="D18" s="98"/>
      <c r="E18" s="98"/>
      <c r="F18" s="98"/>
      <c r="G18" s="98"/>
      <c r="H18" s="98"/>
      <c r="I18" s="98"/>
      <c r="J18" s="98"/>
      <c r="K18" s="98"/>
      <c r="L18" s="98"/>
      <c r="M18" s="98"/>
      <c r="N18" s="98"/>
      <c r="O18" s="98"/>
      <c r="P18" s="99"/>
      <c r="Q18" s="99"/>
      <c r="R18" s="99"/>
      <c r="S18" s="99"/>
      <c r="T18" s="99"/>
      <c r="U18" s="99"/>
      <c r="V18" s="99"/>
      <c r="W18" s="56"/>
      <c r="X18" s="45">
        <f>'C_Health Regions'!B5</f>
        <v>0</v>
      </c>
      <c r="Y18" s="12">
        <f>IF(X18=0,0,(C18/$X$18)*100000)</f>
        <v>0</v>
      </c>
      <c r="Z18" s="45">
        <f>'C_Health Regions'!D5</f>
        <v>0</v>
      </c>
      <c r="AA18" s="12">
        <f>IF(Z18=0,0,(D18/$Z$18)*100000)</f>
        <v>0</v>
      </c>
      <c r="AB18" s="45">
        <f>'C_Health Regions'!F5</f>
        <v>0</v>
      </c>
      <c r="AC18" s="12">
        <f>IF(AB18=0,0,(E18/$AB$18)*100000)</f>
        <v>0</v>
      </c>
      <c r="AD18" s="45">
        <f>'C_Health Regions'!H5</f>
        <v>0</v>
      </c>
      <c r="AE18" s="12">
        <f>IF(AD18=0,0,(F18/$AD$18)*100000)</f>
        <v>0</v>
      </c>
      <c r="AF18" s="45">
        <f>'C_Health Regions'!J5</f>
        <v>0</v>
      </c>
      <c r="AG18" s="12">
        <f>IF(AF18=0,0,(G18/$AF$18)*100000)</f>
        <v>0</v>
      </c>
      <c r="AH18" s="45">
        <f>'C_Health Regions'!L5</f>
        <v>0</v>
      </c>
      <c r="AI18" s="12">
        <f>IF(AH18=0,0,(H18/$AH$18)*100000)</f>
        <v>0</v>
      </c>
      <c r="AJ18" s="45">
        <f>'C_Health Regions'!N5</f>
        <v>0</v>
      </c>
      <c r="AK18" s="12">
        <f>IF(AJ18=0,0,(I18/$AJ$18)*100000)</f>
        <v>0</v>
      </c>
      <c r="AL18" s="45">
        <f>'C_Health Regions'!P5</f>
        <v>0</v>
      </c>
      <c r="AM18" s="12">
        <f>IF(AL18=0,0,(J18/$AL$18)*100000)</f>
        <v>0</v>
      </c>
      <c r="AN18" s="45">
        <f>'C_Health Regions'!R5</f>
        <v>0</v>
      </c>
      <c r="AO18" s="12">
        <f>IF(AN18=0,0,(K18/$AN$18)*100000)</f>
        <v>0</v>
      </c>
      <c r="AP18" s="45">
        <f>'C_Health Regions'!T5</f>
        <v>0</v>
      </c>
      <c r="AQ18" s="12">
        <f>IF(AP18=0,0,(L18/$AP18)*100000)</f>
        <v>0</v>
      </c>
      <c r="AR18" s="45">
        <f>'C_Health Regions'!V5</f>
        <v>0</v>
      </c>
      <c r="AS18" s="12">
        <f>IF(AR18=0,0,(M18/$AR$18)*100000)</f>
        <v>0</v>
      </c>
      <c r="AT18" s="45">
        <f>'C_Health Regions'!X5</f>
        <v>0</v>
      </c>
      <c r="AU18" s="12">
        <f>IF(AT18=0,0,(N18/$AT$18)*100000)</f>
        <v>0</v>
      </c>
      <c r="AV18" s="45">
        <f>'C_Health Regions'!Z5</f>
        <v>0</v>
      </c>
      <c r="AW18" s="12">
        <f>IF(AV18=0,0,(O18/$AV$18)*100000)</f>
        <v>0</v>
      </c>
      <c r="AX18" s="45">
        <f>'C_Health Regions'!AB5</f>
        <v>0</v>
      </c>
      <c r="AY18" s="12">
        <f>IF(AX18=0,0,(P18/$AX$18)*100000)</f>
        <v>0</v>
      </c>
      <c r="AZ18" s="45">
        <f>'C_Health Regions'!AD5</f>
        <v>0</v>
      </c>
      <c r="BA18" s="12">
        <f>IF(AZ18=0,0,(Q18/$AZ$18)*100000)</f>
        <v>0</v>
      </c>
      <c r="BB18" s="45">
        <f>'C_Health Regions'!AF5</f>
        <v>0</v>
      </c>
      <c r="BC18" s="12">
        <f>IF(BB18=0,0,(R18/$BB$18)*100000)</f>
        <v>0</v>
      </c>
      <c r="BD18" s="45">
        <f>'C_Health Regions'!AH5</f>
        <v>0</v>
      </c>
      <c r="BE18" s="12">
        <f>IF(BD18=0,0,(S18/$BD$18)*100000)</f>
        <v>0</v>
      </c>
      <c r="BF18" s="45">
        <f>'C_Health Regions'!AJ5</f>
        <v>0</v>
      </c>
      <c r="BG18" s="12">
        <f>IF(BF18=0,0,(T18/$BF$18)*100000)</f>
        <v>0</v>
      </c>
      <c r="BH18" s="45">
        <f>'C_Health Regions'!AL5</f>
        <v>0</v>
      </c>
      <c r="BI18" s="12">
        <f>IF(BH18=0,0,(U18/$BH$18)*100000)</f>
        <v>0</v>
      </c>
      <c r="BJ18" s="45">
        <f>'C_Health Regions'!AN5</f>
        <v>0</v>
      </c>
      <c r="BK18" s="12">
        <f>IF(BJ18=0,0,(V18/$BJ$18)*100000)</f>
        <v>0</v>
      </c>
      <c r="BL18" s="56"/>
    </row>
    <row r="19" spans="2:64" ht="13" x14ac:dyDescent="0.3">
      <c r="B19" s="92" t="str">
        <f>' B_Populations'!A10</f>
        <v>75-84</v>
      </c>
      <c r="C19" s="100"/>
      <c r="D19" s="100"/>
      <c r="E19" s="100"/>
      <c r="F19" s="100"/>
      <c r="G19" s="100"/>
      <c r="H19" s="100"/>
      <c r="I19" s="100"/>
      <c r="J19" s="100"/>
      <c r="K19" s="100"/>
      <c r="L19" s="100"/>
      <c r="M19" s="100"/>
      <c r="N19" s="100"/>
      <c r="O19" s="100"/>
      <c r="P19" s="101"/>
      <c r="Q19" s="101"/>
      <c r="R19" s="101"/>
      <c r="S19" s="101"/>
      <c r="T19" s="101"/>
      <c r="U19" s="101"/>
      <c r="V19" s="101"/>
      <c r="W19" s="56"/>
      <c r="X19" s="45">
        <f>'C_Health Regions'!B6</f>
        <v>0</v>
      </c>
      <c r="Y19" s="12">
        <f>IF(X19=0,0,(C19/$X$19)*100000)</f>
        <v>0</v>
      </c>
      <c r="Z19" s="45">
        <f>'C_Health Regions'!D6</f>
        <v>0</v>
      </c>
      <c r="AA19" s="12">
        <f>IF(Z19=0,0,(D19/$Z$19)*100000)</f>
        <v>0</v>
      </c>
      <c r="AB19" s="45">
        <f>'C_Health Regions'!F6</f>
        <v>0</v>
      </c>
      <c r="AC19" s="12">
        <f>IF(AB19=0,0,(E19/$AB$19)*100000)</f>
        <v>0</v>
      </c>
      <c r="AD19" s="45">
        <f>'C_Health Regions'!H6</f>
        <v>0</v>
      </c>
      <c r="AE19" s="12">
        <f>IF(AD19=0,0,(F19/$AD$19)*100000)</f>
        <v>0</v>
      </c>
      <c r="AF19" s="45">
        <f>'C_Health Regions'!J6</f>
        <v>0</v>
      </c>
      <c r="AG19" s="12">
        <f>IF(AF19=0,0,(G19/$AF$19)*100000)</f>
        <v>0</v>
      </c>
      <c r="AH19" s="45">
        <f>'C_Health Regions'!L6</f>
        <v>0</v>
      </c>
      <c r="AI19" s="12">
        <f>IF(AH19=0,0,(H19/$AH$19)*100000)</f>
        <v>0</v>
      </c>
      <c r="AJ19" s="45">
        <f>'C_Health Regions'!N6</f>
        <v>0</v>
      </c>
      <c r="AK19" s="12">
        <f>IF(AJ19=0,0,(I19/$AJ$19)*100000)</f>
        <v>0</v>
      </c>
      <c r="AL19" s="45">
        <f>'C_Health Regions'!P6</f>
        <v>0</v>
      </c>
      <c r="AM19" s="12">
        <f>IF(AL19=0,0,(J19/$AL$19)*100000)</f>
        <v>0</v>
      </c>
      <c r="AN19" s="45">
        <f>'C_Health Regions'!R6</f>
        <v>0</v>
      </c>
      <c r="AO19" s="12">
        <f>IF(AN19=0,0,(K19/$AN$19)*100000)</f>
        <v>0</v>
      </c>
      <c r="AP19" s="45">
        <f>'C_Health Regions'!T6</f>
        <v>0</v>
      </c>
      <c r="AQ19" s="12">
        <f t="shared" ref="AQ19:AQ21" si="1">IF(AP19=0,0,(L19/$AP19)*100000)</f>
        <v>0</v>
      </c>
      <c r="AR19" s="45">
        <f>'C_Health Regions'!V6</f>
        <v>0</v>
      </c>
      <c r="AS19" s="12">
        <f>IF(AR19=0,0,(M19/$AR$19)*100000)</f>
        <v>0</v>
      </c>
      <c r="AT19" s="45">
        <f>'C_Health Regions'!X6</f>
        <v>0</v>
      </c>
      <c r="AU19" s="12">
        <f>IF(AT19=0,0,(N19/$AT$19)*100000)</f>
        <v>0</v>
      </c>
      <c r="AV19" s="45">
        <f>'C_Health Regions'!Z6</f>
        <v>0</v>
      </c>
      <c r="AW19" s="12">
        <f>IF(AV19=0,0,(O19/$AV$19)*100000)</f>
        <v>0</v>
      </c>
      <c r="AX19" s="45">
        <f>'C_Health Regions'!AB6</f>
        <v>0</v>
      </c>
      <c r="AY19" s="12">
        <f>IF(AX19=0,0,(P19/$AX$19)*100000)</f>
        <v>0</v>
      </c>
      <c r="AZ19" s="45">
        <f>'C_Health Regions'!AD6</f>
        <v>0</v>
      </c>
      <c r="BA19" s="12">
        <f>IF(AZ19=0,0,(Q19/$AZ$19)*100000)</f>
        <v>0</v>
      </c>
      <c r="BB19" s="45">
        <f>'C_Health Regions'!AF6</f>
        <v>0</v>
      </c>
      <c r="BC19" s="12">
        <f>IF(BB19=0,0,(R19/$BB$19)*100000)</f>
        <v>0</v>
      </c>
      <c r="BD19" s="45">
        <f>'C_Health Regions'!AH6</f>
        <v>0</v>
      </c>
      <c r="BE19" s="12">
        <f>IF(BD19=0,0,(S19/$BD$19)*100000)</f>
        <v>0</v>
      </c>
      <c r="BF19" s="45">
        <f>'C_Health Regions'!AJ6</f>
        <v>0</v>
      </c>
      <c r="BG19" s="12">
        <f>IF(BF19=0,0,(T19/$BF$19)*100000)</f>
        <v>0</v>
      </c>
      <c r="BH19" s="45">
        <f>'C_Health Regions'!AL6</f>
        <v>0</v>
      </c>
      <c r="BI19" s="12">
        <f>IF(BH19=0,0,(U19/$BH$19)*100000)</f>
        <v>0</v>
      </c>
      <c r="BJ19" s="45">
        <f>'C_Health Regions'!AN6</f>
        <v>0</v>
      </c>
      <c r="BK19" s="12">
        <f>IF(BJ19=0,0,(V19/$BJ$19)*100000)</f>
        <v>0</v>
      </c>
      <c r="BL19" s="56"/>
    </row>
    <row r="20" spans="2:64" ht="13" x14ac:dyDescent="0.3">
      <c r="B20" s="92" t="str">
        <f>' B_Populations'!A11</f>
        <v>85+</v>
      </c>
      <c r="C20" s="100"/>
      <c r="D20" s="100"/>
      <c r="E20" s="100"/>
      <c r="F20" s="100"/>
      <c r="G20" s="100"/>
      <c r="H20" s="100"/>
      <c r="I20" s="100"/>
      <c r="J20" s="100"/>
      <c r="K20" s="100"/>
      <c r="L20" s="100"/>
      <c r="M20" s="100"/>
      <c r="N20" s="100"/>
      <c r="O20" s="100"/>
      <c r="P20" s="101"/>
      <c r="Q20" s="101"/>
      <c r="R20" s="101"/>
      <c r="S20" s="101"/>
      <c r="T20" s="101"/>
      <c r="U20" s="101"/>
      <c r="V20" s="101"/>
      <c r="W20" s="56"/>
      <c r="X20" s="45">
        <f>'C_Health Regions'!B7</f>
        <v>0</v>
      </c>
      <c r="Y20" s="12">
        <f>IF(X20=0,0,(C20/$X$20)*100000)</f>
        <v>0</v>
      </c>
      <c r="Z20" s="45">
        <f>'C_Health Regions'!D7</f>
        <v>0</v>
      </c>
      <c r="AA20" s="12">
        <f>IF(Z20=0,0,(D20/$Z$20)*100000)</f>
        <v>0</v>
      </c>
      <c r="AB20" s="45">
        <f>'C_Health Regions'!F7</f>
        <v>0</v>
      </c>
      <c r="AC20" s="12">
        <f>IF(AB20=0,0,(E20/$AB$20)*100000)</f>
        <v>0</v>
      </c>
      <c r="AD20" s="45">
        <f>'C_Health Regions'!H7</f>
        <v>0</v>
      </c>
      <c r="AE20" s="12">
        <f>IF(AD20=0,0,(F20/$AD$20)*100000)</f>
        <v>0</v>
      </c>
      <c r="AF20" s="45">
        <f>'C_Health Regions'!J7</f>
        <v>0</v>
      </c>
      <c r="AG20" s="12">
        <f>IF(AF20=0,0,(G20/$AF$20)*100000)</f>
        <v>0</v>
      </c>
      <c r="AH20" s="45">
        <f>'C_Health Regions'!L7</f>
        <v>0</v>
      </c>
      <c r="AI20" s="12">
        <f>IF(AH20=0,0,(H20/$AH$20)*100000)</f>
        <v>0</v>
      </c>
      <c r="AJ20" s="45">
        <f>'C_Health Regions'!N7</f>
        <v>0</v>
      </c>
      <c r="AK20" s="12">
        <f>IF(AJ20=0,0,(I20/$AJ$20)*100000)</f>
        <v>0</v>
      </c>
      <c r="AL20" s="45">
        <f>'C_Health Regions'!P7</f>
        <v>0</v>
      </c>
      <c r="AM20" s="12">
        <f>IF(AL20=0,0,(J20/$AL$20)*100000)</f>
        <v>0</v>
      </c>
      <c r="AN20" s="45">
        <f>'C_Health Regions'!R7</f>
        <v>0</v>
      </c>
      <c r="AO20" s="12">
        <f>IF(AN20=0,0,(K20/$AN$20)*100000)</f>
        <v>0</v>
      </c>
      <c r="AP20" s="45">
        <f>'C_Health Regions'!T7</f>
        <v>0</v>
      </c>
      <c r="AQ20" s="12">
        <f t="shared" si="1"/>
        <v>0</v>
      </c>
      <c r="AR20" s="45">
        <f>'C_Health Regions'!V7</f>
        <v>0</v>
      </c>
      <c r="AS20" s="12">
        <f>IF(AR20=0,0,(M20/$AR$20)*100000)</f>
        <v>0</v>
      </c>
      <c r="AT20" s="45">
        <f>'C_Health Regions'!X7</f>
        <v>0</v>
      </c>
      <c r="AU20" s="12">
        <f>IF(AT20=0,0,(N20/$AT$20)*100000)</f>
        <v>0</v>
      </c>
      <c r="AV20" s="45">
        <f>'C_Health Regions'!Z7</f>
        <v>0</v>
      </c>
      <c r="AW20" s="12">
        <f>IF(AV20=0,0,(O20/$AV$20)*100000)</f>
        <v>0</v>
      </c>
      <c r="AX20" s="45">
        <f>'C_Health Regions'!AB7</f>
        <v>0</v>
      </c>
      <c r="AY20" s="12">
        <f>IF(AX20=0,0,(P20/$AX$20)*100000)</f>
        <v>0</v>
      </c>
      <c r="AZ20" s="45">
        <f>'C_Health Regions'!AD7</f>
        <v>0</v>
      </c>
      <c r="BA20" s="12">
        <f>IF(AZ20=0,0,(Q20/$AZ$20)*100000)</f>
        <v>0</v>
      </c>
      <c r="BB20" s="45">
        <f>'C_Health Regions'!AF7</f>
        <v>0</v>
      </c>
      <c r="BC20" s="12">
        <f>IF(BB20=0,0,(R20/$BB$20)*100000)</f>
        <v>0</v>
      </c>
      <c r="BD20" s="45">
        <f>'C_Health Regions'!AH7</f>
        <v>0</v>
      </c>
      <c r="BE20" s="12">
        <f>IF(BD20=0,0,(S20/$BD$20)*100000)</f>
        <v>0</v>
      </c>
      <c r="BF20" s="45">
        <f>'C_Health Regions'!AJ7</f>
        <v>0</v>
      </c>
      <c r="BG20" s="12">
        <f>IF(BF20=0,0,(T20/$BF$20)*100000)</f>
        <v>0</v>
      </c>
      <c r="BH20" s="45">
        <f>'C_Health Regions'!AL7</f>
        <v>0</v>
      </c>
      <c r="BI20" s="12">
        <f>IF(BH20=0,0,(U20/$BH$20)*100000)</f>
        <v>0</v>
      </c>
      <c r="BJ20" s="45">
        <f>'C_Health Regions'!AN7</f>
        <v>0</v>
      </c>
      <c r="BK20" s="12">
        <f>IF(BJ20=0,0,(V20/$BJ$20)*100000)</f>
        <v>0</v>
      </c>
      <c r="BL20" s="56"/>
    </row>
    <row r="21" spans="2:64" ht="13" x14ac:dyDescent="0.3">
      <c r="B21" s="82" t="s">
        <v>107</v>
      </c>
      <c r="C21" s="100"/>
      <c r="D21" s="100"/>
      <c r="E21" s="100"/>
      <c r="F21" s="100"/>
      <c r="G21" s="100"/>
      <c r="H21" s="100"/>
      <c r="I21" s="100"/>
      <c r="J21" s="100"/>
      <c r="K21" s="100"/>
      <c r="L21" s="100"/>
      <c r="M21" s="100"/>
      <c r="N21" s="100"/>
      <c r="O21" s="100"/>
      <c r="P21" s="101"/>
      <c r="Q21" s="101"/>
      <c r="R21" s="101"/>
      <c r="S21" s="101"/>
      <c r="T21" s="101"/>
      <c r="U21" s="101"/>
      <c r="V21" s="101"/>
      <c r="X21" s="45">
        <f>'C_Health Regions'!B8</f>
        <v>0</v>
      </c>
      <c r="Y21" s="12">
        <f>IF(X21=0,0,(C21/$X$21)*100000)</f>
        <v>0</v>
      </c>
      <c r="Z21" s="45">
        <f>'C_Health Regions'!D8</f>
        <v>0</v>
      </c>
      <c r="AA21" s="12">
        <f>IF(Z21=0,0,(D21/$Z$21)*100000)</f>
        <v>0</v>
      </c>
      <c r="AB21" s="45">
        <f>'C_Health Regions'!F8</f>
        <v>0</v>
      </c>
      <c r="AC21" s="12">
        <f>IF(AB21=0,0,(E21/$AB$21)*100000)</f>
        <v>0</v>
      </c>
      <c r="AD21" s="45">
        <f>'C_Health Regions'!H8</f>
        <v>0</v>
      </c>
      <c r="AE21" s="12">
        <f>IF(AD21=0,0,(F21/$AD$21)*100000)</f>
        <v>0</v>
      </c>
      <c r="AF21" s="45">
        <f>'C_Health Regions'!J8</f>
        <v>0</v>
      </c>
      <c r="AG21" s="12">
        <f>IF(AF21=0,0,(G21/$AF$21)*100000)</f>
        <v>0</v>
      </c>
      <c r="AH21" s="45">
        <f>'C_Health Regions'!L8</f>
        <v>0</v>
      </c>
      <c r="AI21" s="12">
        <f>IF(AH21=0,0,(H21/$AH$21)*100000)</f>
        <v>0</v>
      </c>
      <c r="AJ21" s="45">
        <f>'C_Health Regions'!N8</f>
        <v>0</v>
      </c>
      <c r="AK21" s="12">
        <f>IF(AJ21=0,0,(I21/$AJ$21)*100000)</f>
        <v>0</v>
      </c>
      <c r="AL21" s="45">
        <f>'C_Health Regions'!P8</f>
        <v>0</v>
      </c>
      <c r="AM21" s="12">
        <f>IF(AL21=0,0,(J21/$AL$21)*100000)</f>
        <v>0</v>
      </c>
      <c r="AN21" s="45">
        <f>'C_Health Regions'!R8</f>
        <v>0</v>
      </c>
      <c r="AO21" s="12">
        <f>IF(AN21=0,0,(K21/$AN$21)*100000)</f>
        <v>0</v>
      </c>
      <c r="AP21" s="45">
        <f>'C_Health Regions'!T8</f>
        <v>0</v>
      </c>
      <c r="AQ21" s="12">
        <f t="shared" si="1"/>
        <v>0</v>
      </c>
      <c r="AR21" s="45">
        <f>'C_Health Regions'!V8</f>
        <v>0</v>
      </c>
      <c r="AS21" s="12">
        <f>IF(AR21=0,0,(M21/$AR$21)*100000)</f>
        <v>0</v>
      </c>
      <c r="AT21" s="45">
        <f>'C_Health Regions'!X8</f>
        <v>0</v>
      </c>
      <c r="AU21" s="12">
        <f>IF(AT21=0,0,(N21/$AT$21)*100000)</f>
        <v>0</v>
      </c>
      <c r="AV21" s="45">
        <f>'C_Health Regions'!Z8</f>
        <v>0</v>
      </c>
      <c r="AW21" s="12">
        <f>IF(AV21=0,0,(O21/$AV$21)*100000)</f>
        <v>0</v>
      </c>
      <c r="AX21" s="45">
        <f>'C_Health Regions'!AB8</f>
        <v>0</v>
      </c>
      <c r="AY21" s="12">
        <f>IF(AX21=0,0,(P21/$AX$21)*100000)</f>
        <v>0</v>
      </c>
      <c r="AZ21" s="45">
        <f>'C_Health Regions'!AD8</f>
        <v>0</v>
      </c>
      <c r="BA21" s="12">
        <f>IF(AZ21=0,0,(Q21/$AZ$21)*100000)</f>
        <v>0</v>
      </c>
      <c r="BB21" s="45">
        <f>'C_Health Regions'!AF8</f>
        <v>0</v>
      </c>
      <c r="BC21" s="12">
        <f>IF(BB21=0,0,(R21/$BB$21)*100000)</f>
        <v>0</v>
      </c>
      <c r="BD21" s="45">
        <f>'C_Health Regions'!AH8</f>
        <v>0</v>
      </c>
      <c r="BE21" s="12">
        <f>IF(BD21=0,0,(S21/$BD$21)*100000)</f>
        <v>0</v>
      </c>
      <c r="BF21" s="45">
        <f>'C_Health Regions'!AJ8</f>
        <v>0</v>
      </c>
      <c r="BG21" s="12">
        <f>IF(BF21=0,0,(T21/$BF$21)*100000)</f>
        <v>0</v>
      </c>
      <c r="BH21" s="45">
        <f>'C_Health Regions'!AL8</f>
        <v>0</v>
      </c>
      <c r="BI21" s="12">
        <f>IF(BH21=0,0,(U21/$BH$21)*100000)</f>
        <v>0</v>
      </c>
      <c r="BJ21" s="45">
        <f>'C_Health Regions'!AN8</f>
        <v>0</v>
      </c>
      <c r="BK21" s="12">
        <f>IF(BJ21=0,0,(V21/$BJ$21)*100000)</f>
        <v>0</v>
      </c>
    </row>
  </sheetData>
  <mergeCells count="2">
    <mergeCell ref="B1:E1"/>
    <mergeCell ref="X1:Y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4C553-3649-46C5-8FE4-764F6001B5CB}">
  <dimension ref="A1:F22"/>
  <sheetViews>
    <sheetView topLeftCell="A3" zoomScale="80" zoomScaleNormal="80" workbookViewId="0">
      <selection activeCell="D26" sqref="D26"/>
    </sheetView>
  </sheetViews>
  <sheetFormatPr defaultRowHeight="13" x14ac:dyDescent="0.3"/>
  <cols>
    <col min="1" max="1" width="20.81640625" style="192" customWidth="1"/>
    <col min="2" max="16384" width="8.7265625" style="192"/>
  </cols>
  <sheetData>
    <row r="1" spans="1:6" x14ac:dyDescent="0.3">
      <c r="A1" s="191" t="s">
        <v>175</v>
      </c>
    </row>
    <row r="8" spans="1:6" ht="26" x14ac:dyDescent="0.3">
      <c r="A8" s="193" t="s">
        <v>135</v>
      </c>
      <c r="B8" s="192">
        <f>'D_Year 1'!A1</f>
        <v>0</v>
      </c>
      <c r="C8" s="192">
        <f>'E_Year 2'!A1</f>
        <v>0</v>
      </c>
      <c r="D8" s="192">
        <f>'F_Year 3'!A1</f>
        <v>0</v>
      </c>
      <c r="E8" s="192">
        <f>'G_Year 4'!A1</f>
        <v>0</v>
      </c>
      <c r="F8" s="192">
        <f>'H_Year 5'!A1</f>
        <v>0</v>
      </c>
    </row>
    <row r="9" spans="1:6" x14ac:dyDescent="0.3">
      <c r="A9" s="192" t="s">
        <v>65</v>
      </c>
      <c r="B9" s="192">
        <f>'D_Year 1'!AN4</f>
        <v>0</v>
      </c>
      <c r="C9" s="192">
        <f>'E_Year 2'!AM4</f>
        <v>0</v>
      </c>
      <c r="D9" s="192">
        <f>'F_Year 3'!AM4</f>
        <v>0</v>
      </c>
      <c r="E9" s="192">
        <f>'G_Year 4'!AM4</f>
        <v>0</v>
      </c>
      <c r="F9" s="192">
        <f>'H_Year 5'!AL4</f>
        <v>0</v>
      </c>
    </row>
    <row r="10" spans="1:6" x14ac:dyDescent="0.3">
      <c r="A10" s="192" t="s">
        <v>66</v>
      </c>
      <c r="B10" s="192">
        <f>'D_Year 1'!AN5</f>
        <v>0</v>
      </c>
      <c r="C10" s="192">
        <f>'E_Year 2'!AM5</f>
        <v>0</v>
      </c>
      <c r="D10" s="192">
        <f>'F_Year 3'!AM5</f>
        <v>0</v>
      </c>
      <c r="E10" s="192">
        <f>'G_Year 4'!AM5</f>
        <v>0</v>
      </c>
      <c r="F10" s="192">
        <f>'H_Year 5'!AL5</f>
        <v>0</v>
      </c>
    </row>
    <row r="11" spans="1:6" x14ac:dyDescent="0.3">
      <c r="A11" s="192" t="s">
        <v>67</v>
      </c>
      <c r="B11" s="192">
        <f>'D_Year 1'!AN6</f>
        <v>0</v>
      </c>
      <c r="C11" s="192">
        <f>'E_Year 2'!AM6</f>
        <v>0</v>
      </c>
      <c r="D11" s="192">
        <f>'F_Year 3'!AM6</f>
        <v>0</v>
      </c>
      <c r="E11" s="192">
        <f>'G_Year 4'!AM6</f>
        <v>0</v>
      </c>
      <c r="F11" s="192">
        <f>'H_Year 5'!AL6</f>
        <v>0</v>
      </c>
    </row>
    <row r="14" spans="1:6" x14ac:dyDescent="0.3">
      <c r="A14" s="191" t="s">
        <v>136</v>
      </c>
      <c r="B14" s="192">
        <f>'D_Year 1'!A1</f>
        <v>0</v>
      </c>
      <c r="C14" s="192">
        <f>'E_Year 2'!A1</f>
        <v>0</v>
      </c>
      <c r="D14" s="192">
        <f>'F_Year 3'!A1</f>
        <v>0</v>
      </c>
      <c r="E14" s="192">
        <f>'G_Year 4'!A1</f>
        <v>0</v>
      </c>
      <c r="F14" s="192">
        <f>'H_Year 5'!A1</f>
        <v>0</v>
      </c>
    </row>
    <row r="15" spans="1:6" x14ac:dyDescent="0.3">
      <c r="A15" s="192" t="s">
        <v>65</v>
      </c>
      <c r="B15" s="192">
        <f>'D_Year 1'!AN18</f>
        <v>0</v>
      </c>
      <c r="C15" s="192">
        <f>'E_Year 2'!AM18</f>
        <v>0</v>
      </c>
      <c r="D15" s="192">
        <f>'F_Year 3'!AM18</f>
        <v>0</v>
      </c>
      <c r="E15" s="192">
        <f>'G_Year 4'!AM18</f>
        <v>0</v>
      </c>
      <c r="F15" s="192">
        <f>'H_Year 5'!AL18</f>
        <v>0</v>
      </c>
    </row>
    <row r="16" spans="1:6" x14ac:dyDescent="0.3">
      <c r="A16" s="192" t="s">
        <v>66</v>
      </c>
      <c r="B16" s="192">
        <f>'D_Year 1'!AN19</f>
        <v>0</v>
      </c>
      <c r="C16" s="192">
        <f>'E_Year 2'!AM19</f>
        <v>0</v>
      </c>
      <c r="D16" s="192">
        <f>'F_Year 3'!AM19</f>
        <v>0</v>
      </c>
      <c r="E16" s="192">
        <f>'G_Year 4'!AM19</f>
        <v>0</v>
      </c>
      <c r="F16" s="192">
        <f>'H_Year 5'!AL19</f>
        <v>0</v>
      </c>
    </row>
    <row r="17" spans="1:6" x14ac:dyDescent="0.3">
      <c r="A17" s="192" t="s">
        <v>67</v>
      </c>
      <c r="B17" s="192">
        <f>'D_Year 1'!AN20</f>
        <v>0</v>
      </c>
      <c r="C17" s="192">
        <f>'E_Year 2'!AM20</f>
        <v>0</v>
      </c>
      <c r="D17" s="192">
        <f>'F_Year 3'!AM20</f>
        <v>0</v>
      </c>
      <c r="E17" s="192">
        <f>'G_Year 4'!AM20</f>
        <v>0</v>
      </c>
      <c r="F17" s="192">
        <f>'H_Year 5'!AL20</f>
        <v>0</v>
      </c>
    </row>
    <row r="19" spans="1:6" x14ac:dyDescent="0.3">
      <c r="A19" s="192" t="s">
        <v>217</v>
      </c>
      <c r="B19" s="192">
        <f>'D_Year 1'!A1</f>
        <v>0</v>
      </c>
      <c r="C19" s="192">
        <f>'E_Year 2'!A1</f>
        <v>0</v>
      </c>
      <c r="D19" s="192">
        <f>'F_Year 3'!A1</f>
        <v>0</v>
      </c>
      <c r="E19" s="192">
        <f>'G_Year 4'!A1</f>
        <v>0</v>
      </c>
      <c r="F19" s="192">
        <f>'H_Year 5'!A1</f>
        <v>0</v>
      </c>
    </row>
    <row r="20" spans="1:6" x14ac:dyDescent="0.3">
      <c r="A20" s="192" t="s">
        <v>65</v>
      </c>
      <c r="B20" s="192">
        <f>'D_Year 1'!AN11</f>
        <v>0</v>
      </c>
      <c r="C20" s="192">
        <f>'E_Year 2'!AM11</f>
        <v>0</v>
      </c>
      <c r="D20" s="192">
        <f>'F_Year 3'!AM11</f>
        <v>0</v>
      </c>
      <c r="E20" s="192">
        <f>'G_Year 4'!AM11</f>
        <v>0</v>
      </c>
      <c r="F20" s="192">
        <f>'H_Year 5'!AL11</f>
        <v>0</v>
      </c>
    </row>
    <row r="21" spans="1:6" x14ac:dyDescent="0.3">
      <c r="A21" s="192" t="s">
        <v>66</v>
      </c>
      <c r="B21" s="192">
        <f>'D_Year 1'!AN12</f>
        <v>0</v>
      </c>
      <c r="C21" s="192">
        <f>'E_Year 2'!AM12</f>
        <v>0</v>
      </c>
      <c r="D21" s="192">
        <f>'F_Year 3'!AM12</f>
        <v>0</v>
      </c>
      <c r="E21" s="192">
        <f>'G_Year 4'!AM12</f>
        <v>0</v>
      </c>
      <c r="F21" s="192">
        <f>'H_Year 5'!AL12</f>
        <v>0</v>
      </c>
    </row>
    <row r="22" spans="1:6" x14ac:dyDescent="0.3">
      <c r="A22" s="192" t="s">
        <v>67</v>
      </c>
      <c r="B22" s="192">
        <f>'D_Year 1'!AN13</f>
        <v>0</v>
      </c>
      <c r="C22" s="192">
        <f>'E_Year 2'!AM13</f>
        <v>0</v>
      </c>
      <c r="D22" s="192">
        <f>'F_Year 3'!AM13</f>
        <v>0</v>
      </c>
      <c r="E22" s="192">
        <f>'G_Year 4'!AM13</f>
        <v>0</v>
      </c>
      <c r="F22" s="192">
        <f>'H_Year 5'!AL13</f>
        <v>0</v>
      </c>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534D8-38A2-400C-9C8C-BD3A2D066E65}">
  <dimension ref="A1:B22"/>
  <sheetViews>
    <sheetView zoomScaleNormal="100" workbookViewId="0">
      <selection activeCell="C10" sqref="C10"/>
    </sheetView>
  </sheetViews>
  <sheetFormatPr defaultRowHeight="12.5" x14ac:dyDescent="0.25"/>
  <cols>
    <col min="1" max="1" width="22.81640625" customWidth="1"/>
    <col min="2" max="2" width="14" customWidth="1"/>
    <col min="3" max="3" width="15.453125" customWidth="1"/>
    <col min="4" max="4" width="11.453125" customWidth="1"/>
  </cols>
  <sheetData>
    <row r="1" spans="1:2" ht="14.5" x14ac:dyDescent="0.35">
      <c r="A1" s="102" t="s">
        <v>174</v>
      </c>
    </row>
    <row r="7" spans="1:2" ht="14.5" x14ac:dyDescent="0.35">
      <c r="A7" s="136" t="s">
        <v>129</v>
      </c>
      <c r="B7" s="136"/>
    </row>
    <row r="8" spans="1:2" ht="14.5" x14ac:dyDescent="0.35">
      <c r="A8" s="123"/>
      <c r="B8" s="123"/>
    </row>
    <row r="9" spans="1:2" ht="14.5" x14ac:dyDescent="0.35">
      <c r="A9" s="257" t="s">
        <v>131</v>
      </c>
      <c r="B9" s="258"/>
    </row>
    <row r="10" spans="1:2" ht="14.5" x14ac:dyDescent="0.35">
      <c r="A10" s="137" t="s">
        <v>167</v>
      </c>
      <c r="B10" s="138">
        <v>0.1</v>
      </c>
    </row>
    <row r="11" spans="1:2" ht="14.5" x14ac:dyDescent="0.35">
      <c r="A11" s="137" t="s">
        <v>134</v>
      </c>
      <c r="B11" s="138">
        <v>0.3</v>
      </c>
    </row>
    <row r="12" spans="1:2" ht="14.5" x14ac:dyDescent="0.35">
      <c r="A12" s="137" t="s">
        <v>130</v>
      </c>
      <c r="B12" s="138">
        <v>0.4</v>
      </c>
    </row>
    <row r="13" spans="1:2" ht="14.5" x14ac:dyDescent="0.35">
      <c r="A13" s="123"/>
      <c r="B13" s="123"/>
    </row>
    <row r="14" spans="1:2" ht="14.5" x14ac:dyDescent="0.35">
      <c r="A14" s="259" t="s">
        <v>132</v>
      </c>
      <c r="B14" s="259"/>
    </row>
    <row r="15" spans="1:2" ht="14.5" x14ac:dyDescent="0.35">
      <c r="A15" s="137" t="s">
        <v>167</v>
      </c>
      <c r="B15" s="138">
        <v>0.2</v>
      </c>
    </row>
    <row r="16" spans="1:2" ht="14.5" x14ac:dyDescent="0.35">
      <c r="A16" s="137" t="s">
        <v>134</v>
      </c>
      <c r="B16" s="138">
        <v>0.3</v>
      </c>
    </row>
    <row r="17" spans="1:2" ht="14.5" x14ac:dyDescent="0.35">
      <c r="A17" s="137" t="s">
        <v>130</v>
      </c>
      <c r="B17" s="138">
        <v>0.1</v>
      </c>
    </row>
    <row r="18" spans="1:2" ht="14.5" x14ac:dyDescent="0.35">
      <c r="A18" s="123"/>
      <c r="B18" s="123"/>
    </row>
    <row r="19" spans="1:2" ht="12.65" customHeight="1" x14ac:dyDescent="0.35">
      <c r="A19" s="260" t="s">
        <v>133</v>
      </c>
      <c r="B19" s="261"/>
    </row>
    <row r="20" spans="1:2" ht="14.5" x14ac:dyDescent="0.35">
      <c r="A20" s="137" t="s">
        <v>167</v>
      </c>
      <c r="B20" s="138">
        <v>0.3</v>
      </c>
    </row>
    <row r="21" spans="1:2" ht="14.5" x14ac:dyDescent="0.35">
      <c r="A21" s="137" t="s">
        <v>134</v>
      </c>
      <c r="B21" s="138">
        <v>0.3</v>
      </c>
    </row>
    <row r="22" spans="1:2" ht="14.5" x14ac:dyDescent="0.35">
      <c r="A22" s="137" t="s">
        <v>130</v>
      </c>
      <c r="B22" s="138">
        <v>0.3</v>
      </c>
    </row>
  </sheetData>
  <mergeCells count="3">
    <mergeCell ref="A9:B9"/>
    <mergeCell ref="A14:B14"/>
    <mergeCell ref="A19:B19"/>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AC26D-E57C-48D8-B466-743D1814FB04}">
  <dimension ref="A1:N29"/>
  <sheetViews>
    <sheetView workbookViewId="0">
      <selection sqref="A1:XFD1"/>
    </sheetView>
  </sheetViews>
  <sheetFormatPr defaultRowHeight="14.5" x14ac:dyDescent="0.35"/>
  <cols>
    <col min="1" max="1" width="22.1796875" style="123" customWidth="1"/>
    <col min="2" max="4" width="8.7265625" style="123"/>
    <col min="5" max="5" width="2.26953125" style="123" customWidth="1"/>
    <col min="6" max="6" width="16.453125" style="123" customWidth="1"/>
    <col min="7" max="9" width="8.7265625" style="123"/>
    <col min="10" max="10" width="2.36328125" style="123" customWidth="1"/>
    <col min="11" max="11" width="12.81640625" style="123" customWidth="1"/>
    <col min="12" max="16384" width="8.7265625" style="123"/>
  </cols>
  <sheetData>
    <row r="1" spans="1:14" x14ac:dyDescent="0.35">
      <c r="A1" s="102" t="s">
        <v>155</v>
      </c>
    </row>
    <row r="8" spans="1:14" x14ac:dyDescent="0.35">
      <c r="A8" s="123" t="s">
        <v>156</v>
      </c>
    </row>
    <row r="9" spans="1:14" ht="58" x14ac:dyDescent="0.35">
      <c r="A9" s="139" t="s">
        <v>137</v>
      </c>
      <c r="B9" s="123" t="s">
        <v>138</v>
      </c>
      <c r="C9" s="123" t="s">
        <v>103</v>
      </c>
      <c r="D9" s="123" t="s">
        <v>139</v>
      </c>
      <c r="E9" s="140"/>
      <c r="F9" s="139" t="s">
        <v>140</v>
      </c>
      <c r="G9" s="141" t="s">
        <v>138</v>
      </c>
      <c r="H9" s="141" t="s">
        <v>103</v>
      </c>
      <c r="I9" s="141" t="s">
        <v>139</v>
      </c>
      <c r="J9" s="140"/>
      <c r="K9" s="139" t="s">
        <v>141</v>
      </c>
      <c r="L9" s="141" t="s">
        <v>138</v>
      </c>
      <c r="M9" s="141" t="s">
        <v>103</v>
      </c>
      <c r="N9" s="141" t="s">
        <v>139</v>
      </c>
    </row>
    <row r="10" spans="1:14" x14ac:dyDescent="0.35">
      <c r="A10" s="123" t="str">
        <f>'C_Health Regions'!B4</f>
        <v>Region 1</v>
      </c>
      <c r="B10" s="123">
        <f>'I_Health Regions'!C7</f>
        <v>0</v>
      </c>
      <c r="C10" s="142">
        <f>'I_Health Regions'!Y7</f>
        <v>0</v>
      </c>
      <c r="D10" s="142">
        <f>RANK(C10,C$10:C$29)+COUNTIF($C$10:C10,C10)-1</f>
        <v>1</v>
      </c>
      <c r="E10" s="140"/>
      <c r="F10" s="123" t="str">
        <f>A10</f>
        <v>Region 1</v>
      </c>
      <c r="G10" s="123">
        <f>'I_Health Regions'!C14</f>
        <v>0</v>
      </c>
      <c r="H10" s="142">
        <f>'I_Health Regions'!Y14</f>
        <v>0</v>
      </c>
      <c r="I10" s="142">
        <f>RANK(H10,H$10:H$29)+COUNTIF($H$10:H10,H10)-1</f>
        <v>1</v>
      </c>
      <c r="J10" s="140"/>
      <c r="K10" s="123" t="str">
        <f>A10</f>
        <v>Region 1</v>
      </c>
      <c r="L10" s="123">
        <f>'I_Health Regions'!C21</f>
        <v>0</v>
      </c>
      <c r="M10" s="142">
        <f>'I_Health Regions'!Y21</f>
        <v>0</v>
      </c>
      <c r="N10" s="142">
        <f>RANK(M10,M$10:M$29)+COUNTIF($M$10:M10,M10)-1</f>
        <v>1</v>
      </c>
    </row>
    <row r="11" spans="1:14" x14ac:dyDescent="0.35">
      <c r="A11" s="123" t="str">
        <f>'C_Health Regions'!D4</f>
        <v>Region 2</v>
      </c>
      <c r="B11" s="123">
        <f>'I_Health Regions'!D7</f>
        <v>0</v>
      </c>
      <c r="C11" s="142">
        <f>'I_Health Regions'!AA7</f>
        <v>0</v>
      </c>
      <c r="D11" s="142">
        <f>RANK(C11,C$10:C$29)+COUNTIF($C$10:C11,C11)-1</f>
        <v>2</v>
      </c>
      <c r="E11" s="140"/>
      <c r="F11" s="123" t="str">
        <f t="shared" ref="F11:F29" si="0">A11</f>
        <v>Region 2</v>
      </c>
      <c r="G11" s="123">
        <f>'I_Health Regions'!D14</f>
        <v>0</v>
      </c>
      <c r="H11" s="142">
        <f>'I_Health Regions'!AA14</f>
        <v>0</v>
      </c>
      <c r="I11" s="142">
        <f>RANK(H11,H$10:H$29)+COUNTIF($H$10:H11,H11)-1</f>
        <v>2</v>
      </c>
      <c r="J11" s="140"/>
      <c r="K11" s="123" t="str">
        <f t="shared" ref="K11:K29" si="1">A11</f>
        <v>Region 2</v>
      </c>
      <c r="L11" s="123">
        <f>'I_Health Regions'!D21</f>
        <v>0</v>
      </c>
      <c r="M11" s="142">
        <f>'I_Health Regions'!AA21</f>
        <v>0</v>
      </c>
      <c r="N11" s="142">
        <f>RANK(M11,M$10:M$29)+COUNTIF($M$10:M11,M11)-1</f>
        <v>2</v>
      </c>
    </row>
    <row r="12" spans="1:14" x14ac:dyDescent="0.35">
      <c r="A12" s="123" t="str">
        <f>'C_Health Regions'!F4</f>
        <v>Region 3</v>
      </c>
      <c r="B12" s="123">
        <f>'I_Health Regions'!E7</f>
        <v>0</v>
      </c>
      <c r="C12" s="142">
        <f>'I_Health Regions'!AC7</f>
        <v>0</v>
      </c>
      <c r="D12" s="142">
        <f>RANK(C12,C$10:C$29)+COUNTIF($C$10:C12,C12)-1</f>
        <v>3</v>
      </c>
      <c r="E12" s="140"/>
      <c r="F12" s="123" t="str">
        <f t="shared" si="0"/>
        <v>Region 3</v>
      </c>
      <c r="G12" s="123">
        <f>'I_Health Regions'!E14</f>
        <v>0</v>
      </c>
      <c r="H12" s="142">
        <f>'I_Health Regions'!AC14</f>
        <v>0</v>
      </c>
      <c r="I12" s="142">
        <f>RANK(H12,H$10:H$29)+COUNTIF($H$10:H12,H12)-1</f>
        <v>3</v>
      </c>
      <c r="J12" s="140"/>
      <c r="K12" s="123" t="str">
        <f t="shared" si="1"/>
        <v>Region 3</v>
      </c>
      <c r="L12" s="123">
        <f>'I_Health Regions'!E21</f>
        <v>0</v>
      </c>
      <c r="M12" s="142">
        <f>'I_Health Regions'!AC21</f>
        <v>0</v>
      </c>
      <c r="N12" s="142">
        <f>RANK(M12,M$10:M$29)+COUNTIF($M$10:M12,M12)-1</f>
        <v>3</v>
      </c>
    </row>
    <row r="13" spans="1:14" x14ac:dyDescent="0.35">
      <c r="A13" s="123" t="str">
        <f>'C_Health Regions'!H4</f>
        <v>Region 4</v>
      </c>
      <c r="B13" s="123">
        <f>'I_Health Regions'!F7</f>
        <v>0</v>
      </c>
      <c r="C13" s="142">
        <f>'I_Health Regions'!AE7</f>
        <v>0</v>
      </c>
      <c r="D13" s="142">
        <f>RANK(C13,C$10:C$29)+COUNTIF($C$10:C13,C13)-1</f>
        <v>4</v>
      </c>
      <c r="E13" s="140"/>
      <c r="F13" s="123" t="str">
        <f t="shared" si="0"/>
        <v>Region 4</v>
      </c>
      <c r="G13" s="123">
        <f>'I_Health Regions'!F14</f>
        <v>0</v>
      </c>
      <c r="H13" s="142">
        <f>'I_Health Regions'!AE14</f>
        <v>0</v>
      </c>
      <c r="I13" s="142">
        <f>RANK(H13,H$10:H$29)+COUNTIF($H$10:H13,H13)-1</f>
        <v>4</v>
      </c>
      <c r="J13" s="140"/>
      <c r="K13" s="123" t="str">
        <f t="shared" si="1"/>
        <v>Region 4</v>
      </c>
      <c r="L13" s="123">
        <f>'I_Health Regions'!F21</f>
        <v>0</v>
      </c>
      <c r="M13" s="142">
        <f>'I_Health Regions'!AE21</f>
        <v>0</v>
      </c>
      <c r="N13" s="142">
        <f>RANK(M13,M$10:M$29)+COUNTIF($M$10:M13,M13)-1</f>
        <v>4</v>
      </c>
    </row>
    <row r="14" spans="1:14" x14ac:dyDescent="0.35">
      <c r="A14" s="123" t="str">
        <f>'C_Health Regions'!J4</f>
        <v>Region 5</v>
      </c>
      <c r="B14" s="123">
        <f>'I_Health Regions'!G7</f>
        <v>0</v>
      </c>
      <c r="C14" s="142">
        <f>'I_Health Regions'!AG7</f>
        <v>0</v>
      </c>
      <c r="D14" s="142">
        <f>RANK(C14,C$10:C$29)+COUNTIF($C$10:C14,C14)-1</f>
        <v>5</v>
      </c>
      <c r="E14" s="140"/>
      <c r="F14" s="123" t="str">
        <f t="shared" si="0"/>
        <v>Region 5</v>
      </c>
      <c r="G14" s="123">
        <f>'I_Health Regions'!G14</f>
        <v>0</v>
      </c>
      <c r="H14" s="142">
        <f>'I_Health Regions'!AG14</f>
        <v>0</v>
      </c>
      <c r="I14" s="142">
        <f>RANK(H14,H$10:H$29)+COUNTIF($H$10:H14,H14)-1</f>
        <v>5</v>
      </c>
      <c r="J14" s="140"/>
      <c r="K14" s="123" t="str">
        <f t="shared" si="1"/>
        <v>Region 5</v>
      </c>
      <c r="L14" s="123">
        <f>'I_Health Regions'!G21</f>
        <v>0</v>
      </c>
      <c r="M14" s="142">
        <f>'I_Health Regions'!AG21</f>
        <v>0</v>
      </c>
      <c r="N14" s="142">
        <f>RANK(M14,M$10:M$29)+COUNTIF($M$10:M14,M14)-1</f>
        <v>5</v>
      </c>
    </row>
    <row r="15" spans="1:14" x14ac:dyDescent="0.35">
      <c r="A15" s="123" t="str">
        <f>'C_Health Regions'!L4</f>
        <v>Region 6</v>
      </c>
      <c r="B15" s="123">
        <f>'I_Health Regions'!H7</f>
        <v>0</v>
      </c>
      <c r="C15" s="142">
        <f>'I_Health Regions'!AI7</f>
        <v>0</v>
      </c>
      <c r="D15" s="142">
        <f>RANK(C15,C$10:C$29)+COUNTIF($C$10:C15,C15)-1</f>
        <v>6</v>
      </c>
      <c r="E15" s="140"/>
      <c r="F15" s="123" t="str">
        <f t="shared" si="0"/>
        <v>Region 6</v>
      </c>
      <c r="G15" s="123">
        <f>'I_Health Regions'!H14</f>
        <v>0</v>
      </c>
      <c r="H15" s="142">
        <f>'I_Health Regions'!AI14</f>
        <v>0</v>
      </c>
      <c r="I15" s="142">
        <f>RANK(H15,H$10:H$29)+COUNTIF($H$10:H15,H15)-1</f>
        <v>6</v>
      </c>
      <c r="J15" s="140"/>
      <c r="K15" s="123" t="str">
        <f t="shared" si="1"/>
        <v>Region 6</v>
      </c>
      <c r="L15" s="123">
        <f>'I_Health Regions'!H21</f>
        <v>0</v>
      </c>
      <c r="M15" s="142">
        <f>'I_Health Regions'!AI21</f>
        <v>0</v>
      </c>
      <c r="N15" s="142">
        <f>RANK(M15,M$10:M$29)+COUNTIF($M$10:M15,M15)-1</f>
        <v>6</v>
      </c>
    </row>
    <row r="16" spans="1:14" x14ac:dyDescent="0.35">
      <c r="A16" s="123" t="str">
        <f>'C_Health Regions'!N4</f>
        <v>Region 7</v>
      </c>
      <c r="B16" s="123">
        <f>'I_Health Regions'!I7</f>
        <v>0</v>
      </c>
      <c r="C16" s="142">
        <f>'I_Health Regions'!AK7</f>
        <v>0</v>
      </c>
      <c r="D16" s="142">
        <f>RANK(C16,C$10:C$29)+COUNTIF($C$10:C16,C16)-1</f>
        <v>7</v>
      </c>
      <c r="E16" s="140"/>
      <c r="F16" s="123" t="str">
        <f t="shared" si="0"/>
        <v>Region 7</v>
      </c>
      <c r="G16" s="123">
        <f>'I_Health Regions'!I14</f>
        <v>0</v>
      </c>
      <c r="H16" s="142">
        <f>'I_Health Regions'!AK14</f>
        <v>0</v>
      </c>
      <c r="I16" s="142">
        <f>RANK(H16,H$10:H$29)+COUNTIF($H$10:H16,H16)-1</f>
        <v>7</v>
      </c>
      <c r="J16" s="140"/>
      <c r="K16" s="123" t="str">
        <f t="shared" si="1"/>
        <v>Region 7</v>
      </c>
      <c r="L16" s="123">
        <f>'I_Health Regions'!I21</f>
        <v>0</v>
      </c>
      <c r="M16" s="142">
        <f>'I_Health Regions'!AK21</f>
        <v>0</v>
      </c>
      <c r="N16" s="142">
        <f>RANK(M16,M$10:M$29)+COUNTIF($M$10:M16,M16)-1</f>
        <v>7</v>
      </c>
    </row>
    <row r="17" spans="1:14" x14ac:dyDescent="0.35">
      <c r="A17" s="123" t="str">
        <f>'C_Health Regions'!P4</f>
        <v>Region 8</v>
      </c>
      <c r="B17" s="123">
        <f>'I_Health Regions'!J7</f>
        <v>0</v>
      </c>
      <c r="C17" s="142">
        <f>'I_Health Regions'!AM7</f>
        <v>0</v>
      </c>
      <c r="D17" s="142">
        <f>RANK(C17,C$10:C$29)+COUNTIF($C$10:C17,C17)-1</f>
        <v>8</v>
      </c>
      <c r="E17" s="140"/>
      <c r="F17" s="123" t="str">
        <f t="shared" si="0"/>
        <v>Region 8</v>
      </c>
      <c r="G17" s="123">
        <f>'I_Health Regions'!J14</f>
        <v>0</v>
      </c>
      <c r="H17" s="142">
        <f>'I_Health Regions'!AM14</f>
        <v>0</v>
      </c>
      <c r="I17" s="142">
        <f>RANK(H17,H$10:H$29)+COUNTIF($H$10:H17,H17)-1</f>
        <v>8</v>
      </c>
      <c r="J17" s="140"/>
      <c r="K17" s="123" t="str">
        <f t="shared" si="1"/>
        <v>Region 8</v>
      </c>
      <c r="L17" s="123">
        <f>'I_Health Regions'!J21</f>
        <v>0</v>
      </c>
      <c r="M17" s="142">
        <f>'I_Health Regions'!AM21</f>
        <v>0</v>
      </c>
      <c r="N17" s="142">
        <f>RANK(M17,M$10:M$29)+COUNTIF($M$10:M17,M17)-1</f>
        <v>8</v>
      </c>
    </row>
    <row r="18" spans="1:14" x14ac:dyDescent="0.35">
      <c r="A18" s="123" t="str">
        <f>'C_Health Regions'!R4</f>
        <v>Region 9</v>
      </c>
      <c r="B18" s="123">
        <f>'I_Health Regions'!K7</f>
        <v>0</v>
      </c>
      <c r="C18" s="123">
        <f>'I_Health Regions'!AN7</f>
        <v>0</v>
      </c>
      <c r="D18" s="142">
        <f>RANK(C18,C$10:C$29)+COUNTIF($C$10:C18,C18)-1</f>
        <v>9</v>
      </c>
      <c r="E18" s="140"/>
      <c r="F18" s="123" t="str">
        <f t="shared" si="0"/>
        <v>Region 9</v>
      </c>
      <c r="G18" s="123">
        <f>'I_Health Regions'!K14</f>
        <v>0</v>
      </c>
      <c r="H18" s="142">
        <f>'I_Health Regions'!AO14</f>
        <v>0</v>
      </c>
      <c r="I18" s="142">
        <f>RANK(H18,H$10:H$29)+COUNTIF($H$10:H18,H18)-1</f>
        <v>9</v>
      </c>
      <c r="J18" s="140"/>
      <c r="K18" s="123" t="str">
        <f t="shared" si="1"/>
        <v>Region 9</v>
      </c>
      <c r="L18" s="123">
        <f>'I_Health Regions'!K21</f>
        <v>0</v>
      </c>
      <c r="M18" s="142">
        <f>'I_Health Regions'!AO21</f>
        <v>0</v>
      </c>
      <c r="N18" s="142">
        <f>RANK(M18,M$10:M$29)+COUNTIF($M$10:M18,M18)-1</f>
        <v>9</v>
      </c>
    </row>
    <row r="19" spans="1:14" x14ac:dyDescent="0.35">
      <c r="A19" s="123" t="str">
        <f>'C_Health Regions'!T4</f>
        <v>Region 10</v>
      </c>
      <c r="B19" s="123">
        <f>'I_Health Regions'!L7</f>
        <v>0</v>
      </c>
      <c r="C19" s="142">
        <f>'I_Health Regions'!AQ7</f>
        <v>0</v>
      </c>
      <c r="D19" s="142">
        <f>RANK(C19,C$10:C$29)+COUNTIF($C$10:C19,C19)-1</f>
        <v>10</v>
      </c>
      <c r="E19" s="140"/>
      <c r="F19" s="123" t="str">
        <f t="shared" si="0"/>
        <v>Region 10</v>
      </c>
      <c r="G19" s="123">
        <f>'I_Health Regions'!L14</f>
        <v>0</v>
      </c>
      <c r="H19" s="142">
        <f>'I_Health Regions'!AQ14</f>
        <v>0</v>
      </c>
      <c r="I19" s="142">
        <f>RANK(H19,H$10:H$29)+COUNTIF($H$10:H19,H19)-1</f>
        <v>10</v>
      </c>
      <c r="J19" s="140"/>
      <c r="K19" s="123" t="str">
        <f t="shared" si="1"/>
        <v>Region 10</v>
      </c>
      <c r="L19" s="123">
        <f>'I_Health Regions'!L21</f>
        <v>0</v>
      </c>
      <c r="M19" s="142">
        <f>'I_Health Regions'!AQ21</f>
        <v>0</v>
      </c>
      <c r="N19" s="142">
        <f>RANK(M19,M$10:M$29)+COUNTIF($M$10:M19,M19)-1</f>
        <v>10</v>
      </c>
    </row>
    <row r="20" spans="1:14" x14ac:dyDescent="0.35">
      <c r="A20" s="123" t="str">
        <f>'C_Health Regions'!V4</f>
        <v>Region 11</v>
      </c>
      <c r="B20" s="123">
        <f>'I_Health Regions'!M7</f>
        <v>0</v>
      </c>
      <c r="C20" s="142">
        <f>'I_Health Regions'!AS7</f>
        <v>0</v>
      </c>
      <c r="D20" s="142">
        <f>RANK(C20,C$10:C$29)+COUNTIF($C$10:C20,C20)-1</f>
        <v>11</v>
      </c>
      <c r="E20" s="140"/>
      <c r="F20" s="123" t="str">
        <f t="shared" si="0"/>
        <v>Region 11</v>
      </c>
      <c r="G20" s="123">
        <f>'I_Health Regions'!M14</f>
        <v>0</v>
      </c>
      <c r="H20" s="142">
        <f>'I_Health Regions'!AS14</f>
        <v>0</v>
      </c>
      <c r="I20" s="142">
        <f>RANK(H20,H$10:H$29)+COUNTIF($H$10:H20,H20)-1</f>
        <v>11</v>
      </c>
      <c r="J20" s="140"/>
      <c r="K20" s="123" t="str">
        <f t="shared" si="1"/>
        <v>Region 11</v>
      </c>
      <c r="L20" s="123">
        <f>'I_Health Regions'!M21</f>
        <v>0</v>
      </c>
      <c r="M20" s="142">
        <f>'I_Health Regions'!AS21</f>
        <v>0</v>
      </c>
      <c r="N20" s="142">
        <f>RANK(M20,M$10:M$29)+COUNTIF($M$10:M20,M20)-1</f>
        <v>11</v>
      </c>
    </row>
    <row r="21" spans="1:14" x14ac:dyDescent="0.35">
      <c r="A21" s="123" t="str">
        <f>'C_Health Regions'!X4</f>
        <v>Region 12</v>
      </c>
      <c r="B21" s="123">
        <f>'I_Health Regions'!N7</f>
        <v>0</v>
      </c>
      <c r="C21" s="142">
        <f>'I_Health Regions'!AU7</f>
        <v>0</v>
      </c>
      <c r="D21" s="142">
        <f>RANK(C21,C$10:C$29)+COUNTIF($C$10:C21,C21)-1</f>
        <v>12</v>
      </c>
      <c r="E21" s="140"/>
      <c r="F21" s="123" t="str">
        <f t="shared" si="0"/>
        <v>Region 12</v>
      </c>
      <c r="G21" s="123">
        <f>'I_Health Regions'!N14</f>
        <v>0</v>
      </c>
      <c r="H21" s="142">
        <f>'I_Health Regions'!AU14</f>
        <v>0</v>
      </c>
      <c r="I21" s="142">
        <f>RANK(H21,H$10:H$29)+COUNTIF($H$10:H21,H21)-1</f>
        <v>12</v>
      </c>
      <c r="J21" s="140"/>
      <c r="K21" s="123" t="str">
        <f t="shared" si="1"/>
        <v>Region 12</v>
      </c>
      <c r="L21" s="123">
        <f>'I_Health Regions'!N21</f>
        <v>0</v>
      </c>
      <c r="M21" s="142">
        <f>'I_Health Regions'!AU21</f>
        <v>0</v>
      </c>
      <c r="N21" s="142">
        <f>RANK(M21,M$10:M$29)+COUNTIF($M$10:M21,M21)-1</f>
        <v>12</v>
      </c>
    </row>
    <row r="22" spans="1:14" x14ac:dyDescent="0.35">
      <c r="A22" s="123" t="str">
        <f>'C_Health Regions'!Z4</f>
        <v>Region 13</v>
      </c>
      <c r="B22" s="123">
        <f>'I_Health Regions'!O7</f>
        <v>0</v>
      </c>
      <c r="C22" s="142">
        <f>'I_Health Regions'!AW7</f>
        <v>0</v>
      </c>
      <c r="D22" s="142">
        <f>RANK(C22,C$10:C$29)+COUNTIF($C$10:C22,C22)-1</f>
        <v>13</v>
      </c>
      <c r="E22" s="140"/>
      <c r="F22" s="123" t="str">
        <f t="shared" si="0"/>
        <v>Region 13</v>
      </c>
      <c r="G22" s="123">
        <f>'I_Health Regions'!O14</f>
        <v>0</v>
      </c>
      <c r="H22" s="142">
        <f>'I_Health Regions'!AW14</f>
        <v>0</v>
      </c>
      <c r="I22" s="142">
        <f>RANK(H22,H$10:H$29)+COUNTIF($H$10:H22,H22)-1</f>
        <v>13</v>
      </c>
      <c r="J22" s="140"/>
      <c r="K22" s="123" t="str">
        <f t="shared" si="1"/>
        <v>Region 13</v>
      </c>
      <c r="L22" s="123">
        <f>'I_Health Regions'!O21</f>
        <v>0</v>
      </c>
      <c r="M22" s="142">
        <f>'I_Health Regions'!AW21</f>
        <v>0</v>
      </c>
      <c r="N22" s="142">
        <f>RANK(M22,M$10:M$29)+COUNTIF($M$10:M22,M22)-1</f>
        <v>13</v>
      </c>
    </row>
    <row r="23" spans="1:14" x14ac:dyDescent="0.35">
      <c r="A23" s="123" t="str">
        <f>'C_Health Regions'!AB4</f>
        <v>Region 14</v>
      </c>
      <c r="B23" s="123">
        <f>'I_Health Regions'!P7</f>
        <v>0</v>
      </c>
      <c r="C23" s="142">
        <f>'I_Health Regions'!AY7</f>
        <v>0</v>
      </c>
      <c r="D23" s="142">
        <f>RANK(C23,C$10:C$29)+COUNTIF($C$10:C23,C23)-1</f>
        <v>14</v>
      </c>
      <c r="E23" s="140"/>
      <c r="F23" s="123" t="str">
        <f t="shared" si="0"/>
        <v>Region 14</v>
      </c>
      <c r="G23" s="123">
        <f>'I_Health Regions'!P14</f>
        <v>0</v>
      </c>
      <c r="H23" s="142">
        <f>'I_Health Regions'!AY14</f>
        <v>0</v>
      </c>
      <c r="I23" s="142">
        <f>RANK(H23,H$10:H$29)+COUNTIF($H$10:H23,H23)-1</f>
        <v>14</v>
      </c>
      <c r="J23" s="140"/>
      <c r="K23" s="123" t="str">
        <f t="shared" si="1"/>
        <v>Region 14</v>
      </c>
      <c r="L23" s="123">
        <f>'I_Health Regions'!P21</f>
        <v>0</v>
      </c>
      <c r="M23" s="142">
        <f>'I_Health Regions'!AY21</f>
        <v>0</v>
      </c>
      <c r="N23" s="142">
        <f>RANK(M23,M$10:M$29)+COUNTIF($M$10:M23,M23)-1</f>
        <v>14</v>
      </c>
    </row>
    <row r="24" spans="1:14" x14ac:dyDescent="0.35">
      <c r="A24" s="123" t="str">
        <f>'C_Health Regions'!AD4</f>
        <v>Region 15</v>
      </c>
      <c r="B24" s="123">
        <f>'I_Health Regions'!Q7</f>
        <v>0</v>
      </c>
      <c r="C24" s="142">
        <f>'I_Health Regions'!BA7</f>
        <v>0</v>
      </c>
      <c r="D24" s="142">
        <f>RANK(C24,C$10:C$29)+COUNTIF($C$10:C24,C24)-1</f>
        <v>15</v>
      </c>
      <c r="E24" s="140"/>
      <c r="F24" s="123" t="str">
        <f t="shared" si="0"/>
        <v>Region 15</v>
      </c>
      <c r="G24" s="123">
        <f>'I_Health Regions'!Q14</f>
        <v>0</v>
      </c>
      <c r="H24" s="142">
        <f>'I_Health Regions'!BA14</f>
        <v>0</v>
      </c>
      <c r="I24" s="142">
        <f>RANK(H24,H$10:H$29)+COUNTIF($H$10:H24,H24)-1</f>
        <v>15</v>
      </c>
      <c r="J24" s="140"/>
      <c r="K24" s="123" t="str">
        <f t="shared" si="1"/>
        <v>Region 15</v>
      </c>
      <c r="L24" s="123">
        <f>'I_Health Regions'!Q21</f>
        <v>0</v>
      </c>
      <c r="M24" s="142">
        <f>'I_Health Regions'!BA21</f>
        <v>0</v>
      </c>
      <c r="N24" s="142">
        <f>RANK(M24,M$10:M$29)+COUNTIF($M$10:M24,M24)-1</f>
        <v>15</v>
      </c>
    </row>
    <row r="25" spans="1:14" x14ac:dyDescent="0.35">
      <c r="A25" s="123" t="str">
        <f>'C_Health Regions'!AF4</f>
        <v>Region 16</v>
      </c>
      <c r="B25" s="123">
        <f>'I_Health Regions'!R7</f>
        <v>0</v>
      </c>
      <c r="C25" s="142">
        <f>'I_Health Regions'!BC7</f>
        <v>0</v>
      </c>
      <c r="D25" s="142">
        <f>RANK(C25,C$10:C$29)+COUNTIF($C$10:C25,C25)-1</f>
        <v>16</v>
      </c>
      <c r="E25" s="140"/>
      <c r="F25" s="123" t="str">
        <f t="shared" si="0"/>
        <v>Region 16</v>
      </c>
      <c r="G25" s="123">
        <f>'I_Health Regions'!R14</f>
        <v>0</v>
      </c>
      <c r="H25" s="142">
        <f>'I_Health Regions'!BC14</f>
        <v>0</v>
      </c>
      <c r="I25" s="142">
        <f>RANK(H25,H$10:H$29)+COUNTIF($H$10:H25,H25)-1</f>
        <v>16</v>
      </c>
      <c r="J25" s="140"/>
      <c r="K25" s="123" t="str">
        <f t="shared" si="1"/>
        <v>Region 16</v>
      </c>
      <c r="L25" s="123">
        <f>'I_Health Regions'!R21</f>
        <v>0</v>
      </c>
      <c r="M25" s="142">
        <f>'I_Health Regions'!BC21</f>
        <v>0</v>
      </c>
      <c r="N25" s="142">
        <f>RANK(M25,M$10:M$29)+COUNTIF($M$10:M25,M25)-1</f>
        <v>16</v>
      </c>
    </row>
    <row r="26" spans="1:14" x14ac:dyDescent="0.35">
      <c r="A26" s="123" t="str">
        <f>'C_Health Regions'!AH4</f>
        <v>Region 17</v>
      </c>
      <c r="B26" s="123">
        <f>'I_Health Regions'!S7</f>
        <v>0</v>
      </c>
      <c r="C26" s="142">
        <f>'I_Health Regions'!BE7</f>
        <v>0</v>
      </c>
      <c r="D26" s="142">
        <f>RANK(C26,C$10:C$29)+COUNTIF($C$10:C26,C26)-1</f>
        <v>17</v>
      </c>
      <c r="E26" s="140"/>
      <c r="F26" s="123" t="str">
        <f t="shared" si="0"/>
        <v>Region 17</v>
      </c>
      <c r="G26" s="123">
        <f>'I_Health Regions'!S14</f>
        <v>0</v>
      </c>
      <c r="H26" s="142">
        <f>'I_Health Regions'!BE14</f>
        <v>0</v>
      </c>
      <c r="I26" s="142">
        <f>RANK(H26,H$10:H$29)+COUNTIF($H$10:H26,H26)-1</f>
        <v>17</v>
      </c>
      <c r="J26" s="140"/>
      <c r="K26" s="123" t="str">
        <f t="shared" si="1"/>
        <v>Region 17</v>
      </c>
      <c r="L26" s="123">
        <f>'I_Health Regions'!S21</f>
        <v>0</v>
      </c>
      <c r="M26" s="142">
        <f>'I_Health Regions'!BE21</f>
        <v>0</v>
      </c>
      <c r="N26" s="142">
        <f>RANK(M26,M$10:M$29)+COUNTIF($M$10:M26,M26)-1</f>
        <v>17</v>
      </c>
    </row>
    <row r="27" spans="1:14" x14ac:dyDescent="0.35">
      <c r="A27" s="123" t="str">
        <f>'C_Health Regions'!AJ4</f>
        <v>Region 18</v>
      </c>
      <c r="B27" s="123">
        <f>'I_Health Regions'!T7</f>
        <v>0</v>
      </c>
      <c r="C27" s="142">
        <f>'I_Health Regions'!BG7</f>
        <v>0</v>
      </c>
      <c r="D27" s="142">
        <f>RANK(C27,C$10:C$29)+COUNTIF($C$10:C27,C27)-1</f>
        <v>18</v>
      </c>
      <c r="E27" s="140"/>
      <c r="F27" s="123" t="str">
        <f t="shared" si="0"/>
        <v>Region 18</v>
      </c>
      <c r="G27" s="123">
        <f>'I_Health Regions'!T14</f>
        <v>0</v>
      </c>
      <c r="H27" s="142">
        <f>'I_Health Regions'!BG14</f>
        <v>0</v>
      </c>
      <c r="I27" s="142">
        <f>RANK(H27,H$10:H$29)+COUNTIF($H$10:H27,H27)-1</f>
        <v>18</v>
      </c>
      <c r="J27" s="140"/>
      <c r="K27" s="123" t="str">
        <f t="shared" si="1"/>
        <v>Region 18</v>
      </c>
      <c r="L27" s="123">
        <f>'I_Health Regions'!T21</f>
        <v>0</v>
      </c>
      <c r="M27" s="142">
        <f>'I_Health Regions'!BG21</f>
        <v>0</v>
      </c>
      <c r="N27" s="142">
        <f>RANK(M27,M$10:M$29)+COUNTIF($M$10:M27,M27)-1</f>
        <v>18</v>
      </c>
    </row>
    <row r="28" spans="1:14" x14ac:dyDescent="0.35">
      <c r="A28" s="123" t="str">
        <f>'C_Health Regions'!AL4</f>
        <v>Region 19</v>
      </c>
      <c r="B28" s="123">
        <f>'I_Health Regions'!U7</f>
        <v>0</v>
      </c>
      <c r="C28" s="142">
        <f>'I_Health Regions'!BI7</f>
        <v>0</v>
      </c>
      <c r="D28" s="142">
        <f>RANK(C28,C$10:C$29)+COUNTIF($C$10:C28,C28)-1</f>
        <v>19</v>
      </c>
      <c r="E28" s="140"/>
      <c r="F28" s="123" t="str">
        <f t="shared" si="0"/>
        <v>Region 19</v>
      </c>
      <c r="G28" s="123">
        <f>'I_Health Regions'!U14</f>
        <v>0</v>
      </c>
      <c r="H28" s="142">
        <f>'I_Health Regions'!BI14</f>
        <v>0</v>
      </c>
      <c r="I28" s="142">
        <f>RANK(H28,H$10:H$29)+COUNTIF($H$10:H28,H28)-1</f>
        <v>19</v>
      </c>
      <c r="J28" s="140"/>
      <c r="K28" s="123" t="str">
        <f t="shared" si="1"/>
        <v>Region 19</v>
      </c>
      <c r="L28" s="123">
        <f>'I_Health Regions'!U21</f>
        <v>0</v>
      </c>
      <c r="M28" s="142">
        <f>'I_Health Regions'!BI21</f>
        <v>0</v>
      </c>
      <c r="N28" s="142">
        <f>RANK(M28,M$10:M$29)+COUNTIF($M$10:M28,M28)-1</f>
        <v>19</v>
      </c>
    </row>
    <row r="29" spans="1:14" x14ac:dyDescent="0.35">
      <c r="A29" s="123" t="str">
        <f>'C_Health Regions'!AN4</f>
        <v>Region 20</v>
      </c>
      <c r="B29" s="123">
        <f>'I_Health Regions'!V7</f>
        <v>0</v>
      </c>
      <c r="C29" s="142">
        <f>'I_Health Regions'!BK7</f>
        <v>0</v>
      </c>
      <c r="D29" s="142">
        <f>RANK(C29,C$10:C$29)+COUNTIF($C$10:C29,C29)-1</f>
        <v>20</v>
      </c>
      <c r="E29" s="140"/>
      <c r="F29" s="123" t="str">
        <f t="shared" si="0"/>
        <v>Region 20</v>
      </c>
      <c r="G29" s="123">
        <f>'I_Health Regions'!V14</f>
        <v>0</v>
      </c>
      <c r="H29" s="142">
        <f>'I_Health Regions'!BK14</f>
        <v>0</v>
      </c>
      <c r="I29" s="142">
        <f>RANK(H29,H$10:H$29)+COUNTIF($H$10:H29,H29)-1</f>
        <v>20</v>
      </c>
      <c r="J29" s="140"/>
      <c r="K29" s="123" t="str">
        <f t="shared" si="1"/>
        <v>Region 20</v>
      </c>
      <c r="L29" s="123">
        <f>'I_Health Regions'!V21</f>
        <v>0</v>
      </c>
      <c r="M29" s="142">
        <f>'I_Health Regions'!BK21</f>
        <v>0</v>
      </c>
      <c r="N29" s="142">
        <f>RANK(M29,M$10:M$29)+COUNTIF($M$10:M29,M29)-1</f>
        <v>20</v>
      </c>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9217A-2116-4038-8520-0D6026299458}">
  <dimension ref="A1:M72"/>
  <sheetViews>
    <sheetView zoomScale="70" zoomScaleNormal="70" workbookViewId="0">
      <selection activeCell="J8" sqref="J8"/>
    </sheetView>
  </sheetViews>
  <sheetFormatPr defaultRowHeight="14.5" x14ac:dyDescent="0.35"/>
  <cols>
    <col min="1" max="1" width="17.453125" style="157" customWidth="1"/>
    <col min="2" max="2" width="20.1796875" style="123" customWidth="1"/>
    <col min="3" max="3" width="14.7265625" style="123" customWidth="1"/>
    <col min="4" max="4" width="13.7265625" style="123" customWidth="1"/>
    <col min="5" max="5" width="11.453125" style="123" customWidth="1"/>
    <col min="6" max="6" width="11.54296875" style="123" customWidth="1"/>
    <col min="7" max="7" width="25.1796875" style="123" customWidth="1"/>
    <col min="8" max="8" width="15.26953125" style="123" hidden="1" customWidth="1"/>
    <col min="9" max="9" width="20.453125" style="123" customWidth="1"/>
    <col min="10" max="16384" width="8.7265625" style="123"/>
  </cols>
  <sheetData>
    <row r="1" spans="1:7" ht="18.5" x14ac:dyDescent="0.45">
      <c r="A1" s="214" t="s">
        <v>155</v>
      </c>
    </row>
    <row r="4" spans="1:7" s="145" customFormat="1" x14ac:dyDescent="0.35"/>
    <row r="5" spans="1:7" s="145" customFormat="1" x14ac:dyDescent="0.35"/>
    <row r="6" spans="1:7" s="145" customFormat="1" x14ac:dyDescent="0.35"/>
    <row r="7" spans="1:7" s="145" customFormat="1" x14ac:dyDescent="0.35"/>
    <row r="8" spans="1:7" s="146" customFormat="1" ht="118" customHeight="1" x14ac:dyDescent="0.35">
      <c r="A8" s="262" t="s">
        <v>157</v>
      </c>
      <c r="B8" s="262"/>
      <c r="C8" s="262"/>
      <c r="D8" s="262"/>
      <c r="E8" s="262"/>
      <c r="F8" s="262"/>
    </row>
    <row r="9" spans="1:7" s="145" customFormat="1" ht="34.5" customHeight="1" thickBot="1" x14ac:dyDescent="0.4"/>
    <row r="10" spans="1:7" ht="51" customHeight="1" x14ac:dyDescent="0.35">
      <c r="A10" s="147" t="s">
        <v>142</v>
      </c>
      <c r="B10" s="270" t="s">
        <v>143</v>
      </c>
      <c r="C10" s="271"/>
      <c r="D10" s="272"/>
      <c r="E10" s="143"/>
      <c r="F10" s="144"/>
      <c r="G10" s="144"/>
    </row>
    <row r="11" spans="1:7" x14ac:dyDescent="0.35">
      <c r="A11" s="148"/>
      <c r="B11" s="149" t="s">
        <v>144</v>
      </c>
      <c r="C11" s="149" t="s">
        <v>145</v>
      </c>
      <c r="D11" s="150" t="s">
        <v>146</v>
      </c>
    </row>
    <row r="12" spans="1:7" x14ac:dyDescent="0.35">
      <c r="A12" s="151" t="s">
        <v>158</v>
      </c>
      <c r="B12" s="152">
        <f>'D_Year 1'!AN7</f>
        <v>0</v>
      </c>
      <c r="C12" s="152">
        <f>'D_Year 1'!AN14</f>
        <v>0</v>
      </c>
      <c r="D12" s="153">
        <f>'D_Year 1'!AN21</f>
        <v>0</v>
      </c>
    </row>
    <row r="13" spans="1:7" x14ac:dyDescent="0.35">
      <c r="A13" s="151" t="s">
        <v>115</v>
      </c>
      <c r="B13" s="152">
        <f>'E_Year 2'!AM7</f>
        <v>0</v>
      </c>
      <c r="C13" s="152">
        <f>'E_Year 2'!AM14</f>
        <v>0</v>
      </c>
      <c r="D13" s="153">
        <f>'E_Year 2'!AM21</f>
        <v>0</v>
      </c>
    </row>
    <row r="14" spans="1:7" x14ac:dyDescent="0.35">
      <c r="A14" s="151" t="s">
        <v>118</v>
      </c>
      <c r="B14" s="152">
        <f>'F_Year 3'!AM7</f>
        <v>0</v>
      </c>
      <c r="C14" s="152">
        <f>'F_Year 3'!AM14</f>
        <v>0</v>
      </c>
      <c r="D14" s="153">
        <f>'F_Year 3'!AM21</f>
        <v>0</v>
      </c>
    </row>
    <row r="15" spans="1:7" x14ac:dyDescent="0.35">
      <c r="A15" s="151" t="s">
        <v>120</v>
      </c>
      <c r="B15" s="152">
        <f>'G_Year 4'!AM7</f>
        <v>0</v>
      </c>
      <c r="C15" s="152">
        <f>'G_Year 4'!AM14</f>
        <v>0</v>
      </c>
      <c r="D15" s="153">
        <f>'G_Year 4'!AM21</f>
        <v>0</v>
      </c>
    </row>
    <row r="16" spans="1:7" ht="15" thickBot="1" x14ac:dyDescent="0.4">
      <c r="A16" s="154" t="s">
        <v>122</v>
      </c>
      <c r="B16" s="155">
        <f>'H_Year 5'!AL7</f>
        <v>0</v>
      </c>
      <c r="C16" s="155">
        <f>'H_Year 5'!AL14</f>
        <v>0</v>
      </c>
      <c r="D16" s="156">
        <f>'H_Year 5'!AL21</f>
        <v>0</v>
      </c>
    </row>
    <row r="17" spans="1:13" ht="15" thickBot="1" x14ac:dyDescent="0.4"/>
    <row r="18" spans="1:13" ht="15" thickBot="1" x14ac:dyDescent="0.4">
      <c r="A18" s="158"/>
      <c r="B18" s="273" t="s">
        <v>147</v>
      </c>
      <c r="C18" s="273"/>
      <c r="D18" s="273"/>
      <c r="E18" s="273"/>
      <c r="F18" s="273"/>
      <c r="G18" s="273"/>
      <c r="H18" s="159"/>
    </row>
    <row r="19" spans="1:13" ht="58" x14ac:dyDescent="0.35">
      <c r="A19" s="160" t="s">
        <v>148</v>
      </c>
      <c r="B19" s="161" t="str">
        <f>A12</f>
        <v>Year 1</v>
      </c>
      <c r="C19" s="161" t="str">
        <f>A13</f>
        <v>Year 2</v>
      </c>
      <c r="D19" s="161" t="str">
        <f>A14</f>
        <v>Year 3</v>
      </c>
      <c r="E19" s="161" t="str">
        <f>A15</f>
        <v>Year 4</v>
      </c>
      <c r="F19" s="161" t="str">
        <f>A16</f>
        <v>Year 5</v>
      </c>
      <c r="G19" s="162" t="s">
        <v>149</v>
      </c>
      <c r="H19" s="163"/>
    </row>
    <row r="20" spans="1:13" x14ac:dyDescent="0.35">
      <c r="A20" s="164" t="str">
        <f>' B_Populations'!A9</f>
        <v>65-74</v>
      </c>
      <c r="B20" s="165">
        <f>'D_Year 1'!AN4</f>
        <v>0</v>
      </c>
      <c r="C20" s="165">
        <f>'E_Year 2'!AM4</f>
        <v>0</v>
      </c>
      <c r="D20" s="165">
        <f>'F_Year 3'!AM4</f>
        <v>0</v>
      </c>
      <c r="E20" s="165">
        <f>'G_Year 4'!AM4</f>
        <v>0</v>
      </c>
      <c r="F20" s="165">
        <f>'H_Year 5'!AL4</f>
        <v>0</v>
      </c>
      <c r="G20" s="165" t="e" cm="1">
        <f t="array" ref="G20">LINEST(B20:F20,B19:F19)</f>
        <v>#VALUE!</v>
      </c>
      <c r="H20" s="166"/>
    </row>
    <row r="21" spans="1:13" x14ac:dyDescent="0.35">
      <c r="A21" s="167" t="str">
        <f>' B_Populations'!A10</f>
        <v>75-84</v>
      </c>
      <c r="B21" s="165">
        <f>'D_Year 1'!AN5</f>
        <v>0</v>
      </c>
      <c r="C21" s="165">
        <f>'E_Year 2'!AM5</f>
        <v>0</v>
      </c>
      <c r="D21" s="165">
        <f>'F_Year 3'!AM5</f>
        <v>0</v>
      </c>
      <c r="E21" s="165">
        <f>'G_Year 4'!AM5</f>
        <v>0</v>
      </c>
      <c r="F21" s="165">
        <f>'H_Year 5'!AL5</f>
        <v>0</v>
      </c>
      <c r="G21" s="165" t="e" cm="1">
        <f t="array" ref="G21">LINEST(B21:F21,B19:F19)</f>
        <v>#VALUE!</v>
      </c>
      <c r="H21" s="166"/>
    </row>
    <row r="22" spans="1:13" x14ac:dyDescent="0.35">
      <c r="A22" s="167" t="str">
        <f>' B_Populations'!A11</f>
        <v>85+</v>
      </c>
      <c r="B22" s="165">
        <f>'D_Year 1'!AN6</f>
        <v>0</v>
      </c>
      <c r="C22" s="165">
        <f>'E_Year 2'!AM6</f>
        <v>0</v>
      </c>
      <c r="D22" s="165">
        <f>'F_Year 3'!AM6</f>
        <v>0</v>
      </c>
      <c r="E22" s="165">
        <f>'G_Year 4'!AM6</f>
        <v>0</v>
      </c>
      <c r="F22" s="165">
        <f>'H_Year 5'!AL6</f>
        <v>0</v>
      </c>
      <c r="G22" s="165" t="e" cm="1">
        <f t="array" ref="G22">LINEST(B22:F22,B19:F19)</f>
        <v>#VALUE!</v>
      </c>
      <c r="H22" s="166"/>
    </row>
    <row r="23" spans="1:13" x14ac:dyDescent="0.35">
      <c r="A23" s="168"/>
    </row>
    <row r="24" spans="1:13" ht="15" thickBot="1" x14ac:dyDescent="0.4"/>
    <row r="25" spans="1:13" ht="15" thickBot="1" x14ac:dyDescent="0.4">
      <c r="A25" s="169"/>
      <c r="B25" s="274" t="s">
        <v>150</v>
      </c>
      <c r="C25" s="275"/>
      <c r="D25" s="275"/>
      <c r="E25" s="275"/>
      <c r="F25" s="275"/>
      <c r="G25" s="276"/>
      <c r="H25" s="159"/>
    </row>
    <row r="26" spans="1:13" ht="58" x14ac:dyDescent="0.35">
      <c r="A26" s="170" t="s">
        <v>148</v>
      </c>
      <c r="B26" s="161" t="str">
        <f>A12</f>
        <v>Year 1</v>
      </c>
      <c r="C26" s="161" t="str">
        <f>A13</f>
        <v>Year 2</v>
      </c>
      <c r="D26" s="161" t="str">
        <f>A14</f>
        <v>Year 3</v>
      </c>
      <c r="E26" s="161" t="str">
        <f>A15</f>
        <v>Year 4</v>
      </c>
      <c r="F26" s="161" t="str">
        <f>A16</f>
        <v>Year 5</v>
      </c>
      <c r="G26" s="162" t="s">
        <v>149</v>
      </c>
      <c r="H26" s="163"/>
      <c r="I26" s="171"/>
      <c r="L26" s="171"/>
      <c r="M26" s="171"/>
    </row>
    <row r="27" spans="1:13" x14ac:dyDescent="0.35">
      <c r="A27" s="164" t="str">
        <f>' B_Populations'!A9</f>
        <v>65-74</v>
      </c>
      <c r="B27" s="165">
        <f>'D_Year 1'!AN11</f>
        <v>0</v>
      </c>
      <c r="C27" s="165">
        <f>'E_Year 2'!AM11</f>
        <v>0</v>
      </c>
      <c r="D27" s="165">
        <f>'F_Year 3'!AM11</f>
        <v>0</v>
      </c>
      <c r="E27" s="165">
        <f>'G_Year 4'!AM11</f>
        <v>0</v>
      </c>
      <c r="F27" s="165">
        <f>'H_Year 5'!AL11</f>
        <v>0</v>
      </c>
      <c r="G27" s="165" t="e" cm="1">
        <f t="array" ref="G27">LINEST(B27:F27,B26:F26)</f>
        <v>#VALUE!</v>
      </c>
      <c r="H27" s="166"/>
    </row>
    <row r="28" spans="1:13" x14ac:dyDescent="0.35">
      <c r="A28" s="167" t="str">
        <f>' B_Populations'!A10</f>
        <v>75-84</v>
      </c>
      <c r="B28" s="165">
        <f>'D_Year 1'!AN12</f>
        <v>0</v>
      </c>
      <c r="C28" s="165">
        <f>'E_Year 2'!AM12</f>
        <v>0</v>
      </c>
      <c r="D28" s="165">
        <f>'F_Year 3'!AM12</f>
        <v>0</v>
      </c>
      <c r="E28" s="165">
        <f>'G_Year 4'!AM12</f>
        <v>0</v>
      </c>
      <c r="F28" s="165">
        <f>'H_Year 5'!AL12</f>
        <v>0</v>
      </c>
      <c r="G28" s="165" t="e" cm="1">
        <f t="array" ref="G28">LINEST(B28:F28,B26:F26)</f>
        <v>#VALUE!</v>
      </c>
      <c r="H28" s="166"/>
    </row>
    <row r="29" spans="1:13" x14ac:dyDescent="0.35">
      <c r="A29" s="167" t="str">
        <f>' B_Populations'!A11</f>
        <v>85+</v>
      </c>
      <c r="B29" s="165">
        <f>'D_Year 1'!AN13</f>
        <v>0</v>
      </c>
      <c r="C29" s="165">
        <f>'E_Year 2'!AM13</f>
        <v>0</v>
      </c>
      <c r="D29" s="165">
        <f>'F_Year 3'!AM13</f>
        <v>0</v>
      </c>
      <c r="E29" s="165">
        <f>'G_Year 4'!AM13</f>
        <v>0</v>
      </c>
      <c r="F29" s="165">
        <f>'H_Year 5'!AL13</f>
        <v>0</v>
      </c>
      <c r="G29" s="165" t="e" cm="1">
        <f t="array" ref="G29">LINEST(B29:F29,B26:F26)</f>
        <v>#VALUE!</v>
      </c>
      <c r="H29" s="166"/>
      <c r="I29" s="102"/>
      <c r="L29" s="102"/>
      <c r="M29" s="102"/>
    </row>
    <row r="31" spans="1:13" ht="15" thickBot="1" x14ac:dyDescent="0.4"/>
    <row r="32" spans="1:13" ht="15" thickBot="1" x14ac:dyDescent="0.4">
      <c r="A32" s="169"/>
      <c r="B32" s="277" t="s">
        <v>151</v>
      </c>
      <c r="C32" s="278"/>
      <c r="D32" s="278"/>
      <c r="E32" s="278"/>
      <c r="F32" s="278"/>
      <c r="G32" s="279"/>
      <c r="H32" s="159"/>
    </row>
    <row r="33" spans="1:8" ht="58" x14ac:dyDescent="0.35">
      <c r="A33" s="170" t="s">
        <v>148</v>
      </c>
      <c r="B33" s="172" t="str">
        <f>A12</f>
        <v>Year 1</v>
      </c>
      <c r="C33" s="172" t="str">
        <f>A13</f>
        <v>Year 2</v>
      </c>
      <c r="D33" s="172" t="str">
        <f>A14</f>
        <v>Year 3</v>
      </c>
      <c r="E33" s="172" t="str">
        <f>A15</f>
        <v>Year 4</v>
      </c>
      <c r="F33" s="172" t="str">
        <f>A16</f>
        <v>Year 5</v>
      </c>
      <c r="G33" s="162" t="s">
        <v>149</v>
      </c>
      <c r="H33" s="163"/>
    </row>
    <row r="34" spans="1:8" x14ac:dyDescent="0.35">
      <c r="A34" s="164" t="str">
        <f>' B_Populations'!A9</f>
        <v>65-74</v>
      </c>
      <c r="B34" s="165">
        <f>'D_Year 1'!AN18</f>
        <v>0</v>
      </c>
      <c r="C34" s="165">
        <f>'E_Year 2'!AM18</f>
        <v>0</v>
      </c>
      <c r="D34" s="165">
        <f>'F_Year 3'!AM18</f>
        <v>0</v>
      </c>
      <c r="E34" s="165">
        <f>'G_Year 4'!AM18</f>
        <v>0</v>
      </c>
      <c r="F34" s="165">
        <f>'H_Year 5'!AL18</f>
        <v>0</v>
      </c>
      <c r="G34" s="165" t="e" cm="1">
        <f t="array" ref="G34">LINEST(B34:F34,B33:F33)</f>
        <v>#VALUE!</v>
      </c>
      <c r="H34" s="166"/>
    </row>
    <row r="35" spans="1:8" x14ac:dyDescent="0.35">
      <c r="A35" s="167" t="str">
        <f>' B_Populations'!A10</f>
        <v>75-84</v>
      </c>
      <c r="B35" s="165">
        <f>'D_Year 1'!AN19</f>
        <v>0</v>
      </c>
      <c r="C35" s="165">
        <f>'E_Year 2'!AM19</f>
        <v>0</v>
      </c>
      <c r="D35" s="165">
        <f>'F_Year 3'!AM19</f>
        <v>0</v>
      </c>
      <c r="E35" s="165">
        <f>'G_Year 4'!AM19</f>
        <v>0</v>
      </c>
      <c r="F35" s="165">
        <f>'H_Year 5'!AL19</f>
        <v>0</v>
      </c>
      <c r="G35" s="165" t="e" cm="1">
        <f t="array" ref="G35">LINEST(B35:F35,B33:F33)</f>
        <v>#VALUE!</v>
      </c>
      <c r="H35" s="166"/>
    </row>
    <row r="36" spans="1:8" ht="15" thickBot="1" x14ac:dyDescent="0.4">
      <c r="A36" s="167" t="str">
        <f>' B_Populations'!A11</f>
        <v>85+</v>
      </c>
      <c r="B36" s="165">
        <f>'D_Year 1'!AN20</f>
        <v>0</v>
      </c>
      <c r="C36" s="165">
        <f>'E_Year 2'!AM20</f>
        <v>0</v>
      </c>
      <c r="D36" s="165">
        <f>'F_Year 3'!AM20</f>
        <v>0</v>
      </c>
      <c r="E36" s="165">
        <f>'G_Year 4'!AM20</f>
        <v>0</v>
      </c>
      <c r="F36" s="165">
        <f>'H_Year 5'!AL20</f>
        <v>0</v>
      </c>
      <c r="G36" s="165" t="e" cm="1">
        <f t="array" ref="G36">LINEST(B36:F36,B33:F33)</f>
        <v>#VALUE!</v>
      </c>
      <c r="H36" s="166"/>
    </row>
    <row r="37" spans="1:8" x14ac:dyDescent="0.35">
      <c r="A37" s="173"/>
      <c r="B37" s="174"/>
      <c r="C37" s="174"/>
      <c r="D37" s="174"/>
      <c r="E37" s="174"/>
      <c r="F37" s="174"/>
      <c r="G37" s="174"/>
      <c r="H37" s="175"/>
    </row>
    <row r="38" spans="1:8" ht="15" thickBot="1" x14ac:dyDescent="0.4">
      <c r="A38" s="176"/>
      <c r="B38" s="177"/>
      <c r="C38" s="177"/>
      <c r="D38" s="177"/>
      <c r="E38" s="177"/>
      <c r="F38" s="177"/>
      <c r="G38" s="177"/>
      <c r="H38" s="178"/>
    </row>
    <row r="39" spans="1:8" x14ac:dyDescent="0.35">
      <c r="A39" s="160"/>
      <c r="B39" s="263" t="s">
        <v>152</v>
      </c>
      <c r="C39" s="263"/>
      <c r="D39" s="263"/>
      <c r="E39" s="263"/>
      <c r="F39" s="263"/>
      <c r="G39" s="263"/>
      <c r="H39" s="163"/>
    </row>
    <row r="40" spans="1:8" ht="58" x14ac:dyDescent="0.35">
      <c r="A40" s="179"/>
      <c r="B40" s="180" t="str">
        <f>A12</f>
        <v>Year 1</v>
      </c>
      <c r="C40" s="180" t="str">
        <f>A13</f>
        <v>Year 2</v>
      </c>
      <c r="D40" s="180" t="str">
        <f>A14</f>
        <v>Year 3</v>
      </c>
      <c r="E40" s="180" t="str">
        <f>A15</f>
        <v>Year 4</v>
      </c>
      <c r="F40" s="180" t="str">
        <f>A16</f>
        <v>Year 5</v>
      </c>
      <c r="G40" s="181" t="s">
        <v>149</v>
      </c>
      <c r="H40" s="166"/>
    </row>
    <row r="41" spans="1:8" x14ac:dyDescent="0.35">
      <c r="A41" s="182" t="str">
        <f>[1]Populations!I8</f>
        <v>White-Not Hispanic</v>
      </c>
      <c r="B41" s="165">
        <f>'D_Year 1'!AQ7</f>
        <v>0</v>
      </c>
      <c r="C41" s="165">
        <f>'E_Year 2'!AP7</f>
        <v>0</v>
      </c>
      <c r="D41" s="165">
        <f>'F_Year 3'!AP7</f>
        <v>0</v>
      </c>
      <c r="E41" s="165">
        <f>'G_Year 4'!AP7</f>
        <v>0</v>
      </c>
      <c r="F41" s="165">
        <f>'H_Year 5'!AO7</f>
        <v>0</v>
      </c>
      <c r="G41" s="165" t="e" cm="1">
        <f t="array" ref="G41">LINEST(B41:F41,B40:F40)</f>
        <v>#VALUE!</v>
      </c>
      <c r="H41" s="166"/>
    </row>
    <row r="42" spans="1:8" x14ac:dyDescent="0.35">
      <c r="A42" s="182" t="str">
        <f>[1]Populations!K8</f>
        <v>Hispanic</v>
      </c>
      <c r="B42" s="165">
        <f>'D_Year 1'!AR7</f>
        <v>0</v>
      </c>
      <c r="C42" s="165">
        <f>'E_Year 2'!AQ7</f>
        <v>0</v>
      </c>
      <c r="D42" s="165">
        <f>'F_Year 3'!AQ7</f>
        <v>0</v>
      </c>
      <c r="E42" s="165">
        <f>'G_Year 4'!AQ7</f>
        <v>0</v>
      </c>
      <c r="F42" s="165">
        <f>'H_Year 5'!AP7</f>
        <v>0</v>
      </c>
      <c r="G42" s="165" t="e" cm="1">
        <f t="array" ref="G42">LINEST(B42:F42,B40:F40)</f>
        <v>#VALUE!</v>
      </c>
      <c r="H42" s="166"/>
    </row>
    <row r="43" spans="1:8" x14ac:dyDescent="0.35">
      <c r="A43" s="182" t="str">
        <f>[1]Populations!M8</f>
        <v>Black-Not Hispanic</v>
      </c>
      <c r="B43" s="165">
        <f>'D_Year 1'!AS7</f>
        <v>0</v>
      </c>
      <c r="C43" s="165">
        <f>'E_Year 2'!AR7</f>
        <v>0</v>
      </c>
      <c r="D43" s="165">
        <f>'F_Year 3'!AR7</f>
        <v>0</v>
      </c>
      <c r="E43" s="165">
        <f>'G_Year 4'!AR7</f>
        <v>0</v>
      </c>
      <c r="F43" s="165">
        <f>'H_Year 5'!AQ7</f>
        <v>0</v>
      </c>
      <c r="G43" s="165" t="e" cm="1">
        <f t="array" ref="G43">LINEST(B43:F43,B40:F40)</f>
        <v>#VALUE!</v>
      </c>
      <c r="H43" s="166"/>
    </row>
    <row r="44" spans="1:8" x14ac:dyDescent="0.35">
      <c r="A44" s="182" t="str">
        <f>[1]Populations!O8</f>
        <v>Asian</v>
      </c>
      <c r="B44" s="165">
        <f>'D_Year 1'!AT7</f>
        <v>0</v>
      </c>
      <c r="C44" s="165">
        <f>'E_Year 2'!AS7</f>
        <v>0</v>
      </c>
      <c r="D44" s="165">
        <f>'F_Year 3'!AS7</f>
        <v>0</v>
      </c>
      <c r="E44" s="165">
        <f>'G_Year 4'!AS7</f>
        <v>0</v>
      </c>
      <c r="F44" s="165">
        <f>'H_Year 5'!AR7</f>
        <v>0</v>
      </c>
      <c r="G44" s="165" t="e" cm="1">
        <f t="array" ref="G44">LINEST(B44:F44,B40:F40)</f>
        <v>#VALUE!</v>
      </c>
      <c r="H44" s="166"/>
    </row>
    <row r="45" spans="1:8" ht="43.5" x14ac:dyDescent="0.35">
      <c r="A45" s="182" t="str">
        <f>[1]Populations!Q8</f>
        <v>American Indian/Alaska Native</v>
      </c>
      <c r="B45" s="165">
        <f>'D_Year 1'!AU7</f>
        <v>0</v>
      </c>
      <c r="C45" s="165">
        <f>'E_Year 2'!AT7</f>
        <v>0</v>
      </c>
      <c r="D45" s="165">
        <f>'F_Year 3'!AT7</f>
        <v>0</v>
      </c>
      <c r="E45" s="165">
        <f>'G_Year 4'!AT7</f>
        <v>0</v>
      </c>
      <c r="F45" s="165">
        <f>'H_Year 5'!AS7</f>
        <v>0</v>
      </c>
      <c r="G45" s="165" t="e" cm="1">
        <f t="array" ref="G45">LINEST(B45:F45,B40:F40)</f>
        <v>#VALUE!</v>
      </c>
      <c r="H45" s="166"/>
    </row>
    <row r="46" spans="1:8" ht="15" thickBot="1" x14ac:dyDescent="0.4">
      <c r="A46" s="183" t="str">
        <f>[1]Populations!S8</f>
        <v>Other</v>
      </c>
      <c r="B46" s="184">
        <f>'D_Year 1'!AV7</f>
        <v>0</v>
      </c>
      <c r="C46" s="184">
        <f>'E_Year 2'!AU7</f>
        <v>0</v>
      </c>
      <c r="D46" s="184">
        <f>'F_Year 3'!AU7</f>
        <v>0</v>
      </c>
      <c r="E46" s="184">
        <f>'G_Year 4'!AU7</f>
        <v>0</v>
      </c>
      <c r="F46" s="184">
        <f>'H_Year 5'!AT7</f>
        <v>0</v>
      </c>
      <c r="G46" s="184" t="e" cm="1">
        <f t="array" ref="G46">LINEST(B46:F46,B40:F40)</f>
        <v>#VALUE!</v>
      </c>
      <c r="H46" s="185"/>
    </row>
    <row r="47" spans="1:8" x14ac:dyDescent="0.35">
      <c r="A47" s="186" t="s">
        <v>55</v>
      </c>
      <c r="B47" s="187">
        <f>'D_Year 1'!AO7</f>
        <v>0</v>
      </c>
      <c r="C47" s="187">
        <f>'E_Year 2'!AN7</f>
        <v>0</v>
      </c>
      <c r="D47" s="187">
        <f>'F_Year 3'!AN7</f>
        <v>0</v>
      </c>
      <c r="E47" s="187">
        <f>'G_Year 4'!AN7</f>
        <v>0</v>
      </c>
      <c r="F47" s="187">
        <f>'H_Year 5'!AM7</f>
        <v>0</v>
      </c>
      <c r="G47" s="187" t="e" cm="1">
        <f t="array" ref="G47">LINEST(B47:F47,B40:F40)</f>
        <v>#VALUE!</v>
      </c>
      <c r="H47" s="163"/>
    </row>
    <row r="48" spans="1:8" ht="15" thickBot="1" x14ac:dyDescent="0.4">
      <c r="A48" s="188" t="s">
        <v>56</v>
      </c>
      <c r="B48" s="189">
        <f>'D_Year 1'!AP7</f>
        <v>0</v>
      </c>
      <c r="C48" s="189">
        <f>'E_Year 2'!AO7</f>
        <v>0</v>
      </c>
      <c r="D48" s="189">
        <f>'F_Year 3'!AO7</f>
        <v>0</v>
      </c>
      <c r="E48" s="189">
        <f>'G_Year 4'!AO7</f>
        <v>0</v>
      </c>
      <c r="F48" s="189">
        <f>'H_Year 5'!AN7</f>
        <v>0</v>
      </c>
      <c r="G48" s="189" t="e" cm="1">
        <f t="array" ref="G48">LINEST(B48:F48,B40:F40)</f>
        <v>#VALUE!</v>
      </c>
      <c r="H48" s="190"/>
    </row>
    <row r="50" spans="1:8" ht="15" thickBot="1" x14ac:dyDescent="0.4"/>
    <row r="51" spans="1:8" x14ac:dyDescent="0.35">
      <c r="A51" s="160"/>
      <c r="B51" s="264" t="s">
        <v>153</v>
      </c>
      <c r="C51" s="265"/>
      <c r="D51" s="265"/>
      <c r="E51" s="265"/>
      <c r="F51" s="265"/>
      <c r="G51" s="266"/>
      <c r="H51" s="163"/>
    </row>
    <row r="52" spans="1:8" ht="58" x14ac:dyDescent="0.35">
      <c r="A52" s="179"/>
      <c r="B52" s="180" t="str">
        <f>A12</f>
        <v>Year 1</v>
      </c>
      <c r="C52" s="180" t="str">
        <f>A13</f>
        <v>Year 2</v>
      </c>
      <c r="D52" s="180" t="str">
        <f>A14</f>
        <v>Year 3</v>
      </c>
      <c r="E52" s="180" t="str">
        <f>A15</f>
        <v>Year 4</v>
      </c>
      <c r="F52" s="180" t="str">
        <f>A16</f>
        <v>Year 5</v>
      </c>
      <c r="G52" s="181" t="s">
        <v>149</v>
      </c>
      <c r="H52" s="166"/>
    </row>
    <row r="53" spans="1:8" x14ac:dyDescent="0.35">
      <c r="A53" s="182" t="str">
        <f>[1]Populations!I8</f>
        <v>White-Not Hispanic</v>
      </c>
      <c r="B53" s="165">
        <f>'D_Year 1'!AQ14</f>
        <v>0</v>
      </c>
      <c r="C53" s="165">
        <f>'E_Year 2'!AP14</f>
        <v>0</v>
      </c>
      <c r="D53" s="165">
        <f>'F_Year 3'!AP14</f>
        <v>0</v>
      </c>
      <c r="E53" s="165">
        <f>'G_Year 4'!AP14</f>
        <v>0</v>
      </c>
      <c r="F53" s="165">
        <f>'H_Year 5'!AO14</f>
        <v>0</v>
      </c>
      <c r="G53" s="165" t="e" cm="1">
        <f t="array" ref="G53">LINEST(B53:F53,B52:F52)</f>
        <v>#VALUE!</v>
      </c>
      <c r="H53" s="166"/>
    </row>
    <row r="54" spans="1:8" x14ac:dyDescent="0.35">
      <c r="A54" s="182" t="str">
        <f>[1]Populations!K8</f>
        <v>Hispanic</v>
      </c>
      <c r="B54" s="165">
        <f>'D_Year 1'!AR14</f>
        <v>0</v>
      </c>
      <c r="C54" s="165">
        <f>'E_Year 2'!AQ14</f>
        <v>0</v>
      </c>
      <c r="D54" s="165">
        <f>'F_Year 3'!AQ14</f>
        <v>0</v>
      </c>
      <c r="E54" s="165">
        <f>'G_Year 4'!AQ14</f>
        <v>0</v>
      </c>
      <c r="F54" s="165">
        <f>'H_Year 5'!AP14</f>
        <v>0</v>
      </c>
      <c r="G54" s="165" t="e" cm="1">
        <f t="array" ref="G54">LINEST(B54:F54,B52:F52)</f>
        <v>#VALUE!</v>
      </c>
      <c r="H54" s="166"/>
    </row>
    <row r="55" spans="1:8" x14ac:dyDescent="0.35">
      <c r="A55" s="182" t="str">
        <f>[1]Populations!M8</f>
        <v>Black-Not Hispanic</v>
      </c>
      <c r="B55" s="165">
        <f>'D_Year 1'!AS14</f>
        <v>0</v>
      </c>
      <c r="C55" s="165">
        <f>'E_Year 2'!AR14</f>
        <v>0</v>
      </c>
      <c r="D55" s="165">
        <f>'F_Year 3'!AR14</f>
        <v>0</v>
      </c>
      <c r="E55" s="165">
        <f>'G_Year 4'!AR14</f>
        <v>0</v>
      </c>
      <c r="F55" s="165">
        <f>'H_Year 5'!AQ14</f>
        <v>0</v>
      </c>
      <c r="G55" s="165" t="e" cm="1">
        <f t="array" ref="G55">LINEST(B55:F55,B52:F52)</f>
        <v>#VALUE!</v>
      </c>
      <c r="H55" s="166"/>
    </row>
    <row r="56" spans="1:8" x14ac:dyDescent="0.35">
      <c r="A56" s="182" t="str">
        <f>[1]Populations!O8</f>
        <v>Asian</v>
      </c>
      <c r="B56" s="165">
        <f>'D_Year 1'!AT14</f>
        <v>0</v>
      </c>
      <c r="C56" s="165">
        <f>'E_Year 2'!AS14</f>
        <v>0</v>
      </c>
      <c r="D56" s="165">
        <f>'F_Year 3'!AS14</f>
        <v>0</v>
      </c>
      <c r="E56" s="165">
        <f>'G_Year 4'!AS14</f>
        <v>0</v>
      </c>
      <c r="F56" s="165">
        <f>'H_Year 5'!AR14</f>
        <v>0</v>
      </c>
      <c r="G56" s="165" t="e" cm="1">
        <f t="array" ref="G56">LINEST(B56:F56,B52:F52)</f>
        <v>#VALUE!</v>
      </c>
      <c r="H56" s="166"/>
    </row>
    <row r="57" spans="1:8" ht="43.5" x14ac:dyDescent="0.35">
      <c r="A57" s="182" t="str">
        <f>[1]Populations!Q8</f>
        <v>American Indian/Alaska Native</v>
      </c>
      <c r="B57" s="165">
        <f>'D_Year 1'!AU14</f>
        <v>0</v>
      </c>
      <c r="C57" s="165">
        <f>'E_Year 2'!AT14</f>
        <v>0</v>
      </c>
      <c r="D57" s="165">
        <f>'F_Year 3'!AT14</f>
        <v>0</v>
      </c>
      <c r="E57" s="165">
        <f>'G_Year 4'!AT14</f>
        <v>0</v>
      </c>
      <c r="F57" s="165">
        <f>'H_Year 5'!AS14</f>
        <v>0</v>
      </c>
      <c r="G57" s="165" t="e" cm="1">
        <f t="array" ref="G57">LINEST(B57:F57,B52:F52)</f>
        <v>#VALUE!</v>
      </c>
      <c r="H57" s="166"/>
    </row>
    <row r="58" spans="1:8" ht="15" thickBot="1" x14ac:dyDescent="0.4">
      <c r="A58" s="183" t="str">
        <f>[1]Populations!S8</f>
        <v>Other</v>
      </c>
      <c r="B58" s="184">
        <f>'D_Year 1'!AV14</f>
        <v>0</v>
      </c>
      <c r="C58" s="184">
        <f>'E_Year 2'!AU14</f>
        <v>0</v>
      </c>
      <c r="D58" s="184">
        <f>'F_Year 3'!AU14</f>
        <v>0</v>
      </c>
      <c r="E58" s="184">
        <f>'G_Year 4'!AU14</f>
        <v>0</v>
      </c>
      <c r="F58" s="184">
        <f>'H_Year 5'!AT14</f>
        <v>0</v>
      </c>
      <c r="G58" s="184" t="e" cm="1">
        <f t="array" ref="G58">LINEST(B58:F58,B52:F52)</f>
        <v>#VALUE!</v>
      </c>
      <c r="H58" s="185"/>
    </row>
    <row r="59" spans="1:8" x14ac:dyDescent="0.35">
      <c r="A59" s="186" t="s">
        <v>55</v>
      </c>
      <c r="B59" s="187">
        <f>'D_Year 1'!AO14</f>
        <v>0</v>
      </c>
      <c r="C59" s="187">
        <f>'E_Year 2'!AN14</f>
        <v>0</v>
      </c>
      <c r="D59" s="187">
        <f>'F_Year 3'!AN14</f>
        <v>0</v>
      </c>
      <c r="E59" s="187">
        <f>'G_Year 4'!AN14</f>
        <v>0</v>
      </c>
      <c r="F59" s="187">
        <f>'H_Year 5'!AM14</f>
        <v>0</v>
      </c>
      <c r="G59" s="187" t="e" cm="1">
        <f t="array" ref="G59">LINEST(B59:F59,B52:F52)</f>
        <v>#VALUE!</v>
      </c>
      <c r="H59" s="163"/>
    </row>
    <row r="60" spans="1:8" ht="15" thickBot="1" x14ac:dyDescent="0.4">
      <c r="A60" s="188" t="s">
        <v>56</v>
      </c>
      <c r="B60" s="189">
        <f>'D_Year 1'!AP14</f>
        <v>0</v>
      </c>
      <c r="C60" s="189">
        <f>'E_Year 2'!AO14</f>
        <v>0</v>
      </c>
      <c r="D60" s="189">
        <f>'F_Year 3'!AO14</f>
        <v>0</v>
      </c>
      <c r="E60" s="189">
        <f>'G_Year 4'!AO14</f>
        <v>0</v>
      </c>
      <c r="F60" s="189">
        <f>'H_Year 5'!AN14</f>
        <v>0</v>
      </c>
      <c r="G60" s="189" t="e" cm="1">
        <f t="array" ref="G60">LINEST(B60:F60,B52:F52)</f>
        <v>#VALUE!</v>
      </c>
      <c r="H60" s="190"/>
    </row>
    <row r="62" spans="1:8" ht="15" thickBot="1" x14ac:dyDescent="0.4"/>
    <row r="63" spans="1:8" x14ac:dyDescent="0.35">
      <c r="A63" s="160"/>
      <c r="B63" s="267" t="s">
        <v>154</v>
      </c>
      <c r="C63" s="268"/>
      <c r="D63" s="268"/>
      <c r="E63" s="268"/>
      <c r="F63" s="268"/>
      <c r="G63" s="269"/>
      <c r="H63" s="163"/>
    </row>
    <row r="64" spans="1:8" ht="58" x14ac:dyDescent="0.35">
      <c r="A64" s="179"/>
      <c r="B64" s="180" t="str">
        <f>A12</f>
        <v>Year 1</v>
      </c>
      <c r="C64" s="180" t="str">
        <f>A13</f>
        <v>Year 2</v>
      </c>
      <c r="D64" s="180" t="str">
        <f>A14</f>
        <v>Year 3</v>
      </c>
      <c r="E64" s="180" t="str">
        <f>A15</f>
        <v>Year 4</v>
      </c>
      <c r="F64" s="180" t="str">
        <f>A16</f>
        <v>Year 5</v>
      </c>
      <c r="G64" s="181" t="s">
        <v>149</v>
      </c>
      <c r="H64" s="166"/>
    </row>
    <row r="65" spans="1:8" x14ac:dyDescent="0.35">
      <c r="A65" s="182" t="str">
        <f>[1]Populations!I8</f>
        <v>White-Not Hispanic</v>
      </c>
      <c r="B65" s="165">
        <f>'D_Year 1'!AQ21</f>
        <v>0</v>
      </c>
      <c r="C65" s="165">
        <f>'E_Year 2'!AP21</f>
        <v>0</v>
      </c>
      <c r="D65" s="165">
        <f>'F_Year 3'!AP21</f>
        <v>0</v>
      </c>
      <c r="E65" s="165">
        <f>'G_Year 4'!AP21</f>
        <v>0</v>
      </c>
      <c r="F65" s="165">
        <f>'H_Year 5'!AO21</f>
        <v>0</v>
      </c>
      <c r="G65" s="165" t="e" cm="1">
        <f t="array" ref="G65">LINEST(B65:F65,B64:F64)</f>
        <v>#VALUE!</v>
      </c>
      <c r="H65" s="166"/>
    </row>
    <row r="66" spans="1:8" x14ac:dyDescent="0.35">
      <c r="A66" s="182" t="str">
        <f>[1]Populations!K8</f>
        <v>Hispanic</v>
      </c>
      <c r="B66" s="165">
        <f>'D_Year 1'!AR21</f>
        <v>0</v>
      </c>
      <c r="C66" s="165">
        <f>'E_Year 2'!AQ21</f>
        <v>0</v>
      </c>
      <c r="D66" s="165">
        <f>'F_Year 3'!AQ21</f>
        <v>0</v>
      </c>
      <c r="E66" s="165">
        <f>'G_Year 4'!AQ21</f>
        <v>0</v>
      </c>
      <c r="F66" s="165">
        <f>'H_Year 5'!AP21</f>
        <v>0</v>
      </c>
      <c r="G66" s="165" t="e" cm="1">
        <f t="array" ref="G66">LINEST(B66:F66,B64:F64)</f>
        <v>#VALUE!</v>
      </c>
      <c r="H66" s="166"/>
    </row>
    <row r="67" spans="1:8" x14ac:dyDescent="0.35">
      <c r="A67" s="182" t="str">
        <f>[1]Populations!M8</f>
        <v>Black-Not Hispanic</v>
      </c>
      <c r="B67" s="165">
        <f>'D_Year 1'!AS21</f>
        <v>0</v>
      </c>
      <c r="C67" s="165">
        <f>'E_Year 2'!AR21</f>
        <v>0</v>
      </c>
      <c r="D67" s="165">
        <f>'F_Year 3'!AR21</f>
        <v>0</v>
      </c>
      <c r="E67" s="165">
        <f>'G_Year 4'!AR21</f>
        <v>0</v>
      </c>
      <c r="F67" s="165">
        <f>'H_Year 5'!AQ21</f>
        <v>0</v>
      </c>
      <c r="G67" s="165" t="e" cm="1">
        <f t="array" ref="G67">LINEST(B67:F67,B64:F64)</f>
        <v>#VALUE!</v>
      </c>
      <c r="H67" s="166"/>
    </row>
    <row r="68" spans="1:8" x14ac:dyDescent="0.35">
      <c r="A68" s="182" t="str">
        <f>[1]Populations!O8</f>
        <v>Asian</v>
      </c>
      <c r="B68" s="165">
        <f>'D_Year 1'!AT21</f>
        <v>0</v>
      </c>
      <c r="C68" s="165">
        <f>'E_Year 2'!AS21</f>
        <v>0</v>
      </c>
      <c r="D68" s="165">
        <f>'F_Year 3'!AS21</f>
        <v>0</v>
      </c>
      <c r="E68" s="165">
        <f>'G_Year 4'!AS21</f>
        <v>0</v>
      </c>
      <c r="F68" s="165">
        <f>'H_Year 5'!AR21</f>
        <v>0</v>
      </c>
      <c r="G68" s="165" t="e" cm="1">
        <f t="array" ref="G68">LINEST(B68:F68,B64:F64)</f>
        <v>#VALUE!</v>
      </c>
      <c r="H68" s="166"/>
    </row>
    <row r="69" spans="1:8" ht="43.5" x14ac:dyDescent="0.35">
      <c r="A69" s="182" t="str">
        <f>[1]Populations!Q8</f>
        <v>American Indian/Alaska Native</v>
      </c>
      <c r="B69" s="165">
        <f>'D_Year 1'!AU21</f>
        <v>0</v>
      </c>
      <c r="C69" s="165">
        <f>'E_Year 2'!AT21</f>
        <v>0</v>
      </c>
      <c r="D69" s="165">
        <f>'F_Year 3'!AT21</f>
        <v>0</v>
      </c>
      <c r="E69" s="165">
        <f>'G_Year 4'!AT21</f>
        <v>0</v>
      </c>
      <c r="F69" s="165">
        <f>'H_Year 5'!AS21</f>
        <v>0</v>
      </c>
      <c r="G69" s="165" t="e" cm="1">
        <f t="array" ref="G69">LINEST(B69:F69,B64:F64)</f>
        <v>#VALUE!</v>
      </c>
      <c r="H69" s="166"/>
    </row>
    <row r="70" spans="1:8" ht="15" thickBot="1" x14ac:dyDescent="0.4">
      <c r="A70" s="183" t="str">
        <f>[1]Populations!S8</f>
        <v>Other</v>
      </c>
      <c r="B70" s="184">
        <f>'D_Year 1'!AV21</f>
        <v>0</v>
      </c>
      <c r="C70" s="184">
        <f>'E_Year 2'!AU21</f>
        <v>0</v>
      </c>
      <c r="D70" s="184">
        <f>'F_Year 3'!AU21</f>
        <v>0</v>
      </c>
      <c r="E70" s="184">
        <f>'G_Year 4'!AU21</f>
        <v>0</v>
      </c>
      <c r="F70" s="184">
        <f>'H_Year 5'!AT21</f>
        <v>0</v>
      </c>
      <c r="G70" s="184" t="e" cm="1">
        <f t="array" ref="G70">LINEST(B70:F70,B64:F64)</f>
        <v>#VALUE!</v>
      </c>
      <c r="H70" s="185"/>
    </row>
    <row r="71" spans="1:8" x14ac:dyDescent="0.35">
      <c r="A71" s="186" t="s">
        <v>55</v>
      </c>
      <c r="B71" s="187">
        <f>'D_Year 1'!AO21</f>
        <v>0</v>
      </c>
      <c r="C71" s="187">
        <f>'E_Year 2'!AN21</f>
        <v>0</v>
      </c>
      <c r="D71" s="187">
        <f>'F_Year 3'!AN21</f>
        <v>0</v>
      </c>
      <c r="E71" s="187">
        <f>'G_Year 4'!AN21</f>
        <v>0</v>
      </c>
      <c r="F71" s="187">
        <f>'H_Year 5'!AM21</f>
        <v>0</v>
      </c>
      <c r="G71" s="187" t="e" cm="1">
        <f t="array" ref="G71">LINEST(B71:F71,B64:F64)</f>
        <v>#VALUE!</v>
      </c>
      <c r="H71" s="163"/>
    </row>
    <row r="72" spans="1:8" ht="15" thickBot="1" x14ac:dyDescent="0.4">
      <c r="A72" s="188" t="s">
        <v>56</v>
      </c>
      <c r="B72" s="189">
        <f>'D_Year 1'!AP21</f>
        <v>0</v>
      </c>
      <c r="C72" s="189">
        <f>'E_Year 2'!AO21</f>
        <v>0</v>
      </c>
      <c r="D72" s="189">
        <f>'F_Year 3'!AO21</f>
        <v>0</v>
      </c>
      <c r="E72" s="189">
        <f>'G_Year 4'!AO21</f>
        <v>0</v>
      </c>
      <c r="F72" s="189">
        <f>'H_Year 5'!AN21</f>
        <v>0</v>
      </c>
      <c r="G72" s="189" t="e" cm="1">
        <f t="array" ref="G72">LINEST(B72:F72,B64:F64)</f>
        <v>#VALUE!</v>
      </c>
      <c r="H72" s="190"/>
    </row>
  </sheetData>
  <mergeCells count="8">
    <mergeCell ref="A8:F8"/>
    <mergeCell ref="B39:G39"/>
    <mergeCell ref="B51:G51"/>
    <mergeCell ref="B63:G63"/>
    <mergeCell ref="B10:D10"/>
    <mergeCell ref="B18:G18"/>
    <mergeCell ref="B25:G25"/>
    <mergeCell ref="B32:G32"/>
  </mergeCells>
  <conditionalFormatting sqref="G20:G22">
    <cfRule type="cellIs" dxfId="11" priority="9" operator="greaterThan">
      <formula>0</formula>
    </cfRule>
    <cfRule type="cellIs" dxfId="10" priority="12" operator="lessThan">
      <formula>0</formula>
    </cfRule>
  </conditionalFormatting>
  <conditionalFormatting sqref="G27:G29">
    <cfRule type="cellIs" dxfId="9" priority="8" operator="greaterThan">
      <formula>0</formula>
    </cfRule>
    <cfRule type="cellIs" dxfId="8" priority="11" operator="lessThan">
      <formula>0</formula>
    </cfRule>
  </conditionalFormatting>
  <conditionalFormatting sqref="G34:G36">
    <cfRule type="cellIs" dxfId="7" priority="7" operator="greaterThan">
      <formula>0</formula>
    </cfRule>
    <cfRule type="cellIs" dxfId="6" priority="10" operator="lessThan">
      <formula>0</formula>
    </cfRule>
  </conditionalFormatting>
  <conditionalFormatting sqref="G41:G48">
    <cfRule type="cellIs" dxfId="5" priority="5" operator="lessThan">
      <formula>0</formula>
    </cfRule>
    <cfRule type="cellIs" dxfId="4" priority="6" operator="greaterThan">
      <formula>0</formula>
    </cfRule>
  </conditionalFormatting>
  <conditionalFormatting sqref="G53:G60">
    <cfRule type="cellIs" dxfId="3" priority="3" operator="lessThan">
      <formula>0</formula>
    </cfRule>
    <cfRule type="cellIs" dxfId="2" priority="4" operator="greaterThan">
      <formula>0</formula>
    </cfRule>
  </conditionalFormatting>
  <conditionalFormatting sqref="G65:G72">
    <cfRule type="cellIs" dxfId="1" priority="1" operator="lessThan">
      <formula>0</formula>
    </cfRule>
    <cfRule type="cellIs" dxfId="0" priority="2" operator="greaterThan">
      <formula>0</formula>
    </cfRule>
  </conditionalFormatting>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28939-84ED-4DC2-A5F2-FA55A4FB7A55}">
  <dimension ref="A1:E34"/>
  <sheetViews>
    <sheetView topLeftCell="A45" zoomScale="80" zoomScaleNormal="80" workbookViewId="0">
      <selection activeCell="C59" sqref="C59"/>
    </sheetView>
  </sheetViews>
  <sheetFormatPr defaultRowHeight="14.5" x14ac:dyDescent="0.35"/>
  <cols>
    <col min="1" max="1" width="13.7265625" style="123" customWidth="1"/>
  </cols>
  <sheetData>
    <row r="1" spans="1:3" x14ac:dyDescent="0.35">
      <c r="A1" s="127" t="s">
        <v>173</v>
      </c>
    </row>
    <row r="14" spans="1:3" x14ac:dyDescent="0.35">
      <c r="A14" s="124" t="s">
        <v>159</v>
      </c>
    </row>
    <row r="15" spans="1:3" x14ac:dyDescent="0.35">
      <c r="A15" s="125" t="s">
        <v>160</v>
      </c>
      <c r="B15" s="126"/>
      <c r="C15" s="126"/>
    </row>
    <row r="16" spans="1:3" x14ac:dyDescent="0.35">
      <c r="A16" s="128" t="s">
        <v>172</v>
      </c>
    </row>
    <row r="20" spans="1:5" x14ac:dyDescent="0.35">
      <c r="A20" s="127" t="s">
        <v>161</v>
      </c>
      <c r="B20" s="129"/>
      <c r="C20" s="129"/>
      <c r="D20" s="129"/>
    </row>
    <row r="21" spans="1:5" x14ac:dyDescent="0.35">
      <c r="A21" s="127" t="s">
        <v>164</v>
      </c>
      <c r="B21" s="129"/>
      <c r="C21" s="129"/>
      <c r="D21" s="129"/>
    </row>
    <row r="22" spans="1:5" x14ac:dyDescent="0.35">
      <c r="A22" s="130" t="s">
        <v>162</v>
      </c>
      <c r="B22" s="131"/>
      <c r="C22" s="131"/>
      <c r="D22" s="131"/>
      <c r="E22" s="131"/>
    </row>
    <row r="23" spans="1:5" x14ac:dyDescent="0.35">
      <c r="A23" s="130" t="s">
        <v>163</v>
      </c>
      <c r="B23" s="131"/>
      <c r="C23" s="131"/>
      <c r="D23" s="131"/>
      <c r="E23" s="131"/>
    </row>
    <row r="24" spans="1:5" x14ac:dyDescent="0.35">
      <c r="A24" s="128" t="s">
        <v>165</v>
      </c>
      <c r="B24" s="133"/>
      <c r="C24" s="133"/>
      <c r="D24" s="133"/>
    </row>
    <row r="25" spans="1:5" x14ac:dyDescent="0.35">
      <c r="A25" s="128" t="s">
        <v>166</v>
      </c>
      <c r="B25" s="133"/>
      <c r="C25" s="133"/>
      <c r="D25" s="133"/>
    </row>
    <row r="31" spans="1:5" x14ac:dyDescent="0.35">
      <c r="A31" s="134" t="s">
        <v>168</v>
      </c>
      <c r="B31" s="135"/>
      <c r="C31" s="135"/>
      <c r="D31" s="135"/>
    </row>
    <row r="32" spans="1:5" x14ac:dyDescent="0.35">
      <c r="A32" s="134" t="s">
        <v>169</v>
      </c>
      <c r="B32" s="135"/>
      <c r="C32" s="135"/>
      <c r="D32" s="135"/>
    </row>
    <row r="33" spans="1:4" x14ac:dyDescent="0.35">
      <c r="A33" s="124" t="s">
        <v>170</v>
      </c>
      <c r="B33" s="132"/>
      <c r="C33" s="132"/>
      <c r="D33" s="132"/>
    </row>
    <row r="34" spans="1:4" x14ac:dyDescent="0.35">
      <c r="A34" s="127" t="s">
        <v>171</v>
      </c>
      <c r="B34" s="129"/>
      <c r="C34" s="129"/>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5" ma:contentTypeDescription="Create a new document." ma:contentTypeScope="" ma:versionID="dd28e067c9f8403b3ff702afee9ffefa">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db7bbb8a7c92ad399224d20548214b37"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Props1.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2.xml><?xml version="1.0" encoding="utf-8"?>
<ds:datastoreItem xmlns:ds="http://schemas.openxmlformats.org/officeDocument/2006/customXml" ds:itemID="{0B8195B0-8D58-4D09-82B0-0EC8302672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A0B132-C85C-431A-B9F4-E50BDC8889ED}">
  <ds:schemaRefs>
    <ds:schemaRef ds:uri="http://schemas.microsoft.com/office/2006/metadata/properties"/>
    <ds:schemaRef ds:uri="http://purl.org/dc/dcmitype/"/>
    <ds:schemaRef ds:uri="e56a9a4a-99a3-4708-b025-cc895b1fb658"/>
    <ds:schemaRef ds:uri="http://schemas.microsoft.com/office/2006/documentManagement/types"/>
    <ds:schemaRef ds:uri="http://purl.org/dc/elements/1.1/"/>
    <ds:schemaRef ds:uri="http://schemas.microsoft.com/office/infopath/2007/PartnerControls"/>
    <ds:schemaRef ds:uri="http://www.w3.org/XML/1998/namespace"/>
    <ds:schemaRef ds:uri="9e60e796-0612-4d21-b42b-f8375543952f"/>
    <ds:schemaRef ds:uri="http://purl.org/dc/terms/"/>
    <ds:schemaRef ds:uri="http://schemas.openxmlformats.org/package/2006/metadata/core-properties"/>
    <ds:schemaRef ds:uri="a369dffc-b10b-4e7f-9605-9472120fff0b"/>
    <ds:schemaRef ds:uri="d2b2d159-3ad8-40dc-8c1e-969183b28281"/>
    <ds:schemaRef ds:uri="9d35be4f-046c-49d8-91e8-e6c6f0e5b7cb"/>
    <ds:schemaRef ds:uri="2F268C32-F5A8-4CF2-8D20-4ED9A23D9D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A_Instructions</vt:lpstr>
      <vt:lpstr> B_Populations</vt:lpstr>
      <vt:lpstr>C_Health Regions</vt:lpstr>
      <vt:lpstr>D_Year 1</vt:lpstr>
      <vt:lpstr>E_Year 2</vt:lpstr>
      <vt:lpstr>F_Year 3</vt:lpstr>
      <vt:lpstr>G_Year 4</vt:lpstr>
      <vt:lpstr>H_Year 5</vt:lpstr>
      <vt:lpstr>I_Health Regions</vt:lpstr>
      <vt:lpstr>J_Figure 1</vt:lpstr>
      <vt:lpstr>K_Figure 2</vt:lpstr>
      <vt:lpstr>L_Figure 3 (Health Regions)</vt:lpstr>
      <vt:lpstr>L_Figure 3 (Race_Ethnicity)</vt:lpstr>
      <vt:lpstr>M_Report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2021-06-22T15:31:51Z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