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0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Older Adult Falls/"/>
    </mc:Choice>
  </mc:AlternateContent>
  <xr:revisionPtr revIDLastSave="0" documentId="8_{37C2D6F2-DF06-4CB4-88BB-166ADEAE98AA}" xr6:coauthVersionLast="47" xr6:coauthVersionMax="47" xr10:uidLastSave="{00000000-0000-0000-0000-000000000000}"/>
  <bookViews>
    <workbookView xWindow="-110" yWindow="-110" windowWidth="19420" windowHeight="10420" tabRatio="811" firstSheet="9" activeTab="9"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r:id="rId14"/>
    <sheet name="M_Report" sheetId="43" r:id="rId15"/>
  </sheets>
  <externalReferences>
    <externalReference r:id="rId16"/>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40" l="1"/>
  <c r="B7" i="40"/>
  <c r="N7" i="34"/>
  <c r="G50" i="40"/>
  <c r="G51" i="40"/>
  <c r="G49" i="40"/>
  <c r="G44" i="40"/>
  <c r="G45" i="40"/>
  <c r="G43" i="40"/>
  <c r="G38" i="40"/>
  <c r="G39" i="40"/>
  <c r="G37" i="40"/>
  <c r="A8" i="44"/>
  <c r="A9" i="44"/>
  <c r="A7" i="44"/>
  <c r="A12" i="44"/>
  <c r="F50" i="40"/>
  <c r="F51" i="40"/>
  <c r="E50" i="40"/>
  <c r="E51" i="40"/>
  <c r="D50" i="40"/>
  <c r="D51" i="40"/>
  <c r="C50" i="40"/>
  <c r="C51" i="40"/>
  <c r="B50" i="40"/>
  <c r="B51" i="40"/>
  <c r="F49" i="40"/>
  <c r="E49" i="40"/>
  <c r="D49" i="40"/>
  <c r="C49" i="40"/>
  <c r="B49" i="40"/>
  <c r="F44" i="40"/>
  <c r="F45" i="40"/>
  <c r="F43" i="40"/>
  <c r="E44" i="40"/>
  <c r="E45" i="40"/>
  <c r="E43" i="40"/>
  <c r="D44" i="40"/>
  <c r="D45" i="40"/>
  <c r="D43" i="40"/>
  <c r="C44" i="40"/>
  <c r="C45" i="40"/>
  <c r="C43" i="40"/>
  <c r="B44" i="40"/>
  <c r="B45" i="40"/>
  <c r="B43" i="40"/>
  <c r="F38" i="40"/>
  <c r="F39" i="40"/>
  <c r="F37" i="40"/>
  <c r="E38" i="40"/>
  <c r="E39" i="40"/>
  <c r="E37" i="40"/>
  <c r="D38" i="40"/>
  <c r="D39" i="40"/>
  <c r="D37" i="40"/>
  <c r="C38" i="40"/>
  <c r="C39" i="40"/>
  <c r="C37" i="40"/>
  <c r="B38" i="40"/>
  <c r="B39" i="40"/>
  <c r="B37" i="40"/>
  <c r="A50" i="40"/>
  <c r="A51" i="40"/>
  <c r="A49" i="40"/>
  <c r="A44" i="40"/>
  <c r="A45" i="40"/>
  <c r="A43" i="40"/>
  <c r="A38" i="40"/>
  <c r="A39" i="40"/>
  <c r="A37" i="40"/>
  <c r="F48" i="40"/>
  <c r="F42" i="40"/>
  <c r="F36" i="40"/>
  <c r="E48" i="40"/>
  <c r="E42" i="40"/>
  <c r="E36" i="40"/>
  <c r="D48" i="40"/>
  <c r="D42" i="40"/>
  <c r="D36" i="40"/>
  <c r="C36" i="40"/>
  <c r="C42" i="40"/>
  <c r="C48" i="40"/>
  <c r="B48" i="40"/>
  <c r="B42" i="40"/>
  <c r="B36" i="40"/>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F27" i="40"/>
  <c r="F7" i="40"/>
  <c r="E27" i="40"/>
  <c r="E7" i="40"/>
  <c r="D27" i="40"/>
  <c r="D7" i="40"/>
  <c r="C27" i="40"/>
  <c r="B27" i="40"/>
  <c r="C21" i="40"/>
  <c r="F21" i="40"/>
  <c r="F22" i="40"/>
  <c r="F20" i="40"/>
  <c r="F19" i="40"/>
  <c r="F16" i="40"/>
  <c r="F17" i="40"/>
  <c r="F15" i="40"/>
  <c r="F14" i="40"/>
  <c r="F10" i="40"/>
  <c r="F11" i="40"/>
  <c r="F9" i="40"/>
  <c r="F8" i="40"/>
  <c r="E21" i="40"/>
  <c r="E22" i="40"/>
  <c r="E20" i="40"/>
  <c r="E19" i="40"/>
  <c r="E16" i="40"/>
  <c r="E17" i="40"/>
  <c r="E15" i="40"/>
  <c r="E14" i="40"/>
  <c r="E10" i="40"/>
  <c r="E11" i="40"/>
  <c r="E9" i="40"/>
  <c r="E8" i="40"/>
  <c r="D21" i="40"/>
  <c r="D22" i="40"/>
  <c r="D20" i="40"/>
  <c r="D19" i="40"/>
  <c r="D16" i="40"/>
  <c r="D17" i="40"/>
  <c r="D15" i="40"/>
  <c r="D14" i="40"/>
  <c r="D11" i="40"/>
  <c r="D10" i="40"/>
  <c r="D9" i="40"/>
  <c r="D8" i="40"/>
  <c r="C22" i="40"/>
  <c r="C20" i="40"/>
  <c r="C19" i="40"/>
  <c r="C16" i="40"/>
  <c r="C17" i="40"/>
  <c r="C15" i="40"/>
  <c r="C14" i="40"/>
  <c r="C11" i="40"/>
  <c r="C10" i="40"/>
  <c r="C9" i="40"/>
  <c r="C8" i="40"/>
  <c r="B22" i="40"/>
  <c r="B21" i="40"/>
  <c r="B20" i="40"/>
  <c r="B19" i="40"/>
  <c r="B17" i="40"/>
  <c r="B16" i="40"/>
  <c r="B15" i="40"/>
  <c r="B14" i="40"/>
  <c r="B9" i="40"/>
  <c r="B10" i="40"/>
  <c r="B11" i="40"/>
  <c r="B8"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121" i="44"/>
  <c r="H117" i="44"/>
  <c r="H122" i="44"/>
  <c r="H118" i="44"/>
  <c r="H123" i="44"/>
  <c r="H119" i="44"/>
  <c r="H115" i="44"/>
  <c r="H114" i="44"/>
  <c r="H113" i="44"/>
  <c r="F122" i="44"/>
  <c r="F123" i="44"/>
  <c r="F121" i="44"/>
  <c r="F118" i="44"/>
  <c r="F119" i="44"/>
  <c r="F117" i="44"/>
  <c r="F114" i="44"/>
  <c r="F115" i="44"/>
  <c r="F113" i="44"/>
  <c r="E122" i="44"/>
  <c r="E123" i="44"/>
  <c r="E121" i="44"/>
  <c r="E118" i="44"/>
  <c r="E119" i="44"/>
  <c r="E117" i="44"/>
  <c r="E114" i="44"/>
  <c r="E115" i="44"/>
  <c r="E113" i="44"/>
  <c r="D122" i="44"/>
  <c r="D123" i="44"/>
  <c r="D121" i="44"/>
  <c r="D118" i="44"/>
  <c r="D119" i="44"/>
  <c r="D117" i="44"/>
  <c r="D114" i="44"/>
  <c r="D115" i="44"/>
  <c r="D113" i="44"/>
  <c r="C122" i="44"/>
  <c r="C123" i="44"/>
  <c r="C121" i="44"/>
  <c r="C118" i="44"/>
  <c r="C119" i="44"/>
  <c r="C117" i="44"/>
  <c r="C114" i="44"/>
  <c r="C115" i="44"/>
  <c r="C113" i="44"/>
  <c r="B122" i="44"/>
  <c r="B123" i="44"/>
  <c r="B121" i="44"/>
  <c r="B118" i="44"/>
  <c r="B119" i="44"/>
  <c r="B117" i="44"/>
  <c r="B114" i="44"/>
  <c r="B115" i="44"/>
  <c r="B113" i="44"/>
  <c r="A112" i="44"/>
  <c r="H110" i="44"/>
  <c r="H106" i="44"/>
  <c r="H102" i="44"/>
  <c r="H109" i="44"/>
  <c r="H105" i="44"/>
  <c r="H101" i="44"/>
  <c r="H108" i="44"/>
  <c r="H104" i="44"/>
  <c r="H100" i="44"/>
  <c r="F109" i="44"/>
  <c r="F110" i="44"/>
  <c r="F108" i="44"/>
  <c r="F105" i="44"/>
  <c r="F106" i="44"/>
  <c r="F104" i="44"/>
  <c r="F101" i="44"/>
  <c r="F102" i="44"/>
  <c r="F100" i="44"/>
  <c r="E109" i="44"/>
  <c r="E110" i="44"/>
  <c r="E108" i="44"/>
  <c r="E105" i="44"/>
  <c r="E106" i="44"/>
  <c r="E104" i="44"/>
  <c r="E101" i="44"/>
  <c r="E102" i="44"/>
  <c r="E100" i="44"/>
  <c r="D109" i="44"/>
  <c r="D110" i="44"/>
  <c r="D108" i="44"/>
  <c r="D105" i="44"/>
  <c r="D106" i="44"/>
  <c r="D104" i="44"/>
  <c r="D101" i="44"/>
  <c r="D102" i="44"/>
  <c r="D100" i="44"/>
  <c r="C109" i="44"/>
  <c r="C110" i="44"/>
  <c r="C108" i="44"/>
  <c r="C105" i="44"/>
  <c r="C106" i="44"/>
  <c r="C104" i="44"/>
  <c r="C101" i="44"/>
  <c r="C102" i="44"/>
  <c r="C100" i="44"/>
  <c r="B109" i="44"/>
  <c r="B110" i="44"/>
  <c r="B108" i="44"/>
  <c r="B105" i="44"/>
  <c r="B106" i="44"/>
  <c r="B104" i="44"/>
  <c r="B101" i="44"/>
  <c r="B102" i="44"/>
  <c r="B100" i="44"/>
  <c r="A99" i="44"/>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100" i="44"/>
  <c r="I100" i="44" s="1"/>
  <c r="J100" i="44" s="1"/>
  <c r="G109" i="44"/>
  <c r="I109" i="44" s="1"/>
  <c r="J109" i="44" s="1"/>
  <c r="G74" i="44"/>
  <c r="I74" i="44" s="1"/>
  <c r="J74" i="44" s="1"/>
  <c r="G16" i="35" s="1"/>
  <c r="G89" i="44"/>
  <c r="I89" i="44" s="1"/>
  <c r="J89" i="44" s="1"/>
  <c r="G119" i="44"/>
  <c r="I119" i="44" s="1"/>
  <c r="J119" i="44" s="1"/>
  <c r="G104" i="44"/>
  <c r="I104" i="44" s="1"/>
  <c r="J104"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117" i="44"/>
  <c r="I117" i="44" s="1"/>
  <c r="J117" i="44" s="1"/>
  <c r="G108" i="44"/>
  <c r="I108" i="44" s="1"/>
  <c r="J108" i="44" s="1"/>
  <c r="G105" i="44"/>
  <c r="I105" i="44" s="1"/>
  <c r="J105" i="44" s="1"/>
  <c r="G63" i="44"/>
  <c r="I63" i="44" s="1"/>
  <c r="J63" i="44" s="1"/>
  <c r="G84" i="44"/>
  <c r="I84" i="44" s="1"/>
  <c r="J84" i="44" s="1"/>
  <c r="G82" i="44"/>
  <c r="I82" i="44" s="1"/>
  <c r="J82" i="44" s="1"/>
  <c r="G34" i="35" s="1"/>
  <c r="G95" i="44"/>
  <c r="I95" i="44" s="1"/>
  <c r="J95" i="44" s="1"/>
  <c r="G35" i="35" s="1"/>
  <c r="G123" i="44"/>
  <c r="I123" i="44" s="1"/>
  <c r="J123" i="44" s="1"/>
  <c r="G115" i="44"/>
  <c r="I115" i="44" s="1"/>
  <c r="J115" i="44" s="1"/>
  <c r="G92" i="44"/>
  <c r="I92" i="44" s="1"/>
  <c r="J92" i="44" s="1"/>
  <c r="G102" i="44"/>
  <c r="I102" i="44" s="1"/>
  <c r="J102" i="44" s="1"/>
  <c r="G113" i="44"/>
  <c r="I113" i="44" s="1"/>
  <c r="J113" i="44" s="1"/>
  <c r="G122" i="44"/>
  <c r="I122" i="44" s="1"/>
  <c r="J122" i="44" s="1"/>
  <c r="G83" i="44"/>
  <c r="I83" i="44" s="1"/>
  <c r="J83" i="44" s="1"/>
  <c r="G101" i="44"/>
  <c r="I101" i="44" s="1"/>
  <c r="J101" i="44" s="1"/>
  <c r="G114" i="44"/>
  <c r="I114" i="44" s="1"/>
  <c r="J114" i="44" s="1"/>
  <c r="G75" i="44"/>
  <c r="I75" i="44" s="1"/>
  <c r="J75" i="44" s="1"/>
  <c r="G96" i="44"/>
  <c r="I96" i="44" s="1"/>
  <c r="J96" i="44" s="1"/>
  <c r="G106" i="44"/>
  <c r="I106" i="44" s="1"/>
  <c r="J106" i="44" s="1"/>
  <c r="G88" i="44"/>
  <c r="I88" i="44" s="1"/>
  <c r="J88" i="44" s="1"/>
  <c r="G118" i="44"/>
  <c r="I118" i="44" s="1"/>
  <c r="J118" i="44" s="1"/>
  <c r="G79" i="44"/>
  <c r="I79" i="44" s="1"/>
  <c r="J79" i="44" s="1"/>
  <c r="G110" i="44"/>
  <c r="I110" i="44" s="1"/>
  <c r="J110" i="44" s="1"/>
  <c r="G121" i="44"/>
  <c r="I121" i="44" s="1"/>
  <c r="J121" i="44" s="1"/>
  <c r="G61" i="44"/>
  <c r="I61" i="44" s="1"/>
  <c r="J61" i="44" s="1"/>
  <c r="G15" i="35" s="1"/>
  <c r="G70" i="44"/>
  <c r="I70" i="44" s="1"/>
  <c r="J70" i="44" s="1"/>
  <c r="G28" i="44"/>
  <c r="I28" i="44" s="1"/>
  <c r="J28" i="44" s="1"/>
  <c r="G66" i="44"/>
  <c r="I66" i="44" s="1"/>
  <c r="J66" i="44" s="1"/>
  <c r="G39" i="44"/>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I39" i="44"/>
  <c r="J39" i="44" s="1"/>
  <c r="G22" i="35" s="1"/>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<sst xmlns="http://schemas.openxmlformats.org/spreadsheetml/2006/main" count="1146" uniqueCount="249">
  <si>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</si>
  <si>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</si>
  <si>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</si>
  <si>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</si>
  <si>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</si>
  <si>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</si>
  <si>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</si>
  <si>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</si>
  <si>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</si>
  <si>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</si>
  <si>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</si>
  <si>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</si>
  <si>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</si>
  <si>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</si>
  <si>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</si>
  <si>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</si>
  <si>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</si>
  <si>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</si>
  <si>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</si>
  <si>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</si>
  <si>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</si>
  <si>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</si>
  <si>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</si>
  <si>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</si>
  <si>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</si>
  <si>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</si>
  <si>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</si>
  <si>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</si>
  <si>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</si>
  <si>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</si>
  <si>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</si>
  <si>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</si>
  <si>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</si>
  <si>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</si>
  <si>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</si>
  <si>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</si>
  <si>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</si>
  <si>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</si>
  <si>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</si>
  <si>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</si>
  <si>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</si>
  <si>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</si>
  <si>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</si>
  <si>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</si>
  <si>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</si>
  <si>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</si>
  <si>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</si>
  <si>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</si>
  <si>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</si>
  <si>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</si>
  <si>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</si>
  <si>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</si>
  <si>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</si>
  <si>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</si>
  <si>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</si>
  <si>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</si>
  <si>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</si>
  <si>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</si>
  <si>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</si>
  <si>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</si>
  <si>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</si>
  <si>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</si>
  <si>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</si>
  <si>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</si>
  <si>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</si>
  <si>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</si>
  <si>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</si>
  <si>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</si>
  <si>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</si>
  <si>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</si>
  <si>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</si>
  <si>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</si>
  <si>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</si>
  <si>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</si>
  <si>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</si>
  <si>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</si>
  <si>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</si>
  <si>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</si>
  <si>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</si>
  <si>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</si>
  <si>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</si>
  <si>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</si>
  <si>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</si>
  <si>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</si>
  <si>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</si>
  <si>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</si>
  <si>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</si>
  <si>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</si>
  <si>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</si>
  <si>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</si>
  <si>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</si>
  <si>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</si>
  <si>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</si>
  <si>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</si>
  <si>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</si>
  <si>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</si>
  <si>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</si>
  <si>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</si>
  <si>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</si>
  <si>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</si>
  <si>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</si>
  <si>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</si>
  <si>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</si>
  <si>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</si>
  <si>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</si>
  <si>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</si>
  <si>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</si>
  <si>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</si>
  <si>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</si>
  <si>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</si>
  <si>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</si>
  <si>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</si>
  <si>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</si>
  <si>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</si>
  <si>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</si>
  <si>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</si>
  <si>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</si>
  <si>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</si>
  <si>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</si>
  <si>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</si>
  <si>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</si>
  <si>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</si>
  <si>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</si>
  <si>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</si>
  <si>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Please enter population data for Health Districts/Regions in this tab</t>
  </si>
  <si>
    <t>Data Year</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</si>
  <si>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</si>
  <si>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</si>
  <si>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</si>
  <si>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</si>
  <si>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</si>
  <si>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</si>
  <si>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</si>
  <si>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</si>
  <si>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</si>
  <si>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</si>
  <si>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</si>
  <si>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</si>
  <si>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</si>
  <si>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</si>
  <si>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</si>
  <si>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</si>
  <si>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</si>
  <si>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</si>
  <si>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</si>
  <si>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</si>
  <si>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</si>
  <si>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</si>
  <si>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t xml:space="preserve">Use columns F through K to enter demographic data </t>
  </si>
  <si>
    <t>Optional: Unhide columns M through AD to show rate calculations by sex and race/ethnicity and 2000 population weights</t>
  </si>
  <si>
    <t xml:space="preserve">Columns AI through AQ will then autogenerate age adjusted rates per 100,000 </t>
  </si>
  <si>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</si>
  <si>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</si>
  <si>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</si>
  <si>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</si>
  <si>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</si>
  <si>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</si>
  <si>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</si>
  <si>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</si>
  <si>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</si>
  <si>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</si>
  <si>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</si>
  <si>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</si>
  <si>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</si>
  <si>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</si>
  <si>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</si>
  <si>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</si>
  <si>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</si>
  <si>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</si>
  <si>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</si>
  <si>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</si>
  <si>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</si>
  <si>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</si>
  <si>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</si>
  <si>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</si>
  <si>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 xml:space="preserve">Columns AI through AQ will then autogenerate age-adjusted rates per 100,000 </t>
  </si>
  <si>
    <t>Health Region Data</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</si>
  <si>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</si>
  <si>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</si>
  <si>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</si>
  <si>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</si>
  <si>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</si>
  <si>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ED visit rates</t>
  </si>
  <si>
    <t>Total Death rates</t>
  </si>
  <si>
    <t>Instructions: Rates by sex and age group data is provided below for reference to use in "Falls in Older Adults by Age and Sex" narrative section</t>
  </si>
  <si>
    <t>Year 1 - Year 5 crude rates per 100,000 across sex</t>
  </si>
  <si>
    <t>Group</t>
  </si>
  <si>
    <t>Male hospitalizations</t>
  </si>
  <si>
    <t>Male ED visits</t>
  </si>
  <si>
    <t>Male Deaths</t>
  </si>
  <si>
    <t>Female hospitalizations</t>
  </si>
  <si>
    <t>Female ED visits</t>
  </si>
  <si>
    <t>Female Deaths</t>
  </si>
  <si>
    <t>Year 1 - Year 5 age-adjusted hospitalization rates per 100,000</t>
  </si>
  <si>
    <t>age group</t>
  </si>
  <si>
    <t>5 year age adjusted rate per 100,000</t>
  </si>
  <si>
    <t>Year 1 - Year 5 age-adjusted ED rates per 100,000</t>
  </si>
  <si>
    <t>Year 1 - Year 5 age-adjusted death rates per 100,000</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</si>
  <si>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</si>
  <si>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</si>
  <si>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</si>
  <si>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</si>
  <si>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</si>
  <si>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</si>
  <si>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</si>
  <si>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</si>
  <si>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</si>
  <si>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</si>
  <si>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</si>
  <si>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</si>
  <si>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</si>
  <si>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 xml:space="preserve">This tab will automatically fill with data from the individual "Year 1", "Year 2", "Year 3", "Year 4", "Year 5" tabs. </t>
  </si>
  <si>
    <t>Year 1 - Year 5 age agdjusted hospitalization rates across race/ethnicity per 100,000</t>
  </si>
  <si>
    <t>Year 1 - Year 5 age agdjusted ED rates across race/ethnicity per 100,000</t>
  </si>
  <si>
    <t>Year 1 - Year 5 age agdjusted death rates across race/ethnicity per 100,000</t>
  </si>
  <si>
    <t>Overall Hosps</t>
  </si>
  <si>
    <t>year 1 hosps</t>
  </si>
  <si>
    <t>year 2 hosps</t>
  </si>
  <si>
    <t>year 3 hosps</t>
  </si>
  <si>
    <t>year 4 hosps</t>
  </si>
  <si>
    <t>year 5 hosps</t>
  </si>
  <si>
    <t>total hosps year 1-5</t>
  </si>
  <si>
    <t>total year 1-5 population</t>
  </si>
  <si>
    <t>crude rate per 100,000</t>
  </si>
  <si>
    <t>crude rate*2000 weight</t>
  </si>
  <si>
    <t>Overall ED Visits</t>
  </si>
  <si>
    <t>year 1 ED visits</t>
  </si>
  <si>
    <t>year 2 ED visits</t>
  </si>
  <si>
    <t>year 3 ED visits</t>
  </si>
  <si>
    <t>year 4 ED visits</t>
  </si>
  <si>
    <t>year 5 ED visits</t>
  </si>
  <si>
    <t>total ED visits year 1-5</t>
  </si>
  <si>
    <t>Overall Deaths</t>
  </si>
  <si>
    <t>year 1 Deaths</t>
  </si>
  <si>
    <t>year 2 Deaths</t>
  </si>
  <si>
    <t>year 3 Deaths</t>
  </si>
  <si>
    <t>year 4 Deaths</t>
  </si>
  <si>
    <t>year 5 Deaths</t>
  </si>
  <si>
    <t>total Deaths year 1-5</t>
  </si>
  <si>
    <t>Current year</t>
  </si>
  <si>
    <t>Enter data year</t>
  </si>
  <si>
    <t>Total deaths count and rate for data year</t>
  </si>
  <si>
    <t>State/Territory/Jurisdiction</t>
  </si>
  <si>
    <t>Total hospitalization count and rate for data year</t>
  </si>
  <si>
    <t>Total ED visit count and rate for data year</t>
  </si>
  <si>
    <t>Sex with highest death count for data year</t>
  </si>
  <si>
    <t>Age group with highest Death rate</t>
  </si>
  <si>
    <t>Age group with highest Hospitalizations rate</t>
  </si>
  <si>
    <t>Age group with highest ED visit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</si>
</sst>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40">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sz val="11"/>
      <color indexed="12"/>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s>
  <borders count="63">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indexed="64"/>
      </left>
      <right style="medium">
        <color indexed="64"/>
      </right>
      <top style="thin">
        <color indexed="64"/>
      </top>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72">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40" xfId="0" applyFont="1" applyBorder="1"/>
    <xf numFmtId="0" fontId="24" fillId="0" borderId="37" xfId="0" applyFont="1" applyBorder="1" applyAlignment="1">
      <alignment horizontal="center"/>
    </xf>
    <xf numFmtId="0" fontId="10" fillId="0" borderId="36" xfId="0" applyFont="1" applyBorder="1"/>
    <xf numFmtId="0" fontId="11" fillId="0" borderId="38" xfId="0" applyFont="1" applyBorder="1" applyAlignment="1">
      <alignment horizontal="center"/>
    </xf>
    <xf numFmtId="0" fontId="11" fillId="0" borderId="39" xfId="0" applyFont="1" applyBorder="1" applyAlignment="1">
      <alignment horizontal="center"/>
    </xf>
    <xf numFmtId="0" fontId="10" fillId="0" borderId="37" xfId="0" applyFont="1" applyBorder="1" applyAlignment="1">
      <alignment horizontal="left" wrapText="1"/>
    </xf>
    <xf numFmtId="0" fontId="27" fillId="0" borderId="0" xfId="0" applyFont="1"/>
    <xf numFmtId="0" fontId="28" fillId="0" borderId="0" xfId="0" applyFont="1"/>
    <xf numFmtId="0" fontId="27"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1"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6" fillId="0" borderId="43" xfId="0" applyFont="1" applyBorder="1" applyAlignment="1" applyProtection="1">
      <alignment wrapText="1"/>
      <protection locked="0"/>
    </xf>
    <xf numFmtId="0" fontId="6" fillId="18" borderId="43" xfId="0" applyFont="1" applyFill="1" applyBorder="1" applyProtection="1">
      <protection locked="0"/>
    </xf>
    <xf numFmtId="2" fontId="0" fillId="0" borderId="43" xfId="0" applyNumberFormat="1" applyBorder="1" applyProtection="1">
      <protection locked="0"/>
    </xf>
    <xf numFmtId="164" fontId="4" fillId="0" borderId="43" xfId="0" applyNumberFormat="1" applyFont="1" applyBorder="1" applyProtection="1">
      <protection locked="0"/>
    </xf>
    <xf numFmtId="1" fontId="0" fillId="0" borderId="43" xfId="0" applyNumberFormat="1" applyBorder="1" applyProtection="1">
      <protection locked="0"/>
    </xf>
    <xf numFmtId="164" fontId="0" fillId="0" borderId="43" xfId="0" applyNumberFormat="1" applyBorder="1" applyProtection="1">
      <protection locked="0"/>
    </xf>
    <xf numFmtId="164" fontId="4" fillId="2" borderId="43" xfId="1" applyNumberFormat="1" applyFill="1" applyBorder="1" applyProtection="1">
      <protection locked="0"/>
    </xf>
    <xf numFmtId="3" fontId="4" fillId="2" borderId="44" xfId="1" applyNumberFormat="1" applyFill="1" applyBorder="1"/>
    <xf numFmtId="3" fontId="4" fillId="3" borderId="44" xfId="1" applyNumberFormat="1" applyFill="1" applyBorder="1"/>
    <xf numFmtId="3" fontId="4" fillId="5" borderId="44" xfId="1" applyNumberFormat="1" applyFill="1" applyBorder="1"/>
    <xf numFmtId="3" fontId="4" fillId="2" borderId="45" xfId="1" applyNumberFormat="1" applyFill="1" applyBorder="1"/>
    <xf numFmtId="3" fontId="4" fillId="3" borderId="45" xfId="1" applyNumberFormat="1" applyFill="1" applyBorder="1"/>
    <xf numFmtId="3" fontId="4" fillId="5" borderId="45" xfId="1" applyNumberFormat="1" applyFill="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10" fillId="0" borderId="49"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3" fillId="0" borderId="0" xfId="0" applyFont="1" applyAlignment="1">
      <alignment wrapText="1"/>
    </xf>
    <xf numFmtId="0" fontId="11" fillId="0" borderId="39" xfId="0" applyFont="1" applyBorder="1" applyAlignment="1">
      <alignment horizontal="center" wrapText="1"/>
    </xf>
    <xf numFmtId="0" fontId="11" fillId="0" borderId="46" xfId="0" applyFont="1" applyBorder="1" applyAlignment="1">
      <alignment horizontal="center"/>
    </xf>
    <xf numFmtId="0" fontId="11" fillId="0" borderId="26" xfId="0" applyFont="1" applyBorder="1" applyAlignment="1">
      <alignment horizontal="center"/>
    </xf>
    <xf numFmtId="0" fontId="2" fillId="18" borderId="0" xfId="0" applyFont="1" applyFill="1"/>
    <xf numFmtId="0" fontId="0" fillId="18" borderId="0" xfId="0" applyFill="1"/>
    <xf numFmtId="0" fontId="34" fillId="18" borderId="0" xfId="1" applyFont="1" applyFill="1" applyAlignment="1">
      <alignment horizontal="center" vertical="center"/>
    </xf>
    <xf numFmtId="0" fontId="35" fillId="8" borderId="0" xfId="1" applyFont="1" applyFill="1" applyAlignment="1">
      <alignment horizontal="center" vertical="center" wrapText="1"/>
    </xf>
    <xf numFmtId="0" fontId="36" fillId="0" borderId="0" xfId="1" applyFont="1"/>
    <xf numFmtId="1" fontId="2" fillId="0" borderId="17" xfId="1" applyNumberFormat="1" applyFont="1" applyBorder="1" applyAlignment="1"/>
    <xf numFmtId="0" fontId="27" fillId="0" borderId="0" xfId="0" applyFont="1" applyAlignment="1">
      <alignment horizontal="center"/>
    </xf>
    <xf numFmtId="3" fontId="28" fillId="0" borderId="0" xfId="0" applyNumberFormat="1" applyFont="1"/>
    <xf numFmtId="0" fontId="10" fillId="21" borderId="0" xfId="0" applyFont="1" applyFill="1"/>
    <xf numFmtId="0" fontId="0" fillId="21" borderId="0" xfId="0" applyFill="1"/>
    <xf numFmtId="0" fontId="10" fillId="22" borderId="0" xfId="0" applyFont="1" applyFill="1"/>
    <xf numFmtId="0" fontId="0" fillId="22" borderId="0" xfId="0" applyFill="1"/>
    <xf numFmtId="165" fontId="4" fillId="2" borderId="51" xfId="1" applyNumberFormat="1" applyFill="1" applyBorder="1"/>
    <xf numFmtId="0" fontId="2" fillId="2" borderId="51" xfId="1" applyFont="1" applyFill="1" applyBorder="1" applyAlignment="1">
      <alignment wrapText="1"/>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7" fillId="24" borderId="0" xfId="0" applyFont="1" applyFill="1"/>
    <xf numFmtId="0" fontId="37" fillId="25" borderId="0" xfId="0" applyFont="1" applyFill="1"/>
    <xf numFmtId="0" fontId="39" fillId="25" borderId="0" xfId="0" applyFont="1" applyFill="1"/>
    <xf numFmtId="0" fontId="8" fillId="8" borderId="0" xfId="1" applyFont="1" applyFill="1" applyAlignment="1">
      <alignment horizontal="center" vertical="center" wrapText="1"/>
    </xf>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9" fillId="17" borderId="30" xfId="3" applyFont="1" applyFill="1" applyBorder="1" applyAlignment="1">
      <alignment horizontal="left" vertical="top" wrapText="1"/>
    </xf>
    <xf numFmtId="0" fontId="29" fillId="17" borderId="29" xfId="3" applyFont="1" applyFill="1" applyBorder="1" applyAlignment="1">
      <alignment horizontal="left" vertical="top" wrapText="1"/>
    </xf>
    <xf numFmtId="0" fontId="29" fillId="17" borderId="28" xfId="3" applyFont="1" applyFill="1" applyBorder="1" applyAlignment="1">
      <alignment horizontal="left" vertical="top" wrapText="1"/>
    </xf>
    <xf numFmtId="0" fontId="0" fillId="10" borderId="0" xfId="0" applyFill="1" applyAlignment="1">
      <alignment horizontal="left" vertical="top" wrapText="1"/>
    </xf>
    <xf numFmtId="0" fontId="10" fillId="0" borderId="27" xfId="3" applyFont="1" applyBorder="1" applyAlignment="1">
      <alignment horizontal="left" vertical="top" wrapText="1"/>
    </xf>
    <xf numFmtId="0" fontId="10" fillId="0" borderId="26" xfId="3" applyFont="1" applyBorder="1" applyAlignment="1">
      <alignment horizontal="left" vertical="top" wrapText="1"/>
    </xf>
    <xf numFmtId="0" fontId="30" fillId="7" borderId="5" xfId="3" applyFont="1" applyFill="1" applyBorder="1" applyAlignment="1">
      <alignment horizontal="left" vertical="center" wrapText="1"/>
    </xf>
    <xf numFmtId="0" fontId="30" fillId="7" borderId="0" xfId="3" applyFont="1" applyFill="1" applyAlignment="1">
      <alignment horizontal="left" vertical="center" wrapText="1"/>
    </xf>
    <xf numFmtId="0" fontId="30" fillId="7" borderId="31" xfId="3" applyFont="1" applyFill="1" applyBorder="1" applyAlignment="1">
      <alignment horizontal="left" vertical="center" wrapText="1"/>
    </xf>
    <xf numFmtId="0" fontId="30" fillId="7" borderId="30" xfId="3" applyFont="1" applyFill="1" applyBorder="1" applyAlignment="1">
      <alignment horizontal="left" vertical="center" wrapText="1"/>
    </xf>
    <xf numFmtId="0" fontId="30" fillId="7" borderId="29" xfId="3" applyFont="1" applyFill="1" applyBorder="1" applyAlignment="1">
      <alignment horizontal="left" vertical="center" wrapText="1"/>
    </xf>
    <xf numFmtId="0" fontId="30" fillId="7" borderId="28" xfId="3" applyFont="1" applyFill="1" applyBorder="1" applyAlignment="1">
      <alignment horizontal="left" vertical="center" wrapText="1"/>
    </xf>
    <xf numFmtId="0" fontId="18" fillId="9" borderId="33" xfId="3" applyFont="1" applyFill="1" applyBorder="1" applyAlignment="1">
      <alignment horizontal="left" vertical="center" wrapText="1"/>
    </xf>
    <xf numFmtId="0" fontId="30" fillId="9" borderId="33" xfId="3" applyFont="1" applyFill="1" applyBorder="1" applyAlignment="1">
      <alignment horizontal="left" vertical="center" wrapText="1"/>
    </xf>
    <xf numFmtId="0" fontId="30" fillId="9" borderId="32" xfId="3" applyFont="1" applyFill="1" applyBorder="1" applyAlignment="1">
      <alignment horizontal="left" vertical="center" wrapText="1"/>
    </xf>
    <xf numFmtId="0" fontId="30" fillId="9" borderId="0" xfId="3" applyFont="1" applyFill="1" applyAlignment="1">
      <alignment horizontal="left" vertical="center" wrapText="1"/>
    </xf>
    <xf numFmtId="0" fontId="30" fillId="9" borderId="31" xfId="3" applyFont="1" applyFill="1" applyBorder="1" applyAlignment="1">
      <alignment horizontal="left" vertical="center"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2" xfId="0" applyFont="1" applyFill="1" applyBorder="1" applyAlignment="1">
      <alignment horizontal="center" wrapText="1"/>
    </xf>
    <xf numFmtId="0" fontId="38" fillId="0" borderId="39" xfId="0" applyFont="1" applyBorder="1" applyAlignment="1">
      <alignment horizontal="center"/>
    </xf>
    <xf numFmtId="0" fontId="23" fillId="0" borderId="47" xfId="0" applyFont="1" applyBorder="1" applyAlignment="1">
      <alignment horizontal="center"/>
    </xf>
    <xf numFmtId="0" fontId="23" fillId="0" borderId="48" xfId="0" applyFont="1" applyBorder="1" applyAlignment="1">
      <alignment horizontal="center"/>
    </xf>
    <xf numFmtId="0" fontId="25" fillId="0" borderId="47" xfId="0" applyFont="1" applyBorder="1" applyAlignment="1">
      <alignment horizontal="center"/>
    </xf>
    <xf numFmtId="0" fontId="25" fillId="0" borderId="48" xfId="0" applyFont="1" applyBorder="1" applyAlignment="1">
      <alignment horizontal="center"/>
    </xf>
    <xf numFmtId="0" fontId="25" fillId="0" borderId="50" xfId="0" applyFont="1" applyBorder="1" applyAlignment="1">
      <alignment horizontal="center"/>
    </xf>
    <xf numFmtId="0" fontId="26" fillId="0" borderId="47" xfId="0" applyFont="1" applyBorder="1" applyAlignment="1">
      <alignment horizontal="center"/>
    </xf>
    <xf numFmtId="0" fontId="26" fillId="0" borderId="48" xfId="0" applyFont="1" applyBorder="1" applyAlignment="1">
      <alignment horizontal="center"/>
    </xf>
    <xf numFmtId="0" fontId="26" fillId="0" borderId="50" xfId="0" applyFont="1" applyBorder="1" applyAlignment="1">
      <alignment horizontal="center"/>
    </xf>
    <xf numFmtId="0" fontId="26" fillId="0" borderId="41" xfId="0" applyFont="1" applyBorder="1" applyAlignment="1">
      <alignment horizontal="center"/>
    </xf>
    <xf numFmtId="0" fontId="26" fillId="0" borderId="33" xfId="0" applyFont="1" applyBorder="1" applyAlignment="1">
      <alignment horizontal="center"/>
    </xf>
    <xf numFmtId="0" fontId="26" fillId="0" borderId="32" xfId="0" applyFont="1" applyBorder="1" applyAlignment="1">
      <alignment horizontal="center"/>
    </xf>
    <xf numFmtId="0" fontId="25" fillId="0" borderId="41"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3" fillId="0" borderId="41"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xf numFmtId="0" fontId="10" fillId="10" borderId="52" xfId="3" applyFont="1" applyFill="1" applyBorder="1" applyAlignment="1">
      <alignment horizontal="left" vertical="top" wrapText="1"/>
    </xf>
    <xf numFmtId="0" fontId="10" fillId="10" borderId="52" xfId="3" applyFont="1" applyFill="1" applyBorder="1" applyAlignment="1">
      <alignment horizontal="left" wrapText="1"/>
    </xf>
    <xf numFmtId="0" fontId="10" fillId="10" borderId="52" xfId="3" applyFont="1" applyFill="1" applyBorder="1" applyAlignment="1">
      <alignment horizontal="left" vertical="top" wrapText="1"/>
    </xf>
    <xf numFmtId="0" fontId="18" fillId="7" borderId="53" xfId="3" applyFont="1" applyFill="1" applyBorder="1" applyAlignment="1">
      <alignment horizontal="left" vertical="center" wrapText="1"/>
    </xf>
    <xf numFmtId="0" fontId="30" fillId="7" borderId="54" xfId="3" applyFont="1" applyFill="1" applyBorder="1" applyAlignment="1">
      <alignment horizontal="left" vertical="center" wrapText="1"/>
    </xf>
    <xf numFmtId="0" fontId="30" fillId="7" borderId="55" xfId="3" applyFont="1" applyFill="1" applyBorder="1" applyAlignment="1">
      <alignment horizontal="left" vertical="center" wrapText="1"/>
    </xf>
    <xf numFmtId="0" fontId="10" fillId="0" borderId="56" xfId="3" applyFont="1" applyBorder="1" applyAlignment="1">
      <alignment horizontal="left" vertical="top" wrapText="1"/>
    </xf>
    <xf numFmtId="0" fontId="10" fillId="0" borderId="52" xfId="3" applyFont="1" applyBorder="1" applyAlignment="1">
      <alignment vertical="top" wrapText="1"/>
    </xf>
    <xf numFmtId="0" fontId="10" fillId="0" borderId="52" xfId="3" applyFont="1" applyBorder="1" applyAlignment="1">
      <alignment horizontal="left" vertical="top" wrapText="1"/>
    </xf>
    <xf numFmtId="0" fontId="15" fillId="0" borderId="52" xfId="3" applyFont="1" applyBorder="1" applyAlignment="1">
      <alignment vertical="top" wrapText="1"/>
    </xf>
    <xf numFmtId="0" fontId="15" fillId="0" borderId="52" xfId="3" applyFont="1" applyBorder="1" applyAlignment="1">
      <alignment horizontal="left" vertical="top" wrapText="1"/>
    </xf>
    <xf numFmtId="0" fontId="18" fillId="20" borderId="57" xfId="3" applyFont="1" applyFill="1" applyBorder="1" applyAlignment="1">
      <alignment horizontal="left" vertical="top" wrapText="1"/>
    </xf>
    <xf numFmtId="0" fontId="18" fillId="20" borderId="58" xfId="3" applyFont="1" applyFill="1" applyBorder="1" applyAlignment="1">
      <alignment horizontal="left" vertical="top" wrapText="1"/>
    </xf>
    <xf numFmtId="0" fontId="18" fillId="20" borderId="59" xfId="3" applyFont="1" applyFill="1" applyBorder="1" applyAlignment="1">
      <alignment horizontal="left" vertical="top" wrapText="1"/>
    </xf>
    <xf numFmtId="0" fontId="18" fillId="9" borderId="57" xfId="3" applyFont="1" applyFill="1" applyBorder="1" applyAlignment="1">
      <alignment horizontal="left" vertical="center" wrapText="1"/>
    </xf>
    <xf numFmtId="0" fontId="18" fillId="9" borderId="58" xfId="3" applyFont="1" applyFill="1" applyBorder="1" applyAlignment="1">
      <alignment horizontal="left" vertical="center" wrapText="1"/>
    </xf>
    <xf numFmtId="0" fontId="18" fillId="9" borderId="59" xfId="3" applyFont="1" applyFill="1" applyBorder="1" applyAlignment="1">
      <alignment horizontal="left" vertical="center" wrapText="1"/>
    </xf>
    <xf numFmtId="0" fontId="18" fillId="7" borderId="57" xfId="3" applyFont="1" applyFill="1" applyBorder="1" applyAlignment="1">
      <alignment horizontal="left" vertical="center" wrapText="1"/>
    </xf>
    <xf numFmtId="0" fontId="18" fillId="7" borderId="58" xfId="3" applyFont="1" applyFill="1" applyBorder="1" applyAlignment="1">
      <alignment horizontal="left" vertical="center" wrapText="1"/>
    </xf>
    <xf numFmtId="0" fontId="18" fillId="7" borderId="59" xfId="3" applyFont="1" applyFill="1" applyBorder="1" applyAlignment="1">
      <alignment horizontal="left" vertical="center" wrapText="1"/>
    </xf>
    <xf numFmtId="0" fontId="10" fillId="0" borderId="52" xfId="3" applyFont="1" applyBorder="1" applyAlignment="1">
      <alignment wrapText="1"/>
    </xf>
    <xf numFmtId="0" fontId="10" fillId="0" borderId="52" xfId="3" applyFont="1" applyBorder="1" applyAlignment="1">
      <alignment horizontal="left" wrapText="1"/>
    </xf>
    <xf numFmtId="0" fontId="18" fillId="7" borderId="54" xfId="3" applyFont="1" applyFill="1" applyBorder="1" applyAlignment="1">
      <alignment horizontal="left" vertical="top" wrapText="1"/>
    </xf>
    <xf numFmtId="0" fontId="18" fillId="7" borderId="58" xfId="3" applyFont="1" applyFill="1" applyBorder="1" applyAlignment="1">
      <alignment horizontal="left" vertical="top" wrapText="1"/>
    </xf>
    <xf numFmtId="0" fontId="18" fillId="7" borderId="59" xfId="3" applyFont="1" applyFill="1" applyBorder="1" applyAlignment="1">
      <alignment horizontal="left" vertical="top" wrapText="1"/>
    </xf>
    <xf numFmtId="0" fontId="10" fillId="10" borderId="52" xfId="3" applyFont="1" applyFill="1" applyBorder="1" applyAlignment="1">
      <alignment vertical="top" wrapText="1"/>
    </xf>
    <xf numFmtId="0" fontId="10" fillId="0" borderId="52" xfId="3" applyFont="1" applyBorder="1"/>
    <xf numFmtId="0" fontId="10" fillId="0" borderId="52" xfId="3" applyFont="1" applyBorder="1" applyAlignment="1">
      <alignment vertical="top"/>
    </xf>
    <xf numFmtId="0" fontId="10" fillId="7" borderId="58" xfId="3" applyFont="1" applyFill="1" applyBorder="1" applyAlignment="1">
      <alignment horizontal="left" vertical="top" wrapText="1"/>
    </xf>
    <xf numFmtId="0" fontId="11" fillId="7" borderId="59" xfId="3" applyFont="1" applyFill="1" applyBorder="1" applyAlignment="1">
      <alignment horizontal="left" vertical="top" wrapText="1"/>
    </xf>
    <xf numFmtId="0" fontId="4" fillId="10" borderId="54" xfId="0" applyFont="1" applyFill="1" applyBorder="1" applyAlignment="1">
      <alignment horizontal="left" vertical="top" wrapText="1"/>
    </xf>
    <xf numFmtId="0" fontId="0" fillId="10" borderId="52" xfId="0" applyFill="1" applyBorder="1" applyAlignment="1">
      <alignment wrapText="1"/>
    </xf>
    <xf numFmtId="0" fontId="10" fillId="0" borderId="52" xfId="3" applyFont="1" applyBorder="1" applyAlignment="1">
      <alignment horizontal="left" vertical="top"/>
    </xf>
    <xf numFmtId="0" fontId="3" fillId="0" borderId="52" xfId="1" applyFont="1" applyBorder="1"/>
    <xf numFmtId="164" fontId="4" fillId="3" borderId="60" xfId="1" applyNumberFormat="1" applyFill="1" applyBorder="1" applyProtection="1">
      <protection locked="0"/>
    </xf>
    <xf numFmtId="3" fontId="4" fillId="2" borderId="61" xfId="1" applyNumberFormat="1" applyFill="1" applyBorder="1"/>
    <xf numFmtId="3" fontId="4" fillId="3" borderId="61" xfId="1" applyNumberFormat="1" applyFill="1" applyBorder="1"/>
    <xf numFmtId="3" fontId="4" fillId="5" borderId="61" xfId="1" applyNumberFormat="1" applyFill="1" applyBorder="1"/>
    <xf numFmtId="0" fontId="4" fillId="0" borderId="52" xfId="1" applyBorder="1"/>
    <xf numFmtId="0" fontId="2" fillId="0" borderId="52" xfId="1" applyFont="1" applyBorder="1" applyAlignment="1">
      <alignment wrapText="1"/>
    </xf>
    <xf numFmtId="0" fontId="11" fillId="0" borderId="52" xfId="0" applyFont="1" applyBorder="1" applyAlignment="1">
      <alignment horizontal="center"/>
    </xf>
    <xf numFmtId="0" fontId="28" fillId="0" borderId="52" xfId="0" applyFont="1" applyBorder="1"/>
    <xf numFmtId="167" fontId="10" fillId="0" borderId="52" xfId="0" applyNumberFormat="1" applyFont="1" applyBorder="1"/>
    <xf numFmtId="0" fontId="10" fillId="0" borderId="52" xfId="0" applyFont="1" applyBorder="1"/>
    <xf numFmtId="0" fontId="11" fillId="0" borderId="57" xfId="0" applyFont="1" applyBorder="1" applyAlignment="1">
      <alignment horizontal="center"/>
    </xf>
    <xf numFmtId="0" fontId="11" fillId="0" borderId="59" xfId="0" applyFont="1" applyBorder="1" applyAlignment="1">
      <alignment horizontal="center"/>
    </xf>
    <xf numFmtId="0" fontId="10" fillId="0" borderId="52" xfId="0" applyFont="1" applyBorder="1" applyAlignment="1">
      <alignment wrapText="1"/>
    </xf>
    <xf numFmtId="9" fontId="10" fillId="0" borderId="52" xfId="4" applyFont="1" applyBorder="1"/>
    <xf numFmtId="0" fontId="11" fillId="0" borderId="52" xfId="0" applyFont="1" applyBorder="1" applyAlignment="1">
      <alignment horizontal="center" wrapText="1"/>
    </xf>
    <xf numFmtId="0" fontId="10" fillId="0" borderId="52" xfId="0" applyFont="1" applyBorder="1" applyAlignment="1">
      <alignment horizontal="left" wrapText="1"/>
    </xf>
    <xf numFmtId="0" fontId="10" fillId="0" borderId="62" xfId="0" applyFont="1" applyBorder="1"/>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14">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703125" defaultRowHeight="14.45"/>
  <cols>
    <col min="1" max="1" width="43.85546875" style="22" customWidth="1"/>
    <col min="2" max="2" width="24.140625" style="21" customWidth="1"/>
    <col min="3" max="3" width="57.85546875" style="21" customWidth="1"/>
    <col min="4" max="16384" width="8.5703125" style="20"/>
  </cols>
  <sheetData>
    <row r="1" spans="1:27" ht="139.5" customHeight="1"/>
    <row r="2" spans="1:27" ht="102" customHeight="1" thickBot="1">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c r="A3" s="29" t="s">
        <v>3</v>
      </c>
      <c r="B3" s="30" t="s">
        <v>4</v>
      </c>
      <c r="C3" s="30" t="s">
        <v>5</v>
      </c>
    </row>
    <row r="4" spans="1:27" ht="15" customHeight="1">
      <c r="A4" s="192" t="s">
        <v>6</v>
      </c>
      <c r="B4" s="193"/>
      <c r="C4" s="194"/>
      <c r="F4" s="31"/>
    </row>
    <row r="5" spans="1:27" ht="27.6" customHeight="1">
      <c r="A5" s="195"/>
      <c r="B5" s="195"/>
      <c r="C5" s="196"/>
    </row>
    <row r="6" spans="1:27">
      <c r="A6" s="221" t="s">
        <v>7</v>
      </c>
      <c r="B6" s="222" t="s">
        <v>8</v>
      </c>
      <c r="C6" s="222" t="s">
        <v>9</v>
      </c>
    </row>
    <row r="7" spans="1:27">
      <c r="A7" s="221"/>
      <c r="B7" s="222" t="s">
        <v>10</v>
      </c>
      <c r="C7" s="222" t="s">
        <v>11</v>
      </c>
    </row>
    <row r="8" spans="1:27" ht="114.95" customHeight="1">
      <c r="A8" s="221"/>
      <c r="B8" s="223" t="s">
        <v>12</v>
      </c>
      <c r="C8" s="223" t="s">
        <v>13</v>
      </c>
    </row>
    <row r="9" spans="1:27">
      <c r="A9" s="221"/>
      <c r="B9" s="223" t="s">
        <v>14</v>
      </c>
      <c r="C9" s="223" t="s">
        <v>15</v>
      </c>
    </row>
    <row r="10" spans="1:27">
      <c r="A10" s="221"/>
      <c r="B10" s="223" t="s">
        <v>16</v>
      </c>
      <c r="C10" s="223" t="s">
        <v>17</v>
      </c>
    </row>
    <row r="11" spans="1:27">
      <c r="A11" s="221"/>
      <c r="B11" s="223" t="s">
        <v>18</v>
      </c>
      <c r="C11" s="223" t="s">
        <v>19</v>
      </c>
    </row>
    <row r="12" spans="1:27" ht="29.1">
      <c r="A12" s="221"/>
      <c r="B12" s="223" t="s">
        <v>20</v>
      </c>
      <c r="C12" s="223" t="s">
        <v>21</v>
      </c>
    </row>
    <row r="13" spans="1:27" ht="57.95">
      <c r="A13" s="221"/>
      <c r="B13" s="223" t="s">
        <v>22</v>
      </c>
      <c r="C13" s="223" t="s">
        <v>23</v>
      </c>
    </row>
    <row r="14" spans="1:27">
      <c r="A14" s="221"/>
      <c r="B14" s="223" t="s">
        <v>24</v>
      </c>
      <c r="C14" s="223" t="s">
        <v>25</v>
      </c>
    </row>
    <row r="15" spans="1:27" ht="14.45" customHeight="1">
      <c r="A15" s="224" t="s">
        <v>26</v>
      </c>
      <c r="B15" s="225"/>
      <c r="C15" s="226"/>
    </row>
    <row r="16" spans="1:27" ht="14.45" customHeight="1">
      <c r="A16" s="186"/>
      <c r="B16" s="187"/>
      <c r="C16" s="188"/>
    </row>
    <row r="17" spans="1:3" ht="14.45" customHeight="1">
      <c r="A17" s="189"/>
      <c r="B17" s="190"/>
      <c r="C17" s="191"/>
    </row>
    <row r="18" spans="1:3" ht="14.45" customHeight="1">
      <c r="A18" s="227" t="s">
        <v>27</v>
      </c>
      <c r="B18" s="228" t="s">
        <v>28</v>
      </c>
      <c r="C18" s="229" t="s">
        <v>29</v>
      </c>
    </row>
    <row r="19" spans="1:3">
      <c r="A19" s="184"/>
      <c r="B19" s="228" t="s">
        <v>30</v>
      </c>
      <c r="C19" s="229" t="s">
        <v>31</v>
      </c>
    </row>
    <row r="20" spans="1:3" ht="36.950000000000003" customHeight="1">
      <c r="A20" s="184"/>
      <c r="B20" s="230" t="s">
        <v>32</v>
      </c>
      <c r="C20" s="231" t="s">
        <v>33</v>
      </c>
    </row>
    <row r="21" spans="1:3" ht="24.6" customHeight="1">
      <c r="A21" s="185"/>
      <c r="B21" s="228" t="s">
        <v>34</v>
      </c>
      <c r="C21" s="229" t="s">
        <v>35</v>
      </c>
    </row>
    <row r="22" spans="1:3" ht="39.6" customHeight="1">
      <c r="A22" s="232" t="s">
        <v>36</v>
      </c>
      <c r="B22" s="233"/>
      <c r="C22" s="234"/>
    </row>
    <row r="23" spans="1:3" ht="33" customHeight="1">
      <c r="A23" s="235" t="s">
        <v>37</v>
      </c>
      <c r="B23" s="236"/>
      <c r="C23" s="237"/>
    </row>
    <row r="24" spans="1:3" ht="18" customHeight="1">
      <c r="A24" s="227" t="s">
        <v>27</v>
      </c>
      <c r="B24" s="228" t="s">
        <v>38</v>
      </c>
      <c r="C24" s="229" t="s">
        <v>29</v>
      </c>
    </row>
    <row r="25" spans="1:3" ht="21.6" customHeight="1">
      <c r="A25" s="184"/>
      <c r="B25" s="228" t="s">
        <v>30</v>
      </c>
      <c r="C25" s="229" t="s">
        <v>31</v>
      </c>
    </row>
    <row r="26" spans="1:3" ht="41.1" customHeight="1">
      <c r="A26" s="184"/>
      <c r="B26" s="228" t="s">
        <v>32</v>
      </c>
      <c r="C26" s="229" t="s">
        <v>33</v>
      </c>
    </row>
    <row r="27" spans="1:3" ht="21.6" customHeight="1">
      <c r="A27" s="184"/>
      <c r="B27" s="228" t="s">
        <v>34</v>
      </c>
      <c r="C27" s="229" t="s">
        <v>35</v>
      </c>
    </row>
    <row r="28" spans="1:3" ht="34.5" customHeight="1">
      <c r="A28" s="177" t="s">
        <v>39</v>
      </c>
      <c r="B28" s="178"/>
      <c r="C28" s="179"/>
    </row>
    <row r="29" spans="1:3" ht="33" customHeight="1">
      <c r="A29" s="238" t="s">
        <v>40</v>
      </c>
      <c r="B29" s="239"/>
      <c r="C29" s="240"/>
    </row>
    <row r="30" spans="1:3" ht="29.1">
      <c r="A30" s="241" t="s">
        <v>41</v>
      </c>
      <c r="B30" s="242" t="s">
        <v>42</v>
      </c>
      <c r="C30" s="242" t="s">
        <v>31</v>
      </c>
    </row>
    <row r="31" spans="1:3" ht="36" customHeight="1">
      <c r="A31" s="177" t="s">
        <v>43</v>
      </c>
      <c r="B31" s="178"/>
      <c r="C31" s="179"/>
    </row>
    <row r="32" spans="1:3">
      <c r="A32" s="116"/>
      <c r="B32" s="117"/>
      <c r="C32" s="117"/>
    </row>
    <row r="33" spans="1:3" ht="21.6" customHeight="1">
      <c r="A33" s="180" t="s">
        <v>44</v>
      </c>
      <c r="B33" s="181"/>
      <c r="C33" s="182"/>
    </row>
    <row r="34" spans="1:3" ht="21.6" customHeight="1">
      <c r="A34" s="243" t="s">
        <v>45</v>
      </c>
      <c r="B34" s="244"/>
      <c r="C34" s="245"/>
    </row>
    <row r="35" spans="1:3" ht="21.6" customHeight="1">
      <c r="A35" s="221" t="s">
        <v>46</v>
      </c>
      <c r="B35" s="246" t="s">
        <v>47</v>
      </c>
      <c r="C35" s="223" t="s">
        <v>48</v>
      </c>
    </row>
    <row r="36" spans="1:3" ht="21.6" customHeight="1">
      <c r="A36" s="221"/>
      <c r="B36" s="246" t="s">
        <v>49</v>
      </c>
      <c r="C36" s="223" t="s">
        <v>50</v>
      </c>
    </row>
    <row r="37" spans="1:3" ht="21.6" customHeight="1">
      <c r="A37" s="221"/>
      <c r="B37" s="246" t="s">
        <v>51</v>
      </c>
      <c r="C37" s="223" t="s">
        <v>52</v>
      </c>
    </row>
    <row r="38" spans="1:3" ht="21.6" customHeight="1">
      <c r="A38" s="221"/>
      <c r="B38" s="246" t="s">
        <v>53</v>
      </c>
      <c r="C38" s="223" t="s">
        <v>54</v>
      </c>
    </row>
    <row r="39" spans="1:3" ht="21.6" customHeight="1">
      <c r="A39" s="221"/>
      <c r="B39" s="246" t="s">
        <v>55</v>
      </c>
      <c r="C39" s="223" t="s">
        <v>56</v>
      </c>
    </row>
    <row r="40" spans="1:3" ht="21.6" customHeight="1">
      <c r="A40" s="221"/>
      <c r="B40" s="246" t="s">
        <v>57</v>
      </c>
      <c r="C40" s="223" t="s">
        <v>58</v>
      </c>
    </row>
    <row r="41" spans="1:3" ht="21.6" customHeight="1">
      <c r="A41" s="227" t="s">
        <v>59</v>
      </c>
      <c r="B41" s="247" t="s">
        <v>60</v>
      </c>
      <c r="C41" s="242" t="s">
        <v>61</v>
      </c>
    </row>
    <row r="42" spans="1:3" ht="144.94999999999999" customHeight="1">
      <c r="A42" s="184"/>
      <c r="B42" s="230" t="s">
        <v>62</v>
      </c>
      <c r="C42" s="231" t="s">
        <v>63</v>
      </c>
    </row>
    <row r="43" spans="1:3" ht="32.450000000000003" customHeight="1">
      <c r="A43" s="184"/>
      <c r="B43" s="248" t="s">
        <v>64</v>
      </c>
      <c r="C43" s="242" t="s">
        <v>65</v>
      </c>
    </row>
    <row r="44" spans="1:3" ht="21.6" customHeight="1">
      <c r="A44" s="184"/>
      <c r="B44" s="247" t="s">
        <v>66</v>
      </c>
      <c r="C44" s="242" t="s">
        <v>67</v>
      </c>
    </row>
    <row r="45" spans="1:3" ht="21.6" customHeight="1">
      <c r="A45" s="184"/>
      <c r="B45" s="247" t="s">
        <v>68</v>
      </c>
      <c r="C45" s="242" t="s">
        <v>69</v>
      </c>
    </row>
    <row r="46" spans="1:3" ht="21.6" customHeight="1">
      <c r="A46" s="185"/>
      <c r="B46" s="247" t="s">
        <v>70</v>
      </c>
      <c r="C46" s="242" t="s">
        <v>71</v>
      </c>
    </row>
    <row r="47" spans="1:3" ht="21.6" customHeight="1">
      <c r="A47" s="243" t="s">
        <v>72</v>
      </c>
      <c r="B47" s="249"/>
      <c r="C47" s="250"/>
    </row>
    <row r="48" spans="1:3" ht="12.6">
      <c r="A48" s="251" t="s">
        <v>73</v>
      </c>
      <c r="B48" s="252" t="s">
        <v>47</v>
      </c>
      <c r="C48" s="252" t="s">
        <v>74</v>
      </c>
    </row>
    <row r="49" spans="1:3" ht="12.6">
      <c r="A49" s="183"/>
      <c r="B49" s="252" t="s">
        <v>49</v>
      </c>
      <c r="C49" s="252" t="s">
        <v>50</v>
      </c>
    </row>
    <row r="50" spans="1:3" ht="12.6">
      <c r="A50" s="183"/>
      <c r="B50" s="252" t="s">
        <v>51</v>
      </c>
      <c r="C50" s="252" t="s">
        <v>52</v>
      </c>
    </row>
    <row r="51" spans="1:3">
      <c r="A51" s="227" t="s">
        <v>75</v>
      </c>
      <c r="B51" s="253" t="s">
        <v>76</v>
      </c>
      <c r="C51" s="229" t="s">
        <v>77</v>
      </c>
    </row>
    <row r="52" spans="1:3" ht="29.1">
      <c r="A52" s="184"/>
      <c r="B52" s="229" t="s">
        <v>78</v>
      </c>
      <c r="C52" s="229" t="s">
        <v>79</v>
      </c>
    </row>
    <row r="53" spans="1:3">
      <c r="A53" s="184"/>
      <c r="B53" s="253" t="s">
        <v>80</v>
      </c>
      <c r="C53" s="229" t="s">
        <v>81</v>
      </c>
    </row>
    <row r="54" spans="1:3">
      <c r="A54" s="184"/>
      <c r="B54" s="253" t="s">
        <v>82</v>
      </c>
      <c r="C54" s="229" t="s">
        <v>67</v>
      </c>
    </row>
    <row r="55" spans="1:3">
      <c r="A55" s="184"/>
      <c r="B55" s="253" t="s">
        <v>83</v>
      </c>
      <c r="C55" s="229" t="s">
        <v>84</v>
      </c>
    </row>
    <row r="56" spans="1:3">
      <c r="A56" s="184"/>
      <c r="B56" s="253" t="s">
        <v>85</v>
      </c>
      <c r="C56" s="229" t="s">
        <v>86</v>
      </c>
    </row>
    <row r="57" spans="1:3" ht="29.1">
      <c r="A57" s="185"/>
      <c r="B57" s="229" t="s">
        <v>87</v>
      </c>
      <c r="C57" s="229"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40625" defaultRowHeight="12.6"/>
  <cols>
    <col min="1" max="1" width="17.5703125" customWidth="1"/>
    <col min="2" max="2" width="10.85546875" customWidth="1"/>
    <col min="3" max="3" width="5.140625" customWidth="1"/>
    <col min="4" max="4" width="11.140625" customWidth="1"/>
    <col min="5" max="5" width="8.5703125" customWidth="1"/>
    <col min="6" max="6" width="11.140625" customWidth="1"/>
    <col min="7" max="7" width="5.140625" customWidth="1"/>
    <col min="8" max="8" width="12.140625" customWidth="1"/>
    <col min="9" max="9" width="6.85546875" customWidth="1"/>
    <col min="10" max="10" width="11.42578125" customWidth="1"/>
    <col min="11" max="11" width="9" customWidth="1"/>
    <col min="12" max="12" width="11.42578125" customWidth="1"/>
    <col min="13" max="13" width="7.85546875" customWidth="1"/>
    <col min="14" max="14" width="11.42578125" customWidth="1"/>
    <col min="15" max="15" width="8.5703125" customWidth="1"/>
    <col min="16" max="16" width="12.85546875" customWidth="1"/>
    <col min="18" max="18" width="11.85546875" customWidth="1"/>
    <col min="20" max="20" width="10.85546875" customWidth="1"/>
    <col min="22" max="22" width="10.140625" customWidth="1"/>
    <col min="24" max="24" width="10.85546875" customWidth="1"/>
    <col min="26" max="26" width="10.140625" customWidth="1"/>
  </cols>
  <sheetData>
    <row r="1" spans="1:19" ht="12.95">
      <c r="A1" s="5" t="s">
        <v>89</v>
      </c>
    </row>
    <row r="2" spans="1:19" ht="12.95">
      <c r="A2" s="1" t="s">
        <v>90</v>
      </c>
    </row>
    <row r="3" spans="1:19">
      <c r="A3" t="s">
        <v>91</v>
      </c>
      <c r="C3" s="6"/>
      <c r="D3" s="119" t="s">
        <v>92</v>
      </c>
    </row>
    <row r="4" spans="1:19" ht="36">
      <c r="A4" s="127"/>
      <c r="B4" s="14" t="s">
        <v>93</v>
      </c>
      <c r="D4" s="128"/>
      <c r="E4" s="14" t="s">
        <v>94</v>
      </c>
    </row>
    <row r="7" spans="1:19" ht="48">
      <c r="A7" s="6"/>
      <c r="B7" s="14" t="s">
        <v>95</v>
      </c>
      <c r="D7" s="14" t="s">
        <v>96</v>
      </c>
      <c r="F7" s="14" t="s">
        <v>97</v>
      </c>
      <c r="G7" s="6"/>
      <c r="H7" s="14" t="s">
        <v>98</v>
      </c>
      <c r="I7" s="1"/>
      <c r="J7" s="14" t="s">
        <v>98</v>
      </c>
      <c r="K7" s="1"/>
      <c r="L7" s="14" t="s">
        <v>98</v>
      </c>
      <c r="M7" s="1"/>
      <c r="N7" s="14" t="s">
        <v>98</v>
      </c>
      <c r="O7" s="1"/>
      <c r="P7" s="14" t="s">
        <v>98</v>
      </c>
      <c r="R7" s="14" t="s">
        <v>98</v>
      </c>
    </row>
    <row r="8" spans="1:19" ht="60">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c r="A9" s="7" t="s">
        <v>110</v>
      </c>
      <c r="B9" s="129"/>
      <c r="C9" s="7"/>
      <c r="D9" s="129"/>
      <c r="E9" s="7"/>
      <c r="F9" s="129"/>
      <c r="H9" s="129"/>
      <c r="I9" s="9"/>
      <c r="J9" s="129"/>
      <c r="K9" s="9"/>
      <c r="L9" s="129"/>
      <c r="M9" s="9"/>
      <c r="N9" s="129"/>
      <c r="O9" s="3"/>
      <c r="P9" s="129"/>
      <c r="R9" s="129"/>
    </row>
    <row r="10" spans="1:19">
      <c r="A10" s="23" t="s">
        <v>111</v>
      </c>
      <c r="B10" s="129"/>
      <c r="C10" s="8"/>
      <c r="D10" s="129"/>
      <c r="E10" s="8"/>
      <c r="F10" s="129"/>
      <c r="H10" s="129"/>
      <c r="I10" s="9"/>
      <c r="J10" s="129"/>
      <c r="K10" s="9"/>
      <c r="L10" s="129"/>
      <c r="M10" s="9"/>
      <c r="N10" s="129"/>
      <c r="P10" s="129"/>
      <c r="R10" s="129"/>
    </row>
    <row r="11" spans="1:19">
      <c r="A11" s="23" t="s">
        <v>112</v>
      </c>
      <c r="B11" s="129"/>
      <c r="C11" s="7"/>
      <c r="D11" s="129"/>
      <c r="E11" s="7"/>
      <c r="F11" s="129"/>
      <c r="H11" s="129"/>
      <c r="I11" s="9"/>
      <c r="J11" s="129"/>
      <c r="K11" s="9"/>
      <c r="L11" s="129"/>
      <c r="M11" s="9"/>
      <c r="N11" s="129"/>
      <c r="P11" s="129"/>
      <c r="R11" s="129"/>
    </row>
    <row r="12" spans="1:19" ht="26.1">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2.95">
      <c r="A14" s="1" t="s">
        <v>114</v>
      </c>
    </row>
    <row r="15" spans="1:19">
      <c r="A15" s="7" t="s">
        <v>110</v>
      </c>
      <c r="B15" s="4">
        <v>18136</v>
      </c>
    </row>
    <row r="16" spans="1:19">
      <c r="A16" s="23" t="s">
        <v>111</v>
      </c>
      <c r="B16" s="4">
        <v>12315</v>
      </c>
      <c r="F16" s="4"/>
    </row>
    <row r="17" spans="1:19">
      <c r="A17" s="23" t="s">
        <v>112</v>
      </c>
      <c r="B17" s="4">
        <v>4259</v>
      </c>
    </row>
    <row r="18" spans="1:19" ht="26.1">
      <c r="A18" s="84" t="s">
        <v>113</v>
      </c>
      <c r="B18" s="4">
        <f>SUM(B15:B17)</f>
        <v>34710</v>
      </c>
    </row>
    <row r="19" spans="1:19">
      <c r="A19" s="120"/>
      <c r="B19" s="120"/>
      <c r="C19" s="120"/>
      <c r="D19" s="120"/>
      <c r="E19" s="120"/>
      <c r="F19" s="120"/>
      <c r="G19" s="120"/>
      <c r="H19" s="120"/>
      <c r="I19" s="120"/>
      <c r="J19" s="120"/>
      <c r="K19" s="120"/>
      <c r="L19" s="120"/>
      <c r="M19" s="120"/>
      <c r="N19" s="120"/>
      <c r="O19" s="120"/>
      <c r="P19" s="120"/>
      <c r="Q19" s="120"/>
      <c r="R19" s="120"/>
      <c r="S19" s="120"/>
    </row>
    <row r="20" spans="1:19">
      <c r="A20" s="120"/>
      <c r="B20" s="120"/>
      <c r="C20" s="120"/>
      <c r="D20" s="120"/>
      <c r="E20" s="120"/>
      <c r="F20" s="120"/>
      <c r="G20" s="120"/>
      <c r="H20" s="120"/>
      <c r="I20" s="120"/>
      <c r="J20" s="120"/>
      <c r="K20" s="120"/>
      <c r="L20" s="120"/>
      <c r="M20" s="120"/>
      <c r="N20" s="120"/>
      <c r="O20" s="120"/>
      <c r="P20" s="120"/>
      <c r="Q20" s="120"/>
      <c r="R20" s="120"/>
      <c r="S20" s="120"/>
    </row>
    <row r="21" spans="1:19">
      <c r="A21" s="6"/>
      <c r="B21" s="6"/>
      <c r="C21" s="6"/>
      <c r="D21" s="119" t="s">
        <v>115</v>
      </c>
    </row>
    <row r="22" spans="1:19" ht="48">
      <c r="D22" s="128"/>
      <c r="E22" s="14" t="s">
        <v>116</v>
      </c>
    </row>
    <row r="25" spans="1:19" ht="48">
      <c r="A25" s="6"/>
      <c r="B25" s="14" t="s">
        <v>95</v>
      </c>
      <c r="D25" s="14" t="s">
        <v>96</v>
      </c>
      <c r="F25" s="14" t="s">
        <v>97</v>
      </c>
      <c r="G25" s="6"/>
      <c r="H25" s="14" t="s">
        <v>98</v>
      </c>
      <c r="I25" s="1"/>
      <c r="J25" s="14" t="s">
        <v>98</v>
      </c>
      <c r="K25" s="1"/>
      <c r="L25" s="14" t="s">
        <v>98</v>
      </c>
      <c r="M25" s="1"/>
      <c r="N25" s="14" t="s">
        <v>98</v>
      </c>
      <c r="O25" s="1"/>
      <c r="P25" s="14" t="s">
        <v>98</v>
      </c>
      <c r="R25" s="14" t="s">
        <v>98</v>
      </c>
    </row>
    <row r="26" spans="1:19" ht="60">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c r="A27" s="7" t="s">
        <v>110</v>
      </c>
      <c r="B27" s="129"/>
      <c r="C27" s="7"/>
      <c r="D27" s="129"/>
      <c r="E27" s="7"/>
      <c r="F27" s="129"/>
      <c r="H27" s="129"/>
      <c r="I27" s="9"/>
      <c r="J27" s="129"/>
      <c r="K27" s="9"/>
      <c r="L27" s="129"/>
      <c r="M27" s="9"/>
      <c r="N27" s="129"/>
      <c r="O27" s="3"/>
      <c r="P27" s="129"/>
      <c r="R27" s="129"/>
    </row>
    <row r="28" spans="1:19">
      <c r="A28" s="23" t="s">
        <v>111</v>
      </c>
      <c r="B28" s="129"/>
      <c r="C28" s="8"/>
      <c r="D28" s="129"/>
      <c r="E28" s="8"/>
      <c r="F28" s="129"/>
      <c r="H28" s="129"/>
      <c r="I28" s="9"/>
      <c r="J28" s="129"/>
      <c r="K28" s="9"/>
      <c r="L28" s="129"/>
      <c r="M28" s="9"/>
      <c r="N28" s="129"/>
      <c r="P28" s="129"/>
      <c r="R28" s="129"/>
    </row>
    <row r="29" spans="1:19">
      <c r="A29" s="23" t="s">
        <v>112</v>
      </c>
      <c r="B29" s="129"/>
      <c r="C29" s="7"/>
      <c r="D29" s="129"/>
      <c r="E29" s="7"/>
      <c r="F29" s="129"/>
      <c r="H29" s="129"/>
      <c r="I29" s="9"/>
      <c r="J29" s="129"/>
      <c r="K29" s="9"/>
      <c r="L29" s="129"/>
      <c r="M29" s="9"/>
      <c r="N29" s="129"/>
      <c r="P29" s="129"/>
      <c r="R29" s="129"/>
    </row>
    <row r="30" spans="1:19" ht="26.1">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c r="A31" s="120"/>
      <c r="B31" s="120"/>
      <c r="C31" s="120"/>
      <c r="D31" s="120"/>
      <c r="E31" s="120"/>
      <c r="F31" s="120"/>
      <c r="G31" s="120"/>
      <c r="H31" s="120"/>
      <c r="I31" s="120"/>
      <c r="J31" s="120"/>
      <c r="K31" s="120"/>
      <c r="L31" s="120"/>
      <c r="M31" s="120"/>
      <c r="N31" s="120"/>
      <c r="O31" s="120"/>
      <c r="P31" s="120"/>
      <c r="Q31" s="120"/>
      <c r="R31" s="120"/>
      <c r="S31" s="120"/>
    </row>
    <row r="32" spans="1:19">
      <c r="A32" s="120"/>
      <c r="B32" s="120"/>
      <c r="C32" s="120"/>
      <c r="D32" s="120"/>
      <c r="E32" s="120"/>
      <c r="F32" s="120"/>
      <c r="G32" s="120"/>
      <c r="H32" s="120"/>
      <c r="I32" s="120"/>
      <c r="J32" s="120"/>
      <c r="K32" s="120"/>
      <c r="L32" s="120"/>
      <c r="M32" s="120"/>
      <c r="N32" s="120"/>
      <c r="O32" s="120"/>
      <c r="P32" s="120"/>
      <c r="Q32" s="120"/>
      <c r="R32" s="120"/>
      <c r="S32" s="120"/>
    </row>
    <row r="33" spans="1:19">
      <c r="A33" s="6"/>
      <c r="B33" s="6"/>
      <c r="C33" s="6"/>
      <c r="D33" s="119" t="s">
        <v>117</v>
      </c>
    </row>
    <row r="34" spans="1:19" ht="36">
      <c r="D34" s="128"/>
      <c r="E34" s="14" t="s">
        <v>118</v>
      </c>
    </row>
    <row r="37" spans="1:19" ht="48">
      <c r="A37" s="6"/>
      <c r="B37" s="14" t="s">
        <v>95</v>
      </c>
      <c r="D37" s="14" t="s">
        <v>96</v>
      </c>
      <c r="F37" s="14" t="s">
        <v>97</v>
      </c>
      <c r="G37" s="6"/>
      <c r="H37" s="14" t="s">
        <v>98</v>
      </c>
      <c r="I37" s="1"/>
      <c r="J37" s="14" t="s">
        <v>98</v>
      </c>
      <c r="K37" s="1"/>
      <c r="L37" s="14" t="s">
        <v>98</v>
      </c>
      <c r="M37" s="1"/>
      <c r="N37" s="14" t="s">
        <v>98</v>
      </c>
      <c r="O37" s="1"/>
      <c r="P37" s="14" t="s">
        <v>98</v>
      </c>
      <c r="R37" s="14" t="s">
        <v>98</v>
      </c>
    </row>
    <row r="38" spans="1:19" ht="60">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c r="A39" s="7" t="s">
        <v>110</v>
      </c>
      <c r="B39" s="129"/>
      <c r="C39" s="7"/>
      <c r="D39" s="129"/>
      <c r="E39" s="7"/>
      <c r="F39" s="129"/>
      <c r="H39" s="129"/>
      <c r="I39" s="9"/>
      <c r="J39" s="129"/>
      <c r="K39" s="9"/>
      <c r="L39" s="129"/>
      <c r="M39" s="9"/>
      <c r="N39" s="129"/>
      <c r="O39" s="3"/>
      <c r="P39" s="129"/>
      <c r="R39" s="129"/>
    </row>
    <row r="40" spans="1:19">
      <c r="A40" s="23" t="s">
        <v>111</v>
      </c>
      <c r="B40" s="129"/>
      <c r="C40" s="8"/>
      <c r="D40" s="129"/>
      <c r="E40" s="8"/>
      <c r="F40" s="129"/>
      <c r="H40" s="129"/>
      <c r="I40" s="9"/>
      <c r="J40" s="129"/>
      <c r="K40" s="9"/>
      <c r="L40" s="129"/>
      <c r="M40" s="9"/>
      <c r="N40" s="129"/>
      <c r="P40" s="129"/>
      <c r="R40" s="129"/>
    </row>
    <row r="41" spans="1:19">
      <c r="A41" s="23" t="s">
        <v>112</v>
      </c>
      <c r="B41" s="129"/>
      <c r="C41" s="7"/>
      <c r="D41" s="129"/>
      <c r="E41" s="7"/>
      <c r="F41" s="129"/>
      <c r="H41" s="129"/>
      <c r="I41" s="9"/>
      <c r="J41" s="129"/>
      <c r="K41" s="9"/>
      <c r="L41" s="129"/>
      <c r="M41" s="9"/>
      <c r="N41" s="129"/>
      <c r="P41" s="129"/>
      <c r="R41" s="129"/>
    </row>
    <row r="42" spans="1:19" ht="26.1">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c r="A43" s="120"/>
      <c r="B43" s="120"/>
      <c r="C43" s="120"/>
      <c r="D43" s="120"/>
      <c r="E43" s="120"/>
      <c r="F43" s="120"/>
      <c r="G43" s="120"/>
      <c r="H43" s="120"/>
      <c r="I43" s="120"/>
      <c r="J43" s="120"/>
      <c r="K43" s="120"/>
      <c r="L43" s="120"/>
      <c r="M43" s="120"/>
      <c r="N43" s="120"/>
      <c r="O43" s="120"/>
      <c r="P43" s="120"/>
      <c r="Q43" s="120"/>
      <c r="R43" s="120"/>
      <c r="S43" s="120"/>
    </row>
    <row r="44" spans="1:19">
      <c r="A44" s="120"/>
      <c r="B44" s="120"/>
      <c r="C44" s="120"/>
      <c r="D44" s="120"/>
      <c r="E44" s="120"/>
      <c r="F44" s="120"/>
      <c r="G44" s="120"/>
      <c r="H44" s="120"/>
      <c r="I44" s="120"/>
      <c r="J44" s="120"/>
      <c r="K44" s="120"/>
      <c r="L44" s="120"/>
      <c r="M44" s="120"/>
      <c r="N44" s="120"/>
      <c r="O44" s="120"/>
      <c r="P44" s="120"/>
      <c r="Q44" s="120"/>
      <c r="R44" s="120"/>
      <c r="S44" s="120"/>
    </row>
    <row r="45" spans="1:19">
      <c r="A45" s="6"/>
      <c r="B45" s="6"/>
      <c r="C45" s="6"/>
      <c r="D45" s="119" t="s">
        <v>119</v>
      </c>
    </row>
    <row r="46" spans="1:19" ht="36">
      <c r="D46" s="128"/>
      <c r="E46" s="14" t="s">
        <v>120</v>
      </c>
    </row>
    <row r="49" spans="1:19" ht="48">
      <c r="A49" s="6"/>
      <c r="B49" s="14" t="s">
        <v>95</v>
      </c>
      <c r="D49" s="14" t="s">
        <v>96</v>
      </c>
      <c r="F49" s="14" t="s">
        <v>97</v>
      </c>
      <c r="G49" s="6"/>
      <c r="H49" s="14" t="s">
        <v>98</v>
      </c>
      <c r="I49" s="1"/>
      <c r="J49" s="14" t="s">
        <v>98</v>
      </c>
      <c r="K49" s="1"/>
      <c r="L49" s="14" t="s">
        <v>98</v>
      </c>
      <c r="M49" s="1"/>
      <c r="N49" s="14" t="s">
        <v>98</v>
      </c>
      <c r="O49" s="1"/>
      <c r="P49" s="14" t="s">
        <v>98</v>
      </c>
      <c r="R49" s="14" t="s">
        <v>98</v>
      </c>
    </row>
    <row r="50" spans="1:19" ht="60">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c r="A51" s="7" t="s">
        <v>110</v>
      </c>
      <c r="B51" s="129"/>
      <c r="C51" s="7"/>
      <c r="D51" s="129"/>
      <c r="E51" s="7"/>
      <c r="F51" s="129"/>
      <c r="H51" s="129"/>
      <c r="I51" s="9"/>
      <c r="J51" s="129"/>
      <c r="K51" s="9"/>
      <c r="L51" s="129"/>
      <c r="M51" s="9"/>
      <c r="N51" s="129"/>
      <c r="O51" s="3"/>
      <c r="P51" s="129"/>
      <c r="R51" s="129"/>
    </row>
    <row r="52" spans="1:19">
      <c r="A52" s="23" t="s">
        <v>111</v>
      </c>
      <c r="B52" s="129"/>
      <c r="C52" s="8"/>
      <c r="D52" s="129"/>
      <c r="E52" s="8"/>
      <c r="F52" s="129"/>
      <c r="H52" s="129"/>
      <c r="I52" s="9"/>
      <c r="J52" s="129"/>
      <c r="K52" s="9"/>
      <c r="L52" s="129"/>
      <c r="M52" s="9"/>
      <c r="N52" s="129"/>
      <c r="P52" s="129"/>
      <c r="R52" s="129"/>
    </row>
    <row r="53" spans="1:19">
      <c r="A53" s="23" t="s">
        <v>112</v>
      </c>
      <c r="B53" s="129"/>
      <c r="C53" s="7"/>
      <c r="D53" s="129"/>
      <c r="E53" s="7"/>
      <c r="F53" s="129"/>
      <c r="H53" s="129"/>
      <c r="I53" s="9"/>
      <c r="J53" s="129"/>
      <c r="K53" s="9"/>
      <c r="L53" s="129"/>
      <c r="M53" s="9"/>
      <c r="N53" s="129"/>
      <c r="P53" s="129"/>
      <c r="R53" s="129"/>
    </row>
    <row r="54" spans="1:19" ht="26.1">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c r="A55" s="120"/>
      <c r="B55" s="120"/>
      <c r="C55" s="120"/>
      <c r="D55" s="120"/>
      <c r="E55" s="120"/>
      <c r="F55" s="120"/>
      <c r="G55" s="120"/>
      <c r="H55" s="120"/>
      <c r="I55" s="120"/>
      <c r="J55" s="120"/>
      <c r="K55" s="120"/>
      <c r="L55" s="120"/>
      <c r="M55" s="120"/>
      <c r="N55" s="120"/>
      <c r="O55" s="120"/>
      <c r="P55" s="120"/>
      <c r="Q55" s="120"/>
      <c r="R55" s="120"/>
      <c r="S55" s="120"/>
    </row>
    <row r="56" spans="1:19">
      <c r="A56" s="120"/>
      <c r="B56" s="120"/>
      <c r="C56" s="120"/>
      <c r="D56" s="120"/>
      <c r="E56" s="120"/>
      <c r="F56" s="120"/>
      <c r="G56" s="120"/>
      <c r="H56" s="120"/>
      <c r="I56" s="120"/>
      <c r="J56" s="120"/>
      <c r="K56" s="120"/>
      <c r="L56" s="120"/>
      <c r="M56" s="120"/>
      <c r="N56" s="120"/>
      <c r="O56" s="120"/>
      <c r="P56" s="120"/>
      <c r="Q56" s="120"/>
      <c r="R56" s="120"/>
      <c r="S56" s="120"/>
    </row>
    <row r="57" spans="1:19">
      <c r="A57" s="6"/>
      <c r="B57" s="6"/>
      <c r="C57" s="6"/>
      <c r="D57" s="119" t="s">
        <v>121</v>
      </c>
    </row>
    <row r="58" spans="1:19" ht="36">
      <c r="D58" s="128"/>
      <c r="E58" s="14" t="s">
        <v>122</v>
      </c>
    </row>
    <row r="61" spans="1:19" ht="48">
      <c r="A61" s="6"/>
      <c r="B61" s="14" t="s">
        <v>95</v>
      </c>
      <c r="D61" s="14" t="s">
        <v>96</v>
      </c>
      <c r="F61" s="14" t="s">
        <v>97</v>
      </c>
      <c r="G61" s="6"/>
      <c r="H61" s="14" t="s">
        <v>98</v>
      </c>
      <c r="I61" s="1"/>
      <c r="J61" s="14" t="s">
        <v>98</v>
      </c>
      <c r="K61" s="1"/>
      <c r="L61" s="14" t="s">
        <v>98</v>
      </c>
      <c r="M61" s="1"/>
      <c r="N61" s="14" t="s">
        <v>98</v>
      </c>
      <c r="O61" s="1"/>
      <c r="P61" s="14" t="s">
        <v>98</v>
      </c>
      <c r="R61" s="14" t="s">
        <v>98</v>
      </c>
    </row>
    <row r="62" spans="1:19" ht="60">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c r="A63" s="7" t="s">
        <v>110</v>
      </c>
      <c r="B63" s="129"/>
      <c r="C63" s="7"/>
      <c r="D63" s="129"/>
      <c r="E63" s="7"/>
      <c r="F63" s="129"/>
      <c r="H63" s="129"/>
      <c r="I63" s="9"/>
      <c r="J63" s="129"/>
      <c r="K63" s="9"/>
      <c r="L63" s="129"/>
      <c r="M63" s="9"/>
      <c r="N63" s="129"/>
      <c r="O63" s="3"/>
      <c r="P63" s="129"/>
      <c r="R63" s="129"/>
    </row>
    <row r="64" spans="1:19">
      <c r="A64" s="23" t="s">
        <v>111</v>
      </c>
      <c r="B64" s="129"/>
      <c r="C64" s="8"/>
      <c r="D64" s="129"/>
      <c r="E64" s="8"/>
      <c r="F64" s="129"/>
      <c r="H64" s="129"/>
      <c r="I64" s="9"/>
      <c r="J64" s="129"/>
      <c r="K64" s="9"/>
      <c r="L64" s="129"/>
      <c r="M64" s="9"/>
      <c r="N64" s="129"/>
      <c r="P64" s="129"/>
      <c r="R64" s="129"/>
    </row>
    <row r="65" spans="1:19">
      <c r="A65" s="23" t="s">
        <v>112</v>
      </c>
      <c r="B65" s="129"/>
      <c r="C65" s="7"/>
      <c r="D65" s="129"/>
      <c r="E65" s="7"/>
      <c r="F65" s="129"/>
      <c r="H65" s="129"/>
      <c r="I65" s="9"/>
      <c r="J65" s="129"/>
      <c r="K65" s="9"/>
      <c r="L65" s="129"/>
      <c r="M65" s="9"/>
      <c r="N65" s="129"/>
      <c r="P65" s="129"/>
      <c r="R65" s="129"/>
    </row>
    <row r="66" spans="1:19" ht="26.1">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6"/>
  <cols>
    <col min="1" max="1" width="10.140625" customWidth="1"/>
  </cols>
  <sheetData>
    <row r="1" spans="1:40" ht="12.95">
      <c r="A1" s="5" t="s">
        <v>123</v>
      </c>
    </row>
    <row r="2" spans="1:40" ht="12.95">
      <c r="A2" s="1" t="s">
        <v>124</v>
      </c>
    </row>
    <row r="3" spans="1:40" ht="12.95">
      <c r="A3" s="153" t="s">
        <v>125</v>
      </c>
      <c r="B3" s="154"/>
    </row>
    <row r="4" spans="1:40">
      <c r="B4" s="17"/>
    </row>
    <row r="5" spans="1:40" ht="26.1">
      <c r="A5" s="18" t="s">
        <v>99</v>
      </c>
      <c r="B5" s="19" t="s">
        <v>126</v>
      </c>
      <c r="C5" s="2"/>
      <c r="D5" s="19" t="s">
        <v>127</v>
      </c>
      <c r="E5" s="2"/>
      <c r="F5" s="19" t="s">
        <v>128</v>
      </c>
      <c r="H5" s="19" t="s">
        <v>129</v>
      </c>
      <c r="I5" s="2"/>
      <c r="J5" s="19" t="s">
        <v>130</v>
      </c>
      <c r="K5" s="2"/>
      <c r="L5" s="19" t="s">
        <v>131</v>
      </c>
      <c r="M5" s="2"/>
      <c r="N5" s="19" t="s">
        <v>132</v>
      </c>
      <c r="O5" s="2"/>
      <c r="P5" s="19" t="s">
        <v>133</v>
      </c>
      <c r="R5" s="19" t="s">
        <v>134</v>
      </c>
      <c r="T5" s="19" t="s">
        <v>135</v>
      </c>
      <c r="V5" s="19" t="s">
        <v>136</v>
      </c>
      <c r="X5" s="19" t="s">
        <v>137</v>
      </c>
      <c r="Z5" s="19" t="s">
        <v>138</v>
      </c>
      <c r="AB5" s="19" t="s">
        <v>139</v>
      </c>
      <c r="AD5" s="19" t="s">
        <v>140</v>
      </c>
      <c r="AF5" s="19" t="s">
        <v>141</v>
      </c>
      <c r="AH5" s="19" t="s">
        <v>142</v>
      </c>
      <c r="AJ5" s="19" t="s">
        <v>143</v>
      </c>
      <c r="AL5" s="19" t="s">
        <v>144</v>
      </c>
      <c r="AN5" s="19" t="s">
        <v>145</v>
      </c>
    </row>
    <row r="6" spans="1:40">
      <c r="A6" s="7" t="str">
        <f>' B_Populations'!$A$9</f>
        <v>65-74</v>
      </c>
      <c r="B6" s="16"/>
      <c r="C6" s="7"/>
      <c r="D6" s="131"/>
      <c r="E6" s="7"/>
      <c r="F6" s="132"/>
      <c r="H6" s="16"/>
      <c r="I6" s="9"/>
      <c r="J6" s="131"/>
      <c r="K6" s="9"/>
      <c r="L6" s="16"/>
      <c r="M6" s="9"/>
      <c r="N6" s="132"/>
      <c r="O6" s="3"/>
      <c r="P6" s="16"/>
      <c r="R6" s="131"/>
      <c r="T6" s="16"/>
      <c r="V6" s="132"/>
      <c r="X6" s="131"/>
      <c r="Z6" s="132"/>
      <c r="AB6" s="131"/>
      <c r="AD6" s="131"/>
      <c r="AF6" s="131"/>
      <c r="AH6" s="131"/>
      <c r="AJ6" s="131"/>
      <c r="AL6" s="131"/>
      <c r="AN6" s="131"/>
    </row>
    <row r="7" spans="1:40">
      <c r="A7" s="8" t="str">
        <f>' B_Populations'!$A$10</f>
        <v>75-84</v>
      </c>
      <c r="B7" s="130"/>
      <c r="C7" s="8"/>
      <c r="D7" s="131"/>
      <c r="E7" s="8"/>
      <c r="F7" s="132"/>
      <c r="H7" s="130"/>
      <c r="I7" s="9"/>
      <c r="J7" s="131"/>
      <c r="K7" s="9"/>
      <c r="L7" s="130"/>
      <c r="M7" s="9"/>
      <c r="N7" s="132"/>
      <c r="P7" s="130"/>
      <c r="R7" s="131"/>
      <c r="T7" s="130"/>
      <c r="V7" s="132"/>
      <c r="X7" s="131"/>
      <c r="Z7" s="132"/>
      <c r="AB7" s="131"/>
      <c r="AD7" s="131"/>
      <c r="AF7" s="131"/>
      <c r="AH7" s="131"/>
      <c r="AJ7" s="131"/>
      <c r="AL7" s="131"/>
      <c r="AN7" s="131"/>
    </row>
    <row r="8" spans="1:40">
      <c r="A8" s="7" t="str">
        <f>' B_Populations'!$A$11</f>
        <v>85+</v>
      </c>
      <c r="B8" s="130"/>
      <c r="C8" s="7"/>
      <c r="D8" s="131"/>
      <c r="E8" s="7"/>
      <c r="F8" s="132"/>
      <c r="H8" s="130"/>
      <c r="I8" s="9"/>
      <c r="J8" s="131"/>
      <c r="K8" s="9"/>
      <c r="L8" s="130"/>
      <c r="M8" s="9"/>
      <c r="N8" s="132"/>
      <c r="P8" s="130"/>
      <c r="R8" s="131"/>
      <c r="T8" s="130"/>
      <c r="V8" s="132"/>
      <c r="X8" s="131"/>
      <c r="Z8" s="132"/>
      <c r="AB8" s="131"/>
      <c r="AD8" s="131"/>
      <c r="AF8" s="131"/>
      <c r="AH8" s="131"/>
      <c r="AJ8" s="131"/>
      <c r="AL8" s="131"/>
      <c r="AN8" s="131"/>
    </row>
    <row r="9" spans="1:40" ht="12.95">
      <c r="A9" s="5" t="s">
        <v>146</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topLeftCell="L1" zoomScale="80" zoomScaleNormal="80" zoomScaleSheetLayoutView="50" workbookViewId="0">
      <selection activeCell="C4" sqref="C4"/>
    </sheetView>
  </sheetViews>
  <sheetFormatPr defaultColWidth="8.7109375" defaultRowHeight="12.6"/>
  <cols>
    <col min="1" max="1" width="11"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6" style="20" customWidth="1"/>
    <col min="13" max="13" width="20.5703125" style="20" customWidth="1"/>
    <col min="14" max="26" width="11.140625" style="20" hidden="1" customWidth="1"/>
    <col min="27" max="28" width="12.5703125" style="20" hidden="1" customWidth="1"/>
    <col min="29" max="30" width="11.140625" style="20" hidden="1" customWidth="1"/>
    <col min="31" max="31" width="20" style="20" customWidth="1"/>
    <col min="32" max="32" width="14.5703125" style="20" hidden="1" customWidth="1"/>
    <col min="33" max="33" width="6" style="20" customWidth="1"/>
    <col min="34" max="34" width="8.85546875" style="20" customWidth="1"/>
    <col min="35" max="36" width="15.5703125" style="20" customWidth="1"/>
    <col min="37" max="37" width="15.140625" style="20" customWidth="1"/>
    <col min="38" max="38" width="15.42578125" style="20" customWidth="1"/>
    <col min="39" max="39" width="15.5703125" style="20" customWidth="1"/>
    <col min="40" max="40" width="15.42578125" style="20" customWidth="1"/>
    <col min="41" max="43" width="15.140625" style="20" customWidth="1"/>
    <col min="44" max="16384" width="8.7109375" style="20"/>
  </cols>
  <sheetData>
    <row r="1" spans="1:43" ht="78.599999999999994" customHeight="1">
      <c r="A1" s="94">
        <f>' B_Populations'!D4</f>
        <v>0</v>
      </c>
      <c r="B1" s="197" t="s">
        <v>147</v>
      </c>
      <c r="C1" s="198"/>
      <c r="D1" s="198"/>
      <c r="E1" s="198"/>
      <c r="F1" s="33" t="s">
        <v>148</v>
      </c>
      <c r="G1" s="34"/>
      <c r="H1" s="34"/>
      <c r="I1" s="34"/>
      <c r="J1" s="34"/>
      <c r="K1" s="34"/>
      <c r="M1" s="176" t="s">
        <v>149</v>
      </c>
      <c r="AE1" s="35" t="s">
        <v>150</v>
      </c>
      <c r="AH1" s="197" t="s">
        <v>151</v>
      </c>
      <c r="AI1" s="198"/>
      <c r="AJ1" s="198"/>
      <c r="AK1" s="36"/>
      <c r="AL1" s="36"/>
      <c r="AM1" s="36"/>
      <c r="AN1" s="36"/>
      <c r="AO1" s="36"/>
      <c r="AP1" s="36"/>
      <c r="AQ1" s="36"/>
    </row>
    <row r="2" spans="1:43">
      <c r="B2" s="37"/>
      <c r="C2" s="37"/>
      <c r="D2" s="38" t="s">
        <v>152</v>
      </c>
      <c r="E2" s="38"/>
      <c r="F2" s="39" t="s">
        <v>153</v>
      </c>
      <c r="G2" s="39"/>
      <c r="H2" s="39"/>
      <c r="I2" s="39"/>
      <c r="J2" s="39"/>
      <c r="K2" s="39"/>
      <c r="AI2" s="20" t="s">
        <v>154</v>
      </c>
    </row>
    <row r="3" spans="1:43" ht="39">
      <c r="B3" s="40" t="s">
        <v>99</v>
      </c>
      <c r="C3" s="41" t="s">
        <v>155</v>
      </c>
      <c r="D3" s="42" t="s">
        <v>156</v>
      </c>
      <c r="E3" s="42" t="s">
        <v>157</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158</v>
      </c>
      <c r="N3" s="45" t="s">
        <v>159</v>
      </c>
      <c r="O3" s="45" t="s">
        <v>160</v>
      </c>
      <c r="P3" s="45" t="s">
        <v>159</v>
      </c>
      <c r="Q3" s="45" t="s">
        <v>161</v>
      </c>
      <c r="R3" s="45" t="s">
        <v>159</v>
      </c>
      <c r="S3" s="45" t="str">
        <f>' B_Populations'!H8</f>
        <v>White-Not Hispanic</v>
      </c>
      <c r="T3" s="45" t="s">
        <v>159</v>
      </c>
      <c r="U3" s="45" t="str">
        <f>' B_Populations'!J8</f>
        <v>Hispanic</v>
      </c>
      <c r="V3" s="45" t="s">
        <v>159</v>
      </c>
      <c r="W3" s="45" t="str">
        <f>' B_Populations'!L8</f>
        <v>Black-Not Hispanic</v>
      </c>
      <c r="X3" s="45" t="s">
        <v>159</v>
      </c>
      <c r="Y3" s="45" t="str">
        <f>' B_Populations'!N8</f>
        <v>Asian</v>
      </c>
      <c r="Z3" s="45" t="s">
        <v>159</v>
      </c>
      <c r="AA3" s="45" t="str">
        <f>' B_Populations'!P8</f>
        <v>American Indian/Alaska Native</v>
      </c>
      <c r="AB3" s="45" t="s">
        <v>159</v>
      </c>
      <c r="AC3" s="45" t="str">
        <f>' B_Populations'!R8</f>
        <v>Other</v>
      </c>
      <c r="AD3" s="45" t="s">
        <v>159</v>
      </c>
      <c r="AE3" s="45" t="s">
        <v>114</v>
      </c>
      <c r="AF3" s="46" t="s">
        <v>162</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254" t="str">
        <f>' B_Populations'!A9</f>
        <v>65-74</v>
      </c>
      <c r="AI4" s="165">
        <f>N4*AF4</f>
        <v>0</v>
      </c>
      <c r="AJ4" s="58">
        <f>P4*AF4</f>
        <v>0</v>
      </c>
      <c r="AK4" s="58">
        <f>R4*AF4</f>
        <v>0</v>
      </c>
      <c r="AL4" s="59">
        <f>T4*AF4</f>
        <v>0</v>
      </c>
      <c r="AM4" s="59">
        <f>V4*AF4</f>
        <v>0</v>
      </c>
      <c r="AN4" s="59">
        <f>X4*AF4</f>
        <v>0</v>
      </c>
      <c r="AO4" s="59">
        <f>Z4*AF4</f>
        <v>0</v>
      </c>
      <c r="AP4" s="59">
        <f>AB4*AF4</f>
        <v>0</v>
      </c>
      <c r="AQ4" s="59">
        <f>AD4*AF4</f>
        <v>0</v>
      </c>
    </row>
    <row r="5" spans="1:43">
      <c r="B5" s="83" t="str">
        <f>' B_Populations'!A10</f>
        <v>75-84</v>
      </c>
      <c r="C5" s="133"/>
      <c r="D5" s="255"/>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254" t="str">
        <f>' B_Populations'!A10</f>
        <v>75-84</v>
      </c>
      <c r="AI5" s="165">
        <f>N5*AF5</f>
        <v>0</v>
      </c>
      <c r="AJ5" s="58">
        <f>P5*AF5</f>
        <v>0</v>
      </c>
      <c r="AK5" s="58">
        <f>R5*AF5</f>
        <v>0</v>
      </c>
      <c r="AL5" s="59">
        <f>T5*AF5</f>
        <v>0</v>
      </c>
      <c r="AM5" s="59">
        <f>V5*AF5</f>
        <v>0</v>
      </c>
      <c r="AN5" s="59">
        <f>X5*AF5</f>
        <v>0</v>
      </c>
      <c r="AO5" s="59">
        <f>Z5*AF5</f>
        <v>0</v>
      </c>
      <c r="AP5" s="59">
        <f>AB5*AF5</f>
        <v>0</v>
      </c>
      <c r="AQ5" s="59">
        <f>AD5*AF5</f>
        <v>0</v>
      </c>
    </row>
    <row r="6" spans="1:43">
      <c r="B6" s="83" t="str">
        <f>' B_Populations'!A11</f>
        <v>85+</v>
      </c>
      <c r="C6" s="133"/>
      <c r="D6" s="255"/>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254" t="str">
        <f>' B_Populations'!A11</f>
        <v>85+</v>
      </c>
      <c r="AI6" s="165">
        <f>N6*AF6</f>
        <v>0</v>
      </c>
      <c r="AJ6" s="58">
        <f>P6*AF6</f>
        <v>0</v>
      </c>
      <c r="AK6" s="58">
        <f>R6*AF6</f>
        <v>0</v>
      </c>
      <c r="AL6" s="59">
        <f>T6*AF6</f>
        <v>0</v>
      </c>
      <c r="AM6" s="59">
        <f>V6*AF6</f>
        <v>0</v>
      </c>
      <c r="AN6" s="59">
        <f>X6*AF6</f>
        <v>0</v>
      </c>
      <c r="AO6" s="59">
        <f>Z6*AF6</f>
        <v>0</v>
      </c>
      <c r="AP6" s="59">
        <f>AB6*AF6</f>
        <v>0</v>
      </c>
      <c r="AQ6" s="59">
        <f>AD6*AF6</f>
        <v>0</v>
      </c>
    </row>
    <row r="7" spans="1:43" ht="48.6" customHeight="1">
      <c r="B7" s="63" t="s">
        <v>163</v>
      </c>
      <c r="C7" s="256">
        <f t="shared" ref="C7:K7" si="0">SUM(C4:C6)</f>
        <v>0</v>
      </c>
      <c r="D7" s="257">
        <f t="shared" si="0"/>
        <v>0</v>
      </c>
      <c r="E7" s="257">
        <f t="shared" si="0"/>
        <v>0</v>
      </c>
      <c r="F7" s="258">
        <f t="shared" si="0"/>
        <v>0</v>
      </c>
      <c r="G7" s="258">
        <f t="shared" si="0"/>
        <v>0</v>
      </c>
      <c r="H7" s="258">
        <f t="shared" si="0"/>
        <v>0</v>
      </c>
      <c r="I7" s="258">
        <f t="shared" si="0"/>
        <v>0</v>
      </c>
      <c r="J7" s="258">
        <f t="shared" si="0"/>
        <v>0</v>
      </c>
      <c r="K7" s="258">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259" t="s">
        <v>163</v>
      </c>
      <c r="AI7" s="165">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c r="B9" s="67"/>
      <c r="C9" s="67"/>
      <c r="D9" s="68" t="s">
        <v>152</v>
      </c>
      <c r="E9" s="68"/>
      <c r="F9" s="69" t="s">
        <v>153</v>
      </c>
      <c r="G9" s="69"/>
      <c r="H9" s="69"/>
      <c r="I9" s="69"/>
      <c r="J9" s="69"/>
      <c r="K9" s="69"/>
      <c r="AI9" s="20" t="s">
        <v>154</v>
      </c>
    </row>
    <row r="10" spans="1:43" ht="39">
      <c r="B10" s="40" t="s">
        <v>99</v>
      </c>
      <c r="C10" s="41" t="s">
        <v>164</v>
      </c>
      <c r="D10" s="42" t="s">
        <v>165</v>
      </c>
      <c r="E10" s="42" t="s">
        <v>166</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158</v>
      </c>
      <c r="N10" s="45" t="s">
        <v>159</v>
      </c>
      <c r="O10" s="45" t="s">
        <v>160</v>
      </c>
      <c r="P10" s="45" t="s">
        <v>159</v>
      </c>
      <c r="Q10" s="45" t="s">
        <v>161</v>
      </c>
      <c r="R10" s="45" t="s">
        <v>159</v>
      </c>
      <c r="S10" s="45" t="str">
        <f>' B_Populations'!H8</f>
        <v>White-Not Hispanic</v>
      </c>
      <c r="T10" s="45" t="s">
        <v>159</v>
      </c>
      <c r="U10" s="45" t="str">
        <f>' B_Populations'!J8</f>
        <v>Hispanic</v>
      </c>
      <c r="V10" s="45" t="s">
        <v>159</v>
      </c>
      <c r="W10" s="45" t="str">
        <f>' B_Populations'!L8</f>
        <v>Black-Not Hispanic</v>
      </c>
      <c r="X10" s="45" t="s">
        <v>159</v>
      </c>
      <c r="Y10" s="45" t="str">
        <f>' B_Populations'!N8</f>
        <v>Asian</v>
      </c>
      <c r="Z10" s="45" t="s">
        <v>159</v>
      </c>
      <c r="AA10" s="45" t="str">
        <f>' B_Populations'!P8</f>
        <v>American Indian/Alaska Native</v>
      </c>
      <c r="AB10" s="45" t="s">
        <v>159</v>
      </c>
      <c r="AC10" s="45" t="str">
        <f>' B_Populations'!R8</f>
        <v>Other</v>
      </c>
      <c r="AD10" s="45" t="s">
        <v>159</v>
      </c>
      <c r="AE10" s="45" t="s">
        <v>114</v>
      </c>
      <c r="AF10" s="45" t="s">
        <v>167</v>
      </c>
      <c r="AH10" s="260" t="s">
        <v>99</v>
      </c>
      <c r="AI10" s="166"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254" t="str">
        <f>' B_Populations'!A9</f>
        <v>65-74</v>
      </c>
      <c r="AI11" s="165">
        <f>N11*AF11</f>
        <v>0</v>
      </c>
      <c r="AJ11" s="58">
        <f>P11*AF11</f>
        <v>0</v>
      </c>
      <c r="AK11" s="58">
        <f>R11*AF11</f>
        <v>0</v>
      </c>
      <c r="AL11" s="59">
        <f>T11*AF11</f>
        <v>0</v>
      </c>
      <c r="AM11" s="59">
        <f>V11*AF11</f>
        <v>0</v>
      </c>
      <c r="AN11" s="59">
        <f>X11*AF11</f>
        <v>0</v>
      </c>
      <c r="AO11" s="59">
        <f>Z11*AF11</f>
        <v>0</v>
      </c>
      <c r="AP11" s="59">
        <f>AB11*AF11</f>
        <v>0</v>
      </c>
      <c r="AQ11" s="59">
        <f>AD11*AF11</f>
        <v>0</v>
      </c>
    </row>
    <row r="12" spans="1:43">
      <c r="B12" s="83" t="str">
        <f>' B_Populations'!A10</f>
        <v>75-84</v>
      </c>
      <c r="C12" s="133"/>
      <c r="D12" s="255"/>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254" t="str">
        <f>' B_Populations'!A10</f>
        <v>75-84</v>
      </c>
      <c r="AI12" s="165">
        <f>N12*AF12</f>
        <v>0</v>
      </c>
      <c r="AJ12" s="58">
        <f>P12*AF12</f>
        <v>0</v>
      </c>
      <c r="AK12" s="58">
        <f>R12*AF12</f>
        <v>0</v>
      </c>
      <c r="AL12" s="59">
        <f>T12*AF12</f>
        <v>0</v>
      </c>
      <c r="AM12" s="59">
        <f>V12*AF12</f>
        <v>0</v>
      </c>
      <c r="AN12" s="59">
        <f>X12*AF12</f>
        <v>0</v>
      </c>
      <c r="AO12" s="59">
        <f>Z12*AF12</f>
        <v>0</v>
      </c>
      <c r="AP12" s="59">
        <f>AB12*AF12</f>
        <v>0</v>
      </c>
      <c r="AQ12" s="59">
        <f>AD12*AF12</f>
        <v>0</v>
      </c>
    </row>
    <row r="13" spans="1:43">
      <c r="B13" s="83" t="str">
        <f>' B_Populations'!A11</f>
        <v>85+</v>
      </c>
      <c r="C13" s="133"/>
      <c r="D13" s="255"/>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254" t="str">
        <f>' B_Populations'!A11</f>
        <v>85+</v>
      </c>
      <c r="AI13" s="165">
        <f>N13*AF13</f>
        <v>0</v>
      </c>
      <c r="AJ13" s="58">
        <f>P13*AF13</f>
        <v>0</v>
      </c>
      <c r="AK13" s="58">
        <f>R13*AF13</f>
        <v>0</v>
      </c>
      <c r="AL13" s="59">
        <f>T13*AF13</f>
        <v>0</v>
      </c>
      <c r="AM13" s="59">
        <f>V13*AF13</f>
        <v>0</v>
      </c>
      <c r="AN13" s="59">
        <f>X13*AF13</f>
        <v>0</v>
      </c>
      <c r="AO13" s="59">
        <f>Z13*AF13</f>
        <v>0</v>
      </c>
      <c r="AP13" s="59">
        <f>AB13*AF13</f>
        <v>0</v>
      </c>
      <c r="AQ13" s="59">
        <f>AD13*AF13</f>
        <v>0</v>
      </c>
    </row>
    <row r="14" spans="1:43">
      <c r="B14" s="70" t="s">
        <v>163</v>
      </c>
      <c r="C14" s="134">
        <f t="shared" ref="C14:K14" si="2">SUM(C11:C13)</f>
        <v>0</v>
      </c>
      <c r="D14" s="135">
        <f t="shared" si="2"/>
        <v>0</v>
      </c>
      <c r="E14" s="135">
        <f t="shared" si="2"/>
        <v>0</v>
      </c>
      <c r="F14" s="136">
        <f t="shared" si="2"/>
        <v>0</v>
      </c>
      <c r="G14" s="136">
        <f t="shared" si="2"/>
        <v>0</v>
      </c>
      <c r="H14" s="136">
        <f t="shared" si="2"/>
        <v>0</v>
      </c>
      <c r="I14" s="136">
        <f t="shared" si="2"/>
        <v>0</v>
      </c>
      <c r="J14" s="136">
        <f t="shared" si="2"/>
        <v>0</v>
      </c>
      <c r="K14" s="136">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259" t="s">
        <v>163</v>
      </c>
      <c r="AI14" s="165">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c r="B16" s="71"/>
      <c r="C16" s="71"/>
      <c r="D16" s="72" t="s">
        <v>152</v>
      </c>
      <c r="E16" s="72"/>
      <c r="F16" s="73" t="s">
        <v>153</v>
      </c>
      <c r="G16" s="73"/>
      <c r="H16" s="73"/>
      <c r="I16" s="73"/>
      <c r="J16" s="73"/>
      <c r="K16" s="73"/>
      <c r="AI16" s="20" t="s">
        <v>154</v>
      </c>
    </row>
    <row r="17" spans="2:43" ht="39">
      <c r="B17" s="40" t="s">
        <v>99</v>
      </c>
      <c r="C17" s="41" t="s">
        <v>168</v>
      </c>
      <c r="D17" s="42" t="s">
        <v>169</v>
      </c>
      <c r="E17" s="42" t="s">
        <v>170</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158</v>
      </c>
      <c r="N17" s="45" t="s">
        <v>159</v>
      </c>
      <c r="O17" s="45" t="s">
        <v>160</v>
      </c>
      <c r="P17" s="45" t="s">
        <v>159</v>
      </c>
      <c r="Q17" s="45" t="s">
        <v>161</v>
      </c>
      <c r="R17" s="45" t="s">
        <v>159</v>
      </c>
      <c r="S17" s="45" t="str">
        <f>' B_Populations'!H8</f>
        <v>White-Not Hispanic</v>
      </c>
      <c r="T17" s="45" t="s">
        <v>159</v>
      </c>
      <c r="U17" s="45" t="str">
        <f>[1]Populations!K80</f>
        <v>Hispanic</v>
      </c>
      <c r="V17" s="45" t="s">
        <v>159</v>
      </c>
      <c r="W17" s="45" t="str">
        <f>' B_Populations'!L8</f>
        <v>Black-Not Hispanic</v>
      </c>
      <c r="X17" s="45" t="s">
        <v>159</v>
      </c>
      <c r="Y17" s="45" t="str">
        <f>' B_Populations'!N8</f>
        <v>Asian</v>
      </c>
      <c r="Z17" s="45" t="s">
        <v>159</v>
      </c>
      <c r="AA17" s="45" t="str">
        <f>' B_Populations'!P8</f>
        <v>American Indian/Alaska Native</v>
      </c>
      <c r="AB17" s="45" t="s">
        <v>159</v>
      </c>
      <c r="AC17" s="45" t="str">
        <f>' B_Populations'!R8</f>
        <v>Other</v>
      </c>
      <c r="AD17" s="45" t="s">
        <v>159</v>
      </c>
      <c r="AE17" s="45" t="s">
        <v>114</v>
      </c>
      <c r="AF17" s="45" t="s">
        <v>167</v>
      </c>
      <c r="AH17" s="260" t="s">
        <v>99</v>
      </c>
      <c r="AI17" s="166"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254" t="str">
        <f>' B_Populations'!A9</f>
        <v>65-74</v>
      </c>
      <c r="AI18" s="165">
        <f>N18*AF18</f>
        <v>0</v>
      </c>
      <c r="AJ18" s="58">
        <f>P18*AF18</f>
        <v>0</v>
      </c>
      <c r="AK18" s="58">
        <f>R18*AF18</f>
        <v>0</v>
      </c>
      <c r="AL18" s="59">
        <f>T18*AF18</f>
        <v>0</v>
      </c>
      <c r="AM18" s="59">
        <f>V18*AF18</f>
        <v>0</v>
      </c>
      <c r="AN18" s="59">
        <f>X18*AF18</f>
        <v>0</v>
      </c>
      <c r="AO18" s="59">
        <f>Z18*AF18</f>
        <v>0</v>
      </c>
      <c r="AP18" s="59">
        <f>AB18*AF18</f>
        <v>0</v>
      </c>
      <c r="AQ18" s="59">
        <f>AD18*AF18</f>
        <v>0</v>
      </c>
    </row>
    <row r="19" spans="2:43">
      <c r="B19" s="83" t="str">
        <f>' B_Populations'!A10</f>
        <v>75-84</v>
      </c>
      <c r="C19" s="133"/>
      <c r="D19" s="255"/>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254" t="str">
        <f>' B_Populations'!A10</f>
        <v>75-84</v>
      </c>
      <c r="AI19" s="165">
        <f>N19*AF19</f>
        <v>0</v>
      </c>
      <c r="AJ19" s="58">
        <f>P19*AF19</f>
        <v>0</v>
      </c>
      <c r="AK19" s="58">
        <f>R19*AF19</f>
        <v>0</v>
      </c>
      <c r="AL19" s="59">
        <f>T19*AF19</f>
        <v>0</v>
      </c>
      <c r="AM19" s="59">
        <f>V19*AF19</f>
        <v>0</v>
      </c>
      <c r="AN19" s="59">
        <f>X19*AF19</f>
        <v>0</v>
      </c>
      <c r="AO19" s="59">
        <f>Z19*AF19</f>
        <v>0</v>
      </c>
      <c r="AP19" s="59">
        <f>AB19*AF19</f>
        <v>0</v>
      </c>
      <c r="AQ19" s="59">
        <f>AD19*AF19</f>
        <v>0</v>
      </c>
    </row>
    <row r="20" spans="2:43">
      <c r="B20" s="83" t="str">
        <f>' B_Populations'!A11</f>
        <v>85+</v>
      </c>
      <c r="C20" s="133"/>
      <c r="D20" s="255"/>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254" t="str">
        <f>' B_Populations'!A11</f>
        <v>85+</v>
      </c>
      <c r="AI20" s="165">
        <f>N20*AF20</f>
        <v>0</v>
      </c>
      <c r="AJ20" s="58">
        <f>P20*AF20</f>
        <v>0</v>
      </c>
      <c r="AK20" s="58">
        <f>R20*AF20</f>
        <v>0</v>
      </c>
      <c r="AL20" s="59">
        <f>T20*AF20</f>
        <v>0</v>
      </c>
      <c r="AM20" s="59">
        <f>V20*AF20</f>
        <v>0</v>
      </c>
      <c r="AN20" s="59">
        <f>X20*AF20</f>
        <v>0</v>
      </c>
      <c r="AO20" s="59">
        <f>Z20*AF20</f>
        <v>0</v>
      </c>
      <c r="AP20" s="59">
        <f>AB20*AF20</f>
        <v>0</v>
      </c>
      <c r="AQ20" s="59">
        <f>AD20*AF20</f>
        <v>0</v>
      </c>
    </row>
    <row r="21" spans="2:43">
      <c r="B21" s="74" t="s">
        <v>163</v>
      </c>
      <c r="C21" s="137">
        <f t="shared" ref="C21:K21" si="4">SUM(C18:C20)</f>
        <v>0</v>
      </c>
      <c r="D21" s="138">
        <f t="shared" si="4"/>
        <v>0</v>
      </c>
      <c r="E21" s="138">
        <f t="shared" si="4"/>
        <v>0</v>
      </c>
      <c r="F21" s="139">
        <f t="shared" si="4"/>
        <v>0</v>
      </c>
      <c r="G21" s="139">
        <f t="shared" si="4"/>
        <v>0</v>
      </c>
      <c r="H21" s="139">
        <f t="shared" si="4"/>
        <v>0</v>
      </c>
      <c r="I21" s="139">
        <f t="shared" si="4"/>
        <v>0</v>
      </c>
      <c r="J21" s="139">
        <f t="shared" si="4"/>
        <v>0</v>
      </c>
      <c r="K21" s="139">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259" t="s">
        <v>163</v>
      </c>
      <c r="AI21" s="165">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zoomScale="80" zoomScaleNormal="80" zoomScaleSheetLayoutView="50" workbookViewId="0">
      <selection activeCell="F5" sqref="F5"/>
    </sheetView>
  </sheetViews>
  <sheetFormatPr defaultColWidth="8.7109375" defaultRowHeight="12.6"/>
  <cols>
    <col min="1" max="1" width="12.2851562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6" style="20" customWidth="1"/>
    <col min="13" max="13" width="21.28515625" style="20" customWidth="1"/>
    <col min="14" max="26" width="11.140625" style="20" hidden="1" customWidth="1"/>
    <col min="27" max="28" width="12.5703125" style="20" hidden="1" customWidth="1"/>
    <col min="29" max="30" width="11.140625" style="20" hidden="1" customWidth="1"/>
    <col min="31" max="31" width="22.140625" style="20" customWidth="1"/>
    <col min="32" max="32" width="14.5703125" style="20" hidden="1" customWidth="1"/>
    <col min="33" max="33" width="5.85546875" style="20" customWidth="1"/>
    <col min="34" max="34" width="8.85546875" style="20" customWidth="1"/>
    <col min="35" max="36" width="15.5703125" style="20" customWidth="1"/>
    <col min="37" max="37" width="15.140625" style="20" customWidth="1"/>
    <col min="38" max="38" width="15.42578125" style="20" customWidth="1"/>
    <col min="39" max="39" width="15.5703125" style="20" customWidth="1"/>
    <col min="40" max="40" width="15.42578125" style="20" customWidth="1"/>
    <col min="41" max="43" width="15.140625" style="20" customWidth="1"/>
    <col min="44" max="16384" width="8.7109375" style="20"/>
  </cols>
  <sheetData>
    <row r="1" spans="1:43" ht="60.6" customHeight="1">
      <c r="A1" s="94">
        <f>' B_Populations'!D22</f>
        <v>0</v>
      </c>
      <c r="B1" s="197" t="s">
        <v>171</v>
      </c>
      <c r="C1" s="198"/>
      <c r="D1" s="198"/>
      <c r="E1" s="198"/>
      <c r="F1" s="33" t="s">
        <v>148</v>
      </c>
      <c r="G1" s="34"/>
      <c r="H1" s="34"/>
      <c r="I1" s="34"/>
      <c r="J1" s="34"/>
      <c r="K1" s="34"/>
      <c r="M1" s="176" t="s">
        <v>149</v>
      </c>
      <c r="AE1" s="176" t="s">
        <v>150</v>
      </c>
      <c r="AH1" s="197" t="s">
        <v>151</v>
      </c>
      <c r="AI1" s="198"/>
      <c r="AJ1" s="198"/>
      <c r="AK1" s="36"/>
      <c r="AL1" s="36"/>
      <c r="AM1" s="36"/>
      <c r="AN1" s="36"/>
      <c r="AO1" s="36"/>
      <c r="AP1" s="36"/>
      <c r="AQ1" s="36"/>
    </row>
    <row r="2" spans="1:43">
      <c r="B2" s="37"/>
      <c r="C2" s="37"/>
      <c r="D2" s="38" t="s">
        <v>152</v>
      </c>
      <c r="E2" s="38"/>
      <c r="F2" s="39" t="s">
        <v>153</v>
      </c>
      <c r="G2" s="39"/>
      <c r="H2" s="39"/>
      <c r="I2" s="39"/>
      <c r="J2" s="39"/>
      <c r="K2" s="39"/>
      <c r="AI2" s="20" t="s">
        <v>154</v>
      </c>
    </row>
    <row r="3" spans="1:43" ht="39">
      <c r="B3" s="40" t="s">
        <v>99</v>
      </c>
      <c r="C3" s="41" t="s">
        <v>155</v>
      </c>
      <c r="D3" s="42" t="s">
        <v>156</v>
      </c>
      <c r="E3" s="42" t="s">
        <v>157</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172</v>
      </c>
      <c r="N3" s="45" t="s">
        <v>159</v>
      </c>
      <c r="O3" s="45" t="s">
        <v>101</v>
      </c>
      <c r="P3" s="45" t="s">
        <v>159</v>
      </c>
      <c r="Q3" s="45" t="s">
        <v>102</v>
      </c>
      <c r="R3" s="45" t="s">
        <v>159</v>
      </c>
      <c r="S3" s="45" t="str">
        <f>' B_Populations'!H26</f>
        <v>White-Not Hispanic</v>
      </c>
      <c r="T3" s="45" t="s">
        <v>159</v>
      </c>
      <c r="U3" s="45" t="str">
        <f>' B_Populations'!J26</f>
        <v>Hispanic</v>
      </c>
      <c r="V3" s="45" t="s">
        <v>159</v>
      </c>
      <c r="W3" s="45" t="str">
        <f>' B_Populations'!L26</f>
        <v>Black-Not Hispanic</v>
      </c>
      <c r="X3" s="45" t="s">
        <v>159</v>
      </c>
      <c r="Y3" s="45" t="str">
        <f>' B_Populations'!N26</f>
        <v>Asian</v>
      </c>
      <c r="Z3" s="45" t="s">
        <v>159</v>
      </c>
      <c r="AA3" s="45" t="str">
        <f>' B_Populations'!P26</f>
        <v>American Indian/Alaska Native</v>
      </c>
      <c r="AB3" s="45" t="s">
        <v>159</v>
      </c>
      <c r="AC3" s="45" t="str">
        <f>' B_Populations'!R26</f>
        <v>Other</v>
      </c>
      <c r="AD3" s="45" t="s">
        <v>159</v>
      </c>
      <c r="AE3" s="45" t="s">
        <v>114</v>
      </c>
      <c r="AF3" s="46" t="s">
        <v>167</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c r="B5" s="83" t="str">
        <f>' B_Populations'!A10</f>
        <v>75-84</v>
      </c>
      <c r="C5" s="133"/>
      <c r="D5" s="255"/>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c r="B6" s="83" t="str">
        <f>' B_Populations'!A11</f>
        <v>85+</v>
      </c>
      <c r="C6" s="133"/>
      <c r="D6" s="255"/>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6" customHeight="1">
      <c r="B7" s="63" t="s">
        <v>163</v>
      </c>
      <c r="C7" s="256">
        <f t="shared" ref="C7:K7" si="0">SUM(C4:C6)</f>
        <v>0</v>
      </c>
      <c r="D7" s="257">
        <f t="shared" si="0"/>
        <v>0</v>
      </c>
      <c r="E7" s="257">
        <f t="shared" si="0"/>
        <v>0</v>
      </c>
      <c r="F7" s="258">
        <f t="shared" si="0"/>
        <v>0</v>
      </c>
      <c r="G7" s="258">
        <f t="shared" si="0"/>
        <v>0</v>
      </c>
      <c r="H7" s="258">
        <f t="shared" si="0"/>
        <v>0</v>
      </c>
      <c r="I7" s="258">
        <f t="shared" si="0"/>
        <v>0</v>
      </c>
      <c r="J7" s="258">
        <f t="shared" si="0"/>
        <v>0</v>
      </c>
      <c r="K7" s="258">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c r="B9" s="67"/>
      <c r="C9" s="67"/>
      <c r="D9" s="68" t="s">
        <v>152</v>
      </c>
      <c r="E9" s="68"/>
      <c r="F9" s="69" t="s">
        <v>153</v>
      </c>
      <c r="G9" s="69"/>
      <c r="H9" s="69"/>
      <c r="I9" s="69"/>
      <c r="J9" s="69"/>
      <c r="K9" s="69"/>
      <c r="AI9" s="20" t="s">
        <v>154</v>
      </c>
    </row>
    <row r="10" spans="1:43" ht="51.95" customHeight="1">
      <c r="B10" s="40" t="s">
        <v>99</v>
      </c>
      <c r="C10" s="41" t="s">
        <v>164</v>
      </c>
      <c r="D10" s="42" t="s">
        <v>165</v>
      </c>
      <c r="E10" s="42" t="s">
        <v>166</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172</v>
      </c>
      <c r="N10" s="45" t="s">
        <v>159</v>
      </c>
      <c r="O10" s="45" t="s">
        <v>101</v>
      </c>
      <c r="P10" s="45" t="s">
        <v>159</v>
      </c>
      <c r="Q10" s="45" t="s">
        <v>102</v>
      </c>
      <c r="R10" s="45" t="s">
        <v>159</v>
      </c>
      <c r="S10" s="45" t="str">
        <f>' B_Populations'!H26</f>
        <v>White-Not Hispanic</v>
      </c>
      <c r="T10" s="45" t="s">
        <v>159</v>
      </c>
      <c r="U10" s="45" t="str">
        <f>' B_Populations'!J26</f>
        <v>Hispanic</v>
      </c>
      <c r="V10" s="45" t="s">
        <v>159</v>
      </c>
      <c r="W10" s="45" t="str">
        <f>' B_Populations'!L26</f>
        <v>Black-Not Hispanic</v>
      </c>
      <c r="X10" s="45" t="s">
        <v>159</v>
      </c>
      <c r="Y10" s="45" t="str">
        <f>' B_Populations'!N26</f>
        <v>Asian</v>
      </c>
      <c r="Z10" s="45" t="s">
        <v>159</v>
      </c>
      <c r="AA10" s="45" t="str">
        <f>' B_Populations'!P26</f>
        <v>American Indian/Alaska Native</v>
      </c>
      <c r="AB10" s="45" t="s">
        <v>159</v>
      </c>
      <c r="AC10" s="45" t="str">
        <f>' B_Populations'!R26</f>
        <v>Other</v>
      </c>
      <c r="AD10" s="45" t="s">
        <v>159</v>
      </c>
      <c r="AE10" s="45" t="s">
        <v>114</v>
      </c>
      <c r="AF10" s="45" t="s">
        <v>167</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c r="B12" s="83" t="str">
        <f>' B_Populations'!A10</f>
        <v>75-84</v>
      </c>
      <c r="C12" s="133"/>
      <c r="D12" s="255"/>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c r="B13" s="83" t="str">
        <f>' B_Populations'!A11</f>
        <v>85+</v>
      </c>
      <c r="C13" s="133"/>
      <c r="D13" s="255"/>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c r="B14" s="70" t="s">
        <v>163</v>
      </c>
      <c r="C14" s="134">
        <f t="shared" ref="C14:K14" si="2">SUM(C11:C13)</f>
        <v>0</v>
      </c>
      <c r="D14" s="135">
        <f t="shared" si="2"/>
        <v>0</v>
      </c>
      <c r="E14" s="135">
        <f t="shared" si="2"/>
        <v>0</v>
      </c>
      <c r="F14" s="136">
        <f t="shared" si="2"/>
        <v>0</v>
      </c>
      <c r="G14" s="136">
        <f t="shared" si="2"/>
        <v>0</v>
      </c>
      <c r="H14" s="136">
        <f t="shared" si="2"/>
        <v>0</v>
      </c>
      <c r="I14" s="136">
        <f t="shared" si="2"/>
        <v>0</v>
      </c>
      <c r="J14" s="136">
        <f t="shared" si="2"/>
        <v>0</v>
      </c>
      <c r="K14" s="136">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c r="B16" s="71"/>
      <c r="C16" s="71"/>
      <c r="D16" s="72" t="s">
        <v>152</v>
      </c>
      <c r="E16" s="72"/>
      <c r="F16" s="73" t="s">
        <v>153</v>
      </c>
      <c r="G16" s="73"/>
      <c r="H16" s="73"/>
      <c r="I16" s="73"/>
      <c r="J16" s="73"/>
      <c r="K16" s="73"/>
      <c r="AI16" s="20" t="s">
        <v>154</v>
      </c>
    </row>
    <row r="17" spans="2:43" ht="44.45" customHeight="1">
      <c r="B17" s="40" t="s">
        <v>99</v>
      </c>
      <c r="C17" s="41" t="s">
        <v>168</v>
      </c>
      <c r="D17" s="42" t="s">
        <v>169</v>
      </c>
      <c r="E17" s="42" t="s">
        <v>170</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172</v>
      </c>
      <c r="N17" s="45" t="s">
        <v>159</v>
      </c>
      <c r="O17" s="45" t="s">
        <v>101</v>
      </c>
      <c r="P17" s="45" t="s">
        <v>159</v>
      </c>
      <c r="Q17" s="45" t="s">
        <v>102</v>
      </c>
      <c r="R17" s="45" t="s">
        <v>159</v>
      </c>
      <c r="S17" s="45" t="str">
        <f>' B_Populations'!H26</f>
        <v>White-Not Hispanic</v>
      </c>
      <c r="T17" s="45" t="s">
        <v>159</v>
      </c>
      <c r="U17" s="45" t="str">
        <f>' B_Populations'!J26</f>
        <v>Hispanic</v>
      </c>
      <c r="V17" s="45" t="s">
        <v>159</v>
      </c>
      <c r="W17" s="45" t="str">
        <f>' B_Populations'!L26</f>
        <v>Black-Not Hispanic</v>
      </c>
      <c r="X17" s="45" t="s">
        <v>159</v>
      </c>
      <c r="Y17" s="45" t="str">
        <f>' B_Populations'!N26</f>
        <v>Asian</v>
      </c>
      <c r="Z17" s="45" t="s">
        <v>159</v>
      </c>
      <c r="AA17" s="45" t="str">
        <f>' B_Populations'!P26</f>
        <v>American Indian/Alaska Native</v>
      </c>
      <c r="AB17" s="45" t="s">
        <v>159</v>
      </c>
      <c r="AC17" s="45" t="str">
        <f>' B_Populations'!R26</f>
        <v>Other</v>
      </c>
      <c r="AD17" s="45" t="s">
        <v>159</v>
      </c>
      <c r="AE17" s="45" t="s">
        <v>114</v>
      </c>
      <c r="AF17" s="45" t="s">
        <v>167</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c r="B19" s="83" t="str">
        <f>' B_Populations'!A10</f>
        <v>75-84</v>
      </c>
      <c r="C19" s="133"/>
      <c r="D19" s="255"/>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c r="B20" s="83" t="str">
        <f>' B_Populations'!A11</f>
        <v>85+</v>
      </c>
      <c r="C20" s="133"/>
      <c r="D20" s="255"/>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c r="B21" s="74" t="s">
        <v>163</v>
      </c>
      <c r="C21" s="137">
        <f t="shared" ref="C21:K21" si="4">SUM(C18:C20)</f>
        <v>0</v>
      </c>
      <c r="D21" s="138">
        <f t="shared" si="4"/>
        <v>0</v>
      </c>
      <c r="E21" s="138">
        <f t="shared" si="4"/>
        <v>0</v>
      </c>
      <c r="F21" s="139">
        <f t="shared" si="4"/>
        <v>0</v>
      </c>
      <c r="G21" s="139">
        <f t="shared" si="4"/>
        <v>0</v>
      </c>
      <c r="H21" s="139">
        <f t="shared" si="4"/>
        <v>0</v>
      </c>
      <c r="I21" s="139">
        <f t="shared" si="4"/>
        <v>0</v>
      </c>
      <c r="J21" s="139">
        <f t="shared" si="4"/>
        <v>0</v>
      </c>
      <c r="K21" s="139">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F1" sqref="AF1:AF1048576"/>
    </sheetView>
  </sheetViews>
  <sheetFormatPr defaultColWidth="8.7109375" defaultRowHeight="12.6"/>
  <cols>
    <col min="1" max="1" width="11.4257812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6" style="20" customWidth="1"/>
    <col min="13" max="13" width="19.140625" style="20" customWidth="1"/>
    <col min="14" max="26" width="11.140625" style="20" hidden="1" customWidth="1"/>
    <col min="27" max="28" width="12.5703125" style="20" hidden="1" customWidth="1"/>
    <col min="29" max="30" width="11.140625" style="20" hidden="1" customWidth="1"/>
    <col min="31" max="31" width="19.140625" style="20" customWidth="1"/>
    <col min="32" max="32" width="14.5703125" style="20" hidden="1" customWidth="1"/>
    <col min="33" max="33" width="6" style="20" customWidth="1"/>
    <col min="34" max="34" width="8.85546875" style="20" customWidth="1"/>
    <col min="35" max="36" width="15.5703125" style="20" customWidth="1"/>
    <col min="37" max="37" width="15.140625" style="20" customWidth="1"/>
    <col min="38" max="38" width="15.42578125" style="20" customWidth="1"/>
    <col min="39" max="39" width="15.5703125" style="20" customWidth="1"/>
    <col min="40" max="40" width="15.42578125" style="20" customWidth="1"/>
    <col min="41" max="43" width="15.140625" style="20" customWidth="1"/>
    <col min="44" max="16384" width="8.7109375" style="20"/>
  </cols>
  <sheetData>
    <row r="1" spans="1:43" ht="78.599999999999994" customHeight="1">
      <c r="A1" s="94">
        <f>' B_Populations'!D34</f>
        <v>0</v>
      </c>
      <c r="B1" s="197" t="s">
        <v>171</v>
      </c>
      <c r="C1" s="198"/>
      <c r="D1" s="198"/>
      <c r="E1" s="198"/>
      <c r="F1" s="33" t="s">
        <v>148</v>
      </c>
      <c r="G1" s="34"/>
      <c r="H1" s="34"/>
      <c r="I1" s="34"/>
      <c r="J1" s="34"/>
      <c r="K1" s="34"/>
      <c r="M1" s="176" t="s">
        <v>149</v>
      </c>
      <c r="AE1" s="176" t="s">
        <v>150</v>
      </c>
      <c r="AH1" s="197" t="s">
        <v>151</v>
      </c>
      <c r="AI1" s="198"/>
      <c r="AJ1" s="198"/>
      <c r="AK1" s="36"/>
      <c r="AL1" s="36"/>
      <c r="AM1" s="36"/>
      <c r="AN1" s="36"/>
      <c r="AO1" s="36"/>
      <c r="AP1" s="36"/>
      <c r="AQ1" s="36"/>
    </row>
    <row r="2" spans="1:43">
      <c r="B2" s="37"/>
      <c r="C2" s="37"/>
      <c r="D2" s="38" t="s">
        <v>152</v>
      </c>
      <c r="E2" s="38"/>
      <c r="F2" s="39" t="s">
        <v>153</v>
      </c>
      <c r="G2" s="39"/>
      <c r="H2" s="39"/>
      <c r="I2" s="39"/>
      <c r="J2" s="39"/>
      <c r="K2" s="39"/>
      <c r="AI2" s="20" t="s">
        <v>154</v>
      </c>
    </row>
    <row r="3" spans="1:43" ht="39">
      <c r="B3" s="40" t="s">
        <v>99</v>
      </c>
      <c r="C3" s="41" t="s">
        <v>155</v>
      </c>
      <c r="D3" s="42" t="s">
        <v>156</v>
      </c>
      <c r="E3" s="42" t="s">
        <v>157</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172</v>
      </c>
      <c r="N3" s="45" t="s">
        <v>159</v>
      </c>
      <c r="O3" s="45" t="str">
        <f>[1]Populations!E44</f>
        <v>Male</v>
      </c>
      <c r="P3" s="45" t="s">
        <v>159</v>
      </c>
      <c r="Q3" s="45" t="str">
        <f>[1]Populations!G44</f>
        <v>Female</v>
      </c>
      <c r="R3" s="45" t="s">
        <v>159</v>
      </c>
      <c r="S3" s="45" t="str">
        <f>' B_Populations'!H38</f>
        <v>White-Not Hispanic</v>
      </c>
      <c r="T3" s="45" t="s">
        <v>159</v>
      </c>
      <c r="U3" s="45" t="str">
        <f>' B_Populations'!J38</f>
        <v>Hispanic</v>
      </c>
      <c r="V3" s="45" t="s">
        <v>159</v>
      </c>
      <c r="W3" s="45" t="str">
        <f>' B_Populations'!L38</f>
        <v>Black-Not Hispanic</v>
      </c>
      <c r="X3" s="45" t="s">
        <v>159</v>
      </c>
      <c r="Y3" s="45" t="str">
        <f>' B_Populations'!N38</f>
        <v>Asian</v>
      </c>
      <c r="Z3" s="45" t="s">
        <v>159</v>
      </c>
      <c r="AA3" s="45" t="str">
        <f>' B_Populations'!P38</f>
        <v>American Indian/Alaska Native</v>
      </c>
      <c r="AB3" s="45" t="s">
        <v>159</v>
      </c>
      <c r="AC3" s="45" t="str">
        <f>' B_Populations'!R38</f>
        <v>Other</v>
      </c>
      <c r="AD3" s="45" t="s">
        <v>159</v>
      </c>
      <c r="AE3" s="45" t="s">
        <v>114</v>
      </c>
      <c r="AF3" s="46" t="s">
        <v>167</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c r="B5" s="83" t="str">
        <f>' B_Populations'!A10</f>
        <v>75-84</v>
      </c>
      <c r="C5" s="133"/>
      <c r="D5" s="255"/>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c r="B6" s="83" t="str">
        <f>' B_Populations'!A11</f>
        <v>85+</v>
      </c>
      <c r="C6" s="133"/>
      <c r="D6" s="255"/>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c r="B7" s="63" t="s">
        <v>163</v>
      </c>
      <c r="C7" s="256">
        <f t="shared" ref="C7:K7" si="0">SUM(C4:C6)</f>
        <v>0</v>
      </c>
      <c r="D7" s="257">
        <f t="shared" si="0"/>
        <v>0</v>
      </c>
      <c r="E7" s="257">
        <f t="shared" si="0"/>
        <v>0</v>
      </c>
      <c r="F7" s="258">
        <f t="shared" si="0"/>
        <v>0</v>
      </c>
      <c r="G7" s="258">
        <f t="shared" si="0"/>
        <v>0</v>
      </c>
      <c r="H7" s="258">
        <f t="shared" si="0"/>
        <v>0</v>
      </c>
      <c r="I7" s="258">
        <f t="shared" si="0"/>
        <v>0</v>
      </c>
      <c r="J7" s="258">
        <f t="shared" si="0"/>
        <v>0</v>
      </c>
      <c r="K7" s="258">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c r="B9" s="67"/>
      <c r="C9" s="67"/>
      <c r="D9" s="68" t="s">
        <v>152</v>
      </c>
      <c r="E9" s="68"/>
      <c r="F9" s="69" t="s">
        <v>153</v>
      </c>
      <c r="G9" s="69"/>
      <c r="H9" s="69"/>
      <c r="I9" s="69"/>
      <c r="J9" s="69"/>
      <c r="K9" s="69"/>
      <c r="AI9" s="20" t="s">
        <v>154</v>
      </c>
    </row>
    <row r="10" spans="1:43" ht="51.95" customHeight="1">
      <c r="B10" s="40" t="s">
        <v>99</v>
      </c>
      <c r="C10" s="41" t="s">
        <v>164</v>
      </c>
      <c r="D10" s="42" t="s">
        <v>165</v>
      </c>
      <c r="E10" s="42" t="s">
        <v>166</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172</v>
      </c>
      <c r="N10" s="45" t="s">
        <v>159</v>
      </c>
      <c r="O10" s="45" t="str">
        <f>[1]Populations!E44</f>
        <v>Male</v>
      </c>
      <c r="P10" s="45" t="s">
        <v>159</v>
      </c>
      <c r="Q10" s="45" t="str">
        <f>[1]Populations!G44</f>
        <v>Female</v>
      </c>
      <c r="R10" s="45" t="s">
        <v>159</v>
      </c>
      <c r="S10" s="45" t="str">
        <f>' B_Populations'!H38</f>
        <v>White-Not Hispanic</v>
      </c>
      <c r="T10" s="45" t="s">
        <v>159</v>
      </c>
      <c r="U10" s="45" t="str">
        <f>' B_Populations'!J38</f>
        <v>Hispanic</v>
      </c>
      <c r="V10" s="45" t="s">
        <v>159</v>
      </c>
      <c r="W10" s="45" t="str">
        <f>' B_Populations'!L38</f>
        <v>Black-Not Hispanic</v>
      </c>
      <c r="X10" s="45" t="s">
        <v>159</v>
      </c>
      <c r="Y10" s="45" t="str">
        <f>' B_Populations'!N38</f>
        <v>Asian</v>
      </c>
      <c r="Z10" s="45" t="s">
        <v>159</v>
      </c>
      <c r="AA10" s="45" t="str">
        <f>' B_Populations'!P38</f>
        <v>American Indian/Alaska Native</v>
      </c>
      <c r="AB10" s="45" t="s">
        <v>159</v>
      </c>
      <c r="AC10" s="45" t="str">
        <f>' B_Populations'!R38</f>
        <v>Other</v>
      </c>
      <c r="AD10" s="45" t="s">
        <v>159</v>
      </c>
      <c r="AE10" s="45" t="s">
        <v>114</v>
      </c>
      <c r="AF10" s="45" t="s">
        <v>167</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c r="B12" s="83" t="str">
        <f>' B_Populations'!A10</f>
        <v>75-84</v>
      </c>
      <c r="C12" s="133"/>
      <c r="D12" s="255"/>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c r="B13" s="83" t="str">
        <f>' B_Populations'!A11</f>
        <v>85+</v>
      </c>
      <c r="C13" s="133"/>
      <c r="D13" s="255"/>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c r="B14" s="70" t="s">
        <v>163</v>
      </c>
      <c r="C14" s="134">
        <f t="shared" ref="C14:K14" si="2">SUM(C11:C13)</f>
        <v>0</v>
      </c>
      <c r="D14" s="135">
        <f t="shared" si="2"/>
        <v>0</v>
      </c>
      <c r="E14" s="135">
        <f t="shared" si="2"/>
        <v>0</v>
      </c>
      <c r="F14" s="136">
        <f t="shared" si="2"/>
        <v>0</v>
      </c>
      <c r="G14" s="136">
        <f t="shared" si="2"/>
        <v>0</v>
      </c>
      <c r="H14" s="136">
        <f t="shared" si="2"/>
        <v>0</v>
      </c>
      <c r="I14" s="136">
        <f t="shared" si="2"/>
        <v>0</v>
      </c>
      <c r="J14" s="136">
        <f t="shared" si="2"/>
        <v>0</v>
      </c>
      <c r="K14" s="136">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c r="B16" s="71"/>
      <c r="C16" s="71"/>
      <c r="D16" s="72" t="s">
        <v>152</v>
      </c>
      <c r="E16" s="72"/>
      <c r="F16" s="73" t="s">
        <v>153</v>
      </c>
      <c r="G16" s="73"/>
      <c r="H16" s="73"/>
      <c r="I16" s="73"/>
      <c r="J16" s="73"/>
      <c r="K16" s="73"/>
      <c r="AI16" s="20" t="s">
        <v>154</v>
      </c>
    </row>
    <row r="17" spans="2:43" ht="44.45" customHeight="1">
      <c r="B17" s="40" t="s">
        <v>99</v>
      </c>
      <c r="C17" s="41" t="s">
        <v>168</v>
      </c>
      <c r="D17" s="42" t="s">
        <v>169</v>
      </c>
      <c r="E17" s="42" t="s">
        <v>170</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172</v>
      </c>
      <c r="N17" s="45" t="s">
        <v>159</v>
      </c>
      <c r="O17" s="45" t="str">
        <f>[1]Populations!E44</f>
        <v>Male</v>
      </c>
      <c r="P17" s="45" t="s">
        <v>159</v>
      </c>
      <c r="Q17" s="45" t="str">
        <f>[1]Populations!G44</f>
        <v>Female</v>
      </c>
      <c r="R17" s="45" t="s">
        <v>159</v>
      </c>
      <c r="S17" s="45" t="str">
        <f>' B_Populations'!H38</f>
        <v>White-Not Hispanic</v>
      </c>
      <c r="T17" s="45" t="s">
        <v>159</v>
      </c>
      <c r="U17" s="45" t="str">
        <f>' B_Populations'!J38</f>
        <v>Hispanic</v>
      </c>
      <c r="V17" s="45" t="s">
        <v>159</v>
      </c>
      <c r="W17" s="45" t="str">
        <f>' B_Populations'!L38</f>
        <v>Black-Not Hispanic</v>
      </c>
      <c r="X17" s="45" t="s">
        <v>159</v>
      </c>
      <c r="Y17" s="45" t="str">
        <f>' B_Populations'!N38</f>
        <v>Asian</v>
      </c>
      <c r="Z17" s="45" t="s">
        <v>159</v>
      </c>
      <c r="AA17" s="45" t="str">
        <f>' B_Populations'!P38</f>
        <v>American Indian/Alaska Native</v>
      </c>
      <c r="AB17" s="45" t="s">
        <v>159</v>
      </c>
      <c r="AC17" s="45" t="str">
        <f>' B_Populations'!R38</f>
        <v>Other</v>
      </c>
      <c r="AD17" s="45" t="s">
        <v>159</v>
      </c>
      <c r="AE17" s="45" t="s">
        <v>114</v>
      </c>
      <c r="AF17" s="45" t="s">
        <v>167</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c r="B19" s="83" t="str">
        <f>' B_Populations'!A10</f>
        <v>75-84</v>
      </c>
      <c r="C19" s="133"/>
      <c r="D19" s="255"/>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c r="B20" s="83" t="str">
        <f>' B_Populations'!A11</f>
        <v>85+</v>
      </c>
      <c r="C20" s="133"/>
      <c r="D20" s="255"/>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c r="B21" s="74" t="s">
        <v>163</v>
      </c>
      <c r="C21" s="137">
        <f t="shared" ref="C21:K21" si="4">SUM(C18:C20)</f>
        <v>0</v>
      </c>
      <c r="D21" s="138">
        <f t="shared" si="4"/>
        <v>0</v>
      </c>
      <c r="E21" s="138">
        <f t="shared" si="4"/>
        <v>0</v>
      </c>
      <c r="F21" s="139">
        <f t="shared" si="4"/>
        <v>0</v>
      </c>
      <c r="G21" s="139">
        <f t="shared" si="4"/>
        <v>0</v>
      </c>
      <c r="H21" s="139">
        <f t="shared" si="4"/>
        <v>0</v>
      </c>
      <c r="I21" s="139">
        <f t="shared" si="4"/>
        <v>0</v>
      </c>
      <c r="J21" s="139">
        <f t="shared" si="4"/>
        <v>0</v>
      </c>
      <c r="K21" s="139">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109375" defaultRowHeight="12.6"/>
  <cols>
    <col min="1" max="1" width="10.8554687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6" style="20" customWidth="1"/>
    <col min="13" max="13" width="18.85546875" style="20" customWidth="1"/>
    <col min="14" max="18" width="11.140625" style="20" hidden="1" customWidth="1"/>
    <col min="19" max="19" width="11.140625" style="122" hidden="1" customWidth="1"/>
    <col min="20" max="26" width="11.140625" style="20" hidden="1" customWidth="1"/>
    <col min="27" max="28" width="12.5703125" style="20" hidden="1" customWidth="1"/>
    <col min="29" max="30" width="11.140625" style="20" hidden="1" customWidth="1"/>
    <col min="31" max="31" width="21.85546875" style="20" customWidth="1"/>
    <col min="32" max="32" width="14.5703125" style="20" hidden="1" customWidth="1"/>
    <col min="33" max="33" width="6" style="20" customWidth="1"/>
    <col min="34" max="34" width="8.85546875" style="20" customWidth="1"/>
    <col min="35" max="36" width="15.5703125" style="20" customWidth="1"/>
    <col min="37" max="37" width="15.140625" style="20" customWidth="1"/>
    <col min="38" max="38" width="15.42578125" style="20" customWidth="1"/>
    <col min="39" max="39" width="15.5703125" style="20" customWidth="1"/>
    <col min="40" max="40" width="15.42578125" style="20" customWidth="1"/>
    <col min="41" max="43" width="15.140625" style="20" customWidth="1"/>
    <col min="44" max="16384" width="8.7109375" style="20"/>
  </cols>
  <sheetData>
    <row r="1" spans="1:43" ht="59.45" customHeight="1">
      <c r="A1" s="95">
        <f>' B_Populations'!D46</f>
        <v>0</v>
      </c>
      <c r="B1" s="197" t="s">
        <v>173</v>
      </c>
      <c r="C1" s="198"/>
      <c r="D1" s="198"/>
      <c r="E1" s="198"/>
      <c r="F1" s="33" t="s">
        <v>148</v>
      </c>
      <c r="G1" s="34"/>
      <c r="H1" s="34"/>
      <c r="I1" s="34"/>
      <c r="J1" s="34"/>
      <c r="K1" s="34"/>
      <c r="M1" s="156" t="s">
        <v>149</v>
      </c>
      <c r="N1" s="157"/>
      <c r="O1" s="157"/>
      <c r="P1" s="157"/>
      <c r="Q1" s="157"/>
      <c r="R1" s="157"/>
      <c r="S1" s="157"/>
      <c r="T1" s="157"/>
      <c r="U1" s="157"/>
      <c r="V1" s="157"/>
      <c r="W1" s="157"/>
      <c r="X1" s="157"/>
      <c r="Y1" s="157"/>
      <c r="Z1" s="157"/>
      <c r="AA1" s="157"/>
      <c r="AB1" s="157"/>
      <c r="AC1" s="157"/>
      <c r="AD1" s="157"/>
      <c r="AE1" s="156" t="s">
        <v>150</v>
      </c>
      <c r="AH1" s="197" t="s">
        <v>151</v>
      </c>
      <c r="AI1" s="198"/>
      <c r="AJ1" s="198"/>
      <c r="AK1" s="36"/>
      <c r="AL1" s="36"/>
      <c r="AM1" s="36"/>
      <c r="AN1" s="36"/>
      <c r="AO1" s="36"/>
      <c r="AP1" s="36"/>
      <c r="AQ1" s="36"/>
    </row>
    <row r="2" spans="1:43">
      <c r="B2" s="37"/>
      <c r="C2" s="37"/>
      <c r="D2" s="38" t="s">
        <v>152</v>
      </c>
      <c r="E2" s="38"/>
      <c r="F2" s="39" t="s">
        <v>153</v>
      </c>
      <c r="G2" s="39"/>
      <c r="H2" s="39"/>
      <c r="I2" s="39"/>
      <c r="J2" s="39"/>
      <c r="K2" s="39"/>
      <c r="AI2" s="20" t="s">
        <v>154</v>
      </c>
    </row>
    <row r="3" spans="1:43" ht="39">
      <c r="B3" s="40" t="s">
        <v>99</v>
      </c>
      <c r="C3" s="41" t="s">
        <v>155</v>
      </c>
      <c r="D3" s="42" t="s">
        <v>156</v>
      </c>
      <c r="E3" s="42" t="s">
        <v>157</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158</v>
      </c>
      <c r="N3" s="45" t="s">
        <v>159</v>
      </c>
      <c r="O3" s="45" t="str">
        <f>[1]Populations!E26</f>
        <v>Male</v>
      </c>
      <c r="P3" s="45" t="s">
        <v>159</v>
      </c>
      <c r="Q3" s="45" t="str">
        <f>[1]Populations!G26</f>
        <v>Female</v>
      </c>
      <c r="R3" s="45" t="s">
        <v>159</v>
      </c>
      <c r="S3" s="45" t="str">
        <f>' B_Populations'!H50</f>
        <v>White-Not Hispanic</v>
      </c>
      <c r="T3" s="45" t="s">
        <v>159</v>
      </c>
      <c r="U3" s="126" t="str">
        <f>' B_Populations'!J50</f>
        <v>Hispanic</v>
      </c>
      <c r="V3" s="45" t="s">
        <v>159</v>
      </c>
      <c r="W3" s="45" t="str">
        <f>' B_Populations'!L50</f>
        <v>Black-Not Hispanic</v>
      </c>
      <c r="X3" s="45" t="s">
        <v>159</v>
      </c>
      <c r="Y3" s="45" t="str">
        <f>' B_Populations'!N50</f>
        <v>Asian</v>
      </c>
      <c r="Z3" s="45" t="s">
        <v>159</v>
      </c>
      <c r="AA3" s="45" t="str">
        <f>' B_Populations'!P50</f>
        <v>American Indian/Alaska Native</v>
      </c>
      <c r="AB3" s="45" t="s">
        <v>159</v>
      </c>
      <c r="AC3" s="45" t="str">
        <f>' B_Populations'!R50</f>
        <v>Other</v>
      </c>
      <c r="AD3" s="45" t="s">
        <v>159</v>
      </c>
      <c r="AE3" s="45" t="s">
        <v>114</v>
      </c>
      <c r="AF3" s="46" t="s">
        <v>167</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4">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c r="B5" s="83" t="str">
        <f>' B_Populations'!A10</f>
        <v>75-84</v>
      </c>
      <c r="C5" s="133"/>
      <c r="D5" s="255"/>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4">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c r="B6" s="83" t="str">
        <f>' B_Populations'!A11</f>
        <v>85+</v>
      </c>
      <c r="C6" s="133"/>
      <c r="D6" s="255"/>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4">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0.95" customHeight="1">
      <c r="B7" s="63" t="s">
        <v>163</v>
      </c>
      <c r="C7" s="256">
        <f t="shared" ref="C7:K7" si="0">SUM(C4:C6)</f>
        <v>0</v>
      </c>
      <c r="D7" s="257">
        <f t="shared" si="0"/>
        <v>0</v>
      </c>
      <c r="E7" s="257">
        <f t="shared" si="0"/>
        <v>0</v>
      </c>
      <c r="F7" s="258">
        <f t="shared" si="0"/>
        <v>0</v>
      </c>
      <c r="G7" s="258">
        <f t="shared" si="0"/>
        <v>0</v>
      </c>
      <c r="H7" s="258">
        <f t="shared" si="0"/>
        <v>0</v>
      </c>
      <c r="I7" s="258">
        <f t="shared" si="0"/>
        <v>0</v>
      </c>
      <c r="J7" s="258">
        <f t="shared" si="0"/>
        <v>0</v>
      </c>
      <c r="K7" s="258">
        <f t="shared" si="0"/>
        <v>0</v>
      </c>
      <c r="M7" s="86">
        <f>' B_Populations'!B54</f>
        <v>0</v>
      </c>
      <c r="N7" s="64" t="e">
        <f>(C7/M7)*100000</f>
        <v>#DIV/0!</v>
      </c>
      <c r="O7" s="86">
        <f>' B_Populations'!D54</f>
        <v>0</v>
      </c>
      <c r="P7" s="64" t="e">
        <f>(D7/O7)*100000</f>
        <v>#DIV/0!</v>
      </c>
      <c r="Q7" s="86">
        <f>' B_Populations'!F54</f>
        <v>0</v>
      </c>
      <c r="R7" s="64" t="e">
        <f>(E7/Q7)*100000</f>
        <v>#DIV/0!</v>
      </c>
      <c r="S7" s="124">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c r="B9" s="67"/>
      <c r="C9" s="67"/>
      <c r="D9" s="68" t="s">
        <v>152</v>
      </c>
      <c r="E9" s="68"/>
      <c r="F9" s="69" t="s">
        <v>153</v>
      </c>
      <c r="G9" s="69"/>
      <c r="H9" s="69"/>
      <c r="I9" s="69"/>
      <c r="J9" s="69"/>
      <c r="K9" s="69"/>
      <c r="AI9" s="20" t="s">
        <v>154</v>
      </c>
    </row>
    <row r="10" spans="1:43" ht="51.95" customHeight="1">
      <c r="B10" s="40" t="s">
        <v>99</v>
      </c>
      <c r="C10" s="41" t="s">
        <v>164</v>
      </c>
      <c r="D10" s="42" t="s">
        <v>165</v>
      </c>
      <c r="E10" s="42" t="s">
        <v>166</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158</v>
      </c>
      <c r="N10" s="45" t="s">
        <v>159</v>
      </c>
      <c r="O10" s="45" t="str">
        <f>[1]Populations!E26</f>
        <v>Male</v>
      </c>
      <c r="P10" s="45" t="s">
        <v>159</v>
      </c>
      <c r="Q10" s="45" t="str">
        <f>[1]Populations!G26</f>
        <v>Female</v>
      </c>
      <c r="R10" s="45" t="s">
        <v>159</v>
      </c>
      <c r="S10" s="45" t="str">
        <f>' B_Populations'!H50</f>
        <v>White-Not Hispanic</v>
      </c>
      <c r="T10" s="45" t="s">
        <v>159</v>
      </c>
      <c r="U10" s="126" t="str">
        <f>' B_Populations'!J50</f>
        <v>Hispanic</v>
      </c>
      <c r="V10" s="45" t="s">
        <v>159</v>
      </c>
      <c r="W10" s="126" t="str">
        <f>' B_Populations'!L50</f>
        <v>Black-Not Hispanic</v>
      </c>
      <c r="X10" s="45" t="s">
        <v>159</v>
      </c>
      <c r="Y10" s="45" t="str">
        <f>' B_Populations'!N50</f>
        <v>Asian</v>
      </c>
      <c r="Z10" s="45" t="s">
        <v>159</v>
      </c>
      <c r="AA10" s="45" t="str">
        <f>' B_Populations'!P50</f>
        <v>American Indian/Alaska Native</v>
      </c>
      <c r="AB10" s="45" t="s">
        <v>159</v>
      </c>
      <c r="AC10" s="126" t="str">
        <f>' B_Populations'!R50</f>
        <v>Other</v>
      </c>
      <c r="AD10" s="45" t="s">
        <v>159</v>
      </c>
      <c r="AE10" s="45" t="s">
        <v>114</v>
      </c>
      <c r="AF10" s="45" t="s">
        <v>167</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5">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c r="B12" s="83" t="str">
        <f>' B_Populations'!A10</f>
        <v>75-84</v>
      </c>
      <c r="C12" s="133"/>
      <c r="D12" s="255"/>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5">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c r="B13" s="83" t="str">
        <f>' B_Populations'!A11</f>
        <v>85+</v>
      </c>
      <c r="C13" s="133"/>
      <c r="D13" s="255"/>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5">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c r="B14" s="70" t="s">
        <v>163</v>
      </c>
      <c r="C14" s="134">
        <f t="shared" ref="C14:K14" si="2">SUM(C11:C13)</f>
        <v>0</v>
      </c>
      <c r="D14" s="135">
        <f t="shared" si="2"/>
        <v>0</v>
      </c>
      <c r="E14" s="135">
        <f t="shared" si="2"/>
        <v>0</v>
      </c>
      <c r="F14" s="136">
        <f t="shared" si="2"/>
        <v>0</v>
      </c>
      <c r="G14" s="136">
        <f t="shared" si="2"/>
        <v>0</v>
      </c>
      <c r="H14" s="136">
        <f t="shared" si="2"/>
        <v>0</v>
      </c>
      <c r="I14" s="136">
        <f t="shared" si="2"/>
        <v>0</v>
      </c>
      <c r="J14" s="136">
        <f t="shared" si="2"/>
        <v>0</v>
      </c>
      <c r="K14" s="136">
        <f t="shared" si="2"/>
        <v>0</v>
      </c>
      <c r="M14" s="86">
        <f>' B_Populations'!B54</f>
        <v>0</v>
      </c>
      <c r="N14" s="64" t="e">
        <f>(C14/M14)*100000</f>
        <v>#DIV/0!</v>
      </c>
      <c r="O14" s="86">
        <f>' B_Populations'!D54</f>
        <v>0</v>
      </c>
      <c r="P14" s="64" t="e">
        <f>(D14/O14)*100000</f>
        <v>#DIV/0!</v>
      </c>
      <c r="Q14" s="86">
        <f>' B_Populations'!F54</f>
        <v>0</v>
      </c>
      <c r="R14" s="64" t="e">
        <f>(E14/Q14)*100000</f>
        <v>#DIV/0!</v>
      </c>
      <c r="S14" s="125">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2.95">
      <c r="AC15" s="45"/>
    </row>
    <row r="16" spans="1:43">
      <c r="B16" s="71"/>
      <c r="C16" s="71"/>
      <c r="D16" s="72" t="s">
        <v>152</v>
      </c>
      <c r="E16" s="72"/>
      <c r="F16" s="73" t="s">
        <v>153</v>
      </c>
      <c r="G16" s="73"/>
      <c r="H16" s="73"/>
      <c r="I16" s="73"/>
      <c r="J16" s="73"/>
      <c r="K16" s="73"/>
      <c r="AI16" s="20" t="s">
        <v>154</v>
      </c>
    </row>
    <row r="17" spans="2:43" ht="44.45" customHeight="1">
      <c r="B17" s="40" t="s">
        <v>99</v>
      </c>
      <c r="C17" s="41" t="s">
        <v>168</v>
      </c>
      <c r="D17" s="42" t="s">
        <v>169</v>
      </c>
      <c r="E17" s="42" t="s">
        <v>170</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158</v>
      </c>
      <c r="N17" s="45" t="s">
        <v>159</v>
      </c>
      <c r="O17" s="45" t="str">
        <f>[1]Populations!E26</f>
        <v>Male</v>
      </c>
      <c r="P17" s="45" t="s">
        <v>159</v>
      </c>
      <c r="Q17" s="45" t="str">
        <f>[1]Populations!G26</f>
        <v>Female</v>
      </c>
      <c r="R17" s="45" t="s">
        <v>159</v>
      </c>
      <c r="S17" s="45" t="str">
        <f>' B_Populations'!H50</f>
        <v>White-Not Hispanic</v>
      </c>
      <c r="T17" s="45" t="s">
        <v>159</v>
      </c>
      <c r="U17" s="45" t="str">
        <f>' B_Populations'!J50</f>
        <v>Hispanic</v>
      </c>
      <c r="V17" s="45" t="s">
        <v>159</v>
      </c>
      <c r="W17" s="45" t="str">
        <f>' B_Populations'!L50</f>
        <v>Black-Not Hispanic</v>
      </c>
      <c r="X17" s="45" t="s">
        <v>159</v>
      </c>
      <c r="Y17" s="45" t="str">
        <f>' B_Populations'!N50</f>
        <v>Asian</v>
      </c>
      <c r="Z17" s="45" t="s">
        <v>159</v>
      </c>
      <c r="AA17" s="45" t="str">
        <f>' B_Populations'!P50</f>
        <v>American Indian/Alaska Native</v>
      </c>
      <c r="AB17" s="45" t="s">
        <v>159</v>
      </c>
      <c r="AC17" s="126" t="str">
        <f>' B_Populations'!R50</f>
        <v>Other</v>
      </c>
      <c r="AD17" s="45" t="s">
        <v>159</v>
      </c>
      <c r="AE17" s="45" t="s">
        <v>114</v>
      </c>
      <c r="AF17" s="45" t="s">
        <v>167</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5">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c r="B19" s="83" t="str">
        <f>' B_Populations'!A10</f>
        <v>75-84</v>
      </c>
      <c r="C19" s="133"/>
      <c r="D19" s="255"/>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5">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c r="B20" s="83" t="str">
        <f>' B_Populations'!A11</f>
        <v>85+</v>
      </c>
      <c r="C20" s="133"/>
      <c r="D20" s="255"/>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5">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c r="B21" s="74" t="s">
        <v>163</v>
      </c>
      <c r="C21" s="137">
        <f t="shared" ref="C21:K21" si="4">SUM(C18:C20)</f>
        <v>0</v>
      </c>
      <c r="D21" s="138">
        <f t="shared" si="4"/>
        <v>0</v>
      </c>
      <c r="E21" s="138">
        <f t="shared" si="4"/>
        <v>0</v>
      </c>
      <c r="F21" s="139">
        <f t="shared" si="4"/>
        <v>0</v>
      </c>
      <c r="G21" s="139">
        <f t="shared" si="4"/>
        <v>0</v>
      </c>
      <c r="H21" s="139">
        <f t="shared" si="4"/>
        <v>0</v>
      </c>
      <c r="I21" s="139">
        <f t="shared" si="4"/>
        <v>0</v>
      </c>
      <c r="J21" s="139">
        <f t="shared" si="4"/>
        <v>0</v>
      </c>
      <c r="K21" s="139">
        <f t="shared" si="4"/>
        <v>0</v>
      </c>
      <c r="M21" s="86">
        <f>' B_Populations'!B54</f>
        <v>0</v>
      </c>
      <c r="N21" s="64" t="e">
        <f>(C21/M21)*100000</f>
        <v>#DIV/0!</v>
      </c>
      <c r="O21" s="86">
        <f>' B_Populations'!D54</f>
        <v>0</v>
      </c>
      <c r="P21" s="64" t="e">
        <f>(D21/O21)*100000</f>
        <v>#DIV/0!</v>
      </c>
      <c r="Q21" s="86">
        <f>' B_Populations'!F54</f>
        <v>0</v>
      </c>
      <c r="R21" s="64" t="e">
        <f>(E21/Q21)*100000</f>
        <v>#DIV/0!</v>
      </c>
      <c r="S21" s="125">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AE2" zoomScale="90" zoomScaleNormal="90" zoomScaleSheetLayoutView="50" workbookViewId="0">
      <selection activeCell="AI4" sqref="AI4"/>
    </sheetView>
  </sheetViews>
  <sheetFormatPr defaultColWidth="8.7109375" defaultRowHeight="12.6"/>
  <cols>
    <col min="1" max="1" width="10.7109375" style="20" customWidth="1"/>
    <col min="2" max="2" width="8.7109375" style="20"/>
    <col min="3" max="3" width="15.140625" style="20" customWidth="1"/>
    <col min="4" max="4" width="15.5703125" style="20" customWidth="1"/>
    <col min="5" max="5" width="15.140625" style="20" customWidth="1"/>
    <col min="6" max="6" width="17.85546875" style="20" customWidth="1"/>
    <col min="7" max="7" width="15.5703125" style="20" customWidth="1"/>
    <col min="8" max="8" width="15.42578125" style="20" customWidth="1"/>
    <col min="9" max="11" width="15.140625" style="20" customWidth="1"/>
    <col min="12" max="12" width="6" style="20" customWidth="1"/>
    <col min="13" max="13" width="22.28515625" style="20" customWidth="1"/>
    <col min="14" max="26" width="11.140625" style="20" customWidth="1"/>
    <col min="27" max="28" width="12.5703125" style="20" customWidth="1"/>
    <col min="29" max="30" width="11.140625" style="20" customWidth="1"/>
    <col min="31" max="31" width="19.42578125" style="20" customWidth="1"/>
    <col min="32" max="32" width="14.5703125" style="20" hidden="1" customWidth="1"/>
    <col min="33" max="33" width="6" style="20" customWidth="1"/>
    <col min="34" max="34" width="8.85546875" style="20" customWidth="1"/>
    <col min="35" max="36" width="15.5703125" style="20" customWidth="1"/>
    <col min="37" max="37" width="15.140625" style="20" customWidth="1"/>
    <col min="38" max="38" width="15.42578125" style="20" customWidth="1"/>
    <col min="39" max="39" width="15.5703125" style="20" customWidth="1"/>
    <col min="40" max="40" width="15.42578125" style="20" customWidth="1"/>
    <col min="41" max="43" width="15.140625" style="20" customWidth="1"/>
    <col min="44" max="16384" width="8.7109375" style="20"/>
  </cols>
  <sheetData>
    <row r="1" spans="1:43" ht="65.099999999999994" customHeight="1">
      <c r="A1" s="95">
        <f>' B_Populations'!D58</f>
        <v>0</v>
      </c>
      <c r="B1" s="197" t="s">
        <v>174</v>
      </c>
      <c r="C1" s="198"/>
      <c r="D1" s="198"/>
      <c r="E1" s="198"/>
      <c r="F1" s="33" t="s">
        <v>148</v>
      </c>
      <c r="G1" s="34"/>
      <c r="H1" s="34"/>
      <c r="I1" s="34"/>
      <c r="J1" s="34"/>
      <c r="K1" s="34"/>
      <c r="M1" s="176" t="s">
        <v>149</v>
      </c>
      <c r="AE1" s="176" t="s">
        <v>175</v>
      </c>
      <c r="AH1" s="197" t="s">
        <v>151</v>
      </c>
      <c r="AI1" s="198"/>
      <c r="AJ1" s="198"/>
      <c r="AK1" s="36"/>
      <c r="AL1" s="36"/>
      <c r="AM1" s="36"/>
      <c r="AN1" s="36"/>
      <c r="AO1" s="36"/>
      <c r="AP1" s="36"/>
      <c r="AQ1" s="36"/>
    </row>
    <row r="2" spans="1:43">
      <c r="B2" s="37"/>
      <c r="C2" s="37"/>
      <c r="D2" s="38" t="s">
        <v>152</v>
      </c>
      <c r="E2" s="38"/>
      <c r="F2" s="39" t="s">
        <v>153</v>
      </c>
      <c r="G2" s="39"/>
      <c r="H2" s="39"/>
      <c r="I2" s="39"/>
      <c r="J2" s="39"/>
      <c r="K2" s="39"/>
      <c r="AI2" s="20" t="s">
        <v>154</v>
      </c>
    </row>
    <row r="3" spans="1:43" ht="39">
      <c r="B3" s="40" t="s">
        <v>99</v>
      </c>
      <c r="C3" s="41" t="s">
        <v>155</v>
      </c>
      <c r="D3" s="42" t="s">
        <v>156</v>
      </c>
      <c r="E3" s="42" t="s">
        <v>157</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158</v>
      </c>
      <c r="N3" s="45" t="s">
        <v>159</v>
      </c>
      <c r="O3" s="45" t="s">
        <v>160</v>
      </c>
      <c r="P3" s="45" t="s">
        <v>159</v>
      </c>
      <c r="Q3" s="45" t="s">
        <v>161</v>
      </c>
      <c r="R3" s="45" t="s">
        <v>159</v>
      </c>
      <c r="S3" s="45" t="str">
        <f>' B_Populations'!H62</f>
        <v>White-Not Hispanic</v>
      </c>
      <c r="T3" s="45" t="s">
        <v>159</v>
      </c>
      <c r="U3" s="45" t="str">
        <f>' B_Populations'!J62</f>
        <v>Hispanic</v>
      </c>
      <c r="V3" s="45" t="s">
        <v>159</v>
      </c>
      <c r="W3" s="45" t="str">
        <f>' B_Populations'!L62</f>
        <v>Black-Not Hispanic</v>
      </c>
      <c r="X3" s="45" t="s">
        <v>159</v>
      </c>
      <c r="Y3" s="45" t="str">
        <f>' B_Populations'!N62</f>
        <v>Asian</v>
      </c>
      <c r="Z3" s="45" t="s">
        <v>159</v>
      </c>
      <c r="AA3" s="45" t="str">
        <f>' B_Populations'!P62</f>
        <v>American Indian/Alaska Native</v>
      </c>
      <c r="AB3" s="45" t="s">
        <v>159</v>
      </c>
      <c r="AC3" s="45" t="str">
        <f>' B_Populations'!R62</f>
        <v>Other</v>
      </c>
      <c r="AD3" s="45" t="s">
        <v>159</v>
      </c>
      <c r="AE3" s="45" t="s">
        <v>114</v>
      </c>
      <c r="AF3" s="46" t="s">
        <v>167</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2.95">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21">
        <f>' B_Populations'!J63</f>
        <v>0</v>
      </c>
      <c r="V4" s="12">
        <f>IF(U4=0,0,($G$4/$U$4)*100000)</f>
        <v>0</v>
      </c>
      <c r="W4" s="45">
        <f>' B_Populations'!L63</f>
        <v>0</v>
      </c>
      <c r="X4" s="12">
        <f>IF(W4=0,0,($H$4/$W$4)*100000)</f>
        <v>0</v>
      </c>
      <c r="Y4" s="45">
        <f>' B_Populations'!N63</f>
        <v>0</v>
      </c>
      <c r="Z4" s="12">
        <f>IF(Y4=0,0,($I$4/$Y$4)*100000)</f>
        <v>0</v>
      </c>
      <c r="AA4" s="158">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2.95">
      <c r="B5" s="83" t="str">
        <f>' B_Populations'!A10</f>
        <v>75-84</v>
      </c>
      <c r="C5" s="133"/>
      <c r="D5" s="255"/>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21">
        <f>' B_Populations'!J64</f>
        <v>0</v>
      </c>
      <c r="V5" s="12">
        <f>IF(U5=0,0,($G$5/$U$5)*100000)</f>
        <v>0</v>
      </c>
      <c r="W5" s="45">
        <f>' B_Populations'!L64</f>
        <v>0</v>
      </c>
      <c r="X5" s="12">
        <f>IF(W5=0,0,($G$5/$W$5)*100000)</f>
        <v>0</v>
      </c>
      <c r="Y5" s="45">
        <f>' B_Populations'!N64</f>
        <v>0</v>
      </c>
      <c r="Z5" s="12">
        <f>IF(Y5=0,0,($I$5/$Y$5)*100000)</f>
        <v>0</v>
      </c>
      <c r="AA5" s="123">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2.95">
      <c r="B6" s="83" t="str">
        <f>' B_Populations'!A11</f>
        <v>85+</v>
      </c>
      <c r="C6" s="133"/>
      <c r="D6" s="255"/>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21">
        <f>' B_Populations'!J65</f>
        <v>0</v>
      </c>
      <c r="V6" s="12">
        <f>IF(U6=0,0,($G$6/$U$6)*100000)</f>
        <v>0</v>
      </c>
      <c r="W6" s="45">
        <f>' B_Populations'!L65</f>
        <v>0</v>
      </c>
      <c r="X6" s="12">
        <f>IF(W6=0,0,($G$6/$W$6)*100000)</f>
        <v>0</v>
      </c>
      <c r="Y6" s="45">
        <f>' B_Populations'!N65</f>
        <v>0</v>
      </c>
      <c r="Z6" s="12">
        <f>IF(Y6=0,0,($I$6/$Y$6)*100000)</f>
        <v>0</v>
      </c>
      <c r="AA6" s="123">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c r="B7" s="63" t="s">
        <v>163</v>
      </c>
      <c r="C7" s="256">
        <f t="shared" ref="C7:K7" si="0">SUM(C4:C6)</f>
        <v>0</v>
      </c>
      <c r="D7" s="257">
        <f t="shared" si="0"/>
        <v>0</v>
      </c>
      <c r="E7" s="257">
        <f t="shared" si="0"/>
        <v>0</v>
      </c>
      <c r="F7" s="258">
        <f t="shared" si="0"/>
        <v>0</v>
      </c>
      <c r="G7" s="258">
        <f t="shared" si="0"/>
        <v>0</v>
      </c>
      <c r="H7" s="258">
        <f t="shared" si="0"/>
        <v>0</v>
      </c>
      <c r="I7" s="258">
        <f t="shared" si="0"/>
        <v>0</v>
      </c>
      <c r="J7" s="258">
        <f t="shared" si="0"/>
        <v>0</v>
      </c>
      <c r="K7" s="258">
        <f t="shared" si="0"/>
        <v>0</v>
      </c>
      <c r="M7" s="86">
        <f>' B_Populations'!B66</f>
        <v>0</v>
      </c>
      <c r="N7" s="64" t="e">
        <f>(C7/M7)*100000</f>
        <v>#DIV/0!</v>
      </c>
      <c r="O7" s="86">
        <f>' B_Populations'!D66</f>
        <v>0</v>
      </c>
      <c r="P7" s="64" t="e">
        <f>(D7/O7)*100000</f>
        <v>#DIV/0!</v>
      </c>
      <c r="Q7" s="86">
        <f>' B_Populations'!F66</f>
        <v>0</v>
      </c>
      <c r="R7" s="64" t="e">
        <f>(E7/Q7)*100000</f>
        <v>#DIV/0!</v>
      </c>
      <c r="S7" s="86">
        <f>' B_Populations'!H66</f>
        <v>0</v>
      </c>
      <c r="T7" s="64" t="e">
        <f>(F7/S7)*100000</f>
        <v>#DIV/0!</v>
      </c>
      <c r="U7" s="121">
        <f>' B_Populations'!J66</f>
        <v>0</v>
      </c>
      <c r="V7" s="64" t="e">
        <f>(G7/U7)*100000</f>
        <v>#DIV/0!</v>
      </c>
      <c r="W7" s="45">
        <f>' B_Populations'!L66</f>
        <v>0</v>
      </c>
      <c r="X7" s="64" t="e">
        <f>(H7/W7)*100000</f>
        <v>#DIV/0!</v>
      </c>
      <c r="Y7" s="45">
        <f>' B_Populations'!N66</f>
        <v>0</v>
      </c>
      <c r="Z7" s="64" t="e">
        <f>(I7/Y7)*100000</f>
        <v>#DIV/0!</v>
      </c>
      <c r="AA7" s="123">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c r="B9" s="67"/>
      <c r="C9" s="67"/>
      <c r="D9" s="68" t="s">
        <v>152</v>
      </c>
      <c r="E9" s="68"/>
      <c r="F9" s="69" t="s">
        <v>153</v>
      </c>
      <c r="G9" s="69"/>
      <c r="H9" s="69"/>
      <c r="I9" s="69"/>
      <c r="J9" s="69"/>
      <c r="K9" s="69"/>
      <c r="AI9" s="20" t="s">
        <v>154</v>
      </c>
    </row>
    <row r="10" spans="1:43" ht="39">
      <c r="B10" s="40" t="s">
        <v>99</v>
      </c>
      <c r="C10" s="41" t="s">
        <v>164</v>
      </c>
      <c r="D10" s="42" t="s">
        <v>165</v>
      </c>
      <c r="E10" s="42" t="s">
        <v>166</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158</v>
      </c>
      <c r="N10" s="45" t="s">
        <v>159</v>
      </c>
      <c r="O10" s="45" t="s">
        <v>160</v>
      </c>
      <c r="P10" s="45" t="s">
        <v>159</v>
      </c>
      <c r="Q10" s="45" t="s">
        <v>161</v>
      </c>
      <c r="R10" s="45" t="s">
        <v>159</v>
      </c>
      <c r="S10" s="45" t="str">
        <f>' B_Populations'!H62</f>
        <v>White-Not Hispanic</v>
      </c>
      <c r="T10" s="45" t="s">
        <v>159</v>
      </c>
      <c r="U10" s="45" t="str">
        <f>' B_Populations'!J62</f>
        <v>Hispanic</v>
      </c>
      <c r="V10" s="45" t="s">
        <v>159</v>
      </c>
      <c r="W10" s="45" t="str">
        <f>' B_Populations'!L62</f>
        <v>Black-Not Hispanic</v>
      </c>
      <c r="X10" s="45" t="s">
        <v>159</v>
      </c>
      <c r="Y10" s="45" t="str">
        <f>' B_Populations'!N62</f>
        <v>Asian</v>
      </c>
      <c r="Z10" s="45" t="s">
        <v>159</v>
      </c>
      <c r="AA10" s="45" t="str">
        <f>' B_Populations'!P62</f>
        <v>American Indian/Alaska Native</v>
      </c>
      <c r="AB10" s="45" t="s">
        <v>159</v>
      </c>
      <c r="AC10" s="45" t="str">
        <f>' B_Populations'!R62</f>
        <v>Other</v>
      </c>
      <c r="AD10" s="45" t="s">
        <v>159</v>
      </c>
      <c r="AE10" s="45" t="s">
        <v>114</v>
      </c>
      <c r="AF10" s="45" t="s">
        <v>167</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2.95">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2.95">
      <c r="B12" s="83" t="str">
        <f>' B_Populations'!A10</f>
        <v>75-84</v>
      </c>
      <c r="C12" s="133"/>
      <c r="D12" s="255"/>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2.95">
      <c r="B13" s="83" t="str">
        <f>' B_Populations'!A11</f>
        <v>85+</v>
      </c>
      <c r="C13" s="133"/>
      <c r="D13" s="255"/>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2.95">
      <c r="B14" s="70" t="s">
        <v>163</v>
      </c>
      <c r="C14" s="134">
        <f t="shared" ref="C14:K14" si="2">SUM(C11:C13)</f>
        <v>0</v>
      </c>
      <c r="D14" s="135">
        <f t="shared" si="2"/>
        <v>0</v>
      </c>
      <c r="E14" s="135">
        <f t="shared" si="2"/>
        <v>0</v>
      </c>
      <c r="F14" s="136">
        <f t="shared" si="2"/>
        <v>0</v>
      </c>
      <c r="G14" s="136">
        <f t="shared" si="2"/>
        <v>0</v>
      </c>
      <c r="H14" s="136">
        <f t="shared" si="2"/>
        <v>0</v>
      </c>
      <c r="I14" s="136">
        <f t="shared" si="2"/>
        <v>0</v>
      </c>
      <c r="J14" s="136">
        <f t="shared" si="2"/>
        <v>0</v>
      </c>
      <c r="K14" s="136">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c r="B16" s="71"/>
      <c r="C16" s="71"/>
      <c r="D16" s="72" t="s">
        <v>152</v>
      </c>
      <c r="E16" s="72"/>
      <c r="F16" s="73" t="s">
        <v>153</v>
      </c>
      <c r="G16" s="73"/>
      <c r="H16" s="73"/>
      <c r="I16" s="73"/>
      <c r="J16" s="73"/>
      <c r="K16" s="73"/>
      <c r="AI16" s="20" t="s">
        <v>154</v>
      </c>
    </row>
    <row r="17" spans="2:43" ht="39">
      <c r="B17" s="40" t="s">
        <v>99</v>
      </c>
      <c r="C17" s="41" t="s">
        <v>168</v>
      </c>
      <c r="D17" s="42" t="s">
        <v>169</v>
      </c>
      <c r="E17" s="42" t="s">
        <v>170</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158</v>
      </c>
      <c r="N17" s="45" t="s">
        <v>159</v>
      </c>
      <c r="O17" s="45" t="s">
        <v>160</v>
      </c>
      <c r="P17" s="45" t="s">
        <v>159</v>
      </c>
      <c r="Q17" s="45" t="s">
        <v>161</v>
      </c>
      <c r="R17" s="45" t="s">
        <v>159</v>
      </c>
      <c r="S17" s="45" t="str">
        <f>' B_Populations'!H62</f>
        <v>White-Not Hispanic</v>
      </c>
      <c r="T17" s="45" t="s">
        <v>159</v>
      </c>
      <c r="U17" s="45" t="str">
        <f>' B_Populations'!J62</f>
        <v>Hispanic</v>
      </c>
      <c r="V17" s="45" t="s">
        <v>159</v>
      </c>
      <c r="W17" s="45" t="str">
        <f>' B_Populations'!L62</f>
        <v>Black-Not Hispanic</v>
      </c>
      <c r="X17" s="45" t="s">
        <v>159</v>
      </c>
      <c r="Y17" s="45" t="str">
        <f>' B_Populations'!N62</f>
        <v>Asian</v>
      </c>
      <c r="Z17" s="45" t="s">
        <v>159</v>
      </c>
      <c r="AA17" s="45" t="str">
        <f>' B_Populations'!P62</f>
        <v>American Indian/Alaska Native</v>
      </c>
      <c r="AB17" s="45" t="s">
        <v>159</v>
      </c>
      <c r="AC17" s="45" t="str">
        <f>' B_Populations'!R62</f>
        <v>Other</v>
      </c>
      <c r="AD17" s="45" t="s">
        <v>159</v>
      </c>
      <c r="AE17" s="45" t="s">
        <v>114</v>
      </c>
      <c r="AF17" s="45" t="s">
        <v>167</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2.95">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2.95">
      <c r="B19" s="83" t="str">
        <f>' B_Populations'!A10</f>
        <v>75-84</v>
      </c>
      <c r="C19" s="133"/>
      <c r="D19" s="255"/>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2.95">
      <c r="B20" s="83" t="str">
        <f>' B_Populations'!A11</f>
        <v>85+</v>
      </c>
      <c r="C20" s="133"/>
      <c r="D20" s="255"/>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2.95">
      <c r="B21" s="74" t="s">
        <v>163</v>
      </c>
      <c r="C21" s="137">
        <f t="shared" ref="C21:K21" si="4">SUM(C18:C20)</f>
        <v>0</v>
      </c>
      <c r="D21" s="138">
        <f t="shared" si="4"/>
        <v>0</v>
      </c>
      <c r="E21" s="138">
        <f t="shared" si="4"/>
        <v>0</v>
      </c>
      <c r="F21" s="139">
        <f t="shared" si="4"/>
        <v>0</v>
      </c>
      <c r="G21" s="139">
        <f t="shared" si="4"/>
        <v>0</v>
      </c>
      <c r="H21" s="139">
        <f t="shared" si="4"/>
        <v>0</v>
      </c>
      <c r="I21" s="139">
        <f t="shared" si="4"/>
        <v>0</v>
      </c>
      <c r="J21" s="139">
        <f t="shared" si="4"/>
        <v>0</v>
      </c>
      <c r="K21" s="139">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109375" defaultRowHeight="12.6"/>
  <cols>
    <col min="1" max="2" width="8.7109375" style="20"/>
    <col min="3" max="3" width="15.140625" style="20" customWidth="1"/>
    <col min="4" max="4" width="15.5703125" style="20" customWidth="1"/>
    <col min="5" max="5" width="17.28515625" style="20" customWidth="1"/>
    <col min="6" max="6" width="17.85546875" style="20" customWidth="1"/>
    <col min="7" max="7" width="15.5703125" style="20" customWidth="1"/>
    <col min="8" max="8" width="15.42578125" style="20" hidden="1" customWidth="1"/>
    <col min="9" max="11" width="15.140625" style="20" hidden="1" customWidth="1"/>
    <col min="12" max="22" width="15.5703125" style="20" hidden="1" customWidth="1"/>
    <col min="23" max="23" width="6" style="20" customWidth="1"/>
    <col min="24" max="24" width="12.5703125" style="20" customWidth="1"/>
    <col min="25" max="33" width="11.140625" style="20" customWidth="1"/>
    <col min="34" max="63" width="11.140625" style="20" hidden="1" customWidth="1"/>
    <col min="64" max="64" width="6" style="20" customWidth="1"/>
    <col min="65" max="16384" width="8.7109375" style="20"/>
  </cols>
  <sheetData>
    <row r="1" spans="1:64" ht="59.45" customHeight="1">
      <c r="A1" s="96" t="s">
        <v>176</v>
      </c>
      <c r="B1" s="197" t="s">
        <v>177</v>
      </c>
      <c r="C1" s="198"/>
      <c r="D1" s="198"/>
      <c r="E1" s="198"/>
      <c r="F1" s="155">
        <f>'C_Health Regions'!B3</f>
        <v>0</v>
      </c>
      <c r="G1" s="33" t="s">
        <v>178</v>
      </c>
      <c r="H1" s="34"/>
      <c r="I1" s="34"/>
      <c r="J1" s="34"/>
      <c r="K1" s="34"/>
      <c r="L1" s="34"/>
      <c r="M1" s="87"/>
      <c r="N1" s="87"/>
      <c r="O1" s="87"/>
      <c r="P1" s="87"/>
      <c r="Q1" s="87"/>
      <c r="R1" s="87"/>
      <c r="S1" s="87"/>
      <c r="T1" s="87"/>
      <c r="U1" s="87"/>
      <c r="V1" s="87"/>
      <c r="X1" s="199" t="s">
        <v>179</v>
      </c>
      <c r="Y1" s="199"/>
    </row>
    <row r="3" spans="1:64" ht="12.95">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159</v>
      </c>
      <c r="Z3" s="45" t="str">
        <f>'C_Health Regions'!D5</f>
        <v>Region 2</v>
      </c>
      <c r="AA3" s="45" t="s">
        <v>159</v>
      </c>
      <c r="AB3" s="45" t="str">
        <f>'C_Health Regions'!F5</f>
        <v>Region 3</v>
      </c>
      <c r="AC3" s="45" t="s">
        <v>159</v>
      </c>
      <c r="AD3" s="45" t="str">
        <f>'C_Health Regions'!H5</f>
        <v>Region 4</v>
      </c>
      <c r="AE3" s="45" t="s">
        <v>159</v>
      </c>
      <c r="AF3" s="45" t="str">
        <f>'C_Health Regions'!J5</f>
        <v>Region 5</v>
      </c>
      <c r="AG3" s="45" t="s">
        <v>159</v>
      </c>
      <c r="AH3" s="45" t="str">
        <f>'C_Health Regions'!L5</f>
        <v>Region 6</v>
      </c>
      <c r="AI3" s="45" t="s">
        <v>159</v>
      </c>
      <c r="AJ3" s="45" t="str">
        <f>'C_Health Regions'!N5</f>
        <v>Region 7</v>
      </c>
      <c r="AK3" s="45" t="s">
        <v>159</v>
      </c>
      <c r="AL3" s="45" t="str">
        <f>'C_Health Regions'!P5</f>
        <v>Region 8</v>
      </c>
      <c r="AM3" s="45" t="s">
        <v>159</v>
      </c>
      <c r="AN3" s="45" t="str">
        <f>'C_Health Regions'!R5</f>
        <v>Region 9</v>
      </c>
      <c r="AO3" s="45" t="s">
        <v>159</v>
      </c>
      <c r="AP3" s="45" t="str">
        <f>'C_Health Regions'!T5</f>
        <v>Region 10</v>
      </c>
      <c r="AQ3" s="45" t="s">
        <v>159</v>
      </c>
      <c r="AR3" s="45" t="str">
        <f>'C_Health Regions'!V5</f>
        <v>Region 11</v>
      </c>
      <c r="AS3" s="45" t="s">
        <v>159</v>
      </c>
      <c r="AT3" s="45" t="str">
        <f>'C_Health Regions'!X5</f>
        <v>Region 12</v>
      </c>
      <c r="AU3" s="45" t="s">
        <v>159</v>
      </c>
      <c r="AV3" s="45" t="str">
        <f>'C_Health Regions'!Z5</f>
        <v>Region 13</v>
      </c>
      <c r="AW3" s="45" t="s">
        <v>159</v>
      </c>
      <c r="AX3" s="45" t="str">
        <f>'C_Health Regions'!AB5</f>
        <v>Region 14</v>
      </c>
      <c r="AY3" s="45" t="s">
        <v>159</v>
      </c>
      <c r="AZ3" s="45" t="str">
        <f>'C_Health Regions'!AD5</f>
        <v>Region 15</v>
      </c>
      <c r="BA3" s="45" t="s">
        <v>159</v>
      </c>
      <c r="BB3" s="45" t="str">
        <f>'C_Health Regions'!AF5</f>
        <v>Region 16</v>
      </c>
      <c r="BC3" s="45" t="s">
        <v>159</v>
      </c>
      <c r="BD3" s="45" t="str">
        <f>'C_Health Regions'!AH5</f>
        <v>Region 17</v>
      </c>
      <c r="BE3" s="45" t="s">
        <v>159</v>
      </c>
      <c r="BF3" s="45" t="str">
        <f>'C_Health Regions'!AJ5</f>
        <v>Region 18</v>
      </c>
      <c r="BG3" s="45" t="s">
        <v>159</v>
      </c>
      <c r="BH3" s="45" t="str">
        <f>'C_Health Regions'!AL5</f>
        <v>Region 19</v>
      </c>
      <c r="BI3" s="45" t="s">
        <v>159</v>
      </c>
      <c r="BJ3" s="45" t="str">
        <f>'C_Health Regions'!AN5</f>
        <v>Region 20</v>
      </c>
      <c r="BK3" s="45" t="s">
        <v>159</v>
      </c>
      <c r="BL3" s="44"/>
    </row>
    <row r="4" spans="1:64">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1" customHeight="1">
      <c r="B7" s="63" t="s">
        <v>163</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c r="B9" s="67"/>
    </row>
    <row r="10" spans="1:64" ht="12.95">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159</v>
      </c>
      <c r="Z10" s="45" t="str">
        <f>'C_Health Regions'!D5</f>
        <v>Region 2</v>
      </c>
      <c r="AA10" s="45" t="s">
        <v>159</v>
      </c>
      <c r="AB10" s="45" t="str">
        <f>'C_Health Regions'!F5</f>
        <v>Region 3</v>
      </c>
      <c r="AC10" s="45" t="s">
        <v>159</v>
      </c>
      <c r="AD10" s="45" t="str">
        <f>'C_Health Regions'!H5</f>
        <v>Region 4</v>
      </c>
      <c r="AE10" s="45" t="s">
        <v>159</v>
      </c>
      <c r="AF10" s="45" t="str">
        <f>'C_Health Regions'!J5</f>
        <v>Region 5</v>
      </c>
      <c r="AG10" s="45" t="s">
        <v>159</v>
      </c>
      <c r="AH10" s="45" t="str">
        <f>'C_Health Regions'!L5</f>
        <v>Region 6</v>
      </c>
      <c r="AI10" s="45" t="s">
        <v>159</v>
      </c>
      <c r="AJ10" s="45" t="str">
        <f>'C_Health Regions'!N5</f>
        <v>Region 7</v>
      </c>
      <c r="AK10" s="45" t="s">
        <v>159</v>
      </c>
      <c r="AL10" s="45" t="str">
        <f>'C_Health Regions'!P5</f>
        <v>Region 8</v>
      </c>
      <c r="AM10" s="45" t="s">
        <v>159</v>
      </c>
      <c r="AN10" s="45" t="str">
        <f>'C_Health Regions'!R5</f>
        <v>Region 9</v>
      </c>
      <c r="AO10" s="45" t="s">
        <v>159</v>
      </c>
      <c r="AP10" s="45" t="str">
        <f>'C_Health Regions'!T5</f>
        <v>Region 10</v>
      </c>
      <c r="AQ10" s="45" t="s">
        <v>159</v>
      </c>
      <c r="AR10" s="45" t="str">
        <f>'C_Health Regions'!V5</f>
        <v>Region 11</v>
      </c>
      <c r="AS10" s="45" t="s">
        <v>159</v>
      </c>
      <c r="AT10" s="45" t="str">
        <f>'C_Health Regions'!X5</f>
        <v>Region 12</v>
      </c>
      <c r="AU10" s="45" t="s">
        <v>159</v>
      </c>
      <c r="AV10" s="45" t="str">
        <f>'C_Health Regions'!Z5</f>
        <v>Region 13</v>
      </c>
      <c r="AW10" s="45" t="s">
        <v>159</v>
      </c>
      <c r="AX10" s="45" t="str">
        <f>'C_Health Regions'!AB5</f>
        <v>Region 14</v>
      </c>
      <c r="AY10" s="45" t="s">
        <v>159</v>
      </c>
      <c r="AZ10" s="45" t="str">
        <f>'C_Health Regions'!AD5</f>
        <v>Region 15</v>
      </c>
      <c r="BA10" s="45" t="s">
        <v>159</v>
      </c>
      <c r="BB10" s="45" t="str">
        <f>'C_Health Regions'!AF5</f>
        <v>Region 16</v>
      </c>
      <c r="BC10" s="45" t="s">
        <v>159</v>
      </c>
      <c r="BD10" s="45" t="str">
        <f>'C_Health Regions'!AH5</f>
        <v>Region 17</v>
      </c>
      <c r="BE10" s="45" t="s">
        <v>159</v>
      </c>
      <c r="BF10" s="45" t="str">
        <f>'C_Health Regions'!AJ5</f>
        <v>Region 18</v>
      </c>
      <c r="BG10" s="45" t="s">
        <v>159</v>
      </c>
      <c r="BH10" s="45" t="str">
        <f>'C_Health Regions'!AL5</f>
        <v>Region 19</v>
      </c>
      <c r="BI10" s="45" t="s">
        <v>159</v>
      </c>
      <c r="BJ10" s="45" t="str">
        <f>'C_Health Regions'!AN5</f>
        <v>Region 20</v>
      </c>
      <c r="BK10" s="45" t="s">
        <v>159</v>
      </c>
      <c r="BL10" s="44"/>
    </row>
    <row r="11" spans="1:64" ht="12.95">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2.95">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2.95">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1" customHeight="1">
      <c r="B14" s="70" t="s">
        <v>163</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c r="B16" s="71"/>
    </row>
    <row r="17" spans="2:64" ht="12.95">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159</v>
      </c>
      <c r="Z17" s="45" t="str">
        <f>'C_Health Regions'!D5</f>
        <v>Region 2</v>
      </c>
      <c r="AA17" s="45" t="s">
        <v>159</v>
      </c>
      <c r="AB17" s="45" t="str">
        <f>'C_Health Regions'!F5</f>
        <v>Region 3</v>
      </c>
      <c r="AC17" s="45" t="s">
        <v>159</v>
      </c>
      <c r="AD17" s="45" t="str">
        <f>'C_Health Regions'!H5</f>
        <v>Region 4</v>
      </c>
      <c r="AE17" s="45" t="s">
        <v>159</v>
      </c>
      <c r="AF17" s="45" t="str">
        <f>'C_Health Regions'!J5</f>
        <v>Region 5</v>
      </c>
      <c r="AG17" s="45" t="s">
        <v>159</v>
      </c>
      <c r="AH17" s="45" t="str">
        <f>'C_Health Regions'!L5</f>
        <v>Region 6</v>
      </c>
      <c r="AI17" s="45" t="s">
        <v>159</v>
      </c>
      <c r="AJ17" s="45" t="str">
        <f>'C_Health Regions'!N5</f>
        <v>Region 7</v>
      </c>
      <c r="AK17" s="45" t="s">
        <v>159</v>
      </c>
      <c r="AL17" s="45" t="str">
        <f>'C_Health Regions'!P5</f>
        <v>Region 8</v>
      </c>
      <c r="AM17" s="45" t="s">
        <v>159</v>
      </c>
      <c r="AN17" s="45" t="str">
        <f>'C_Health Regions'!R5</f>
        <v>Region 9</v>
      </c>
      <c r="AO17" s="45" t="s">
        <v>159</v>
      </c>
      <c r="AP17" s="45" t="str">
        <f>'C_Health Regions'!T5</f>
        <v>Region 10</v>
      </c>
      <c r="AQ17" s="45" t="s">
        <v>159</v>
      </c>
      <c r="AR17" s="45" t="str">
        <f>'C_Health Regions'!V5</f>
        <v>Region 11</v>
      </c>
      <c r="AS17" s="45" t="s">
        <v>159</v>
      </c>
      <c r="AT17" s="45" t="str">
        <f>'C_Health Regions'!X5</f>
        <v>Region 12</v>
      </c>
      <c r="AU17" s="45" t="s">
        <v>159</v>
      </c>
      <c r="AV17" s="45" t="str">
        <f>'C_Health Regions'!Z5</f>
        <v>Region 13</v>
      </c>
      <c r="AW17" s="45" t="s">
        <v>159</v>
      </c>
      <c r="AX17" s="45" t="str">
        <f>'C_Health Regions'!AB5</f>
        <v>Region 14</v>
      </c>
      <c r="AY17" s="45" t="s">
        <v>159</v>
      </c>
      <c r="AZ17" s="45" t="str">
        <f>'C_Health Regions'!AD5</f>
        <v>Region 15</v>
      </c>
      <c r="BA17" s="45" t="s">
        <v>159</v>
      </c>
      <c r="BB17" s="45" t="str">
        <f>'C_Health Regions'!AF5</f>
        <v>Region 16</v>
      </c>
      <c r="BC17" s="45" t="s">
        <v>159</v>
      </c>
      <c r="BD17" s="45" t="str">
        <f>'C_Health Regions'!AH5</f>
        <v>Region 17</v>
      </c>
      <c r="BE17" s="45" t="s">
        <v>159</v>
      </c>
      <c r="BF17" s="45" t="str">
        <f>'C_Health Regions'!AJ5</f>
        <v>Region 18</v>
      </c>
      <c r="BG17" s="45" t="s">
        <v>159</v>
      </c>
      <c r="BH17" s="45" t="str">
        <f>'C_Health Regions'!AL5</f>
        <v>Region 19</v>
      </c>
      <c r="BI17" s="45" t="s">
        <v>159</v>
      </c>
      <c r="BJ17" s="45" t="str">
        <f>'C_Health Regions'!AN5</f>
        <v>Region 20</v>
      </c>
      <c r="BK17" s="45" t="s">
        <v>159</v>
      </c>
      <c r="BL17" s="44"/>
    </row>
    <row r="18" spans="2:64" ht="12.95">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2.95">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2.95">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2.95">
      <c r="B21" s="74" t="s">
        <v>163</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51"/>
  <sheetViews>
    <sheetView tabSelected="1" topLeftCell="A6" zoomScale="70" zoomScaleNormal="70" workbookViewId="0">
      <selection activeCell="B11" sqref="B11"/>
    </sheetView>
  </sheetViews>
  <sheetFormatPr defaultColWidth="8.7109375" defaultRowHeight="12.95"/>
  <cols>
    <col min="1" max="1" width="18.85546875" style="114" customWidth="1"/>
    <col min="2" max="16384" width="8.7109375" style="114"/>
  </cols>
  <sheetData>
    <row r="1" spans="1:6">
      <c r="A1" s="113" t="s">
        <v>180</v>
      </c>
    </row>
    <row r="7" spans="1:6">
      <c r="B7" s="159">
        <f>' B_Populations'!D4</f>
        <v>0</v>
      </c>
      <c r="C7" s="159">
        <f>' B_Populations'!D22</f>
        <v>0</v>
      </c>
      <c r="D7" s="159">
        <f>' B_Populations'!D34</f>
        <v>0</v>
      </c>
      <c r="E7" s="159">
        <f>' B_Populations'!D46</f>
        <v>0</v>
      </c>
      <c r="F7" s="159">
        <f>' B_Populations'!D58</f>
        <v>0</v>
      </c>
    </row>
    <row r="8" spans="1:6" ht="37.5" customHeight="1">
      <c r="A8" s="115" t="s">
        <v>181</v>
      </c>
      <c r="B8" s="114" t="e">
        <f>'D_Year 1'!N7</f>
        <v>#DIV/0!</v>
      </c>
      <c r="C8" s="114" t="e">
        <f>'E_Year 2'!N7</f>
        <v>#DIV/0!</v>
      </c>
      <c r="D8" s="114" t="e">
        <f>'F_Year 3'!N7</f>
        <v>#DIV/0!</v>
      </c>
      <c r="E8" s="114" t="e">
        <f>'G_Year 4'!N7</f>
        <v>#DIV/0!</v>
      </c>
      <c r="F8" s="114" t="e">
        <f>'H_Year 5'!N7</f>
        <v>#DIV/0!</v>
      </c>
    </row>
    <row r="9" spans="1:6">
      <c r="A9" s="114" t="s">
        <v>110</v>
      </c>
      <c r="B9" s="160">
        <f>'D_Year 1'!N4</f>
        <v>0</v>
      </c>
      <c r="C9" s="160">
        <f>'E_Year 2'!N4</f>
        <v>0</v>
      </c>
      <c r="D9" s="160">
        <f>'F_Year 3'!N4</f>
        <v>0</v>
      </c>
      <c r="E9" s="160">
        <f>'G_Year 4'!N4</f>
        <v>0</v>
      </c>
      <c r="F9" s="160">
        <f>'H_Year 5'!N4</f>
        <v>0</v>
      </c>
    </row>
    <row r="10" spans="1:6">
      <c r="A10" s="114" t="s">
        <v>111</v>
      </c>
      <c r="B10" s="160">
        <f>'D_Year 1'!N5</f>
        <v>0</v>
      </c>
      <c r="C10" s="160">
        <f>'E_Year 2'!N5</f>
        <v>0</v>
      </c>
      <c r="D10" s="160">
        <f>'F_Year 3'!N5</f>
        <v>0</v>
      </c>
      <c r="E10" s="160">
        <f>'G_Year 4'!N5</f>
        <v>0</v>
      </c>
      <c r="F10" s="160">
        <f>'H_Year 5'!N5</f>
        <v>0</v>
      </c>
    </row>
    <row r="11" spans="1:6">
      <c r="A11" s="114" t="s">
        <v>112</v>
      </c>
      <c r="B11" s="160">
        <f>'D_Year 1'!N6</f>
        <v>0</v>
      </c>
      <c r="C11" s="160">
        <f>'E_Year 2'!N6</f>
        <v>0</v>
      </c>
      <c r="D11" s="160">
        <f>'F_Year 3'!N6</f>
        <v>0</v>
      </c>
      <c r="E11" s="160">
        <f>'G_Year 4'!N6</f>
        <v>0</v>
      </c>
      <c r="F11" s="160">
        <f>'H_Year 5'!N6</f>
        <v>0</v>
      </c>
    </row>
    <row r="14" spans="1:6">
      <c r="A14" s="115" t="s">
        <v>182</v>
      </c>
      <c r="B14" s="114" t="e">
        <f>'D_Year 1'!N14</f>
        <v>#DIV/0!</v>
      </c>
      <c r="C14" s="114" t="e">
        <f>'E_Year 2'!N14</f>
        <v>#DIV/0!</v>
      </c>
      <c r="D14" s="114" t="e">
        <f>'F_Year 3'!N14</f>
        <v>#DIV/0!</v>
      </c>
      <c r="E14" s="114" t="e">
        <f>'G_Year 4'!N14</f>
        <v>#DIV/0!</v>
      </c>
      <c r="F14" s="114" t="e">
        <f>'H_Year 5'!N14</f>
        <v>#DIV/0!</v>
      </c>
    </row>
    <row r="15" spans="1:6">
      <c r="A15" s="114" t="s">
        <v>110</v>
      </c>
      <c r="B15" s="160">
        <f>'D_Year 1'!N11</f>
        <v>0</v>
      </c>
      <c r="C15" s="160">
        <f>'E_Year 2'!N11</f>
        <v>0</v>
      </c>
      <c r="D15" s="160">
        <f>'F_Year 3'!N11</f>
        <v>0</v>
      </c>
      <c r="E15" s="160">
        <f>'G_Year 4'!N11</f>
        <v>0</v>
      </c>
      <c r="F15" s="160">
        <f>'H_Year 5'!N11</f>
        <v>0</v>
      </c>
    </row>
    <row r="16" spans="1:6">
      <c r="A16" s="114" t="s">
        <v>111</v>
      </c>
      <c r="B16" s="160">
        <f>'D_Year 1'!N12</f>
        <v>0</v>
      </c>
      <c r="C16" s="160">
        <f>'E_Year 2'!N12</f>
        <v>0</v>
      </c>
      <c r="D16" s="160">
        <f>'F_Year 3'!N12</f>
        <v>0</v>
      </c>
      <c r="E16" s="160">
        <f>'G_Year 4'!N12</f>
        <v>0</v>
      </c>
      <c r="F16" s="160">
        <f>'H_Year 5'!N12</f>
        <v>0</v>
      </c>
    </row>
    <row r="17" spans="1:7">
      <c r="A17" s="114" t="s">
        <v>112</v>
      </c>
      <c r="B17" s="160">
        <f>'D_Year 1'!N13</f>
        <v>0</v>
      </c>
      <c r="C17" s="160">
        <f>'E_Year 2'!N13</f>
        <v>0</v>
      </c>
      <c r="D17" s="160">
        <f>'F_Year 3'!N13</f>
        <v>0</v>
      </c>
      <c r="E17" s="160">
        <f>'G_Year 4'!N13</f>
        <v>0</v>
      </c>
      <c r="F17" s="160">
        <f>'H_Year 5'!N13</f>
        <v>0</v>
      </c>
    </row>
    <row r="19" spans="1:7">
      <c r="A19" s="115" t="s">
        <v>183</v>
      </c>
      <c r="B19" s="114" t="e">
        <f>'D_Year 1'!N21</f>
        <v>#DIV/0!</v>
      </c>
      <c r="C19" s="114" t="e">
        <f>'E_Year 2'!N21</f>
        <v>#DIV/0!</v>
      </c>
      <c r="D19" s="114" t="e">
        <f>'F_Year 3'!N21</f>
        <v>#DIV/0!</v>
      </c>
      <c r="E19" s="114" t="e">
        <f>'G_Year 4'!N21</f>
        <v>#DIV/0!</v>
      </c>
      <c r="F19" s="114" t="e">
        <f>'H_Year 5'!N21</f>
        <v>#DIV/0!</v>
      </c>
    </row>
    <row r="20" spans="1:7">
      <c r="A20" s="114" t="s">
        <v>110</v>
      </c>
      <c r="B20" s="160">
        <f>'D_Year 1'!N18</f>
        <v>0</v>
      </c>
      <c r="C20" s="160">
        <f>'E_Year 2'!N18</f>
        <v>0</v>
      </c>
      <c r="D20" s="160">
        <f>'F_Year 3'!N18</f>
        <v>0</v>
      </c>
      <c r="E20" s="160">
        <f>'G_Year 4'!N18</f>
        <v>0</v>
      </c>
      <c r="F20" s="160">
        <f>'H_Year 5'!N18</f>
        <v>0</v>
      </c>
    </row>
    <row r="21" spans="1:7">
      <c r="A21" s="114" t="s">
        <v>111</v>
      </c>
      <c r="B21" s="160">
        <f>'D_Year 1'!N19</f>
        <v>0</v>
      </c>
      <c r="C21" s="160">
        <f>'E_Year 2'!N19</f>
        <v>0</v>
      </c>
      <c r="D21" s="160">
        <f>'F_Year 3'!N19</f>
        <v>0</v>
      </c>
      <c r="E21" s="160">
        <f>'G_Year 4'!N19</f>
        <v>0</v>
      </c>
      <c r="F21" s="160">
        <f>'H_Year 5'!N19</f>
        <v>0</v>
      </c>
    </row>
    <row r="22" spans="1:7">
      <c r="A22" s="114" t="s">
        <v>112</v>
      </c>
      <c r="B22" s="160">
        <f>'D_Year 1'!N20</f>
        <v>0</v>
      </c>
      <c r="C22" s="160">
        <f>'E_Year 2'!N20</f>
        <v>0</v>
      </c>
      <c r="D22" s="160">
        <f>'F_Year 3'!N20</f>
        <v>0</v>
      </c>
      <c r="E22" s="160">
        <f>'G_Year 4'!N20</f>
        <v>0</v>
      </c>
      <c r="F22" s="160">
        <f>'H_Year 5'!N20</f>
        <v>0</v>
      </c>
    </row>
    <row r="24" spans="1:7" ht="14.45">
      <c r="A24" s="200" t="s">
        <v>184</v>
      </c>
      <c r="B24" s="200"/>
      <c r="C24" s="200"/>
      <c r="D24" s="200"/>
      <c r="E24" s="200"/>
      <c r="F24" s="200"/>
      <c r="G24" s="97"/>
    </row>
    <row r="25" spans="1:7" ht="15" thickBot="1">
      <c r="A25" s="201"/>
      <c r="B25" s="201"/>
      <c r="C25" s="201"/>
      <c r="D25" s="201"/>
      <c r="E25" s="201"/>
      <c r="F25" s="201"/>
      <c r="G25" s="97"/>
    </row>
    <row r="26" spans="1:7" ht="14.45">
      <c r="A26" s="202" t="s">
        <v>185</v>
      </c>
      <c r="B26" s="202"/>
      <c r="C26" s="202"/>
      <c r="D26" s="202"/>
      <c r="E26" s="202"/>
      <c r="F26" s="202"/>
    </row>
    <row r="27" spans="1:7" ht="14.45">
      <c r="A27" s="261" t="s">
        <v>186</v>
      </c>
      <c r="B27" s="261">
        <f>' B_Populations'!D4</f>
        <v>0</v>
      </c>
      <c r="C27" s="261">
        <f>' B_Populations'!D22</f>
        <v>0</v>
      </c>
      <c r="D27" s="261">
        <f>' B_Populations'!D34</f>
        <v>0</v>
      </c>
      <c r="E27" s="261">
        <f>' B_Populations'!D46</f>
        <v>0</v>
      </c>
      <c r="F27" s="261">
        <f>' B_Populations'!D58</f>
        <v>0</v>
      </c>
    </row>
    <row r="28" spans="1:7">
      <c r="A28" s="262" t="s">
        <v>187</v>
      </c>
      <c r="B28" s="262" t="e">
        <f>'D_Year 1'!P7</f>
        <v>#DIV/0!</v>
      </c>
      <c r="C28" s="262" t="e">
        <f>'E_Year 2'!P7</f>
        <v>#DIV/0!</v>
      </c>
      <c r="D28" s="262" t="e">
        <f>'F_Year 3'!P7</f>
        <v>#DIV/0!</v>
      </c>
      <c r="E28" s="262" t="e">
        <f>'G_Year 4'!P7</f>
        <v>#DIV/0!</v>
      </c>
      <c r="F28" s="262" t="e">
        <f>'H_Year 5'!P7</f>
        <v>#DIV/0!</v>
      </c>
    </row>
    <row r="29" spans="1:7">
      <c r="A29" s="262" t="s">
        <v>188</v>
      </c>
      <c r="B29" s="262" t="e">
        <f>'D_Year 1'!P14</f>
        <v>#DIV/0!</v>
      </c>
      <c r="C29" s="262" t="e">
        <f>'E_Year 2'!P14</f>
        <v>#DIV/0!</v>
      </c>
      <c r="D29" s="262" t="e">
        <f>'F_Year 3'!P14</f>
        <v>#DIV/0!</v>
      </c>
      <c r="E29" s="262" t="e">
        <f>'G_Year 4'!P14</f>
        <v>#DIV/0!</v>
      </c>
      <c r="F29" s="262" t="e">
        <f>'H_Year 5'!P14</f>
        <v>#DIV/0!</v>
      </c>
    </row>
    <row r="30" spans="1:7" ht="45.6" customHeight="1">
      <c r="A30" s="262" t="s">
        <v>189</v>
      </c>
      <c r="B30" s="262" t="e">
        <f>'D_Year 1'!P21</f>
        <v>#DIV/0!</v>
      </c>
      <c r="C30" s="262" t="e">
        <f>'E_Year 2'!P21</f>
        <v>#DIV/0!</v>
      </c>
      <c r="D30" s="262" t="e">
        <f>'F_Year 3'!P21</f>
        <v>#DIV/0!</v>
      </c>
      <c r="E30" s="262" t="e">
        <f>'G_Year 4'!P21</f>
        <v>#DIV/0!</v>
      </c>
      <c r="F30" s="262" t="e">
        <f>'H_Year 5'!P21</f>
        <v>#DIV/0!</v>
      </c>
    </row>
    <row r="31" spans="1:7">
      <c r="A31" s="262" t="s">
        <v>190</v>
      </c>
      <c r="B31" s="262" t="e">
        <f>'D_Year 1'!R7</f>
        <v>#DIV/0!</v>
      </c>
      <c r="C31" s="262" t="e">
        <f>'E_Year 2'!R7</f>
        <v>#DIV/0!</v>
      </c>
      <c r="D31" s="262" t="e">
        <f>'F_Year 3'!R7</f>
        <v>#DIV/0!</v>
      </c>
      <c r="E31" s="262" t="e">
        <f>'G_Year 4'!R7</f>
        <v>#DIV/0!</v>
      </c>
      <c r="F31" s="262" t="e">
        <f>'H_Year 5'!R7</f>
        <v>#DIV/0!</v>
      </c>
    </row>
    <row r="32" spans="1:7">
      <c r="A32" s="262" t="s">
        <v>191</v>
      </c>
      <c r="B32" s="262" t="e">
        <f>'D_Year 1'!R14</f>
        <v>#DIV/0!</v>
      </c>
      <c r="C32" s="262" t="e">
        <f>'E_Year 2'!R14</f>
        <v>#DIV/0!</v>
      </c>
      <c r="D32" s="262" t="e">
        <f>'F_Year 3'!R14</f>
        <v>#DIV/0!</v>
      </c>
      <c r="E32" s="262" t="e">
        <f>'G_Year 4'!R14</f>
        <v>#DIV/0!</v>
      </c>
      <c r="F32" s="262" t="e">
        <f>'H_Year 5'!R14</f>
        <v>#DIV/0!</v>
      </c>
    </row>
    <row r="33" spans="1:7">
      <c r="A33" s="262" t="s">
        <v>192</v>
      </c>
      <c r="B33" s="262" t="e">
        <f>'D_Year 1'!R21</f>
        <v>#DIV/0!</v>
      </c>
      <c r="C33" s="262" t="e">
        <f>'E_Year 2'!R21</f>
        <v>#DIV/0!</v>
      </c>
      <c r="D33" s="262" t="e">
        <f>'F_Year 3'!R21</f>
        <v>#DIV/0!</v>
      </c>
      <c r="E33" s="262" t="e">
        <f>'G_Year 4'!R21</f>
        <v>#DIV/0!</v>
      </c>
      <c r="F33" s="262" t="e">
        <f>'H_Year 5'!R21</f>
        <v>#DIV/0!</v>
      </c>
    </row>
    <row r="34" spans="1:7" ht="13.5" thickBot="1"/>
    <row r="35" spans="1:7" ht="15" thickBot="1">
      <c r="A35" s="203" t="s">
        <v>193</v>
      </c>
      <c r="B35" s="204"/>
      <c r="C35" s="204"/>
      <c r="D35" s="204"/>
      <c r="E35" s="204"/>
      <c r="F35" s="204"/>
      <c r="G35" s="204"/>
    </row>
    <row r="36" spans="1:7" ht="72.599999999999994">
      <c r="A36" s="151" t="s">
        <v>194</v>
      </c>
      <c r="B36" s="152">
        <f>' B_Populations'!D4</f>
        <v>0</v>
      </c>
      <c r="C36" s="152">
        <f>' B_Populations'!D22</f>
        <v>0</v>
      </c>
      <c r="D36" s="152">
        <f>' B_Populations'!D34</f>
        <v>0</v>
      </c>
      <c r="E36" s="152">
        <f>' B_Populations'!D46</f>
        <v>0</v>
      </c>
      <c r="F36" s="152">
        <f>' B_Populations'!D58</f>
        <v>0</v>
      </c>
      <c r="G36" s="150" t="s">
        <v>195</v>
      </c>
    </row>
    <row r="37" spans="1:7" ht="14.45">
      <c r="A37" s="108" t="str">
        <f>' B_Populations'!A9</f>
        <v>65-74</v>
      </c>
      <c r="B37" s="263">
        <f>'D_Year 1'!AI4</f>
        <v>0</v>
      </c>
      <c r="C37" s="263">
        <f>'E_Year 2'!AI4</f>
        <v>0</v>
      </c>
      <c r="D37" s="263">
        <f>'F_Year 3'!AI4</f>
        <v>0</v>
      </c>
      <c r="E37" s="263">
        <f>'G_Year 4'!AI4</f>
        <v>0</v>
      </c>
      <c r="F37" s="263">
        <f>'H_Year 5'!AI4</f>
        <v>0</v>
      </c>
      <c r="G37" s="263" t="e">
        <f>'Tab L calculations'!J7</f>
        <v>#DIV/0!</v>
      </c>
    </row>
    <row r="38" spans="1:7" ht="14.45">
      <c r="A38" s="108" t="str">
        <f>' B_Populations'!A10</f>
        <v>75-84</v>
      </c>
      <c r="B38" s="263">
        <f>'D_Year 1'!AI5</f>
        <v>0</v>
      </c>
      <c r="C38" s="263">
        <f>'E_Year 2'!AI5</f>
        <v>0</v>
      </c>
      <c r="D38" s="263">
        <f>'F_Year 3'!AI5</f>
        <v>0</v>
      </c>
      <c r="E38" s="263">
        <f>'G_Year 4'!AI5</f>
        <v>0</v>
      </c>
      <c r="F38" s="263">
        <f>'H_Year 5'!AI5</f>
        <v>0</v>
      </c>
      <c r="G38" s="263" t="e">
        <f>'Tab L calculations'!J8</f>
        <v>#DIV/0!</v>
      </c>
    </row>
    <row r="39" spans="1:7" ht="14.45">
      <c r="A39" s="108" t="str">
        <f>' B_Populations'!A11</f>
        <v>85+</v>
      </c>
      <c r="B39" s="263">
        <f>'D_Year 1'!AI6</f>
        <v>0</v>
      </c>
      <c r="C39" s="263">
        <f>'E_Year 2'!AI6</f>
        <v>0</v>
      </c>
      <c r="D39" s="263">
        <f>'F_Year 3'!AI6</f>
        <v>0</v>
      </c>
      <c r="E39" s="263">
        <f>'G_Year 4'!AI6</f>
        <v>0</v>
      </c>
      <c r="F39" s="263">
        <f>'H_Year 5'!AI6</f>
        <v>0</v>
      </c>
      <c r="G39" s="263" t="e">
        <f>'Tab L calculations'!J9</f>
        <v>#DIV/0!</v>
      </c>
    </row>
    <row r="40" spans="1:7" ht="15" thickBot="1">
      <c r="A40" s="106"/>
      <c r="B40" s="97"/>
      <c r="C40" s="97"/>
      <c r="D40" s="97"/>
      <c r="E40" s="97"/>
      <c r="F40" s="97"/>
      <c r="G40" s="97"/>
    </row>
    <row r="41" spans="1:7" ht="15" thickBot="1">
      <c r="A41" s="205" t="s">
        <v>196</v>
      </c>
      <c r="B41" s="206"/>
      <c r="C41" s="206"/>
      <c r="D41" s="206"/>
      <c r="E41" s="206"/>
      <c r="F41" s="206"/>
      <c r="G41" s="207"/>
    </row>
    <row r="42" spans="1:7" ht="72.599999999999994">
      <c r="A42" s="110" t="s">
        <v>194</v>
      </c>
      <c r="B42" s="111">
        <f>' B_Populations'!D4</f>
        <v>0</v>
      </c>
      <c r="C42" s="111">
        <f>' B_Populations'!D22</f>
        <v>0</v>
      </c>
      <c r="D42" s="111">
        <f>' B_Populations'!D34</f>
        <v>0</v>
      </c>
      <c r="E42" s="111">
        <f>' B_Populations'!D46</f>
        <v>0</v>
      </c>
      <c r="F42" s="111">
        <f>' B_Populations'!D58</f>
        <v>0</v>
      </c>
      <c r="G42" s="150" t="s">
        <v>195</v>
      </c>
    </row>
    <row r="43" spans="1:7" ht="14.45">
      <c r="A43" s="108" t="str">
        <f>' B_Populations'!A9</f>
        <v>65-74</v>
      </c>
      <c r="B43" s="263">
        <f>'D_Year 1'!AI11</f>
        <v>0</v>
      </c>
      <c r="C43" s="263">
        <f>'E_Year 2'!AI11</f>
        <v>0</v>
      </c>
      <c r="D43" s="263">
        <f>'F_Year 3'!AI11</f>
        <v>0</v>
      </c>
      <c r="E43" s="263">
        <f>'G_Year 4'!AI11</f>
        <v>0</v>
      </c>
      <c r="F43" s="263">
        <f>'H_Year 5'!AI11</f>
        <v>0</v>
      </c>
      <c r="G43" s="263" t="e">
        <f>'Tab L calculations'!J12</f>
        <v>#DIV/0!</v>
      </c>
    </row>
    <row r="44" spans="1:7" ht="14.45">
      <c r="A44" s="108" t="str">
        <f>' B_Populations'!A10</f>
        <v>75-84</v>
      </c>
      <c r="B44" s="263">
        <f>'D_Year 1'!AI12</f>
        <v>0</v>
      </c>
      <c r="C44" s="263">
        <f>'E_Year 2'!AI12</f>
        <v>0</v>
      </c>
      <c r="D44" s="263">
        <f>'F_Year 3'!AI12</f>
        <v>0</v>
      </c>
      <c r="E44" s="263">
        <f>'G_Year 4'!AI12</f>
        <v>0</v>
      </c>
      <c r="F44" s="263">
        <f>'H_Year 5'!AI12</f>
        <v>0</v>
      </c>
      <c r="G44" s="263" t="e">
        <f>'Tab L calculations'!J13</f>
        <v>#DIV/0!</v>
      </c>
    </row>
    <row r="45" spans="1:7" ht="14.45">
      <c r="A45" s="108" t="str">
        <f>' B_Populations'!A11</f>
        <v>85+</v>
      </c>
      <c r="B45" s="263">
        <f>'D_Year 1'!AI13</f>
        <v>0</v>
      </c>
      <c r="C45" s="263">
        <f>'E_Year 2'!AI13</f>
        <v>0</v>
      </c>
      <c r="D45" s="263">
        <f>'F_Year 3'!AI13</f>
        <v>0</v>
      </c>
      <c r="E45" s="263">
        <f>'G_Year 4'!AI13</f>
        <v>0</v>
      </c>
      <c r="F45" s="263">
        <f>'H_Year 5'!AI13</f>
        <v>0</v>
      </c>
      <c r="G45" s="263" t="e">
        <f>'Tab L calculations'!J14</f>
        <v>#DIV/0!</v>
      </c>
    </row>
    <row r="46" spans="1:7" ht="15" thickBot="1">
      <c r="A46" s="106"/>
      <c r="B46" s="97"/>
      <c r="C46" s="97"/>
      <c r="D46" s="97"/>
      <c r="E46" s="97"/>
      <c r="F46" s="97"/>
      <c r="G46" s="97"/>
    </row>
    <row r="47" spans="1:7" ht="15" thickBot="1">
      <c r="A47" s="208" t="s">
        <v>197</v>
      </c>
      <c r="B47" s="209"/>
      <c r="C47" s="209"/>
      <c r="D47" s="209"/>
      <c r="E47" s="209"/>
      <c r="F47" s="209"/>
      <c r="G47" s="210"/>
    </row>
    <row r="48" spans="1:7" ht="72.599999999999994">
      <c r="A48" s="110" t="s">
        <v>194</v>
      </c>
      <c r="B48" s="111">
        <f>' B_Populations'!D4</f>
        <v>0</v>
      </c>
      <c r="C48" s="111">
        <f>' B_Populations'!D22</f>
        <v>0</v>
      </c>
      <c r="D48" s="111">
        <f>' B_Populations'!D34</f>
        <v>0</v>
      </c>
      <c r="E48" s="111">
        <f>' B_Populations'!D46</f>
        <v>0</v>
      </c>
      <c r="F48" s="111">
        <f>' B_Populations'!D58</f>
        <v>0</v>
      </c>
      <c r="G48" s="150" t="s">
        <v>195</v>
      </c>
    </row>
    <row r="49" spans="1:7" ht="14.45">
      <c r="A49" s="108" t="str">
        <f>' B_Populations'!A9</f>
        <v>65-74</v>
      </c>
      <c r="B49" s="263">
        <f>'D_Year 1'!AI18</f>
        <v>0</v>
      </c>
      <c r="C49" s="263">
        <f>'E_Year 2'!AI18</f>
        <v>0</v>
      </c>
      <c r="D49" s="263">
        <f>'F_Year 3'!AI18</f>
        <v>0</v>
      </c>
      <c r="E49" s="263">
        <f>'G_Year 4'!AI18</f>
        <v>0</v>
      </c>
      <c r="F49" s="263">
        <f>'H_Year 5'!AI18</f>
        <v>0</v>
      </c>
      <c r="G49" s="263" t="e">
        <f>'Tab L calculations'!J17</f>
        <v>#DIV/0!</v>
      </c>
    </row>
    <row r="50" spans="1:7" ht="14.45">
      <c r="A50" s="108" t="str">
        <f>' B_Populations'!A10</f>
        <v>75-84</v>
      </c>
      <c r="B50" s="263">
        <f>'D_Year 1'!AI19</f>
        <v>0</v>
      </c>
      <c r="C50" s="263">
        <f>'E_Year 2'!AI19</f>
        <v>0</v>
      </c>
      <c r="D50" s="263">
        <f>'F_Year 3'!AI19</f>
        <v>0</v>
      </c>
      <c r="E50" s="263">
        <f>'G_Year 4'!AI19</f>
        <v>0</v>
      </c>
      <c r="F50" s="263">
        <f>'H_Year 5'!AI19</f>
        <v>0</v>
      </c>
      <c r="G50" s="263" t="e">
        <f>'Tab L calculations'!J18</f>
        <v>#DIV/0!</v>
      </c>
    </row>
    <row r="51" spans="1:7" ht="14.45">
      <c r="A51" s="108" t="str">
        <f>' B_Populations'!A11</f>
        <v>85+</v>
      </c>
      <c r="B51" s="263">
        <f>'D_Year 1'!AI20</f>
        <v>0</v>
      </c>
      <c r="C51" s="263">
        <f>'E_Year 2'!AI20</f>
        <v>0</v>
      </c>
      <c r="D51" s="263">
        <f>'F_Year 3'!AI20</f>
        <v>0</v>
      </c>
      <c r="E51" s="263">
        <f>'G_Year 4'!AI20</f>
        <v>0</v>
      </c>
      <c r="F51" s="263">
        <f>'H_Year 5'!AI20</f>
        <v>0</v>
      </c>
      <c r="G51" s="263" t="e">
        <f>'Tab L calculations'!J19</f>
        <v>#DIV/0!</v>
      </c>
    </row>
  </sheetData>
  <mergeCells count="5">
    <mergeCell ref="A24:F25"/>
    <mergeCell ref="A26:F26"/>
    <mergeCell ref="A35:G35"/>
    <mergeCell ref="A41:G41"/>
    <mergeCell ref="A47:G47"/>
  </mergeCells>
  <conditionalFormatting sqref="G49:G51">
    <cfRule type="cellIs" dxfId="13" priority="1" operator="greaterThan">
      <formula>0</formula>
    </cfRule>
    <cfRule type="cellIs" dxfId="12" priority="2" operator="lessThan">
      <formula>0</formula>
    </cfRule>
  </conditionalFormatting>
  <conditionalFormatting sqref="G37:G39">
    <cfRule type="cellIs" dxfId="11" priority="5" operator="greaterThan">
      <formula>0</formula>
    </cfRule>
    <cfRule type="cellIs" dxfId="10" priority="6" operator="lessThan">
      <formula>0</formula>
    </cfRule>
  </conditionalFormatting>
  <conditionalFormatting sqref="G43:G45">
    <cfRule type="cellIs" dxfId="9" priority="3" operator="greaterThan">
      <formula>0</formula>
    </cfRule>
    <cfRule type="cellIs" dxfId="8" priority="4" operator="lessThan">
      <formula>0</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6"/>
  <cols>
    <col min="1" max="1" width="22.85546875" customWidth="1"/>
    <col min="2" max="2" width="14" customWidth="1"/>
    <col min="3" max="3" width="15.42578125" customWidth="1"/>
    <col min="4" max="4" width="11.42578125" customWidth="1"/>
  </cols>
  <sheetData>
    <row r="1" spans="1:2" ht="14.45">
      <c r="A1" s="93" t="s">
        <v>198</v>
      </c>
    </row>
    <row r="7" spans="1:2" ht="14.45">
      <c r="A7" s="264" t="s">
        <v>199</v>
      </c>
      <c r="B7" s="264"/>
    </row>
    <row r="8" spans="1:2" ht="14.45">
      <c r="A8" s="97"/>
      <c r="B8" s="97"/>
    </row>
    <row r="9" spans="1:2" ht="14.45">
      <c r="A9" s="265" t="s">
        <v>200</v>
      </c>
      <c r="B9" s="266"/>
    </row>
    <row r="10" spans="1:2" ht="14.45">
      <c r="A10" s="267" t="s">
        <v>201</v>
      </c>
      <c r="B10" s="268">
        <v>0.1</v>
      </c>
    </row>
    <row r="11" spans="1:2" ht="14.45">
      <c r="A11" s="267" t="s">
        <v>202</v>
      </c>
      <c r="B11" s="268">
        <v>0.3</v>
      </c>
    </row>
    <row r="12" spans="1:2" ht="14.45">
      <c r="A12" s="267" t="s">
        <v>72</v>
      </c>
      <c r="B12" s="268">
        <v>0.4</v>
      </c>
    </row>
    <row r="13" spans="1:2" ht="14.45">
      <c r="A13" s="97"/>
      <c r="B13" s="97"/>
    </row>
    <row r="14" spans="1:2" ht="14.45">
      <c r="A14" s="269" t="s">
        <v>203</v>
      </c>
      <c r="B14" s="269"/>
    </row>
    <row r="15" spans="1:2" ht="14.45">
      <c r="A15" s="267" t="s">
        <v>201</v>
      </c>
      <c r="B15" s="268">
        <v>0.2</v>
      </c>
    </row>
    <row r="16" spans="1:2" ht="14.45">
      <c r="A16" s="267" t="s">
        <v>202</v>
      </c>
      <c r="B16" s="268">
        <v>0.3</v>
      </c>
    </row>
    <row r="17" spans="1:2" ht="14.45">
      <c r="A17" s="267" t="s">
        <v>72</v>
      </c>
      <c r="B17" s="268">
        <v>0.1</v>
      </c>
    </row>
    <row r="18" spans="1:2" ht="14.4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109375" defaultRowHeight="14.45"/>
  <cols>
    <col min="1" max="1" width="22.140625" style="97" customWidth="1"/>
    <col min="2" max="4" width="8.7109375" style="97"/>
    <col min="5" max="5" width="2.28515625" style="97" customWidth="1"/>
    <col min="6" max="6" width="16.42578125" style="97" customWidth="1"/>
    <col min="7" max="9" width="8.7109375" style="97"/>
    <col min="10" max="10" width="2.42578125" style="97" customWidth="1"/>
    <col min="11" max="11" width="12.85546875" style="97" customWidth="1"/>
    <col min="12" max="16384" width="8.7109375" style="97"/>
  </cols>
  <sheetData>
    <row r="1" spans="1:14">
      <c r="A1" s="93" t="s">
        <v>204</v>
      </c>
    </row>
    <row r="8" spans="1:14">
      <c r="A8" s="97" t="s">
        <v>205</v>
      </c>
    </row>
    <row r="9" spans="1:14" ht="57.95">
      <c r="A9" s="99" t="s">
        <v>206</v>
      </c>
      <c r="B9" s="97" t="s">
        <v>207</v>
      </c>
      <c r="C9" s="97" t="s">
        <v>159</v>
      </c>
      <c r="D9" s="97" t="s">
        <v>208</v>
      </c>
      <c r="E9" s="100"/>
      <c r="F9" s="99" t="s">
        <v>209</v>
      </c>
      <c r="G9" s="101" t="s">
        <v>207</v>
      </c>
      <c r="H9" s="101" t="s">
        <v>159</v>
      </c>
      <c r="I9" s="101" t="s">
        <v>208</v>
      </c>
      <c r="J9" s="100"/>
      <c r="K9" s="99" t="s">
        <v>210</v>
      </c>
      <c r="L9" s="101" t="s">
        <v>207</v>
      </c>
      <c r="M9" s="101" t="s">
        <v>159</v>
      </c>
      <c r="N9" s="101" t="s">
        <v>208</v>
      </c>
    </row>
    <row r="10" spans="1:14">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8" zoomScale="90" zoomScaleNormal="90" workbookViewId="0">
      <selection activeCell="A11" sqref="A11"/>
    </sheetView>
  </sheetViews>
  <sheetFormatPr defaultColWidth="8.7109375" defaultRowHeight="14.45"/>
  <cols>
    <col min="1" max="1" width="17.42578125" style="106" customWidth="1"/>
    <col min="2" max="2" width="20.140625" style="97" customWidth="1"/>
    <col min="3" max="3" width="14.7109375" style="97" customWidth="1"/>
    <col min="4" max="4" width="13.7109375" style="97" customWidth="1"/>
    <col min="5" max="5" width="11.42578125" style="97" customWidth="1"/>
    <col min="6" max="6" width="11.5703125" style="97" customWidth="1"/>
    <col min="7" max="7" width="26.7109375" style="97" customWidth="1"/>
    <col min="8" max="8" width="15.28515625" style="97" hidden="1" customWidth="1"/>
    <col min="9" max="16384" width="8.7109375" style="97"/>
  </cols>
  <sheetData>
    <row r="1" spans="1:8" ht="18.600000000000001">
      <c r="A1" s="118" t="s">
        <v>204</v>
      </c>
    </row>
    <row r="4" spans="1:8" s="103" customFormat="1"/>
    <row r="5" spans="1:8" s="103" customFormat="1"/>
    <row r="6" spans="1:8" s="103" customFormat="1"/>
    <row r="7" spans="1:8" s="103" customFormat="1"/>
    <row r="8" spans="1:8" s="104" customFormat="1" ht="39.950000000000003" customHeight="1">
      <c r="A8" s="220" t="s">
        <v>211</v>
      </c>
      <c r="B8" s="220"/>
      <c r="C8" s="220"/>
      <c r="D8" s="220"/>
      <c r="E8" s="220"/>
      <c r="F8" s="220"/>
    </row>
    <row r="9" spans="1:8" s="103" customFormat="1" ht="18.600000000000001" customHeight="1" thickBot="1"/>
    <row r="10" spans="1:8" ht="15" thickBot="1">
      <c r="A10" s="217" t="s">
        <v>212</v>
      </c>
      <c r="B10" s="218"/>
      <c r="C10" s="218"/>
      <c r="D10" s="218"/>
      <c r="E10" s="218"/>
      <c r="F10" s="218"/>
      <c r="G10" s="219"/>
      <c r="H10" s="107"/>
    </row>
    <row r="11" spans="1:8" ht="29.1">
      <c r="A11" s="105" t="s">
        <v>186</v>
      </c>
      <c r="B11" s="261">
        <f>' B_Populations'!D4</f>
        <v>0</v>
      </c>
      <c r="C11" s="261">
        <f>' B_Populations'!D22</f>
        <v>0</v>
      </c>
      <c r="D11" s="261">
        <f>' B_Populations'!D34</f>
        <v>0</v>
      </c>
      <c r="E11" s="261">
        <f>' B_Populations'!D46</f>
        <v>0</v>
      </c>
      <c r="F11" s="261">
        <f>' B_Populations'!D58</f>
        <v>0</v>
      </c>
      <c r="G11" s="150" t="s">
        <v>195</v>
      </c>
      <c r="H11" s="109"/>
    </row>
    <row r="12" spans="1:8">
      <c r="A12" s="112" t="str">
        <f>' B_Populations'!H8</f>
        <v>White-Not Hispanic</v>
      </c>
      <c r="B12" s="263">
        <f>'D_Year 1'!AL7</f>
        <v>0</v>
      </c>
      <c r="C12" s="263">
        <f>'E_Year 2'!AL7</f>
        <v>0</v>
      </c>
      <c r="D12" s="263">
        <f>'F_Year 3'!AL7</f>
        <v>0</v>
      </c>
      <c r="E12" s="263">
        <f>'G_Year 4'!AL7</f>
        <v>0</v>
      </c>
      <c r="F12" s="263">
        <f>'H_Year 5'!AL7</f>
        <v>0</v>
      </c>
      <c r="G12" s="263" t="e">
        <f>SUM('Tab L calculations'!J22:J24)</f>
        <v>#DIV/0!</v>
      </c>
      <c r="H12" s="109"/>
    </row>
    <row r="13" spans="1:8">
      <c r="A13" s="112" t="str">
        <f>' B_Populations'!J8</f>
        <v>Hispanic</v>
      </c>
      <c r="B13" s="263">
        <f>'D_Year 1'!AM7</f>
        <v>0</v>
      </c>
      <c r="C13" s="263">
        <f>'E_Year 2'!AM7</f>
        <v>0</v>
      </c>
      <c r="D13" s="263">
        <f>'F_Year 3'!AM7</f>
        <v>0</v>
      </c>
      <c r="E13" s="263">
        <f>'G_Year 4'!AM7</f>
        <v>0</v>
      </c>
      <c r="F13" s="263">
        <f>'H_Year 5'!AM7</f>
        <v>0</v>
      </c>
      <c r="G13" s="263" t="e">
        <f>SUM('Tab L calculations'!J35:J37)</f>
        <v>#DIV/0!</v>
      </c>
      <c r="H13" s="109"/>
    </row>
    <row r="14" spans="1:8">
      <c r="A14" s="112" t="str">
        <f>' B_Populations'!L8</f>
        <v>Black-Not Hispanic</v>
      </c>
      <c r="B14" s="263">
        <f>'D_Year 1'!AN7</f>
        <v>0</v>
      </c>
      <c r="C14" s="263">
        <f>'E_Year 2'!AN7</f>
        <v>0</v>
      </c>
      <c r="D14" s="263">
        <f>'F_Year 3'!AN7</f>
        <v>0</v>
      </c>
      <c r="E14" s="263">
        <f>'G_Year 4'!AN7</f>
        <v>0</v>
      </c>
      <c r="F14" s="263">
        <f>'H_Year 5'!AN7</f>
        <v>0</v>
      </c>
      <c r="G14" s="263" t="e">
        <f>SUM('Tab L calculations'!J48:J50)</f>
        <v>#DIV/0!</v>
      </c>
      <c r="H14" s="109"/>
    </row>
    <row r="15" spans="1:8">
      <c r="A15" s="112" t="str">
        <f>' B_Populations'!N8</f>
        <v>Asian</v>
      </c>
      <c r="B15" s="263">
        <f>'D_Year 1'!AO7</f>
        <v>0</v>
      </c>
      <c r="C15" s="263">
        <f>'E_Year 2'!AO7</f>
        <v>0</v>
      </c>
      <c r="D15" s="263">
        <f>'F_Year 3'!AO7</f>
        <v>0</v>
      </c>
      <c r="E15" s="263">
        <f>'G_Year 4'!AO7</f>
        <v>0</v>
      </c>
      <c r="F15" s="263">
        <f>'H_Year 5'!AO7</f>
        <v>0</v>
      </c>
      <c r="G15" s="263" t="e">
        <f>SUM('Tab L calculations'!J61:J63)</f>
        <v>#DIV/0!</v>
      </c>
      <c r="H15" s="109"/>
    </row>
    <row r="16" spans="1:8" ht="43.5">
      <c r="A16" s="270" t="str">
        <f>' B_Populations'!P8</f>
        <v>American Indian/Alaska Native</v>
      </c>
      <c r="B16" s="263">
        <f>'D_Year 1'!AP7</f>
        <v>0</v>
      </c>
      <c r="C16" s="263">
        <f>'E_Year 2'!AP7</f>
        <v>0</v>
      </c>
      <c r="D16" s="263">
        <f>'F_Year 3'!AP7</f>
        <v>0</v>
      </c>
      <c r="E16" s="263">
        <f>'G_Year 4'!AP7</f>
        <v>0</v>
      </c>
      <c r="F16" s="263">
        <f>'H_Year 5'!AP7</f>
        <v>0</v>
      </c>
      <c r="G16" s="263" t="e">
        <f>SUM('Tab L calculations'!J74:J76)</f>
        <v>#DIV/0!</v>
      </c>
      <c r="H16" s="271"/>
    </row>
    <row r="17" spans="1:8">
      <c r="A17" s="270" t="str">
        <f>' B_Populations'!R8</f>
        <v>Other</v>
      </c>
      <c r="B17" s="263">
        <f>'D_Year 1'!AQ7</f>
        <v>0</v>
      </c>
      <c r="C17" s="263">
        <f>'E_Year 2'!AQ7</f>
        <v>0</v>
      </c>
      <c r="D17" s="263">
        <f>'F_Year 3'!AQ7</f>
        <v>0</v>
      </c>
      <c r="E17" s="263">
        <f>'G_Year 4'!AQ7</f>
        <v>0</v>
      </c>
      <c r="F17" s="263">
        <f>'H_Year 5'!AQ7</f>
        <v>0</v>
      </c>
      <c r="G17" s="263" t="e">
        <f>SUM('Tab L calculations'!J87:J89)</f>
        <v>#DIV/0!</v>
      </c>
      <c r="H17" s="144"/>
    </row>
    <row r="18" spans="1:8" ht="15" thickBot="1"/>
    <row r="19" spans="1:8" ht="15" thickBot="1">
      <c r="A19" s="214" t="s">
        <v>213</v>
      </c>
      <c r="B19" s="215"/>
      <c r="C19" s="215"/>
      <c r="D19" s="215"/>
      <c r="E19" s="215"/>
      <c r="F19" s="215"/>
      <c r="G19" s="216"/>
      <c r="H19" s="107"/>
    </row>
    <row r="20" spans="1:8" ht="29.1">
      <c r="A20" s="105" t="s">
        <v>186</v>
      </c>
      <c r="B20" s="261">
        <f>' B_Populations'!D4</f>
        <v>0</v>
      </c>
      <c r="C20" s="261">
        <f>' B_Populations'!D22</f>
        <v>0</v>
      </c>
      <c r="D20" s="261">
        <f>' B_Populations'!D34</f>
        <v>0</v>
      </c>
      <c r="E20" s="261">
        <f>' B_Populations'!D46</f>
        <v>0</v>
      </c>
      <c r="F20" s="261">
        <f>' B_Populations'!D58</f>
        <v>0</v>
      </c>
      <c r="G20" s="150" t="s">
        <v>195</v>
      </c>
      <c r="H20" s="109"/>
    </row>
    <row r="21" spans="1:8">
      <c r="A21" s="112" t="str">
        <f>' B_Populations'!H8</f>
        <v>White-Not Hispanic</v>
      </c>
      <c r="B21" s="263">
        <f>'D_Year 1'!AL14</f>
        <v>0</v>
      </c>
      <c r="C21" s="263">
        <f>'E_Year 2'!AL14</f>
        <v>0</v>
      </c>
      <c r="D21" s="263">
        <f>'F_Year 3'!AL14</f>
        <v>0</v>
      </c>
      <c r="E21" s="263">
        <f>'G_Year 4'!AL14</f>
        <v>0</v>
      </c>
      <c r="F21" s="263">
        <f>'H_Year 5'!AL14</f>
        <v>0</v>
      </c>
      <c r="G21" s="263" t="e">
        <f>SUM('Tab L calculations'!J26:J28)</f>
        <v>#DIV/0!</v>
      </c>
      <c r="H21" s="109"/>
    </row>
    <row r="22" spans="1:8">
      <c r="A22" s="112" t="str">
        <f>' B_Populations'!J8</f>
        <v>Hispanic</v>
      </c>
      <c r="B22" s="263">
        <f>'D_Year 1'!AM14</f>
        <v>0</v>
      </c>
      <c r="C22" s="263">
        <f>'E_Year 2'!AM14</f>
        <v>0</v>
      </c>
      <c r="D22" s="263">
        <f>'F_Year 3'!AM14</f>
        <v>0</v>
      </c>
      <c r="E22" s="263">
        <f>'G_Year 4'!AM14</f>
        <v>0</v>
      </c>
      <c r="F22" s="263">
        <f>'H_Year 5'!AM14</f>
        <v>0</v>
      </c>
      <c r="G22" s="263" t="e">
        <f>SUM('Tab L calculations'!J39:J41)</f>
        <v>#DIV/0!</v>
      </c>
      <c r="H22" s="109"/>
    </row>
    <row r="23" spans="1:8">
      <c r="A23" s="112" t="str">
        <f>' B_Populations'!L8</f>
        <v>Black-Not Hispanic</v>
      </c>
      <c r="B23" s="263">
        <f>'D_Year 1'!AN14</f>
        <v>0</v>
      </c>
      <c r="C23" s="263">
        <f>'E_Year 2'!AN14</f>
        <v>0</v>
      </c>
      <c r="D23" s="263">
        <f>'F_Year 3'!AN14</f>
        <v>0</v>
      </c>
      <c r="E23" s="263">
        <f>'G_Year 4'!AN14</f>
        <v>0</v>
      </c>
      <c r="F23" s="263">
        <f>'H_Year 5'!AN14</f>
        <v>0</v>
      </c>
      <c r="G23" s="263" t="e">
        <f>SUM('Tab L calculations'!J52:J54)</f>
        <v>#DIV/0!</v>
      </c>
      <c r="H23" s="109"/>
    </row>
    <row r="24" spans="1:8">
      <c r="A24" s="112" t="str">
        <f>' B_Populations'!N8</f>
        <v>Asian</v>
      </c>
      <c r="B24" s="263">
        <f>'D_Year 1'!AO14</f>
        <v>0</v>
      </c>
      <c r="C24" s="263">
        <f>'E_Year 2'!AO14</f>
        <v>0</v>
      </c>
      <c r="D24" s="263">
        <f>'F_Year 3'!AO14</f>
        <v>0</v>
      </c>
      <c r="E24" s="263">
        <f>'G_Year 4'!AO14</f>
        <v>0</v>
      </c>
      <c r="F24" s="263">
        <f>'H_Year 5'!AO14</f>
        <v>0</v>
      </c>
      <c r="G24" s="263" t="e">
        <f>SUM('Tab L calculations'!J65:J67)</f>
        <v>#DIV/0!</v>
      </c>
      <c r="H24" s="109"/>
    </row>
    <row r="25" spans="1:8" ht="41.45" customHeight="1">
      <c r="A25" s="270" t="str">
        <f>' B_Populations'!P8</f>
        <v>American Indian/Alaska Native</v>
      </c>
      <c r="B25" s="263">
        <f>'D_Year 1'!AP14</f>
        <v>0</v>
      </c>
      <c r="C25" s="263">
        <f>'E_Year 2'!AP14</f>
        <v>0</v>
      </c>
      <c r="D25" s="263">
        <f>'F_Year 3'!AP14</f>
        <v>0</v>
      </c>
      <c r="E25" s="263">
        <f>'G_Year 4'!AP14</f>
        <v>0</v>
      </c>
      <c r="F25" s="263">
        <f>'H_Year 5'!AP14</f>
        <v>0</v>
      </c>
      <c r="G25" s="263" t="e">
        <f>SUM('Tab L calculations'!J78:J80)</f>
        <v>#DIV/0!</v>
      </c>
      <c r="H25" s="109"/>
    </row>
    <row r="26" spans="1:8">
      <c r="A26" s="270" t="str">
        <f>' B_Populations'!R8</f>
        <v>Other</v>
      </c>
      <c r="B26" s="263">
        <f>'D_Year 1'!AQ14</f>
        <v>0</v>
      </c>
      <c r="C26" s="263">
        <f>'E_Year 2'!AQ14</f>
        <v>0</v>
      </c>
      <c r="D26" s="263">
        <f>'F_Year 3'!AQ14</f>
        <v>0</v>
      </c>
      <c r="E26" s="263">
        <f>'G_Year 4'!AQ14</f>
        <v>0</v>
      </c>
      <c r="F26" s="263">
        <f>'H_Year 5'!AQ14</f>
        <v>0</v>
      </c>
      <c r="G26" s="263" t="e">
        <f>SUM('Tab L calculations'!J91:J93)</f>
        <v>#DIV/0!</v>
      </c>
      <c r="H26" s="271"/>
    </row>
    <row r="27" spans="1:8" ht="15" thickBot="1"/>
    <row r="28" spans="1:8" ht="15" thickBot="1">
      <c r="A28" s="211" t="s">
        <v>214</v>
      </c>
      <c r="B28" s="212"/>
      <c r="C28" s="212"/>
      <c r="D28" s="212"/>
      <c r="E28" s="212"/>
      <c r="F28" s="212"/>
      <c r="G28" s="213"/>
      <c r="H28" s="107"/>
    </row>
    <row r="29" spans="1:8" ht="29.1">
      <c r="A29" s="105" t="s">
        <v>186</v>
      </c>
      <c r="B29" s="261">
        <f>' B_Populations'!D4</f>
        <v>0</v>
      </c>
      <c r="C29" s="261">
        <f>' B_Populations'!D22</f>
        <v>0</v>
      </c>
      <c r="D29" s="261">
        <f>' B_Populations'!D34</f>
        <v>0</v>
      </c>
      <c r="E29" s="261">
        <f>' B_Populations'!D46</f>
        <v>0</v>
      </c>
      <c r="F29" s="261">
        <f>' B_Populations'!D58</f>
        <v>0</v>
      </c>
      <c r="G29" s="150" t="s">
        <v>195</v>
      </c>
      <c r="H29" s="109"/>
    </row>
    <row r="30" spans="1:8">
      <c r="A30" s="112" t="str">
        <f>' B_Populations'!H8</f>
        <v>White-Not Hispanic</v>
      </c>
      <c r="B30" s="263">
        <f>'D_Year 1'!AL21</f>
        <v>0</v>
      </c>
      <c r="C30" s="263">
        <f>'E_Year 2'!AL21</f>
        <v>0</v>
      </c>
      <c r="D30" s="263">
        <f>'F_Year 3'!AL21</f>
        <v>0</v>
      </c>
      <c r="E30" s="263">
        <f>'G_Year 4'!AL21</f>
        <v>0</v>
      </c>
      <c r="F30" s="263">
        <f>'H_Year 5'!AL21</f>
        <v>0</v>
      </c>
      <c r="G30" s="263" t="e">
        <f>SUM('Tab L calculations'!J30:J32)</f>
        <v>#DIV/0!</v>
      </c>
      <c r="H30" s="109"/>
    </row>
    <row r="31" spans="1:8">
      <c r="A31" s="112" t="str">
        <f>' B_Populations'!J8</f>
        <v>Hispanic</v>
      </c>
      <c r="B31" s="263">
        <f>'D_Year 1'!AM21</f>
        <v>0</v>
      </c>
      <c r="C31" s="263">
        <f>'E_Year 2'!AM21</f>
        <v>0</v>
      </c>
      <c r="D31" s="263">
        <f>'F_Year 3'!AM21</f>
        <v>0</v>
      </c>
      <c r="E31" s="263">
        <f>'G_Year 4'!AM21</f>
        <v>0</v>
      </c>
      <c r="F31" s="263">
        <f>'H_Year 5'!AM21</f>
        <v>0</v>
      </c>
      <c r="G31" s="263" t="e">
        <f>SUM('Tab L calculations'!J43:J45)</f>
        <v>#DIV/0!</v>
      </c>
      <c r="H31" s="109"/>
    </row>
    <row r="32" spans="1:8">
      <c r="A32" s="112" t="str">
        <f>' B_Populations'!L8</f>
        <v>Black-Not Hispanic</v>
      </c>
      <c r="B32" s="263">
        <f>'D_Year 1'!AN21</f>
        <v>0</v>
      </c>
      <c r="C32" s="263">
        <f>'E_Year 2'!AN21</f>
        <v>0</v>
      </c>
      <c r="D32" s="263">
        <f>'F_Year 3'!AN21</f>
        <v>0</v>
      </c>
      <c r="E32" s="263">
        <f>'G_Year 4'!AN21</f>
        <v>0</v>
      </c>
      <c r="F32" s="263">
        <f>'H_Year 5'!AN21</f>
        <v>0</v>
      </c>
      <c r="G32" s="263" t="e">
        <f>SUM('Tab L calculations'!J56:J58)</f>
        <v>#DIV/0!</v>
      </c>
      <c r="H32" s="109"/>
    </row>
    <row r="33" spans="1:8">
      <c r="A33" s="112" t="str">
        <f>' B_Populations'!N8</f>
        <v>Asian</v>
      </c>
      <c r="B33" s="263">
        <f>'D_Year 1'!AO21</f>
        <v>0</v>
      </c>
      <c r="C33" s="263">
        <f>'E_Year 2'!AO21</f>
        <v>0</v>
      </c>
      <c r="D33" s="263">
        <f>'F_Year 3'!AO21</f>
        <v>0</v>
      </c>
      <c r="E33" s="263">
        <f>'G_Year 4'!AO21</f>
        <v>0</v>
      </c>
      <c r="F33" s="263">
        <f>'H_Year 5'!AO21</f>
        <v>0</v>
      </c>
      <c r="G33" s="263" t="e">
        <f>SUM('Tab L calculations'!J69:J71)</f>
        <v>#DIV/0!</v>
      </c>
      <c r="H33" s="109"/>
    </row>
    <row r="34" spans="1:8" ht="39.950000000000003" customHeight="1">
      <c r="A34" s="270" t="str">
        <f>' B_Populations'!P8</f>
        <v>American Indian/Alaska Native</v>
      </c>
      <c r="B34" s="263">
        <f>'D_Year 1'!AP21</f>
        <v>0</v>
      </c>
      <c r="C34" s="263">
        <f>'E_Year 2'!AP21</f>
        <v>0</v>
      </c>
      <c r="D34" s="263">
        <f>'F_Year 3'!AP21</f>
        <v>0</v>
      </c>
      <c r="E34" s="263">
        <f>'G_Year 4'!AP21</f>
        <v>0</v>
      </c>
      <c r="F34" s="263">
        <f>'H_Year 5'!AP21</f>
        <v>0</v>
      </c>
      <c r="G34" s="263" t="e">
        <f>SUM('Tab L calculations'!J82:J84)</f>
        <v>#DIV/0!</v>
      </c>
      <c r="H34" s="109"/>
    </row>
    <row r="35" spans="1:8">
      <c r="A35" s="270" t="str">
        <f>' B_Populations'!R8</f>
        <v>Other</v>
      </c>
      <c r="B35" s="263">
        <f>'D_Year 1'!AQ21</f>
        <v>0</v>
      </c>
      <c r="C35" s="263">
        <f>'E_Year 2'!AQ21</f>
        <v>0</v>
      </c>
      <c r="D35" s="263">
        <f>'F_Year 3'!AQ21</f>
        <v>0</v>
      </c>
      <c r="E35" s="263">
        <f>'G_Year 4'!AQ21</f>
        <v>0</v>
      </c>
      <c r="F35" s="263">
        <f>'H_Year 5'!AQ21</f>
        <v>0</v>
      </c>
      <c r="G35" s="263" t="e">
        <f>SUM('Tab L calculations'!J95:J97)</f>
        <v>#DIV/0!</v>
      </c>
      <c r="H35" s="271"/>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topLeftCell="A111" workbookViewId="0">
      <selection activeCell="J126" sqref="J126"/>
    </sheetView>
  </sheetViews>
  <sheetFormatPr defaultRowHeight="12.6"/>
  <cols>
    <col min="1" max="1" width="12.85546875" style="140" customWidth="1"/>
    <col min="2" max="6" width="14.5703125" customWidth="1"/>
    <col min="7" max="7" width="12.140625" style="140" customWidth="1"/>
    <col min="8" max="9" width="12.42578125" style="140" customWidth="1"/>
    <col min="10" max="10" width="19" style="140" customWidth="1"/>
  </cols>
  <sheetData>
    <row r="1" spans="1:10" ht="39">
      <c r="A1" s="46" t="s">
        <v>162</v>
      </c>
    </row>
    <row r="2" spans="1:10">
      <c r="A2" s="13">
        <v>0.52250099999999999</v>
      </c>
    </row>
    <row r="3" spans="1:10">
      <c r="A3" s="13">
        <v>0.35479699999999997</v>
      </c>
    </row>
    <row r="4" spans="1:10">
      <c r="A4" s="13">
        <v>0.12270200000000001</v>
      </c>
    </row>
    <row r="5" spans="1:10">
      <c r="A5" s="145"/>
    </row>
    <row r="6" spans="1:10" s="1" customFormat="1" ht="26.1">
      <c r="A6" s="149" t="s">
        <v>215</v>
      </c>
      <c r="B6" s="1" t="s">
        <v>216</v>
      </c>
      <c r="C6" s="1" t="s">
        <v>217</v>
      </c>
      <c r="D6" s="1" t="s">
        <v>218</v>
      </c>
      <c r="E6" s="1" t="s">
        <v>219</v>
      </c>
      <c r="F6" s="1" t="s">
        <v>220</v>
      </c>
      <c r="G6" s="2" t="s">
        <v>221</v>
      </c>
      <c r="H6" s="2" t="s">
        <v>222</v>
      </c>
      <c r="I6" s="2" t="s">
        <v>223</v>
      </c>
      <c r="J6" s="2" t="s">
        <v>224</v>
      </c>
    </row>
    <row r="7" spans="1:10">
      <c r="A7" s="140" t="str">
        <f>' B_Populations'!A9</f>
        <v>65-74</v>
      </c>
      <c r="B7">
        <f>'D_Year 1'!C4</f>
        <v>0</v>
      </c>
      <c r="C7">
        <f>'E_Year 2'!C4</f>
        <v>0</v>
      </c>
      <c r="D7">
        <f>'F_Year 3'!C4</f>
        <v>0</v>
      </c>
      <c r="E7">
        <f>'G_Year 4'!C4</f>
        <v>0</v>
      </c>
      <c r="F7">
        <f>'H_Year 5'!C4</f>
        <v>0</v>
      </c>
      <c r="G7" s="140">
        <f t="shared" ref="G7:G9" si="0">SUM(B7:F7)</f>
        <v>0</v>
      </c>
      <c r="H7" s="141">
        <f>SUM(' B_Populations'!B63,' B_Populations'!B51,' B_Populations'!B39,' B_Populations'!B27,' B_Populations'!B9)</f>
        <v>0</v>
      </c>
      <c r="I7" s="140" t="e">
        <f t="shared" ref="I7:I9" si="1">(G7/H7)*100000</f>
        <v>#DIV/0!</v>
      </c>
      <c r="J7" s="140" t="e">
        <f>I7*A2</f>
        <v>#DIV/0!</v>
      </c>
    </row>
    <row r="8" spans="1:10">
      <c r="A8" s="140" t="str">
        <f>' B_Populations'!A10</f>
        <v>75-84</v>
      </c>
      <c r="B8">
        <f>'D_Year 1'!C5</f>
        <v>0</v>
      </c>
      <c r="C8">
        <f>'E_Year 2'!C5</f>
        <v>0</v>
      </c>
      <c r="D8">
        <f>'F_Year 3'!C5</f>
        <v>0</v>
      </c>
      <c r="E8">
        <f>'G_Year 4'!C5</f>
        <v>0</v>
      </c>
      <c r="F8">
        <f>'H_Year 5'!C5</f>
        <v>0</v>
      </c>
      <c r="G8" s="140">
        <f t="shared" si="0"/>
        <v>0</v>
      </c>
      <c r="H8" s="141">
        <f>SUM(' B_Populations'!B10,' B_Populations'!B28,' B_Populations'!B40,' B_Populations'!B52,' B_Populations'!B64)</f>
        <v>0</v>
      </c>
      <c r="I8" s="140" t="e">
        <f t="shared" si="1"/>
        <v>#DIV/0!</v>
      </c>
      <c r="J8" s="140" t="e">
        <f>I8*A3</f>
        <v>#DIV/0!</v>
      </c>
    </row>
    <row r="9" spans="1:10">
      <c r="A9" s="140" t="str">
        <f>' B_Populations'!A11</f>
        <v>85+</v>
      </c>
      <c r="B9">
        <f>'D_Year 1'!C6</f>
        <v>0</v>
      </c>
      <c r="C9">
        <f>'E_Year 2'!C6</f>
        <v>0</v>
      </c>
      <c r="D9">
        <f>'F_Year 3'!C6</f>
        <v>0</v>
      </c>
      <c r="E9">
        <f>'G_Year 4'!C6</f>
        <v>0</v>
      </c>
      <c r="F9">
        <f>'H_Year 5'!C6</f>
        <v>0</v>
      </c>
      <c r="G9" s="140">
        <f t="shared" si="0"/>
        <v>0</v>
      </c>
      <c r="H9" s="141">
        <f>SUM(' B_Populations'!B65,' B_Populations'!B53,' B_Populations'!B41,' B_Populations'!B29,' B_Populations'!B11)</f>
        <v>0</v>
      </c>
      <c r="I9" s="140" t="e">
        <f t="shared" si="1"/>
        <v>#DIV/0!</v>
      </c>
      <c r="J9" s="140" t="e">
        <f>I9*A4</f>
        <v>#DIV/0!</v>
      </c>
    </row>
    <row r="10" spans="1:10">
      <c r="A10" s="146"/>
      <c r="B10" s="120"/>
      <c r="C10" s="120"/>
      <c r="D10" s="120"/>
      <c r="E10" s="120"/>
      <c r="F10" s="120"/>
      <c r="G10" s="146"/>
      <c r="H10" s="147"/>
      <c r="I10" s="146"/>
      <c r="J10" s="146"/>
    </row>
    <row r="11" spans="1:10" ht="39">
      <c r="A11" s="149" t="s">
        <v>225</v>
      </c>
      <c r="B11" s="1" t="s">
        <v>226</v>
      </c>
      <c r="C11" s="1" t="s">
        <v>227</v>
      </c>
      <c r="D11" s="1" t="s">
        <v>228</v>
      </c>
      <c r="E11" s="1" t="s">
        <v>229</v>
      </c>
      <c r="F11" s="1" t="s">
        <v>230</v>
      </c>
      <c r="G11" s="2" t="s">
        <v>231</v>
      </c>
      <c r="H11" s="2" t="s">
        <v>222</v>
      </c>
      <c r="I11" s="2" t="s">
        <v>223</v>
      </c>
      <c r="J11" s="2" t="s">
        <v>224</v>
      </c>
    </row>
    <row r="12" spans="1:10">
      <c r="A12" s="140" t="str">
        <f>' B_Populations'!A9</f>
        <v>65-74</v>
      </c>
      <c r="B12">
        <f>'D_Year 1'!C11</f>
        <v>0</v>
      </c>
      <c r="C12">
        <f>'E_Year 2'!C11</f>
        <v>0</v>
      </c>
      <c r="D12">
        <f>'F_Year 3'!C11</f>
        <v>0</v>
      </c>
      <c r="E12">
        <f>'G_Year 4'!C11</f>
        <v>0</v>
      </c>
      <c r="F12">
        <f>'H_Year 5'!C11</f>
        <v>0</v>
      </c>
      <c r="G12" s="140">
        <f>SUM(B12:F12)</f>
        <v>0</v>
      </c>
      <c r="H12" s="141">
        <f>SUM(' B_Populations'!B9,' B_Populations'!B27,' B_Populations'!B39,' B_Populations'!B51,' B_Populations'!B63)</f>
        <v>0</v>
      </c>
      <c r="I12" s="140" t="e">
        <f>(G12/H12)*100000</f>
        <v>#DIV/0!</v>
      </c>
      <c r="J12" s="140" t="e">
        <f>I12*A2</f>
        <v>#DIV/0!</v>
      </c>
    </row>
    <row r="13" spans="1:10">
      <c r="A13" s="142" t="str">
        <f>' B_Populations'!A10</f>
        <v>75-84</v>
      </c>
      <c r="B13">
        <f>'D_Year 1'!C12</f>
        <v>0</v>
      </c>
      <c r="C13">
        <f>'E_Year 2'!C12</f>
        <v>0</v>
      </c>
      <c r="D13">
        <f>'F_Year 3'!C12</f>
        <v>0</v>
      </c>
      <c r="E13">
        <f>'G_Year 4'!C12</f>
        <v>0</v>
      </c>
      <c r="F13">
        <f>'H_Year 5'!C12</f>
        <v>0</v>
      </c>
      <c r="G13" s="140">
        <f>SUM(B13:F13)</f>
        <v>0</v>
      </c>
      <c r="H13" s="141">
        <f>SUM(' B_Populations'!B10,' B_Populations'!B28,' B_Populations'!B40,' B_Populations'!B52,' B_Populations'!B64)</f>
        <v>0</v>
      </c>
      <c r="I13" s="140" t="e">
        <f>(G13/H13)*100000</f>
        <v>#DIV/0!</v>
      </c>
      <c r="J13" s="140" t="e">
        <f>I13*A3</f>
        <v>#DIV/0!</v>
      </c>
    </row>
    <row r="14" spans="1:10">
      <c r="A14" s="142" t="str">
        <f>' B_Populations'!A11</f>
        <v>85+</v>
      </c>
      <c r="B14">
        <f>'D_Year 1'!C13</f>
        <v>0</v>
      </c>
      <c r="C14">
        <f>'E_Year 2'!C13</f>
        <v>0</v>
      </c>
      <c r="D14">
        <f>'F_Year 3'!C13</f>
        <v>0</v>
      </c>
      <c r="E14">
        <f>'G_Year 4'!C13</f>
        <v>0</v>
      </c>
      <c r="F14">
        <f>'H_Year 5'!C13</f>
        <v>0</v>
      </c>
      <c r="G14" s="140">
        <f>SUM(B14:F14)</f>
        <v>0</v>
      </c>
      <c r="H14" s="141">
        <f>SUM(' B_Populations'!B65,' B_Populations'!B53,' B_Populations'!B41,' B_Populations'!B29,' B_Populations'!B11)</f>
        <v>0</v>
      </c>
      <c r="I14" s="140" t="e">
        <f>(G14/H14)*100000</f>
        <v>#DIV/0!</v>
      </c>
      <c r="J14" s="140" t="e">
        <f>I14*A4</f>
        <v>#DIV/0!</v>
      </c>
    </row>
    <row r="15" spans="1:10">
      <c r="A15" s="146"/>
      <c r="B15" s="120"/>
      <c r="C15" s="120"/>
      <c r="D15" s="120"/>
      <c r="E15" s="120"/>
      <c r="F15" s="120"/>
      <c r="G15" s="146"/>
      <c r="H15" s="146"/>
      <c r="I15" s="146"/>
      <c r="J15" s="146"/>
    </row>
    <row r="16" spans="1:10" ht="26.1">
      <c r="A16" s="149" t="s">
        <v>232</v>
      </c>
      <c r="B16" s="1" t="s">
        <v>233</v>
      </c>
      <c r="C16" s="1" t="s">
        <v>234</v>
      </c>
      <c r="D16" s="1" t="s">
        <v>235</v>
      </c>
      <c r="E16" s="1" t="s">
        <v>236</v>
      </c>
      <c r="F16" s="1" t="s">
        <v>237</v>
      </c>
      <c r="G16" s="2" t="s">
        <v>238</v>
      </c>
      <c r="H16" s="2" t="s">
        <v>222</v>
      </c>
      <c r="I16" s="2" t="s">
        <v>223</v>
      </c>
      <c r="J16" s="2" t="s">
        <v>224</v>
      </c>
    </row>
    <row r="17" spans="1:10">
      <c r="A17" s="140" t="str">
        <f>' B_Populations'!A9</f>
        <v>65-74</v>
      </c>
      <c r="B17">
        <f>'D_Year 1'!C18</f>
        <v>0</v>
      </c>
      <c r="C17">
        <f>'E_Year 2'!C18</f>
        <v>0</v>
      </c>
      <c r="D17">
        <f>'F_Year 3'!C18</f>
        <v>0</v>
      </c>
      <c r="E17">
        <f>'G_Year 4'!C18</f>
        <v>0</v>
      </c>
      <c r="F17">
        <f>'H_Year 5'!C18</f>
        <v>0</v>
      </c>
      <c r="G17" s="140">
        <f>SUM(B17:F17)</f>
        <v>0</v>
      </c>
      <c r="H17" s="141">
        <f>SUM(' B_Populations'!B63,' B_Populations'!B51,' B_Populations'!B39,' B_Populations'!B27,' B_Populations'!B9)</f>
        <v>0</v>
      </c>
      <c r="I17" s="140" t="e">
        <f>(G17/H17)*100000</f>
        <v>#DIV/0!</v>
      </c>
      <c r="J17" s="140" t="e">
        <f>I17*A2</f>
        <v>#DIV/0!</v>
      </c>
    </row>
    <row r="18" spans="1:10">
      <c r="A18" s="142" t="str">
        <f>' B_Populations'!A10</f>
        <v>75-84</v>
      </c>
      <c r="B18">
        <f>'D_Year 1'!C19</f>
        <v>0</v>
      </c>
      <c r="C18">
        <f>'E_Year 2'!C19</f>
        <v>0</v>
      </c>
      <c r="D18">
        <f>'F_Year 3'!C19</f>
        <v>0</v>
      </c>
      <c r="E18">
        <f>'G_Year 4'!C19</f>
        <v>0</v>
      </c>
      <c r="F18">
        <f>'H_Year 5'!C19</f>
        <v>0</v>
      </c>
      <c r="G18" s="140">
        <f>SUM(B18:F18)</f>
        <v>0</v>
      </c>
      <c r="H18" s="141">
        <f>SUM(' B_Populations'!B10,' B_Populations'!B28,' B_Populations'!B40,' B_Populations'!B52,' B_Populations'!B64)</f>
        <v>0</v>
      </c>
      <c r="I18" s="140" t="e">
        <f>(G18/H18)*100000</f>
        <v>#DIV/0!</v>
      </c>
      <c r="J18" s="140" t="e">
        <f>I18*A3</f>
        <v>#DIV/0!</v>
      </c>
    </row>
    <row r="19" spans="1:10">
      <c r="A19" s="142" t="str">
        <f>' B_Populations'!A11</f>
        <v>85+</v>
      </c>
      <c r="B19">
        <f>'D_Year 1'!C20</f>
        <v>0</v>
      </c>
      <c r="C19">
        <f>'E_Year 2'!C20</f>
        <v>0</v>
      </c>
      <c r="D19">
        <f>'F_Year 3'!C20</f>
        <v>0</v>
      </c>
      <c r="E19">
        <f>'G_Year 4'!C20</f>
        <v>0</v>
      </c>
      <c r="F19">
        <f>'H_Year 5'!C20</f>
        <v>0</v>
      </c>
      <c r="G19" s="140">
        <f>SUM(B19:F19)</f>
        <v>0</v>
      </c>
      <c r="H19" s="141">
        <f>SUM(' B_Populations'!B65,' B_Populations'!B53,' B_Populations'!B41,' B_Populations'!B29,' B_Populations'!B11)</f>
        <v>0</v>
      </c>
      <c r="I19" s="140" t="e">
        <f>(G19/H19)*100000</f>
        <v>#DIV/0!</v>
      </c>
      <c r="J19" s="140" t="e">
        <f>I19*A4</f>
        <v>#DIV/0!</v>
      </c>
    </row>
    <row r="20" spans="1:10">
      <c r="A20" s="146"/>
      <c r="B20" s="120"/>
      <c r="C20" s="120"/>
      <c r="D20" s="120"/>
      <c r="E20" s="120"/>
      <c r="F20" s="120"/>
      <c r="G20" s="146"/>
      <c r="H20" s="146"/>
      <c r="I20" s="146"/>
      <c r="J20" s="146"/>
    </row>
    <row r="21" spans="1:10" ht="26.1">
      <c r="A21" s="149" t="str">
        <f>' B_Populations'!H8</f>
        <v>White-Not Hispanic</v>
      </c>
      <c r="B21" s="1" t="s">
        <v>216</v>
      </c>
      <c r="C21" s="1" t="s">
        <v>217</v>
      </c>
      <c r="D21" s="1" t="s">
        <v>218</v>
      </c>
      <c r="E21" s="1" t="s">
        <v>219</v>
      </c>
      <c r="F21" s="1" t="s">
        <v>220</v>
      </c>
      <c r="G21" s="2" t="s">
        <v>221</v>
      </c>
      <c r="H21" s="2" t="s">
        <v>222</v>
      </c>
      <c r="I21" s="2" t="s">
        <v>223</v>
      </c>
      <c r="J21" s="2" t="s">
        <v>224</v>
      </c>
    </row>
    <row r="22" spans="1:10">
      <c r="A22" s="140" t="s">
        <v>110</v>
      </c>
      <c r="B22">
        <f>'D_Year 1'!F4</f>
        <v>0</v>
      </c>
      <c r="C22">
        <f>'E_Year 2'!F4</f>
        <v>0</v>
      </c>
      <c r="D22">
        <f>'F_Year 3'!F4</f>
        <v>0</v>
      </c>
      <c r="E22">
        <f>'G_Year 4'!F4</f>
        <v>0</v>
      </c>
      <c r="F22">
        <f>'H_Year 5'!F4</f>
        <v>0</v>
      </c>
      <c r="G22" s="140">
        <f>SUM(B22:F22)</f>
        <v>0</v>
      </c>
      <c r="H22" s="141">
        <f>SUM(' B_Populations'!H9,' B_Populations'!H27,' B_Populations'!H39,' B_Populations'!H51,' B_Populations'!H63)</f>
        <v>0</v>
      </c>
      <c r="I22" s="140" t="e">
        <f>(G22/H22)*100000</f>
        <v>#DIV/0!</v>
      </c>
      <c r="J22" s="140" t="e">
        <f>I22*A2</f>
        <v>#DIV/0!</v>
      </c>
    </row>
    <row r="23" spans="1:10">
      <c r="A23" s="140" t="s">
        <v>111</v>
      </c>
      <c r="B23">
        <f>'D_Year 1'!F5</f>
        <v>0</v>
      </c>
      <c r="C23">
        <f>'E_Year 2'!F5</f>
        <v>0</v>
      </c>
      <c r="D23">
        <f>'F_Year 3'!F5</f>
        <v>0</v>
      </c>
      <c r="E23">
        <f>'G_Year 4'!F5</f>
        <v>0</v>
      </c>
      <c r="F23">
        <f>'H_Year 5'!F5</f>
        <v>0</v>
      </c>
      <c r="G23" s="140">
        <f>SUM(B23:F23)</f>
        <v>0</v>
      </c>
      <c r="H23" s="141">
        <f>SUM(' B_Populations'!H64,' B_Populations'!H52,' B_Populations'!H40,' B_Populations'!H28,' B_Populations'!H10)</f>
        <v>0</v>
      </c>
      <c r="I23" s="140" t="e">
        <f>(G23/H23)*100000</f>
        <v>#DIV/0!</v>
      </c>
      <c r="J23" s="140" t="e">
        <f>I23*A3</f>
        <v>#DIV/0!</v>
      </c>
    </row>
    <row r="24" spans="1:10">
      <c r="A24" s="140" t="s">
        <v>112</v>
      </c>
      <c r="B24">
        <f>'D_Year 1'!F6</f>
        <v>0</v>
      </c>
      <c r="C24">
        <f>'E_Year 2'!F6</f>
        <v>0</v>
      </c>
      <c r="D24">
        <f>'F_Year 3'!F6</f>
        <v>0</v>
      </c>
      <c r="E24">
        <f>'G_Year 4'!F6</f>
        <v>0</v>
      </c>
      <c r="F24">
        <f>'H_Year 5'!F6</f>
        <v>0</v>
      </c>
      <c r="G24" s="140">
        <f>SUM(B24:F24)</f>
        <v>0</v>
      </c>
      <c r="H24" s="141">
        <f>SUM(' B_Populations'!H11,' B_Populations'!H29,' B_Populations'!H41,' B_Populations'!H53,' B_Populations'!H65)</f>
        <v>0</v>
      </c>
      <c r="I24" s="140" t="e">
        <f>(G24/H24)*100000</f>
        <v>#DIV/0!</v>
      </c>
      <c r="J24" s="140" t="e">
        <f>I24*A4</f>
        <v>#DIV/0!</v>
      </c>
    </row>
    <row r="25" spans="1:10" ht="39">
      <c r="B25" s="1" t="s">
        <v>226</v>
      </c>
      <c r="C25" s="1" t="s">
        <v>227</v>
      </c>
      <c r="D25" s="1" t="s">
        <v>228</v>
      </c>
      <c r="E25" s="1" t="s">
        <v>229</v>
      </c>
      <c r="F25" s="1" t="s">
        <v>230</v>
      </c>
      <c r="G25" s="2" t="s">
        <v>231</v>
      </c>
      <c r="H25" s="2" t="s">
        <v>222</v>
      </c>
      <c r="I25" s="2" t="s">
        <v>223</v>
      </c>
      <c r="J25" s="2" t="s">
        <v>224</v>
      </c>
    </row>
    <row r="26" spans="1:10">
      <c r="A26" s="140" t="s">
        <v>110</v>
      </c>
      <c r="B26">
        <f>'D_Year 1'!F11</f>
        <v>0</v>
      </c>
      <c r="C26">
        <f>'E_Year 2'!F11</f>
        <v>0</v>
      </c>
      <c r="D26">
        <f>'F_Year 3'!F11</f>
        <v>0</v>
      </c>
      <c r="E26">
        <f>'G_Year 4'!F11</f>
        <v>0</v>
      </c>
      <c r="F26">
        <f>'H_Year 5'!F11</f>
        <v>0</v>
      </c>
      <c r="G26" s="140">
        <f>SUM(B26:F26)</f>
        <v>0</v>
      </c>
      <c r="H26" s="141">
        <f>SUM(' B_Populations'!H9,' B_Populations'!H27,' B_Populations'!H39,' B_Populations'!H51,' B_Populations'!H63)</f>
        <v>0</v>
      </c>
      <c r="I26" s="140" t="e">
        <f>(G26/H26)*100000</f>
        <v>#DIV/0!</v>
      </c>
      <c r="J26" s="140" t="e">
        <f>I26*A2</f>
        <v>#DIV/0!</v>
      </c>
    </row>
    <row r="27" spans="1:10">
      <c r="A27" s="140" t="s">
        <v>111</v>
      </c>
      <c r="B27">
        <f>'D_Year 1'!F12</f>
        <v>0</v>
      </c>
      <c r="C27">
        <f>'E_Year 2'!F12</f>
        <v>0</v>
      </c>
      <c r="D27">
        <f>'F_Year 3'!F12</f>
        <v>0</v>
      </c>
      <c r="E27">
        <f>'G_Year 4'!F12</f>
        <v>0</v>
      </c>
      <c r="F27">
        <f>'H_Year 5'!F12</f>
        <v>0</v>
      </c>
      <c r="G27" s="140">
        <f t="shared" ref="G27:G28" si="2">SUM(B27:F27)</f>
        <v>0</v>
      </c>
      <c r="H27" s="141">
        <f>SUM(' B_Populations'!H64,' B_Populations'!H52,' B_Populations'!H40,' B_Populations'!H28,' B_Populations'!H10)</f>
        <v>0</v>
      </c>
      <c r="I27" s="140" t="e">
        <f>(G27/H27)*100000</f>
        <v>#DIV/0!</v>
      </c>
      <c r="J27" s="140" t="e">
        <f>I27*A3</f>
        <v>#DIV/0!</v>
      </c>
    </row>
    <row r="28" spans="1:10">
      <c r="A28" s="140" t="s">
        <v>112</v>
      </c>
      <c r="B28">
        <f>'D_Year 1'!F13</f>
        <v>0</v>
      </c>
      <c r="C28">
        <f>'E_Year 2'!F13</f>
        <v>0</v>
      </c>
      <c r="D28">
        <f>'F_Year 3'!F13</f>
        <v>0</v>
      </c>
      <c r="E28">
        <f>'G_Year 4'!F13</f>
        <v>0</v>
      </c>
      <c r="F28">
        <f>'H_Year 5'!F13</f>
        <v>0</v>
      </c>
      <c r="G28" s="140">
        <f t="shared" si="2"/>
        <v>0</v>
      </c>
      <c r="H28" s="141">
        <f>SUM(' B_Populations'!H11,' B_Populations'!H29,' B_Populations'!H41,' B_Populations'!H53,' B_Populations'!H65)</f>
        <v>0</v>
      </c>
      <c r="I28" s="140" t="e">
        <f>(G28/H28)*100000</f>
        <v>#DIV/0!</v>
      </c>
      <c r="J28" s="140" t="e">
        <f>I28*A4</f>
        <v>#DIV/0!</v>
      </c>
    </row>
    <row r="29" spans="1:10" ht="26.1">
      <c r="B29" s="1" t="s">
        <v>233</v>
      </c>
      <c r="C29" s="1" t="s">
        <v>234</v>
      </c>
      <c r="D29" s="1" t="s">
        <v>235</v>
      </c>
      <c r="E29" s="1" t="s">
        <v>236</v>
      </c>
      <c r="F29" s="1" t="s">
        <v>237</v>
      </c>
      <c r="G29" s="2" t="s">
        <v>238</v>
      </c>
      <c r="H29" s="148" t="s">
        <v>222</v>
      </c>
      <c r="I29" s="2" t="s">
        <v>223</v>
      </c>
      <c r="J29" s="2" t="s">
        <v>224</v>
      </c>
    </row>
    <row r="30" spans="1:10">
      <c r="A30" s="140" t="s">
        <v>110</v>
      </c>
      <c r="B30">
        <f>'D_Year 1'!F18</f>
        <v>0</v>
      </c>
      <c r="C30">
        <f>'E_Year 2'!F18</f>
        <v>0</v>
      </c>
      <c r="D30">
        <f>'F_Year 3'!F18</f>
        <v>0</v>
      </c>
      <c r="E30">
        <f>'G_Year 4'!F18</f>
        <v>0</v>
      </c>
      <c r="F30">
        <f>'H_Year 5'!F18</f>
        <v>0</v>
      </c>
      <c r="G30" s="140">
        <f>SUM(B30:F30)</f>
        <v>0</v>
      </c>
      <c r="H30" s="141">
        <f>SUM(' B_Populations'!H9,' B_Populations'!H27,' B_Populations'!H39,' B_Populations'!H51,' B_Populations'!H63)</f>
        <v>0</v>
      </c>
      <c r="I30" s="140" t="e">
        <f>(G30/H30)*100000</f>
        <v>#DIV/0!</v>
      </c>
      <c r="J30" s="140" t="e">
        <f>I30*A2</f>
        <v>#DIV/0!</v>
      </c>
    </row>
    <row r="31" spans="1:10">
      <c r="A31" s="140" t="s">
        <v>111</v>
      </c>
      <c r="B31">
        <f>'D_Year 1'!F19</f>
        <v>0</v>
      </c>
      <c r="C31">
        <f>'E_Year 2'!F19</f>
        <v>0</v>
      </c>
      <c r="D31">
        <f>'F_Year 3'!F19</f>
        <v>0</v>
      </c>
      <c r="E31">
        <f>'G_Year 4'!F19</f>
        <v>0</v>
      </c>
      <c r="F31">
        <f>'H_Year 5'!F19</f>
        <v>0</v>
      </c>
      <c r="G31" s="140">
        <f t="shared" ref="G31:G32" si="3">SUM(B31:F31)</f>
        <v>0</v>
      </c>
      <c r="H31" s="141">
        <f>SUM(' B_Populations'!H64,' B_Populations'!H52,' B_Populations'!H40,' B_Populations'!H28,' B_Populations'!H10)</f>
        <v>0</v>
      </c>
      <c r="I31" s="140" t="e">
        <f>(G31/H31)*100000</f>
        <v>#DIV/0!</v>
      </c>
      <c r="J31" s="140" t="e">
        <f>I31*A3</f>
        <v>#DIV/0!</v>
      </c>
    </row>
    <row r="32" spans="1:10">
      <c r="A32" s="140" t="s">
        <v>112</v>
      </c>
      <c r="B32">
        <f>'D_Year 1'!F20</f>
        <v>0</v>
      </c>
      <c r="C32">
        <f>'E_Year 2'!F20</f>
        <v>0</v>
      </c>
      <c r="D32">
        <f>'F_Year 3'!F20</f>
        <v>0</v>
      </c>
      <c r="E32">
        <f>'G_Year 4'!F20</f>
        <v>0</v>
      </c>
      <c r="F32">
        <f>'H_Year 5'!F20</f>
        <v>0</v>
      </c>
      <c r="G32" s="140">
        <f t="shared" si="3"/>
        <v>0</v>
      </c>
      <c r="H32" s="141">
        <f>SUM(' B_Populations'!H11,' B_Populations'!H29,' B_Populations'!H41,' B_Populations'!H53,' B_Populations'!H65)</f>
        <v>0</v>
      </c>
      <c r="I32" s="140" t="e">
        <f>(G32/H32)*100000</f>
        <v>#DIV/0!</v>
      </c>
      <c r="J32" s="140" t="e">
        <f>I32*A4</f>
        <v>#DIV/0!</v>
      </c>
    </row>
    <row r="33" spans="1:10">
      <c r="A33" s="146"/>
      <c r="B33" s="120"/>
      <c r="C33" s="120"/>
      <c r="D33" s="120"/>
      <c r="E33" s="120"/>
      <c r="F33" s="120"/>
      <c r="G33" s="146"/>
      <c r="H33" s="146"/>
      <c r="I33" s="146"/>
      <c r="J33" s="146"/>
    </row>
    <row r="34" spans="1:10" ht="26.1">
      <c r="A34" s="149" t="str">
        <f>' B_Populations'!J62</f>
        <v>Hispanic</v>
      </c>
      <c r="B34" s="1" t="s">
        <v>216</v>
      </c>
      <c r="C34" s="1" t="s">
        <v>217</v>
      </c>
      <c r="D34" s="1" t="s">
        <v>218</v>
      </c>
      <c r="E34" s="1" t="s">
        <v>219</v>
      </c>
      <c r="F34" s="1" t="s">
        <v>220</v>
      </c>
      <c r="G34" s="2" t="s">
        <v>221</v>
      </c>
      <c r="H34" s="2" t="s">
        <v>222</v>
      </c>
      <c r="I34" s="2" t="s">
        <v>223</v>
      </c>
      <c r="J34" s="2" t="s">
        <v>224</v>
      </c>
    </row>
    <row r="35" spans="1:10">
      <c r="A35" s="140" t="s">
        <v>110</v>
      </c>
      <c r="B35">
        <f>'D_Year 1'!G4</f>
        <v>0</v>
      </c>
      <c r="C35">
        <f>'E_Year 2'!G4</f>
        <v>0</v>
      </c>
      <c r="D35">
        <f>'F_Year 3'!G4</f>
        <v>0</v>
      </c>
      <c r="E35">
        <f>'G_Year 4'!G4</f>
        <v>0</v>
      </c>
      <c r="F35">
        <f>'H_Year 5'!G4</f>
        <v>0</v>
      </c>
      <c r="G35" s="140">
        <f>SUM(B35:F35)</f>
        <v>0</v>
      </c>
      <c r="H35" s="141">
        <f>SUM(' B_Populations'!J63,' B_Populations'!J51,' B_Populations'!J39,' B_Populations'!J27,' B_Populations'!J9)</f>
        <v>0</v>
      </c>
      <c r="I35" s="140" t="e">
        <f>(G35/H35)*100000</f>
        <v>#DIV/0!</v>
      </c>
      <c r="J35" s="140" t="e">
        <f>I35*A2</f>
        <v>#DIV/0!</v>
      </c>
    </row>
    <row r="36" spans="1:10">
      <c r="A36" s="140" t="s">
        <v>111</v>
      </c>
      <c r="B36">
        <f>'D_Year 1'!G5</f>
        <v>0</v>
      </c>
      <c r="C36">
        <f>'E_Year 2'!G5</f>
        <v>0</v>
      </c>
      <c r="D36">
        <f>'F_Year 3'!G5</f>
        <v>0</v>
      </c>
      <c r="E36">
        <f>'G_Year 4'!G5</f>
        <v>0</v>
      </c>
      <c r="F36">
        <f>'H_Year 5'!G5</f>
        <v>0</v>
      </c>
      <c r="G36" s="140">
        <f>SUM(B36:F36)</f>
        <v>0</v>
      </c>
      <c r="H36" s="141">
        <f>SUM(' B_Populations'!J10,' B_Populations'!J28,' B_Populations'!J40,' B_Populations'!J52,' B_Populations'!J64)</f>
        <v>0</v>
      </c>
      <c r="I36" s="140" t="e">
        <f>(G36/H36)*100000</f>
        <v>#DIV/0!</v>
      </c>
      <c r="J36" s="140" t="e">
        <f>I36*A3</f>
        <v>#DIV/0!</v>
      </c>
    </row>
    <row r="37" spans="1:10">
      <c r="A37" s="140" t="s">
        <v>112</v>
      </c>
      <c r="B37">
        <f>'D_Year 1'!G6</f>
        <v>0</v>
      </c>
      <c r="C37">
        <f>'E_Year 2'!G6</f>
        <v>0</v>
      </c>
      <c r="D37">
        <f>'F_Year 3'!G6</f>
        <v>0</v>
      </c>
      <c r="E37">
        <f>'G_Year 4'!G6</f>
        <v>0</v>
      </c>
      <c r="F37">
        <f>'H_Year 5'!G6</f>
        <v>0</v>
      </c>
      <c r="G37" s="140">
        <f>SUM(B37:F37)</f>
        <v>0</v>
      </c>
      <c r="H37" s="141">
        <f>SUM(' B_Populations'!J65,' B_Populations'!J53,' B_Populations'!J41,' B_Populations'!J29,' B_Populations'!J11)</f>
        <v>0</v>
      </c>
      <c r="I37" s="140" t="e">
        <f>(G37/H37)*100000</f>
        <v>#DIV/0!</v>
      </c>
      <c r="J37" s="140" t="e">
        <f>I37*A4</f>
        <v>#DIV/0!</v>
      </c>
    </row>
    <row r="38" spans="1:10" ht="39">
      <c r="B38" s="1" t="s">
        <v>226</v>
      </c>
      <c r="C38" s="1" t="s">
        <v>227</v>
      </c>
      <c r="D38" s="1" t="s">
        <v>228</v>
      </c>
      <c r="E38" s="1" t="s">
        <v>229</v>
      </c>
      <c r="F38" s="1" t="s">
        <v>230</v>
      </c>
      <c r="G38" s="2" t="s">
        <v>231</v>
      </c>
      <c r="H38" s="2" t="s">
        <v>222</v>
      </c>
      <c r="I38" s="2" t="s">
        <v>223</v>
      </c>
      <c r="J38" s="2" t="s">
        <v>224</v>
      </c>
    </row>
    <row r="39" spans="1:10">
      <c r="A39" s="140" t="s">
        <v>110</v>
      </c>
      <c r="B39">
        <f>'D_Year 1'!G11</f>
        <v>0</v>
      </c>
      <c r="C39">
        <f>'E_Year 2'!G11</f>
        <v>0</v>
      </c>
      <c r="D39">
        <f>'F_Year 3'!G11</f>
        <v>0</v>
      </c>
      <c r="E39">
        <f>'G_Year 4'!G11</f>
        <v>0</v>
      </c>
      <c r="F39">
        <f>'H_Year 5'!G11</f>
        <v>0</v>
      </c>
      <c r="G39" s="140">
        <f>SUM(B39:F39)</f>
        <v>0</v>
      </c>
      <c r="H39" s="141">
        <f>SUM(' B_Populations'!J63,' B_Populations'!J51,' B_Populations'!J39,' B_Populations'!J27,' B_Populations'!J9)</f>
        <v>0</v>
      </c>
      <c r="I39" s="140" t="e">
        <f>(G39/H39)*100000</f>
        <v>#DIV/0!</v>
      </c>
      <c r="J39" s="140" t="e">
        <f>I39*A2</f>
        <v>#DIV/0!</v>
      </c>
    </row>
    <row r="40" spans="1:10">
      <c r="A40" s="140" t="s">
        <v>111</v>
      </c>
      <c r="B40">
        <f>'D_Year 1'!G12</f>
        <v>0</v>
      </c>
      <c r="C40">
        <f>'E_Year 2'!G12</f>
        <v>0</v>
      </c>
      <c r="D40">
        <f>'F_Year 3'!G12</f>
        <v>0</v>
      </c>
      <c r="E40">
        <f>'G_Year 4'!G12</f>
        <v>0</v>
      </c>
      <c r="F40">
        <f>'H_Year 5'!G12</f>
        <v>0</v>
      </c>
      <c r="G40" s="140">
        <f>SUM(B40:F40)</f>
        <v>0</v>
      </c>
      <c r="H40" s="141">
        <f>SUM(' B_Populations'!J10,' B_Populations'!J28,' B_Populations'!J40,' B_Populations'!J52,' B_Populations'!J64)</f>
        <v>0</v>
      </c>
      <c r="I40" s="140" t="e">
        <f>(G40/H40)*100000</f>
        <v>#DIV/0!</v>
      </c>
      <c r="J40" s="140" t="e">
        <f>I40*A3</f>
        <v>#DIV/0!</v>
      </c>
    </row>
    <row r="41" spans="1:10">
      <c r="A41" s="140" t="s">
        <v>112</v>
      </c>
      <c r="B41">
        <f>'D_Year 1'!G13</f>
        <v>0</v>
      </c>
      <c r="C41">
        <f>'E_Year 2'!G13</f>
        <v>0</v>
      </c>
      <c r="D41">
        <f>'F_Year 3'!G13</f>
        <v>0</v>
      </c>
      <c r="E41">
        <f>'G_Year 4'!G13</f>
        <v>0</v>
      </c>
      <c r="F41">
        <f>'H_Year 5'!G13</f>
        <v>0</v>
      </c>
      <c r="G41" s="140">
        <f>SUM(B41:F41)</f>
        <v>0</v>
      </c>
      <c r="H41" s="141">
        <f>SUM(' B_Populations'!J65,' B_Populations'!J53,' B_Populations'!J41,' B_Populations'!J29,' B_Populations'!J11)</f>
        <v>0</v>
      </c>
      <c r="I41" s="140" t="e">
        <f>(G41/H41)*100000</f>
        <v>#DIV/0!</v>
      </c>
      <c r="J41" s="140" t="e">
        <f>I41*A4</f>
        <v>#DIV/0!</v>
      </c>
    </row>
    <row r="42" spans="1:10" ht="26.1">
      <c r="B42" s="1" t="s">
        <v>233</v>
      </c>
      <c r="C42" s="1" t="s">
        <v>234</v>
      </c>
      <c r="D42" s="1" t="s">
        <v>235</v>
      </c>
      <c r="E42" s="1" t="s">
        <v>236</v>
      </c>
      <c r="F42" s="1" t="s">
        <v>237</v>
      </c>
      <c r="G42" s="2" t="s">
        <v>238</v>
      </c>
      <c r="H42" s="148" t="s">
        <v>222</v>
      </c>
      <c r="I42" s="2" t="s">
        <v>223</v>
      </c>
      <c r="J42" s="2" t="s">
        <v>224</v>
      </c>
    </row>
    <row r="43" spans="1:10">
      <c r="A43" s="140" t="s">
        <v>110</v>
      </c>
      <c r="B43">
        <f>'D_Year 1'!G18</f>
        <v>0</v>
      </c>
      <c r="C43">
        <f>'E_Year 2'!G18</f>
        <v>0</v>
      </c>
      <c r="D43">
        <f>'F_Year 3'!G18</f>
        <v>0</v>
      </c>
      <c r="E43">
        <f>'G_Year 4'!G18</f>
        <v>0</v>
      </c>
      <c r="F43">
        <f>'H_Year 5'!G18</f>
        <v>0</v>
      </c>
      <c r="G43" s="140">
        <f>SUM(B43:F43)</f>
        <v>0</v>
      </c>
      <c r="H43" s="141">
        <f>SUM(' B_Populations'!J63,' B_Populations'!J51,' B_Populations'!J39,' B_Populations'!J27,' B_Populations'!J9)</f>
        <v>0</v>
      </c>
      <c r="I43" s="140" t="e">
        <f>(G43/H43)*100000</f>
        <v>#DIV/0!</v>
      </c>
      <c r="J43" s="140" t="e">
        <f>I43*A2</f>
        <v>#DIV/0!</v>
      </c>
    </row>
    <row r="44" spans="1:10">
      <c r="A44" s="140" t="s">
        <v>111</v>
      </c>
      <c r="B44">
        <f>'D_Year 1'!G19</f>
        <v>0</v>
      </c>
      <c r="C44">
        <f>'E_Year 2'!G19</f>
        <v>0</v>
      </c>
      <c r="D44">
        <f>'F_Year 3'!G19</f>
        <v>0</v>
      </c>
      <c r="E44">
        <f>'G_Year 4'!G19</f>
        <v>0</v>
      </c>
      <c r="F44">
        <f>'H_Year 5'!G19</f>
        <v>0</v>
      </c>
      <c r="G44" s="140">
        <f>SUM(B44:F44)</f>
        <v>0</v>
      </c>
      <c r="H44" s="141">
        <f>SUM(' B_Populations'!J10,' B_Populations'!J28,' B_Populations'!J40,' B_Populations'!J52,' B_Populations'!J64)</f>
        <v>0</v>
      </c>
      <c r="I44" s="140" t="e">
        <f>(G44/H44)*100000</f>
        <v>#DIV/0!</v>
      </c>
      <c r="J44" s="140" t="e">
        <f>I44*A3</f>
        <v>#DIV/0!</v>
      </c>
    </row>
    <row r="45" spans="1:10">
      <c r="A45" s="140" t="s">
        <v>112</v>
      </c>
      <c r="B45">
        <f>'D_Year 1'!G20</f>
        <v>0</v>
      </c>
      <c r="C45">
        <f>'E_Year 2'!G20</f>
        <v>0</v>
      </c>
      <c r="D45">
        <f>'F_Year 3'!G20</f>
        <v>0</v>
      </c>
      <c r="E45">
        <f>'G_Year 4'!G20</f>
        <v>0</v>
      </c>
      <c r="F45">
        <f>'H_Year 5'!G20</f>
        <v>0</v>
      </c>
      <c r="G45" s="140">
        <f>SUM(B45:F45)</f>
        <v>0</v>
      </c>
      <c r="H45" s="141">
        <f>SUM(' B_Populations'!J65,' B_Populations'!J53,' B_Populations'!J41,' B_Populations'!J29,' B_Populations'!J11)</f>
        <v>0</v>
      </c>
      <c r="I45" s="140" t="e">
        <f>(G45/H45)*100000</f>
        <v>#DIV/0!</v>
      </c>
      <c r="J45" s="140" t="e">
        <f>I45*A4</f>
        <v>#DIV/0!</v>
      </c>
    </row>
    <row r="46" spans="1:10">
      <c r="A46" s="146"/>
      <c r="B46" s="120"/>
      <c r="C46" s="120"/>
      <c r="D46" s="120"/>
      <c r="E46" s="120"/>
      <c r="F46" s="120"/>
      <c r="G46" s="146"/>
      <c r="H46" s="146"/>
      <c r="I46" s="146"/>
      <c r="J46" s="146"/>
    </row>
    <row r="47" spans="1:10" ht="26.1">
      <c r="A47" s="149" t="str">
        <f>' B_Populations'!L8</f>
        <v>Black-Not Hispanic</v>
      </c>
      <c r="B47" s="1" t="s">
        <v>216</v>
      </c>
      <c r="C47" s="1" t="s">
        <v>217</v>
      </c>
      <c r="D47" s="1" t="s">
        <v>218</v>
      </c>
      <c r="E47" s="1" t="s">
        <v>219</v>
      </c>
      <c r="F47" s="1" t="s">
        <v>220</v>
      </c>
      <c r="G47" s="2" t="s">
        <v>221</v>
      </c>
      <c r="H47" s="2" t="s">
        <v>222</v>
      </c>
      <c r="I47" s="2" t="s">
        <v>223</v>
      </c>
      <c r="J47" s="2" t="s">
        <v>224</v>
      </c>
    </row>
    <row r="48" spans="1:10">
      <c r="A48" s="140" t="s">
        <v>110</v>
      </c>
      <c r="B48">
        <f>'D_Year 1'!H4</f>
        <v>0</v>
      </c>
      <c r="C48">
        <f>'E_Year 2'!H4</f>
        <v>0</v>
      </c>
      <c r="D48">
        <f>'F_Year 3'!H4</f>
        <v>0</v>
      </c>
      <c r="E48">
        <f>'G_Year 4'!H4</f>
        <v>0</v>
      </c>
      <c r="F48">
        <f>'H_Year 5'!H4</f>
        <v>0</v>
      </c>
      <c r="G48" s="140">
        <f>SUM(B48:F48)</f>
        <v>0</v>
      </c>
      <c r="H48" s="143">
        <f>SUM(' B_Populations'!L9,' B_Populations'!L27,' B_Populations'!L39,' B_Populations'!L51,' B_Populations'!L63)</f>
        <v>0</v>
      </c>
      <c r="I48" s="140" t="e">
        <f>(G48/H48)*100000</f>
        <v>#DIV/0!</v>
      </c>
      <c r="J48" s="140" t="e">
        <f>I48*A2</f>
        <v>#DIV/0!</v>
      </c>
    </row>
    <row r="49" spans="1:10">
      <c r="A49" s="140" t="s">
        <v>111</v>
      </c>
      <c r="B49">
        <f>'D_Year 1'!H5</f>
        <v>0</v>
      </c>
      <c r="C49">
        <f>'E_Year 2'!H5</f>
        <v>0</v>
      </c>
      <c r="D49">
        <f>'F_Year 3'!H5</f>
        <v>0</v>
      </c>
      <c r="E49">
        <f>'G_Year 4'!H5</f>
        <v>0</v>
      </c>
      <c r="F49">
        <f>'H_Year 5'!H5</f>
        <v>0</v>
      </c>
      <c r="G49" s="140">
        <f>SUM(B49:F49)</f>
        <v>0</v>
      </c>
      <c r="H49" s="143">
        <f>SUM(' B_Populations'!L64,' B_Populations'!L52,' B_Populations'!L40,' B_Populations'!L28,' B_Populations'!L10)</f>
        <v>0</v>
      </c>
      <c r="I49" s="140" t="e">
        <f>(G49/H49)*100000</f>
        <v>#DIV/0!</v>
      </c>
      <c r="J49" s="140" t="e">
        <f>I49*A3</f>
        <v>#DIV/0!</v>
      </c>
    </row>
    <row r="50" spans="1:10">
      <c r="A50" s="140" t="s">
        <v>112</v>
      </c>
      <c r="B50">
        <f>'D_Year 1'!H6</f>
        <v>0</v>
      </c>
      <c r="C50">
        <f>'E_Year 2'!H6</f>
        <v>0</v>
      </c>
      <c r="D50">
        <f>'F_Year 3'!H6</f>
        <v>0</v>
      </c>
      <c r="E50">
        <f>'G_Year 4'!H6</f>
        <v>0</v>
      </c>
      <c r="F50">
        <f>'H_Year 5'!H6</f>
        <v>0</v>
      </c>
      <c r="G50" s="140">
        <f>SUM(B50:F50)</f>
        <v>0</v>
      </c>
      <c r="H50" s="143">
        <f>SUM(' B_Populations'!L11,' B_Populations'!L29,' B_Populations'!L41,' B_Populations'!L53,' B_Populations'!L65)</f>
        <v>0</v>
      </c>
      <c r="I50" s="140" t="e">
        <f>(G50/H50)*100000</f>
        <v>#DIV/0!</v>
      </c>
      <c r="J50" s="140" t="e">
        <f>I50*A4</f>
        <v>#DIV/0!</v>
      </c>
    </row>
    <row r="51" spans="1:10" ht="39">
      <c r="B51" s="1" t="s">
        <v>226</v>
      </c>
      <c r="C51" s="1" t="s">
        <v>227</v>
      </c>
      <c r="D51" s="1" t="s">
        <v>228</v>
      </c>
      <c r="E51" s="1" t="s">
        <v>229</v>
      </c>
      <c r="F51" s="1" t="s">
        <v>230</v>
      </c>
      <c r="G51" s="2" t="s">
        <v>231</v>
      </c>
      <c r="H51" s="2" t="s">
        <v>222</v>
      </c>
      <c r="I51" s="2" t="s">
        <v>223</v>
      </c>
      <c r="J51" s="2" t="s">
        <v>224</v>
      </c>
    </row>
    <row r="52" spans="1:10">
      <c r="A52" s="140" t="s">
        <v>110</v>
      </c>
      <c r="B52">
        <f>'D_Year 1'!H11</f>
        <v>0</v>
      </c>
      <c r="C52">
        <f>'E_Year 2'!H11</f>
        <v>0</v>
      </c>
      <c r="D52">
        <f>'F_Year 3'!H11</f>
        <v>0</v>
      </c>
      <c r="E52">
        <f>'G_Year 4'!H11</f>
        <v>0</v>
      </c>
      <c r="F52">
        <f>'H_Year 5'!H11</f>
        <v>0</v>
      </c>
      <c r="G52" s="140">
        <f>SUM(B52:F52)</f>
        <v>0</v>
      </c>
      <c r="H52" s="143">
        <f>SUM(' B_Populations'!L9,' B_Populations'!L27,' B_Populations'!L39,' B_Populations'!L51,' B_Populations'!L63)</f>
        <v>0</v>
      </c>
      <c r="I52" s="140" t="e">
        <f>(G52/H52)*100000</f>
        <v>#DIV/0!</v>
      </c>
      <c r="J52" s="140" t="e">
        <f>I52*A2</f>
        <v>#DIV/0!</v>
      </c>
    </row>
    <row r="53" spans="1:10">
      <c r="A53" s="140" t="s">
        <v>111</v>
      </c>
      <c r="B53">
        <f>'D_Year 1'!H12</f>
        <v>0</v>
      </c>
      <c r="C53">
        <f>'E_Year 2'!H12</f>
        <v>0</v>
      </c>
      <c r="D53">
        <f>'F_Year 3'!H12</f>
        <v>0</v>
      </c>
      <c r="E53">
        <f>'G_Year 4'!H12</f>
        <v>0</v>
      </c>
      <c r="F53">
        <f>'H_Year 5'!H12</f>
        <v>0</v>
      </c>
      <c r="G53" s="140">
        <f>SUM(B53:F53)</f>
        <v>0</v>
      </c>
      <c r="H53" s="143">
        <f>SUM(' B_Populations'!L64,' B_Populations'!L52,' B_Populations'!L40,' B_Populations'!L28,' B_Populations'!L10)</f>
        <v>0</v>
      </c>
      <c r="I53" s="140" t="e">
        <f>(G53/H53)*100000</f>
        <v>#DIV/0!</v>
      </c>
      <c r="J53" s="140" t="e">
        <f>I53*A3</f>
        <v>#DIV/0!</v>
      </c>
    </row>
    <row r="54" spans="1:10">
      <c r="A54" s="140" t="s">
        <v>112</v>
      </c>
      <c r="B54">
        <f>'D_Year 1'!H13</f>
        <v>0</v>
      </c>
      <c r="C54">
        <f>'E_Year 2'!H13</f>
        <v>0</v>
      </c>
      <c r="D54">
        <f>'F_Year 3'!H13</f>
        <v>0</v>
      </c>
      <c r="E54">
        <f>'G_Year 4'!H13</f>
        <v>0</v>
      </c>
      <c r="F54">
        <f>'H_Year 5'!H13</f>
        <v>0</v>
      </c>
      <c r="G54" s="140">
        <f>SUM(B54:F54)</f>
        <v>0</v>
      </c>
      <c r="H54" s="143">
        <f>SUM(' B_Populations'!L11,' B_Populations'!L29,' B_Populations'!L41,' B_Populations'!L53,' B_Populations'!L65)</f>
        <v>0</v>
      </c>
      <c r="I54" s="140" t="e">
        <f>(G54/H54)*100000</f>
        <v>#DIV/0!</v>
      </c>
      <c r="J54" s="140" t="e">
        <f>I54*A4</f>
        <v>#DIV/0!</v>
      </c>
    </row>
    <row r="55" spans="1:10" ht="26.1">
      <c r="B55" s="1" t="s">
        <v>233</v>
      </c>
      <c r="C55" s="1" t="s">
        <v>234</v>
      </c>
      <c r="D55" s="1" t="s">
        <v>235</v>
      </c>
      <c r="E55" s="1" t="s">
        <v>236</v>
      </c>
      <c r="F55" s="1" t="s">
        <v>237</v>
      </c>
      <c r="G55" s="2" t="s">
        <v>238</v>
      </c>
      <c r="H55" s="148" t="s">
        <v>222</v>
      </c>
      <c r="I55" s="2" t="s">
        <v>223</v>
      </c>
      <c r="J55" s="2" t="s">
        <v>224</v>
      </c>
    </row>
    <row r="56" spans="1:10">
      <c r="A56" s="140" t="s">
        <v>110</v>
      </c>
      <c r="B56">
        <f>'D_Year 1'!H18</f>
        <v>0</v>
      </c>
      <c r="C56">
        <f>'E_Year 2'!H18</f>
        <v>0</v>
      </c>
      <c r="D56">
        <f>'F_Year 3'!H18</f>
        <v>0</v>
      </c>
      <c r="E56">
        <f>'G_Year 4'!H18</f>
        <v>0</v>
      </c>
      <c r="F56">
        <f>'H_Year 5'!H18</f>
        <v>0</v>
      </c>
      <c r="G56" s="140">
        <f>SUM(B56:F56)</f>
        <v>0</v>
      </c>
      <c r="H56" s="141">
        <f>SUM(' B_Populations'!L9,' B_Populations'!L27,' B_Populations'!L39,' B_Populations'!L51,' B_Populations'!L63)</f>
        <v>0</v>
      </c>
      <c r="I56" s="140" t="e">
        <f>(G56/H56)*100000</f>
        <v>#DIV/0!</v>
      </c>
      <c r="J56" s="140" t="e">
        <f>I56*A2</f>
        <v>#DIV/0!</v>
      </c>
    </row>
    <row r="57" spans="1:10">
      <c r="A57" s="140" t="s">
        <v>111</v>
      </c>
      <c r="B57">
        <f>'D_Year 1'!H19</f>
        <v>0</v>
      </c>
      <c r="C57">
        <f>'E_Year 2'!H19</f>
        <v>0</v>
      </c>
      <c r="D57">
        <f>'F_Year 3'!H19</f>
        <v>0</v>
      </c>
      <c r="E57">
        <f>'G_Year 4'!H19</f>
        <v>0</v>
      </c>
      <c r="F57">
        <f>'H_Year 5'!H19</f>
        <v>0</v>
      </c>
      <c r="G57" s="140">
        <f>SUM(B57:F57)</f>
        <v>0</v>
      </c>
      <c r="H57" s="141">
        <f>SUM(' B_Populations'!L64,' B_Populations'!L52,' B_Populations'!L40,' B_Populations'!L28,' B_Populations'!L10)</f>
        <v>0</v>
      </c>
      <c r="I57" s="140" t="e">
        <f>(G57/H57)*100000</f>
        <v>#DIV/0!</v>
      </c>
      <c r="J57" s="140" t="e">
        <f>I57*A3</f>
        <v>#DIV/0!</v>
      </c>
    </row>
    <row r="58" spans="1:10">
      <c r="A58" s="140" t="s">
        <v>112</v>
      </c>
      <c r="B58">
        <f>'D_Year 1'!H20</f>
        <v>0</v>
      </c>
      <c r="C58">
        <f>'E_Year 2'!H20</f>
        <v>0</v>
      </c>
      <c r="D58">
        <f>'F_Year 3'!H20</f>
        <v>0</v>
      </c>
      <c r="E58">
        <f>'G_Year 4'!H20</f>
        <v>0</v>
      </c>
      <c r="F58">
        <f>'H_Year 5'!H20</f>
        <v>0</v>
      </c>
      <c r="G58" s="140">
        <f>SUM(B58:F58)</f>
        <v>0</v>
      </c>
      <c r="H58" s="141">
        <f>SUM(' B_Populations'!L11,' B_Populations'!L29,' B_Populations'!L41,' B_Populations'!L53,' B_Populations'!L65)</f>
        <v>0</v>
      </c>
      <c r="I58" s="140" t="e">
        <f>(G58/H58)*100000</f>
        <v>#DIV/0!</v>
      </c>
      <c r="J58" s="140" t="e">
        <f>I58*A4</f>
        <v>#DIV/0!</v>
      </c>
    </row>
    <row r="59" spans="1:10">
      <c r="A59" s="146"/>
      <c r="B59" s="120"/>
      <c r="C59" s="120"/>
      <c r="D59" s="120"/>
      <c r="E59" s="120"/>
      <c r="F59" s="120"/>
      <c r="G59" s="146"/>
      <c r="H59" s="146"/>
      <c r="I59" s="146"/>
      <c r="J59" s="146"/>
    </row>
    <row r="60" spans="1:10" ht="26.1">
      <c r="A60" s="149" t="str">
        <f>' B_Populations'!N62</f>
        <v>Asian</v>
      </c>
      <c r="B60" s="1" t="s">
        <v>216</v>
      </c>
      <c r="C60" s="1" t="s">
        <v>217</v>
      </c>
      <c r="D60" s="1" t="s">
        <v>218</v>
      </c>
      <c r="E60" s="1" t="s">
        <v>219</v>
      </c>
      <c r="F60" s="1" t="s">
        <v>220</v>
      </c>
      <c r="G60" s="2" t="s">
        <v>221</v>
      </c>
      <c r="H60" s="2" t="s">
        <v>222</v>
      </c>
      <c r="I60" s="2" t="s">
        <v>223</v>
      </c>
      <c r="J60" s="2" t="s">
        <v>224</v>
      </c>
    </row>
    <row r="61" spans="1:10">
      <c r="A61" s="140" t="s">
        <v>110</v>
      </c>
      <c r="B61">
        <f>'D_Year 1'!I4</f>
        <v>0</v>
      </c>
      <c r="C61">
        <f>'E_Year 2'!I4</f>
        <v>0</v>
      </c>
      <c r="D61">
        <f>'F_Year 3'!I4</f>
        <v>0</v>
      </c>
      <c r="E61">
        <f>'G_Year 4'!I4</f>
        <v>0</v>
      </c>
      <c r="F61">
        <f>'H_Year 5'!I4</f>
        <v>0</v>
      </c>
      <c r="G61" s="140">
        <f>SUM(B61:F61)</f>
        <v>0</v>
      </c>
      <c r="H61" s="141">
        <f>SUM(' B_Populations'!N9,' B_Populations'!N27,' B_Populations'!N39,' B_Populations'!N51,' B_Populations'!N63)</f>
        <v>0</v>
      </c>
      <c r="I61" s="140" t="e">
        <f>(G61/H61)*100000</f>
        <v>#DIV/0!</v>
      </c>
      <c r="J61" s="140" t="e">
        <f>I61*A2</f>
        <v>#DIV/0!</v>
      </c>
    </row>
    <row r="62" spans="1:10">
      <c r="A62" s="140" t="s">
        <v>111</v>
      </c>
      <c r="B62">
        <f>'D_Year 1'!I5</f>
        <v>0</v>
      </c>
      <c r="C62">
        <f>'E_Year 2'!I5</f>
        <v>0</v>
      </c>
      <c r="D62">
        <f>'F_Year 3'!I5</f>
        <v>0</v>
      </c>
      <c r="E62">
        <f>'G_Year 4'!I5</f>
        <v>0</v>
      </c>
      <c r="F62">
        <f>'H_Year 5'!I5</f>
        <v>0</v>
      </c>
      <c r="G62" s="140">
        <f>SUM(B62:F62)</f>
        <v>0</v>
      </c>
      <c r="H62" s="141">
        <f>SUM(' B_Populations'!N64,' B_Populations'!N52,' B_Populations'!N40,' B_Populations'!N28,' B_Populations'!N10)</f>
        <v>0</v>
      </c>
      <c r="I62" s="140" t="e">
        <f>(G62/H62)*100000</f>
        <v>#DIV/0!</v>
      </c>
      <c r="J62" s="140" t="e">
        <f>I62*A3</f>
        <v>#DIV/0!</v>
      </c>
    </row>
    <row r="63" spans="1:10">
      <c r="A63" s="140" t="s">
        <v>112</v>
      </c>
      <c r="B63">
        <f>'D_Year 1'!I6</f>
        <v>0</v>
      </c>
      <c r="C63">
        <f>'E_Year 2'!I6</f>
        <v>0</v>
      </c>
      <c r="D63">
        <f>'F_Year 3'!I6</f>
        <v>0</v>
      </c>
      <c r="E63">
        <f>'G_Year 4'!I6</f>
        <v>0</v>
      </c>
      <c r="F63">
        <f>'H_Year 5'!I6</f>
        <v>0</v>
      </c>
      <c r="G63" s="140">
        <f>SUM(B63:F63)</f>
        <v>0</v>
      </c>
      <c r="H63" s="141">
        <f>SUM(' B_Populations'!N11,' B_Populations'!N29,' B_Populations'!N41,' B_Populations'!N53,' B_Populations'!N65)</f>
        <v>0</v>
      </c>
      <c r="I63" s="140" t="e">
        <f>(G63/H63)*100000</f>
        <v>#DIV/0!</v>
      </c>
      <c r="J63" s="140" t="e">
        <f>I63*A4</f>
        <v>#DIV/0!</v>
      </c>
    </row>
    <row r="64" spans="1:10" ht="39">
      <c r="B64" s="1" t="s">
        <v>226</v>
      </c>
      <c r="C64" s="1" t="s">
        <v>227</v>
      </c>
      <c r="D64" s="1" t="s">
        <v>228</v>
      </c>
      <c r="E64" s="1" t="s">
        <v>229</v>
      </c>
      <c r="F64" s="1" t="s">
        <v>230</v>
      </c>
      <c r="G64" s="2" t="s">
        <v>231</v>
      </c>
      <c r="H64" s="2" t="s">
        <v>222</v>
      </c>
      <c r="I64" s="2" t="s">
        <v>223</v>
      </c>
      <c r="J64" s="2" t="s">
        <v>224</v>
      </c>
    </row>
    <row r="65" spans="1:10">
      <c r="A65" s="140" t="s">
        <v>110</v>
      </c>
      <c r="B65">
        <f>'D_Year 1'!I11</f>
        <v>0</v>
      </c>
      <c r="C65">
        <f>'E_Year 2'!I11</f>
        <v>0</v>
      </c>
      <c r="D65">
        <f>'F_Year 3'!I11</f>
        <v>0</v>
      </c>
      <c r="E65">
        <f>'G_Year 4'!I11</f>
        <v>0</v>
      </c>
      <c r="F65">
        <f>'H_Year 5'!I11</f>
        <v>0</v>
      </c>
      <c r="G65" s="140">
        <f>SUM(B65:F65)</f>
        <v>0</v>
      </c>
      <c r="H65" s="143">
        <f>SUM(' B_Populations'!N9,' B_Populations'!N27,' B_Populations'!N39,' B_Populations'!N51,' B_Populations'!N63)</f>
        <v>0</v>
      </c>
      <c r="I65" s="140" t="e">
        <f>(G65/H65)*100000</f>
        <v>#DIV/0!</v>
      </c>
      <c r="J65" s="140" t="e">
        <f>I65*A2</f>
        <v>#DIV/0!</v>
      </c>
    </row>
    <row r="66" spans="1:10">
      <c r="A66" s="140" t="s">
        <v>111</v>
      </c>
      <c r="B66">
        <f>'D_Year 1'!I12</f>
        <v>0</v>
      </c>
      <c r="C66">
        <f>'E_Year 2'!I12</f>
        <v>0</v>
      </c>
      <c r="D66">
        <f>'F_Year 3'!I12</f>
        <v>0</v>
      </c>
      <c r="E66">
        <f>'G_Year 4'!I12</f>
        <v>0</v>
      </c>
      <c r="F66">
        <f>'H_Year 5'!I12</f>
        <v>0</v>
      </c>
      <c r="G66" s="140">
        <f>SUM(B66:F66)</f>
        <v>0</v>
      </c>
      <c r="H66" s="143">
        <f>SUM(' B_Populations'!N64,' B_Populations'!N52,' B_Populations'!N40,' B_Populations'!N28,' B_Populations'!N10)</f>
        <v>0</v>
      </c>
      <c r="I66" s="140" t="e">
        <f>(G66/H66)*100000</f>
        <v>#DIV/0!</v>
      </c>
      <c r="J66" s="140" t="e">
        <f>I66*A3</f>
        <v>#DIV/0!</v>
      </c>
    </row>
    <row r="67" spans="1:10">
      <c r="A67" s="140" t="s">
        <v>112</v>
      </c>
      <c r="B67">
        <f>'D_Year 1'!I13</f>
        <v>0</v>
      </c>
      <c r="C67">
        <f>'E_Year 2'!I13</f>
        <v>0</v>
      </c>
      <c r="D67">
        <f>'F_Year 3'!I13</f>
        <v>0</v>
      </c>
      <c r="E67">
        <f>'G_Year 4'!I13</f>
        <v>0</v>
      </c>
      <c r="F67">
        <f>'H_Year 5'!I13</f>
        <v>0</v>
      </c>
      <c r="G67" s="140">
        <f>SUM(B67:F67)</f>
        <v>0</v>
      </c>
      <c r="H67" s="143">
        <f>SUM(' B_Populations'!N11,' B_Populations'!N29,' B_Populations'!N41,' B_Populations'!N53,' B_Populations'!N65)</f>
        <v>0</v>
      </c>
      <c r="I67" s="140" t="e">
        <f>(G67/H67)*100000</f>
        <v>#DIV/0!</v>
      </c>
      <c r="J67" s="140" t="e">
        <f>I67*A4</f>
        <v>#DIV/0!</v>
      </c>
    </row>
    <row r="68" spans="1:10" ht="26.1">
      <c r="B68" s="1" t="s">
        <v>233</v>
      </c>
      <c r="C68" s="1" t="s">
        <v>234</v>
      </c>
      <c r="D68" s="1" t="s">
        <v>235</v>
      </c>
      <c r="E68" s="1" t="s">
        <v>236</v>
      </c>
      <c r="F68" s="1" t="s">
        <v>237</v>
      </c>
      <c r="G68" s="2" t="s">
        <v>238</v>
      </c>
      <c r="H68" s="148" t="s">
        <v>222</v>
      </c>
      <c r="I68" s="2" t="s">
        <v>223</v>
      </c>
      <c r="J68" s="2" t="s">
        <v>224</v>
      </c>
    </row>
    <row r="69" spans="1:10">
      <c r="A69" s="140" t="s">
        <v>110</v>
      </c>
      <c r="B69">
        <f>'D_Year 1'!I18</f>
        <v>0</v>
      </c>
      <c r="C69">
        <f>'E_Year 2'!I18</f>
        <v>0</v>
      </c>
      <c r="D69">
        <f>'F_Year 3'!I18</f>
        <v>0</v>
      </c>
      <c r="E69">
        <f>'G_Year 4'!I18</f>
        <v>0</v>
      </c>
      <c r="F69">
        <f>'H_Year 5'!I18</f>
        <v>0</v>
      </c>
      <c r="G69" s="140">
        <f>SUM(B69:F69)</f>
        <v>0</v>
      </c>
      <c r="H69" s="143">
        <f>SUM(' B_Populations'!N9,' B_Populations'!N27,' B_Populations'!N39,' B_Populations'!N51,' B_Populations'!N63)</f>
        <v>0</v>
      </c>
      <c r="I69" s="140" t="e">
        <f>(G69/H69)*100000</f>
        <v>#DIV/0!</v>
      </c>
      <c r="J69" s="140" t="e">
        <f>I69*A2</f>
        <v>#DIV/0!</v>
      </c>
    </row>
    <row r="70" spans="1:10">
      <c r="A70" s="140" t="s">
        <v>111</v>
      </c>
      <c r="B70">
        <f>'D_Year 1'!I19</f>
        <v>0</v>
      </c>
      <c r="C70">
        <f>'E_Year 2'!I19</f>
        <v>0</v>
      </c>
      <c r="D70">
        <f>'F_Year 3'!I19</f>
        <v>0</v>
      </c>
      <c r="E70">
        <f>'G_Year 4'!I19</f>
        <v>0</v>
      </c>
      <c r="F70">
        <f>'H_Year 5'!I19</f>
        <v>0</v>
      </c>
      <c r="G70" s="140">
        <f>SUM(B70:F70)</f>
        <v>0</v>
      </c>
      <c r="H70" s="143">
        <f>SUM(' B_Populations'!N64,' B_Populations'!N52,' B_Populations'!N40,' B_Populations'!N28,' B_Populations'!N10)</f>
        <v>0</v>
      </c>
      <c r="I70" s="140" t="e">
        <f>(G70/H70)*100000</f>
        <v>#DIV/0!</v>
      </c>
      <c r="J70" s="140" t="e">
        <f>I70*A3</f>
        <v>#DIV/0!</v>
      </c>
    </row>
    <row r="71" spans="1:10">
      <c r="A71" s="140" t="s">
        <v>112</v>
      </c>
      <c r="B71">
        <f>'D_Year 1'!I20</f>
        <v>0</v>
      </c>
      <c r="C71">
        <f>'E_Year 2'!I20</f>
        <v>0</v>
      </c>
      <c r="D71">
        <f>'F_Year 3'!I20</f>
        <v>0</v>
      </c>
      <c r="E71">
        <f>'G_Year 4'!I20</f>
        <v>0</v>
      </c>
      <c r="F71">
        <f>'H_Year 5'!I20</f>
        <v>0</v>
      </c>
      <c r="G71" s="140">
        <f>SUM(B71:F71)</f>
        <v>0</v>
      </c>
      <c r="H71" s="143">
        <f>SUM(' B_Populations'!N11,' B_Populations'!N29,' B_Populations'!N41,' B_Populations'!N53,' B_Populations'!N65)</f>
        <v>0</v>
      </c>
      <c r="I71" s="140" t="e">
        <f>(G71/H71)*100000</f>
        <v>#DIV/0!</v>
      </c>
      <c r="J71" s="140" t="e">
        <f>I71*A4</f>
        <v>#DIV/0!</v>
      </c>
    </row>
    <row r="72" spans="1:10">
      <c r="A72" s="146"/>
      <c r="B72" s="120"/>
      <c r="C72" s="120"/>
      <c r="D72" s="120"/>
      <c r="E72" s="120"/>
      <c r="F72" s="120"/>
      <c r="G72" s="146"/>
      <c r="H72" s="146"/>
      <c r="I72" s="146"/>
      <c r="J72" s="146"/>
    </row>
    <row r="73" spans="1:10" ht="39.950000000000003" customHeight="1">
      <c r="A73" s="149" t="str">
        <f>' B_Populations'!P62</f>
        <v>American Indian/Alaska Native</v>
      </c>
      <c r="B73" s="1" t="s">
        <v>216</v>
      </c>
      <c r="C73" s="1" t="s">
        <v>217</v>
      </c>
      <c r="D73" s="1" t="s">
        <v>218</v>
      </c>
      <c r="E73" s="1" t="s">
        <v>219</v>
      </c>
      <c r="F73" s="1" t="s">
        <v>220</v>
      </c>
      <c r="G73" s="2" t="s">
        <v>221</v>
      </c>
      <c r="H73" s="2" t="s">
        <v>222</v>
      </c>
      <c r="I73" s="2" t="s">
        <v>223</v>
      </c>
      <c r="J73" s="2" t="s">
        <v>224</v>
      </c>
    </row>
    <row r="74" spans="1:10">
      <c r="A74" s="140" t="s">
        <v>110</v>
      </c>
      <c r="B74">
        <f>'D_Year 1'!J4</f>
        <v>0</v>
      </c>
      <c r="C74">
        <f>'E_Year 2'!J4</f>
        <v>0</v>
      </c>
      <c r="D74">
        <f>'F_Year 3'!J4</f>
        <v>0</v>
      </c>
      <c r="E74">
        <f>'G_Year 4'!J4</f>
        <v>0</v>
      </c>
      <c r="F74">
        <f>'H_Year 5'!J4</f>
        <v>0</v>
      </c>
      <c r="G74" s="140">
        <f>SUM(B74:F74)</f>
        <v>0</v>
      </c>
      <c r="H74" s="143">
        <f>SUM(' B_Populations'!P9,' B_Populations'!P27,' B_Populations'!P39,' B_Populations'!P51,' B_Populations'!P63)</f>
        <v>0</v>
      </c>
      <c r="I74" s="140" t="e">
        <f>(G74/H74)*100000</f>
        <v>#DIV/0!</v>
      </c>
      <c r="J74" s="140" t="e">
        <f>I74*A2</f>
        <v>#DIV/0!</v>
      </c>
    </row>
    <row r="75" spans="1:10">
      <c r="A75" s="140" t="s">
        <v>111</v>
      </c>
      <c r="B75">
        <f>'D_Year 1'!J5</f>
        <v>0</v>
      </c>
      <c r="C75">
        <f>'E_Year 2'!J5</f>
        <v>0</v>
      </c>
      <c r="D75">
        <f>'F_Year 3'!J5</f>
        <v>0</v>
      </c>
      <c r="E75">
        <f>'G_Year 4'!J5</f>
        <v>0</v>
      </c>
      <c r="F75">
        <f>'H_Year 5'!J5</f>
        <v>0</v>
      </c>
      <c r="G75" s="140">
        <f>SUM(B75:F75)</f>
        <v>0</v>
      </c>
      <c r="H75" s="143">
        <f>SUM(' B_Populations'!P64,' B_Populations'!P52,' B_Populations'!P40,' B_Populations'!P28,' B_Populations'!P10)</f>
        <v>0</v>
      </c>
      <c r="I75" s="140" t="e">
        <f>(G75/H75)*100000</f>
        <v>#DIV/0!</v>
      </c>
      <c r="J75" s="140" t="e">
        <f>I75*A3</f>
        <v>#DIV/0!</v>
      </c>
    </row>
    <row r="76" spans="1:10">
      <c r="A76" s="140" t="s">
        <v>112</v>
      </c>
      <c r="B76">
        <f>'D_Year 1'!J6</f>
        <v>0</v>
      </c>
      <c r="C76">
        <f>'E_Year 2'!J6</f>
        <v>0</v>
      </c>
      <c r="D76">
        <f>'F_Year 3'!J6</f>
        <v>0</v>
      </c>
      <c r="E76">
        <f>'G_Year 4'!J6</f>
        <v>0</v>
      </c>
      <c r="F76">
        <f>'H_Year 5'!J6</f>
        <v>0</v>
      </c>
      <c r="G76" s="140">
        <f>SUM(B76:F76)</f>
        <v>0</v>
      </c>
      <c r="H76" s="143">
        <f>SUM(' B_Populations'!P11,' B_Populations'!P29,' B_Populations'!P41,' B_Populations'!P53,' B_Populations'!P65)</f>
        <v>0</v>
      </c>
      <c r="I76" s="140" t="e">
        <f>(G76/H76)*100000</f>
        <v>#DIV/0!</v>
      </c>
      <c r="J76" s="140" t="e">
        <f>I76*A4</f>
        <v>#DIV/0!</v>
      </c>
    </row>
    <row r="77" spans="1:10" ht="39">
      <c r="B77" s="1" t="s">
        <v>226</v>
      </c>
      <c r="C77" s="1" t="s">
        <v>227</v>
      </c>
      <c r="D77" s="1" t="s">
        <v>228</v>
      </c>
      <c r="E77" s="1" t="s">
        <v>229</v>
      </c>
      <c r="F77" s="1" t="s">
        <v>230</v>
      </c>
      <c r="G77" s="2" t="s">
        <v>231</v>
      </c>
      <c r="H77" s="2" t="s">
        <v>222</v>
      </c>
      <c r="I77" s="2" t="s">
        <v>223</v>
      </c>
      <c r="J77" s="2" t="s">
        <v>224</v>
      </c>
    </row>
    <row r="78" spans="1:10">
      <c r="A78" s="140" t="s">
        <v>110</v>
      </c>
      <c r="B78">
        <f>'D_Year 1'!J11</f>
        <v>0</v>
      </c>
      <c r="C78">
        <f>'E_Year 2'!J11</f>
        <v>0</v>
      </c>
      <c r="D78">
        <f>'F_Year 3'!J11</f>
        <v>0</v>
      </c>
      <c r="E78">
        <f>'G_Year 4'!J11</f>
        <v>0</v>
      </c>
      <c r="F78">
        <f>'H_Year 5'!J11</f>
        <v>0</v>
      </c>
      <c r="G78" s="140">
        <f>SUM(B78:F78)</f>
        <v>0</v>
      </c>
      <c r="H78" s="143">
        <f>SUM(' B_Populations'!P9,' B_Populations'!P27,' B_Populations'!P39,' B_Populations'!P51,' B_Populations'!P63)</f>
        <v>0</v>
      </c>
      <c r="I78" s="140" t="e">
        <f>(G78/H78)*100000</f>
        <v>#DIV/0!</v>
      </c>
      <c r="J78" s="140" t="e">
        <f>I78*A2</f>
        <v>#DIV/0!</v>
      </c>
    </row>
    <row r="79" spans="1:10">
      <c r="A79" s="140" t="s">
        <v>111</v>
      </c>
      <c r="B79">
        <f>'D_Year 1'!J12</f>
        <v>0</v>
      </c>
      <c r="C79">
        <f>'E_Year 2'!J12</f>
        <v>0</v>
      </c>
      <c r="D79">
        <f>'F_Year 3'!J12</f>
        <v>0</v>
      </c>
      <c r="E79">
        <f>'G_Year 4'!J12</f>
        <v>0</v>
      </c>
      <c r="F79">
        <f>'H_Year 5'!J12</f>
        <v>0</v>
      </c>
      <c r="G79" s="140">
        <f>SUM(B79:F79)</f>
        <v>0</v>
      </c>
      <c r="H79" s="143">
        <f>SUM(' B_Populations'!P64,' B_Populations'!P52,' B_Populations'!P40,' B_Populations'!P28,' B_Populations'!P10)</f>
        <v>0</v>
      </c>
      <c r="I79" s="140" t="e">
        <f>(G79/H79)*100000</f>
        <v>#DIV/0!</v>
      </c>
      <c r="J79" s="140" t="e">
        <f>I79*A3</f>
        <v>#DIV/0!</v>
      </c>
    </row>
    <row r="80" spans="1:10">
      <c r="A80" s="140" t="s">
        <v>112</v>
      </c>
      <c r="B80">
        <f>'D_Year 1'!J13</f>
        <v>0</v>
      </c>
      <c r="C80">
        <f>'E_Year 2'!J13</f>
        <v>0</v>
      </c>
      <c r="D80">
        <f>'F_Year 3'!J13</f>
        <v>0</v>
      </c>
      <c r="E80">
        <f>'G_Year 4'!J13</f>
        <v>0</v>
      </c>
      <c r="F80">
        <f>'H_Year 5'!J13</f>
        <v>0</v>
      </c>
      <c r="G80" s="140">
        <f>SUM(B80:F80)</f>
        <v>0</v>
      </c>
      <c r="H80" s="143">
        <f>SUM(' B_Populations'!P11,' B_Populations'!P29,' B_Populations'!P41,' B_Populations'!P53,' B_Populations'!P65)</f>
        <v>0</v>
      </c>
      <c r="I80" s="140" t="e">
        <f>(G80/H80)*100000</f>
        <v>#DIV/0!</v>
      </c>
      <c r="J80" s="140" t="e">
        <f>I80*A4</f>
        <v>#DIV/0!</v>
      </c>
    </row>
    <row r="81" spans="1:10" ht="26.1">
      <c r="B81" s="1" t="s">
        <v>233</v>
      </c>
      <c r="C81" s="1" t="s">
        <v>234</v>
      </c>
      <c r="D81" s="1" t="s">
        <v>235</v>
      </c>
      <c r="E81" s="1" t="s">
        <v>236</v>
      </c>
      <c r="F81" s="1" t="s">
        <v>237</v>
      </c>
      <c r="G81" s="2" t="s">
        <v>238</v>
      </c>
      <c r="H81" s="148" t="s">
        <v>222</v>
      </c>
      <c r="I81" s="2" t="s">
        <v>223</v>
      </c>
      <c r="J81" s="2" t="s">
        <v>224</v>
      </c>
    </row>
    <row r="82" spans="1:10">
      <c r="A82" s="140" t="s">
        <v>110</v>
      </c>
      <c r="B82">
        <f>'D_Year 1'!J18</f>
        <v>0</v>
      </c>
      <c r="C82">
        <f>'E_Year 2'!J18</f>
        <v>0</v>
      </c>
      <c r="D82">
        <f>'F_Year 3'!J18</f>
        <v>0</v>
      </c>
      <c r="E82">
        <f>'G_Year 4'!J18</f>
        <v>0</v>
      </c>
      <c r="F82">
        <f>'H_Year 5'!J18</f>
        <v>0</v>
      </c>
      <c r="G82" s="140">
        <f>SUM(B82:F82)</f>
        <v>0</v>
      </c>
      <c r="H82" s="143">
        <f>SUM(' B_Populations'!P9,' B_Populations'!P27,' B_Populations'!P39,' B_Populations'!P51,' B_Populations'!P63)</f>
        <v>0</v>
      </c>
      <c r="I82" s="140" t="e">
        <f>(G82/H82)*100000</f>
        <v>#DIV/0!</v>
      </c>
      <c r="J82" s="140" t="e">
        <f>I82*A2</f>
        <v>#DIV/0!</v>
      </c>
    </row>
    <row r="83" spans="1:10">
      <c r="A83" s="140" t="s">
        <v>111</v>
      </c>
      <c r="B83">
        <f>'D_Year 1'!J19</f>
        <v>0</v>
      </c>
      <c r="C83">
        <f>'E_Year 2'!J19</f>
        <v>0</v>
      </c>
      <c r="D83">
        <f>'F_Year 3'!J19</f>
        <v>0</v>
      </c>
      <c r="E83">
        <f>'G_Year 4'!J19</f>
        <v>0</v>
      </c>
      <c r="F83">
        <f>'H_Year 5'!J19</f>
        <v>0</v>
      </c>
      <c r="G83" s="140">
        <f>SUM(B83:F83)</f>
        <v>0</v>
      </c>
      <c r="H83" s="143">
        <f>SUM(' B_Populations'!P64,' B_Populations'!P52,' B_Populations'!P40,' B_Populations'!P28,' B_Populations'!P10)</f>
        <v>0</v>
      </c>
      <c r="I83" s="140" t="e">
        <f>(G83/H83)*100000</f>
        <v>#DIV/0!</v>
      </c>
      <c r="J83" s="140" t="e">
        <f>I83*A3</f>
        <v>#DIV/0!</v>
      </c>
    </row>
    <row r="84" spans="1:10">
      <c r="A84" s="140" t="s">
        <v>112</v>
      </c>
      <c r="B84">
        <f>'D_Year 1'!J20</f>
        <v>0</v>
      </c>
      <c r="C84">
        <f>'E_Year 2'!J20</f>
        <v>0</v>
      </c>
      <c r="D84">
        <f>'F_Year 3'!J20</f>
        <v>0</v>
      </c>
      <c r="E84">
        <f>'G_Year 4'!J20</f>
        <v>0</v>
      </c>
      <c r="F84">
        <f>'H_Year 5'!J20</f>
        <v>0</v>
      </c>
      <c r="G84" s="140">
        <f>SUM(B84:F84)</f>
        <v>0</v>
      </c>
      <c r="H84" s="143">
        <f>SUM(' B_Populations'!P11,' B_Populations'!P29,' B_Populations'!P41,' B_Populations'!P53,' B_Populations'!P65)</f>
        <v>0</v>
      </c>
      <c r="I84" s="140" t="e">
        <f>(G84/H84)*100000</f>
        <v>#DIV/0!</v>
      </c>
      <c r="J84" s="140" t="e">
        <f>I84*A4</f>
        <v>#DIV/0!</v>
      </c>
    </row>
    <row r="85" spans="1:10">
      <c r="A85" s="146"/>
      <c r="B85" s="120"/>
      <c r="C85" s="120"/>
      <c r="D85" s="120"/>
      <c r="E85" s="120"/>
      <c r="F85" s="120"/>
      <c r="G85" s="146"/>
      <c r="H85" s="146"/>
      <c r="I85" s="146"/>
      <c r="J85" s="146"/>
    </row>
    <row r="86" spans="1:10" ht="39.950000000000003" customHeight="1">
      <c r="A86" s="149" t="str">
        <f>' B_Populations'!R8</f>
        <v>Other</v>
      </c>
      <c r="B86" s="1" t="s">
        <v>216</v>
      </c>
      <c r="C86" s="1" t="s">
        <v>217</v>
      </c>
      <c r="D86" s="1" t="s">
        <v>218</v>
      </c>
      <c r="E86" s="1" t="s">
        <v>219</v>
      </c>
      <c r="F86" s="1" t="s">
        <v>220</v>
      </c>
      <c r="G86" s="2" t="s">
        <v>221</v>
      </c>
      <c r="H86" s="2" t="s">
        <v>222</v>
      </c>
      <c r="I86" s="2" t="s">
        <v>223</v>
      </c>
      <c r="J86" s="2" t="s">
        <v>224</v>
      </c>
    </row>
    <row r="87" spans="1:10">
      <c r="A87" s="140" t="s">
        <v>110</v>
      </c>
      <c r="B87">
        <f>'D_Year 1'!K4</f>
        <v>0</v>
      </c>
      <c r="C87">
        <f>'E_Year 2'!K4</f>
        <v>0</v>
      </c>
      <c r="D87">
        <f>'F_Year 3'!K4</f>
        <v>0</v>
      </c>
      <c r="E87">
        <f>'G_Year 4'!K4</f>
        <v>0</v>
      </c>
      <c r="F87">
        <f>'H_Year 5'!K4</f>
        <v>0</v>
      </c>
      <c r="G87" s="140">
        <f>SUM(B87:F87)</f>
        <v>0</v>
      </c>
      <c r="H87" s="143">
        <f>SUM(' B_Populations'!R9,' B_Populations'!R27,' B_Populations'!R39,' B_Populations'!R51,' B_Populations'!R63)</f>
        <v>0</v>
      </c>
      <c r="I87" s="140" t="e">
        <f>(G87/H87)*100000</f>
        <v>#DIV/0!</v>
      </c>
      <c r="J87" s="140" t="e">
        <f>I87*A2</f>
        <v>#DIV/0!</v>
      </c>
    </row>
    <row r="88" spans="1:10">
      <c r="A88" s="140" t="s">
        <v>111</v>
      </c>
      <c r="B88">
        <f>'D_Year 1'!K5</f>
        <v>0</v>
      </c>
      <c r="C88">
        <f>'E_Year 2'!K5</f>
        <v>0</v>
      </c>
      <c r="D88">
        <f>'F_Year 3'!K5</f>
        <v>0</v>
      </c>
      <c r="E88">
        <f>'G_Year 4'!K5</f>
        <v>0</v>
      </c>
      <c r="F88">
        <f>'H_Year 5'!K5</f>
        <v>0</v>
      </c>
      <c r="G88" s="140">
        <f>SUM(B88:F88)</f>
        <v>0</v>
      </c>
      <c r="H88" s="143">
        <f>SUM(' B_Populations'!R64,' B_Populations'!R52,' B_Populations'!R40,' B_Populations'!R28,' B_Populations'!R10)</f>
        <v>0</v>
      </c>
      <c r="I88" s="140" t="e">
        <f>(G88/H88)*100000</f>
        <v>#DIV/0!</v>
      </c>
      <c r="J88" s="140" t="e">
        <f>I88*A3</f>
        <v>#DIV/0!</v>
      </c>
    </row>
    <row r="89" spans="1:10">
      <c r="A89" s="140" t="s">
        <v>112</v>
      </c>
      <c r="B89">
        <f>'D_Year 1'!K6</f>
        <v>0</v>
      </c>
      <c r="C89">
        <f>'E_Year 2'!K6</f>
        <v>0</v>
      </c>
      <c r="D89">
        <f>'F_Year 3'!K6</f>
        <v>0</v>
      </c>
      <c r="E89">
        <f>'G_Year 4'!K6</f>
        <v>0</v>
      </c>
      <c r="F89">
        <f>'H_Year 5'!K6</f>
        <v>0</v>
      </c>
      <c r="G89" s="140">
        <f>SUM(B89:F89)</f>
        <v>0</v>
      </c>
      <c r="H89" s="143">
        <f>SUM(' B_Populations'!R11,' B_Populations'!R29,' B_Populations'!R41,' B_Populations'!R53,' B_Populations'!R65)</f>
        <v>0</v>
      </c>
      <c r="I89" s="140" t="e">
        <f>(G89/H89)*100000</f>
        <v>#DIV/0!</v>
      </c>
      <c r="J89" s="140" t="e">
        <f>I89*A4</f>
        <v>#DIV/0!</v>
      </c>
    </row>
    <row r="90" spans="1:10" ht="39">
      <c r="B90" s="1" t="s">
        <v>226</v>
      </c>
      <c r="C90" s="1" t="s">
        <v>227</v>
      </c>
      <c r="D90" s="1" t="s">
        <v>228</v>
      </c>
      <c r="E90" s="1" t="s">
        <v>229</v>
      </c>
      <c r="F90" s="1" t="s">
        <v>230</v>
      </c>
      <c r="G90" s="2" t="s">
        <v>231</v>
      </c>
      <c r="H90" s="2" t="s">
        <v>222</v>
      </c>
      <c r="I90" s="2" t="s">
        <v>223</v>
      </c>
      <c r="J90" s="2" t="s">
        <v>224</v>
      </c>
    </row>
    <row r="91" spans="1:10">
      <c r="A91" s="140" t="s">
        <v>110</v>
      </c>
      <c r="B91">
        <f>'D_Year 1'!K11</f>
        <v>0</v>
      </c>
      <c r="C91">
        <f>'E_Year 2'!K11</f>
        <v>0</v>
      </c>
      <c r="D91">
        <f>'F_Year 3'!K11</f>
        <v>0</v>
      </c>
      <c r="E91">
        <f>'G_Year 4'!K11</f>
        <v>0</v>
      </c>
      <c r="F91">
        <f>'H_Year 5'!K11</f>
        <v>0</v>
      </c>
      <c r="G91" s="140">
        <f>SUM(B91:F91)</f>
        <v>0</v>
      </c>
      <c r="H91" s="143">
        <f>SUM(' B_Populations'!R9,' B_Populations'!R27,' B_Populations'!R39,' B_Populations'!R51,' B_Populations'!R63)</f>
        <v>0</v>
      </c>
      <c r="I91" s="140" t="e">
        <f>(G91/H91)*100000</f>
        <v>#DIV/0!</v>
      </c>
      <c r="J91" s="140" t="e">
        <f>I91*A2</f>
        <v>#DIV/0!</v>
      </c>
    </row>
    <row r="92" spans="1:10">
      <c r="A92" s="140" t="s">
        <v>111</v>
      </c>
      <c r="B92">
        <f>'D_Year 1'!K12</f>
        <v>0</v>
      </c>
      <c r="C92">
        <f>'E_Year 2'!K12</f>
        <v>0</v>
      </c>
      <c r="D92">
        <f>'F_Year 3'!K12</f>
        <v>0</v>
      </c>
      <c r="E92">
        <f>'G_Year 4'!K12</f>
        <v>0</v>
      </c>
      <c r="F92">
        <f>'H_Year 5'!K12</f>
        <v>0</v>
      </c>
      <c r="G92" s="140">
        <f>SUM(B92:F92)</f>
        <v>0</v>
      </c>
      <c r="H92" s="143">
        <f>SUM(' B_Populations'!R64,' B_Populations'!R52,' B_Populations'!R40,' B_Populations'!R28,' B_Populations'!R10)</f>
        <v>0</v>
      </c>
      <c r="I92" s="140" t="e">
        <f>(G92/H92)*100000</f>
        <v>#DIV/0!</v>
      </c>
      <c r="J92" s="140" t="e">
        <f>I92*A3</f>
        <v>#DIV/0!</v>
      </c>
    </row>
    <row r="93" spans="1:10">
      <c r="A93" s="140" t="s">
        <v>112</v>
      </c>
      <c r="B93">
        <f>'D_Year 1'!K13</f>
        <v>0</v>
      </c>
      <c r="C93">
        <f>'E_Year 2'!K13</f>
        <v>0</v>
      </c>
      <c r="D93">
        <f>'F_Year 3'!K13</f>
        <v>0</v>
      </c>
      <c r="E93">
        <f>'G_Year 4'!K13</f>
        <v>0</v>
      </c>
      <c r="F93">
        <f>'H_Year 5'!K13</f>
        <v>0</v>
      </c>
      <c r="G93" s="140">
        <f>SUM(B93:F93)</f>
        <v>0</v>
      </c>
      <c r="H93" s="143">
        <f>SUM(' B_Populations'!R11,' B_Populations'!R29,' B_Populations'!R41,' B_Populations'!R53,' B_Populations'!R65)</f>
        <v>0</v>
      </c>
      <c r="I93" s="140" t="e">
        <f>(G93/H93)*100000</f>
        <v>#DIV/0!</v>
      </c>
      <c r="J93" s="140" t="e">
        <f>I93*A4</f>
        <v>#DIV/0!</v>
      </c>
    </row>
    <row r="94" spans="1:10" ht="26.1">
      <c r="B94" s="1" t="s">
        <v>233</v>
      </c>
      <c r="C94" s="1" t="s">
        <v>234</v>
      </c>
      <c r="D94" s="1" t="s">
        <v>235</v>
      </c>
      <c r="E94" s="1" t="s">
        <v>236</v>
      </c>
      <c r="F94" s="1" t="s">
        <v>237</v>
      </c>
      <c r="G94" s="2" t="s">
        <v>238</v>
      </c>
      <c r="H94" s="148" t="s">
        <v>222</v>
      </c>
      <c r="I94" s="2" t="s">
        <v>223</v>
      </c>
      <c r="J94" s="2" t="s">
        <v>224</v>
      </c>
    </row>
    <row r="95" spans="1:10">
      <c r="A95" s="140" t="s">
        <v>110</v>
      </c>
      <c r="B95">
        <f>'D_Year 1'!K18</f>
        <v>0</v>
      </c>
      <c r="C95">
        <f>'E_Year 2'!K18</f>
        <v>0</v>
      </c>
      <c r="D95">
        <f>'F_Year 3'!K18</f>
        <v>0</v>
      </c>
      <c r="E95">
        <f>'G_Year 4'!K18</f>
        <v>0</v>
      </c>
      <c r="F95">
        <f>'H_Year 5'!K18</f>
        <v>0</v>
      </c>
      <c r="G95" s="140">
        <f>SUM(B95:F95)</f>
        <v>0</v>
      </c>
      <c r="H95" s="143">
        <f>SUM(' B_Populations'!R9,' B_Populations'!R27,' B_Populations'!R39,' B_Populations'!R51,' B_Populations'!R63)</f>
        <v>0</v>
      </c>
      <c r="I95" s="140" t="e">
        <f>(G95/H95)*100000</f>
        <v>#DIV/0!</v>
      </c>
      <c r="J95" s="140" t="e">
        <f>I95*A2</f>
        <v>#DIV/0!</v>
      </c>
    </row>
    <row r="96" spans="1:10">
      <c r="A96" s="140" t="s">
        <v>111</v>
      </c>
      <c r="B96">
        <f>'D_Year 1'!K19</f>
        <v>0</v>
      </c>
      <c r="C96">
        <f>'E_Year 2'!K19</f>
        <v>0</v>
      </c>
      <c r="D96">
        <f>'F_Year 3'!K19</f>
        <v>0</v>
      </c>
      <c r="E96">
        <f>'G_Year 4'!K19</f>
        <v>0</v>
      </c>
      <c r="F96">
        <f>'H_Year 5'!K19</f>
        <v>0</v>
      </c>
      <c r="G96" s="140">
        <f>SUM(B96:F96)</f>
        <v>0</v>
      </c>
      <c r="H96" s="143">
        <f>SUM(' B_Populations'!R64,' B_Populations'!R52,' B_Populations'!R40,' B_Populations'!R28,' B_Populations'!R10)</f>
        <v>0</v>
      </c>
      <c r="I96" s="140" t="e">
        <f>(G96/H96)*100000</f>
        <v>#DIV/0!</v>
      </c>
      <c r="J96" s="140" t="e">
        <f>I96*A3</f>
        <v>#DIV/0!</v>
      </c>
    </row>
    <row r="97" spans="1:10">
      <c r="A97" s="140" t="s">
        <v>112</v>
      </c>
      <c r="B97">
        <f>'D_Year 1'!K20</f>
        <v>0</v>
      </c>
      <c r="C97">
        <f>'E_Year 2'!K20</f>
        <v>0</v>
      </c>
      <c r="D97">
        <f>'F_Year 3'!K20</f>
        <v>0</v>
      </c>
      <c r="E97">
        <f>'G_Year 4'!K20</f>
        <v>0</v>
      </c>
      <c r="F97">
        <f>'H_Year 5'!K20</f>
        <v>0</v>
      </c>
      <c r="G97" s="140">
        <f>SUM(B97:F97)</f>
        <v>0</v>
      </c>
      <c r="H97" s="143">
        <f>SUM(' B_Populations'!R11,' B_Populations'!R29,' B_Populations'!R41,' B_Populations'!R53,' B_Populations'!R65)</f>
        <v>0</v>
      </c>
      <c r="I97" s="140" t="e">
        <f>(G97/H97)*100000</f>
        <v>#DIV/0!</v>
      </c>
      <c r="J97" s="140" t="e">
        <f>I97*A4</f>
        <v>#DIV/0!</v>
      </c>
    </row>
    <row r="98" spans="1:10">
      <c r="A98" s="146"/>
      <c r="B98" s="120"/>
      <c r="C98" s="120"/>
      <c r="D98" s="120"/>
      <c r="E98" s="120"/>
      <c r="F98" s="120"/>
      <c r="G98" s="146"/>
      <c r="H98" s="146"/>
      <c r="I98" s="146"/>
      <c r="J98" s="146"/>
    </row>
    <row r="99" spans="1:10" ht="39.950000000000003" customHeight="1">
      <c r="A99" s="149" t="str">
        <f>' B_Populations'!D62</f>
        <v>Male</v>
      </c>
      <c r="B99" s="1" t="s">
        <v>216</v>
      </c>
      <c r="C99" s="1" t="s">
        <v>217</v>
      </c>
      <c r="D99" s="1" t="s">
        <v>218</v>
      </c>
      <c r="E99" s="1" t="s">
        <v>219</v>
      </c>
      <c r="F99" s="1" t="s">
        <v>220</v>
      </c>
      <c r="G99" s="2" t="s">
        <v>221</v>
      </c>
      <c r="H99" s="2" t="s">
        <v>222</v>
      </c>
      <c r="I99" s="2" t="s">
        <v>223</v>
      </c>
      <c r="J99" s="2" t="s">
        <v>224</v>
      </c>
    </row>
    <row r="100" spans="1:10">
      <c r="A100" s="140" t="s">
        <v>110</v>
      </c>
      <c r="B100">
        <f>'D_Year 1'!D4</f>
        <v>0</v>
      </c>
      <c r="C100">
        <f>'E_Year 2'!D4</f>
        <v>0</v>
      </c>
      <c r="D100">
        <f>'F_Year 3'!D4</f>
        <v>0</v>
      </c>
      <c r="E100">
        <f>'G_Year 4'!D4</f>
        <v>0</v>
      </c>
      <c r="F100">
        <f>'H_Year 5'!D4</f>
        <v>0</v>
      </c>
      <c r="G100" s="140">
        <f>SUM(B100:F100)</f>
        <v>0</v>
      </c>
      <c r="H100" s="143">
        <f>SUM(' B_Populations'!D63,' B_Populations'!D51,' B_Populations'!D39,' B_Populations'!D27,' B_Populations'!D9)</f>
        <v>0</v>
      </c>
      <c r="I100" s="140" t="e">
        <f>(G100/H100)*100000</f>
        <v>#DIV/0!</v>
      </c>
      <c r="J100" s="140" t="e">
        <f>I100*A2</f>
        <v>#DIV/0!</v>
      </c>
    </row>
    <row r="101" spans="1:10">
      <c r="A101" s="140" t="s">
        <v>111</v>
      </c>
      <c r="B101">
        <f>'D_Year 1'!D5</f>
        <v>0</v>
      </c>
      <c r="C101">
        <f>'E_Year 2'!D5</f>
        <v>0</v>
      </c>
      <c r="D101">
        <f>'F_Year 3'!D5</f>
        <v>0</v>
      </c>
      <c r="E101">
        <f>'G_Year 4'!D5</f>
        <v>0</v>
      </c>
      <c r="F101">
        <f>'H_Year 5'!D5</f>
        <v>0</v>
      </c>
      <c r="G101" s="140">
        <f>SUM(B101:F101)</f>
        <v>0</v>
      </c>
      <c r="H101" s="143">
        <f>SUM(' B_Populations'!D10,' B_Populations'!D28,' B_Populations'!D40,' B_Populations'!D52,' B_Populations'!D64)</f>
        <v>0</v>
      </c>
      <c r="I101" s="140" t="e">
        <f>(G101/H101)*100000</f>
        <v>#DIV/0!</v>
      </c>
      <c r="J101" s="140" t="e">
        <f>I101*A3</f>
        <v>#DIV/0!</v>
      </c>
    </row>
    <row r="102" spans="1:10">
      <c r="A102" s="140" t="s">
        <v>112</v>
      </c>
      <c r="B102">
        <f>'D_Year 1'!D6</f>
        <v>0</v>
      </c>
      <c r="C102">
        <f>'E_Year 2'!D6</f>
        <v>0</v>
      </c>
      <c r="D102">
        <f>'F_Year 3'!D6</f>
        <v>0</v>
      </c>
      <c r="E102">
        <f>'G_Year 4'!D6</f>
        <v>0</v>
      </c>
      <c r="F102">
        <f>'H_Year 5'!D6</f>
        <v>0</v>
      </c>
      <c r="G102" s="140">
        <f>SUM(B102:F102)</f>
        <v>0</v>
      </c>
      <c r="H102" s="143">
        <f>SUM(' B_Populations'!D65,' B_Populations'!D53,' B_Populations'!D41,' B_Populations'!D29,' B_Populations'!D11)</f>
        <v>0</v>
      </c>
      <c r="I102" s="140" t="e">
        <f>(G102/H102)*100000</f>
        <v>#DIV/0!</v>
      </c>
      <c r="J102" s="140" t="e">
        <f>I102*A4</f>
        <v>#DIV/0!</v>
      </c>
    </row>
    <row r="103" spans="1:10" ht="39">
      <c r="B103" s="1" t="s">
        <v>226</v>
      </c>
      <c r="C103" s="1" t="s">
        <v>227</v>
      </c>
      <c r="D103" s="1" t="s">
        <v>228</v>
      </c>
      <c r="E103" s="1" t="s">
        <v>229</v>
      </c>
      <c r="F103" s="1" t="s">
        <v>230</v>
      </c>
      <c r="G103" s="2" t="s">
        <v>231</v>
      </c>
      <c r="H103" s="2" t="s">
        <v>222</v>
      </c>
      <c r="I103" s="2" t="s">
        <v>223</v>
      </c>
      <c r="J103" s="2" t="s">
        <v>224</v>
      </c>
    </row>
    <row r="104" spans="1:10">
      <c r="A104" s="140" t="s">
        <v>110</v>
      </c>
      <c r="B104">
        <f>'D_Year 1'!D11</f>
        <v>0</v>
      </c>
      <c r="C104">
        <f>'E_Year 2'!D11</f>
        <v>0</v>
      </c>
      <c r="D104">
        <f>'F_Year 3'!D11</f>
        <v>0</v>
      </c>
      <c r="E104">
        <f>'G_Year 4'!D11</f>
        <v>0</v>
      </c>
      <c r="F104">
        <f>'H_Year 5'!D11</f>
        <v>0</v>
      </c>
      <c r="G104" s="140">
        <f>SUM(B104:F104)</f>
        <v>0</v>
      </c>
      <c r="H104" s="143">
        <f>SUM(' B_Populations'!D63,' B_Populations'!D51,' B_Populations'!D39,' B_Populations'!D27,' B_Populations'!D9)</f>
        <v>0</v>
      </c>
      <c r="I104" s="140" t="e">
        <f>(G104/H104)*100000</f>
        <v>#DIV/0!</v>
      </c>
      <c r="J104" s="140" t="e">
        <f>I104*A2</f>
        <v>#DIV/0!</v>
      </c>
    </row>
    <row r="105" spans="1:10">
      <c r="A105" s="140" t="s">
        <v>111</v>
      </c>
      <c r="B105">
        <f>'D_Year 1'!D12</f>
        <v>0</v>
      </c>
      <c r="C105">
        <f>'E_Year 2'!D12</f>
        <v>0</v>
      </c>
      <c r="D105">
        <f>'F_Year 3'!D12</f>
        <v>0</v>
      </c>
      <c r="E105">
        <f>'G_Year 4'!D12</f>
        <v>0</v>
      </c>
      <c r="F105">
        <f>'H_Year 5'!D12</f>
        <v>0</v>
      </c>
      <c r="G105" s="140">
        <f>SUM(B105:F105)</f>
        <v>0</v>
      </c>
      <c r="H105" s="143">
        <f>SUM(' B_Populations'!D10,' B_Populations'!D28,' B_Populations'!D40,' B_Populations'!D52,' B_Populations'!D64)</f>
        <v>0</v>
      </c>
      <c r="I105" s="140" t="e">
        <f>(G105/H105)*100000</f>
        <v>#DIV/0!</v>
      </c>
      <c r="J105" s="140" t="e">
        <f>I105*A3</f>
        <v>#DIV/0!</v>
      </c>
    </row>
    <row r="106" spans="1:10">
      <c r="A106" s="140" t="s">
        <v>112</v>
      </c>
      <c r="B106">
        <f>'D_Year 1'!D13</f>
        <v>0</v>
      </c>
      <c r="C106">
        <f>'E_Year 2'!D13</f>
        <v>0</v>
      </c>
      <c r="D106">
        <f>'F_Year 3'!D13</f>
        <v>0</v>
      </c>
      <c r="E106">
        <f>'G_Year 4'!D13</f>
        <v>0</v>
      </c>
      <c r="F106">
        <f>'H_Year 5'!D13</f>
        <v>0</v>
      </c>
      <c r="G106" s="140">
        <f>SUM(B106:F106)</f>
        <v>0</v>
      </c>
      <c r="H106" s="143">
        <f>SUM(' B_Populations'!D65,' B_Populations'!D53,' B_Populations'!D41,' B_Populations'!D29,' B_Populations'!D11)</f>
        <v>0</v>
      </c>
      <c r="I106" s="140" t="e">
        <f>(G106/H106)*100000</f>
        <v>#DIV/0!</v>
      </c>
      <c r="J106" s="140" t="e">
        <f>I106*A4</f>
        <v>#DIV/0!</v>
      </c>
    </row>
    <row r="107" spans="1:10" ht="26.1">
      <c r="B107" s="1" t="s">
        <v>233</v>
      </c>
      <c r="C107" s="1" t="s">
        <v>234</v>
      </c>
      <c r="D107" s="1" t="s">
        <v>235</v>
      </c>
      <c r="E107" s="1" t="s">
        <v>236</v>
      </c>
      <c r="F107" s="1" t="s">
        <v>237</v>
      </c>
      <c r="G107" s="2" t="s">
        <v>238</v>
      </c>
      <c r="H107" s="148" t="s">
        <v>222</v>
      </c>
      <c r="I107" s="2" t="s">
        <v>223</v>
      </c>
      <c r="J107" s="2" t="s">
        <v>224</v>
      </c>
    </row>
    <row r="108" spans="1:10">
      <c r="A108" s="140" t="s">
        <v>110</v>
      </c>
      <c r="B108">
        <f>'D_Year 1'!D18</f>
        <v>0</v>
      </c>
      <c r="C108">
        <f>'E_Year 2'!D18</f>
        <v>0</v>
      </c>
      <c r="D108">
        <f>'F_Year 3'!D18</f>
        <v>0</v>
      </c>
      <c r="E108">
        <f>'G_Year 4'!D18</f>
        <v>0</v>
      </c>
      <c r="F108">
        <f>'H_Year 5'!D18</f>
        <v>0</v>
      </c>
      <c r="G108" s="140">
        <f>SUM(B108:F108)</f>
        <v>0</v>
      </c>
      <c r="H108" s="143">
        <f>SUM(' B_Populations'!D63,' B_Populations'!D51,' B_Populations'!D39,' B_Populations'!D27,' B_Populations'!D9)</f>
        <v>0</v>
      </c>
      <c r="I108" s="140" t="e">
        <f>(G108/H108)*100000</f>
        <v>#DIV/0!</v>
      </c>
      <c r="J108" s="140" t="e">
        <f>I108*A2</f>
        <v>#DIV/0!</v>
      </c>
    </row>
    <row r="109" spans="1:10">
      <c r="A109" s="140" t="s">
        <v>111</v>
      </c>
      <c r="B109">
        <f>'D_Year 1'!D19</f>
        <v>0</v>
      </c>
      <c r="C109">
        <f>'E_Year 2'!D19</f>
        <v>0</v>
      </c>
      <c r="D109">
        <f>'F_Year 3'!D19</f>
        <v>0</v>
      </c>
      <c r="E109">
        <f>'G_Year 4'!D19</f>
        <v>0</v>
      </c>
      <c r="F109">
        <f>'H_Year 5'!D19</f>
        <v>0</v>
      </c>
      <c r="G109" s="140">
        <f>SUM(B109:F109)</f>
        <v>0</v>
      </c>
      <c r="H109" s="143">
        <f>SUM(' B_Populations'!D10,' B_Populations'!D28,' B_Populations'!D40,' B_Populations'!D52,' B_Populations'!D64)</f>
        <v>0</v>
      </c>
      <c r="I109" s="140" t="e">
        <f>(G109/H109)*100000</f>
        <v>#DIV/0!</v>
      </c>
      <c r="J109" s="140" t="e">
        <f>I109*A3</f>
        <v>#DIV/0!</v>
      </c>
    </row>
    <row r="110" spans="1:10">
      <c r="A110" s="140" t="s">
        <v>112</v>
      </c>
      <c r="B110">
        <f>'D_Year 1'!D20</f>
        <v>0</v>
      </c>
      <c r="C110">
        <f>'E_Year 2'!D20</f>
        <v>0</v>
      </c>
      <c r="D110">
        <f>'F_Year 3'!D20</f>
        <v>0</v>
      </c>
      <c r="E110">
        <f>'G_Year 4'!D20</f>
        <v>0</v>
      </c>
      <c r="F110">
        <f>'H_Year 5'!D20</f>
        <v>0</v>
      </c>
      <c r="G110" s="140">
        <f>SUM(B110:F110)</f>
        <v>0</v>
      </c>
      <c r="H110" s="143">
        <f>SUM(' B_Populations'!D65,' B_Populations'!D53,' B_Populations'!D41,' B_Populations'!D29,' B_Populations'!D11)</f>
        <v>0</v>
      </c>
      <c r="I110" s="140" t="e">
        <f>(G110/H110)*100000</f>
        <v>#DIV/0!</v>
      </c>
      <c r="J110" s="140" t="e">
        <f>I110*A4</f>
        <v>#DIV/0!</v>
      </c>
    </row>
    <row r="111" spans="1:10">
      <c r="A111" s="146"/>
      <c r="B111" s="120"/>
      <c r="C111" s="120"/>
      <c r="D111" s="120"/>
      <c r="E111" s="120"/>
      <c r="F111" s="120"/>
      <c r="G111" s="146"/>
      <c r="H111" s="146"/>
      <c r="I111" s="146"/>
      <c r="J111" s="146"/>
    </row>
    <row r="112" spans="1:10" ht="39.950000000000003" customHeight="1">
      <c r="A112" s="149" t="str">
        <f>' B_Populations'!F8</f>
        <v>Female</v>
      </c>
      <c r="B112" s="1" t="s">
        <v>216</v>
      </c>
      <c r="C112" s="1" t="s">
        <v>217</v>
      </c>
      <c r="D112" s="1" t="s">
        <v>218</v>
      </c>
      <c r="E112" s="1" t="s">
        <v>219</v>
      </c>
      <c r="F112" s="1" t="s">
        <v>220</v>
      </c>
      <c r="G112" s="2" t="s">
        <v>221</v>
      </c>
      <c r="H112" s="2" t="s">
        <v>222</v>
      </c>
      <c r="I112" s="2" t="s">
        <v>223</v>
      </c>
      <c r="J112" s="2" t="s">
        <v>224</v>
      </c>
    </row>
    <row r="113" spans="1:10">
      <c r="A113" s="140" t="s">
        <v>110</v>
      </c>
      <c r="B113">
        <f>'D_Year 1'!E4</f>
        <v>0</v>
      </c>
      <c r="C113">
        <f>'E_Year 2'!E4</f>
        <v>0</v>
      </c>
      <c r="D113">
        <f>'F_Year 3'!E4</f>
        <v>0</v>
      </c>
      <c r="E113">
        <f>'G_Year 4'!E4</f>
        <v>0</v>
      </c>
      <c r="F113">
        <f>'H_Year 5'!E4</f>
        <v>0</v>
      </c>
      <c r="G113" s="140">
        <f>SUM(B113:F113)</f>
        <v>0</v>
      </c>
      <c r="H113" s="143">
        <f>SUM(' B_Populations'!F9,' B_Populations'!F27,' B_Populations'!F39,' B_Populations'!F51,' B_Populations'!F63)</f>
        <v>0</v>
      </c>
      <c r="I113" s="140" t="e">
        <f>(G113/H113)*100000</f>
        <v>#DIV/0!</v>
      </c>
      <c r="J113" s="140" t="e">
        <f>I113*A2</f>
        <v>#DIV/0!</v>
      </c>
    </row>
    <row r="114" spans="1:10">
      <c r="A114" s="140" t="s">
        <v>111</v>
      </c>
      <c r="B114">
        <f>'D_Year 1'!E5</f>
        <v>0</v>
      </c>
      <c r="C114">
        <f>'E_Year 2'!E5</f>
        <v>0</v>
      </c>
      <c r="D114">
        <f>'F_Year 3'!E5</f>
        <v>0</v>
      </c>
      <c r="E114">
        <f>'G_Year 4'!E5</f>
        <v>0</v>
      </c>
      <c r="F114">
        <f>'H_Year 5'!E5</f>
        <v>0</v>
      </c>
      <c r="G114" s="140">
        <f>SUM(B114:F114)</f>
        <v>0</v>
      </c>
      <c r="H114" s="143">
        <f>SUM(' B_Populations'!D64,' B_Populations'!D52,' B_Populations'!D40,' B_Populations'!D28,' B_Populations'!D10)</f>
        <v>0</v>
      </c>
      <c r="I114" s="140" t="e">
        <f>(G114/H114)*100000</f>
        <v>#DIV/0!</v>
      </c>
      <c r="J114" s="140" t="e">
        <f>I114*A3</f>
        <v>#DIV/0!</v>
      </c>
    </row>
    <row r="115" spans="1:10">
      <c r="A115" s="140" t="s">
        <v>112</v>
      </c>
      <c r="B115">
        <f>'D_Year 1'!E6</f>
        <v>0</v>
      </c>
      <c r="C115">
        <f>'E_Year 2'!E6</f>
        <v>0</v>
      </c>
      <c r="D115">
        <f>'F_Year 3'!E6</f>
        <v>0</v>
      </c>
      <c r="E115">
        <f>'G_Year 4'!E6</f>
        <v>0</v>
      </c>
      <c r="F115">
        <f>'H_Year 5'!E6</f>
        <v>0</v>
      </c>
      <c r="G115" s="140">
        <f>SUM(B115:F115)</f>
        <v>0</v>
      </c>
      <c r="H115" s="143">
        <f>SUM(' B_Populations'!D11,' B_Populations'!D29,' B_Populations'!D41,' B_Populations'!D53,' B_Populations'!D65)</f>
        <v>0</v>
      </c>
      <c r="I115" s="140" t="e">
        <f>(G115/H115)*100000</f>
        <v>#DIV/0!</v>
      </c>
      <c r="J115" s="140" t="e">
        <f>I115*A4</f>
        <v>#DIV/0!</v>
      </c>
    </row>
    <row r="116" spans="1:10" ht="39">
      <c r="B116" s="1" t="s">
        <v>226</v>
      </c>
      <c r="C116" s="1" t="s">
        <v>227</v>
      </c>
      <c r="D116" s="1" t="s">
        <v>228</v>
      </c>
      <c r="E116" s="1" t="s">
        <v>229</v>
      </c>
      <c r="F116" s="1" t="s">
        <v>230</v>
      </c>
      <c r="G116" s="2" t="s">
        <v>231</v>
      </c>
      <c r="H116" s="2" t="s">
        <v>222</v>
      </c>
      <c r="I116" s="2" t="s">
        <v>223</v>
      </c>
      <c r="J116" s="2" t="s">
        <v>224</v>
      </c>
    </row>
    <row r="117" spans="1:10">
      <c r="A117" s="140" t="s">
        <v>110</v>
      </c>
      <c r="B117">
        <f>'D_Year 1'!E11</f>
        <v>0</v>
      </c>
      <c r="C117">
        <f>'E_Year 2'!E11</f>
        <v>0</v>
      </c>
      <c r="D117">
        <f>'F_Year 3'!E11</f>
        <v>0</v>
      </c>
      <c r="E117">
        <f>'G_Year 4'!E11</f>
        <v>0</v>
      </c>
      <c r="F117">
        <f>'H_Year 5'!E11</f>
        <v>0</v>
      </c>
      <c r="G117" s="140">
        <f>SUM(B117:F117)</f>
        <v>0</v>
      </c>
      <c r="H117" s="143">
        <f>SUM(' B_Populations'!F9,' B_Populations'!F27,' B_Populations'!F39,' B_Populations'!F51,' B_Populations'!F63)</f>
        <v>0</v>
      </c>
      <c r="I117" s="140" t="e">
        <f>(G117/H117)*100000</f>
        <v>#DIV/0!</v>
      </c>
      <c r="J117" s="140" t="e">
        <f>I117*A2</f>
        <v>#DIV/0!</v>
      </c>
    </row>
    <row r="118" spans="1:10">
      <c r="A118" s="140" t="s">
        <v>111</v>
      </c>
      <c r="B118">
        <f>'D_Year 1'!E12</f>
        <v>0</v>
      </c>
      <c r="C118">
        <f>'E_Year 2'!E12</f>
        <v>0</v>
      </c>
      <c r="D118">
        <f>'F_Year 3'!E12</f>
        <v>0</v>
      </c>
      <c r="E118">
        <f>'G_Year 4'!E12</f>
        <v>0</v>
      </c>
      <c r="F118">
        <f>'H_Year 5'!E12</f>
        <v>0</v>
      </c>
      <c r="G118" s="140">
        <f>SUM(B118:F118)</f>
        <v>0</v>
      </c>
      <c r="H118" s="143">
        <f>SUM(' B_Populations'!D64,' B_Populations'!D52,' B_Populations'!D40,' B_Populations'!D28,' B_Populations'!D10)</f>
        <v>0</v>
      </c>
      <c r="I118" s="140" t="e">
        <f>(G118/H118)*100000</f>
        <v>#DIV/0!</v>
      </c>
      <c r="J118" s="140" t="e">
        <f>I118*A3</f>
        <v>#DIV/0!</v>
      </c>
    </row>
    <row r="119" spans="1:10">
      <c r="A119" s="140" t="s">
        <v>112</v>
      </c>
      <c r="B119">
        <f>'D_Year 1'!E13</f>
        <v>0</v>
      </c>
      <c r="C119">
        <f>'E_Year 2'!E13</f>
        <v>0</v>
      </c>
      <c r="D119">
        <f>'F_Year 3'!E13</f>
        <v>0</v>
      </c>
      <c r="E119">
        <f>'G_Year 4'!E13</f>
        <v>0</v>
      </c>
      <c r="F119">
        <f>'H_Year 5'!E13</f>
        <v>0</v>
      </c>
      <c r="G119" s="140">
        <f>SUM(B119:F119)</f>
        <v>0</v>
      </c>
      <c r="H119" s="143">
        <f>SUM(' B_Populations'!D11,' B_Populations'!D29,' B_Populations'!D41,' B_Populations'!D53,' B_Populations'!D65)</f>
        <v>0</v>
      </c>
      <c r="I119" s="140" t="e">
        <f>(G119/H119)*100000</f>
        <v>#DIV/0!</v>
      </c>
      <c r="J119" s="140" t="e">
        <f>I119*A4</f>
        <v>#DIV/0!</v>
      </c>
    </row>
    <row r="120" spans="1:10" ht="26.1">
      <c r="B120" s="1" t="s">
        <v>233</v>
      </c>
      <c r="C120" s="1" t="s">
        <v>234</v>
      </c>
      <c r="D120" s="1" t="s">
        <v>235</v>
      </c>
      <c r="E120" s="1" t="s">
        <v>236</v>
      </c>
      <c r="F120" s="1" t="s">
        <v>237</v>
      </c>
      <c r="G120" s="2" t="s">
        <v>238</v>
      </c>
      <c r="H120" s="148" t="s">
        <v>222</v>
      </c>
      <c r="I120" s="2" t="s">
        <v>223</v>
      </c>
      <c r="J120" s="2" t="s">
        <v>224</v>
      </c>
    </row>
    <row r="121" spans="1:10">
      <c r="A121" s="140" t="s">
        <v>110</v>
      </c>
      <c r="B121">
        <f>'D_Year 1'!E18</f>
        <v>0</v>
      </c>
      <c r="C121">
        <f>'E_Year 2'!E18</f>
        <v>0</v>
      </c>
      <c r="D121">
        <f>'F_Year 3'!E18</f>
        <v>0</v>
      </c>
      <c r="E121">
        <f>'G_Year 4'!E18</f>
        <v>0</v>
      </c>
      <c r="F121">
        <f>'H_Year 5'!E18</f>
        <v>0</v>
      </c>
      <c r="G121" s="140">
        <f>SUM(B121:F121)</f>
        <v>0</v>
      </c>
      <c r="H121" s="143">
        <f>SUM(' B_Populations'!F9,' B_Populations'!F27,' B_Populations'!F39,' B_Populations'!F51,' B_Populations'!F63)</f>
        <v>0</v>
      </c>
      <c r="I121" s="140" t="e">
        <f>(G121/H121)*100000</f>
        <v>#DIV/0!</v>
      </c>
      <c r="J121" s="140" t="e">
        <f>I121*A2</f>
        <v>#DIV/0!</v>
      </c>
    </row>
    <row r="122" spans="1:10">
      <c r="A122" s="140" t="s">
        <v>111</v>
      </c>
      <c r="B122">
        <f>'D_Year 1'!E19</f>
        <v>0</v>
      </c>
      <c r="C122">
        <f>'E_Year 2'!E19</f>
        <v>0</v>
      </c>
      <c r="D122">
        <f>'F_Year 3'!E19</f>
        <v>0</v>
      </c>
      <c r="E122">
        <f>'G_Year 4'!E19</f>
        <v>0</v>
      </c>
      <c r="F122">
        <f>'H_Year 5'!E19</f>
        <v>0</v>
      </c>
      <c r="G122" s="140">
        <f>SUM(B122:F122)</f>
        <v>0</v>
      </c>
      <c r="H122" s="143">
        <f>SUM(' B_Populations'!D64,' B_Populations'!D52,' B_Populations'!D40,' B_Populations'!D28,' B_Populations'!D10)</f>
        <v>0</v>
      </c>
      <c r="I122" s="140" t="e">
        <f>(G122/H122)*100000</f>
        <v>#DIV/0!</v>
      </c>
      <c r="J122" s="140" t="e">
        <f>I122*A3</f>
        <v>#DIV/0!</v>
      </c>
    </row>
    <row r="123" spans="1:10">
      <c r="A123" s="140" t="s">
        <v>112</v>
      </c>
      <c r="B123">
        <f>'D_Year 1'!E20</f>
        <v>0</v>
      </c>
      <c r="C123">
        <f>'E_Year 2'!E20</f>
        <v>0</v>
      </c>
      <c r="D123">
        <f>'F_Year 3'!E20</f>
        <v>0</v>
      </c>
      <c r="E123">
        <f>'G_Year 4'!E20</f>
        <v>0</v>
      </c>
      <c r="F123">
        <f>'H_Year 5'!E20</f>
        <v>0</v>
      </c>
      <c r="G123" s="140">
        <f>SUM(B123:F123)</f>
        <v>0</v>
      </c>
      <c r="H123" s="143">
        <f>SUM(' B_Populations'!D11,' B_Populations'!D29,' B_Populations'!D41,' B_Populations'!D53,' B_Populations'!D65)</f>
        <v>0</v>
      </c>
      <c r="I123" s="140" t="e">
        <f>(G123/H123)*100000</f>
        <v>#DIV/0!</v>
      </c>
      <c r="J123" s="140"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topLeftCell="A24" zoomScale="70" zoomScaleNormal="70" workbookViewId="0">
      <selection activeCell="D28" sqref="D28"/>
    </sheetView>
  </sheetViews>
  <sheetFormatPr defaultRowHeight="14.45"/>
  <cols>
    <col min="1" max="1" width="13.7109375" style="97" customWidth="1"/>
    <col min="12" max="12" width="8.7109375" customWidth="1"/>
  </cols>
  <sheetData>
    <row r="1" spans="1:4">
      <c r="A1" s="173" t="s">
        <v>239</v>
      </c>
    </row>
    <row r="14" spans="1:4">
      <c r="A14" s="98" t="s">
        <v>240</v>
      </c>
    </row>
    <row r="15" spans="1:4">
      <c r="A15" s="169" t="s">
        <v>241</v>
      </c>
      <c r="B15" s="170"/>
      <c r="C15" s="170"/>
      <c r="D15" s="170"/>
    </row>
    <row r="16" spans="1:4">
      <c r="A16" s="163" t="s">
        <v>242</v>
      </c>
      <c r="B16" s="164"/>
    </row>
    <row r="17" spans="1:5">
      <c r="A17" s="174" t="s">
        <v>243</v>
      </c>
      <c r="B17" s="175"/>
      <c r="C17" s="175"/>
      <c r="D17" s="175"/>
      <c r="E17" s="175"/>
    </row>
    <row r="18" spans="1:5">
      <c r="A18" s="161" t="s">
        <v>244</v>
      </c>
      <c r="B18" s="162"/>
      <c r="C18" s="162"/>
      <c r="D18" s="162"/>
    </row>
    <row r="21" spans="1:5">
      <c r="A21" s="169" t="s">
        <v>245</v>
      </c>
      <c r="B21" s="170"/>
      <c r="C21" s="170"/>
      <c r="D21" s="170"/>
    </row>
    <row r="22" spans="1:5">
      <c r="A22" s="169" t="s">
        <v>246</v>
      </c>
      <c r="B22" s="170"/>
      <c r="C22" s="170"/>
      <c r="D22" s="170"/>
    </row>
    <row r="23" spans="1:5">
      <c r="A23" s="171" t="s">
        <v>247</v>
      </c>
      <c r="B23" s="172"/>
      <c r="C23" s="172"/>
      <c r="D23" s="172"/>
    </row>
    <row r="24" spans="1:5">
      <c r="A24" s="167" t="s">
        <v>248</v>
      </c>
      <c r="B24" s="168"/>
      <c r="C24" s="168"/>
      <c r="D24" s="168"/>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6BAA5E-28A6-4DFE-8FBD-A58FAD6F1017}"/>
</file>

<file path=customXml/itemProps2.xml><?xml version="1.0" encoding="utf-8"?>
<ds:datastoreItem xmlns:ds="http://schemas.openxmlformats.org/officeDocument/2006/customXml" ds:itemID="{D3A0B132-C85C-431A-B9F4-E50BDC8889ED}"/>
</file>

<file path=customXml/itemProps3.xml><?xml version="1.0" encoding="utf-8"?>
<ds:datastoreItem xmlns:ds="http://schemas.openxmlformats.org/officeDocument/2006/customXml" ds:itemID="{9B270DAC-6694-4ECF-9B64-6B7550778CCC}"/>
</file>

<file path=docProps/app.xml><?xml version="1.0" encoding="utf-8"?>
<Properties xmlns="http://schemas.openxmlformats.org/officeDocument/2006/extended-properties" xmlns:vt="http://schemas.openxmlformats.org/officeDocument/2006/docPropsVTypes">
  <Application>Microsoft Excel Online</Application>
  <Manager/>
  <Company>CDC - NCIPC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
  <cp:revision/>
  <dcterms:created xsi:type="dcterms:W3CDTF">2002-05-13T15:46:14Z</dcterms:created>
  <dcterms:modified xsi:type="dcterms:W3CDTF">2021-08-04T15:19:34Z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