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Pedestrian Injuries SER 2022/"/>
    </mc:Choice>
  </mc:AlternateContent>
  <xr:revisionPtr revIDLastSave="1873" documentId="8_{64F4726D-BE51-4AA3-842B-DAEA036487BE}" xr6:coauthVersionLast="47" xr6:coauthVersionMax="47" xr10:uidLastSave="{37A27CA8-8932-4A0E-9D37-3950A192FFD8}"/>
  <bookViews>
    <workbookView xWindow="-120" yWindow="-120" windowWidth="29040" windowHeight="15720" tabRatio="811" xr2:uid="{00000000-000D-0000-FFFF-FFFF00000000}"/>
  </bookViews>
  <sheets>
    <sheet name="A_Instructions" sheetId="27" r:id="rId1"/>
    <sheet name=" B_Populations" sheetId="10" r:id="rId2"/>
    <sheet name="C_Year 1" sheetId="24" r:id="rId3"/>
    <sheet name="D_Year 2" sheetId="21" r:id="rId4"/>
    <sheet name="E_Year 3" sheetId="20" r:id="rId5"/>
    <sheet name="F_Year 4" sheetId="19" r:id="rId6"/>
    <sheet name="G_Year 5" sheetId="9" r:id="rId7"/>
    <sheet name="H_Figure 1" sheetId="31" r:id="rId8"/>
    <sheet name="I_Optional Figure 2" sheetId="36" r:id="rId9"/>
    <sheet name="J_Figure 3" sheetId="34" r:id="rId10"/>
    <sheet name="K_Figure 4" sheetId="35" r:id="rId11"/>
    <sheet name="L_Report" sheetId="30" r:id="rId1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34" l="1"/>
  <c r="C18" i="34"/>
  <c r="C17" i="34"/>
  <c r="C16" i="34"/>
  <c r="C15" i="34"/>
  <c r="B15" i="34"/>
  <c r="B19" i="34"/>
  <c r="B18" i="34"/>
  <c r="B17" i="34"/>
  <c r="B16" i="34"/>
  <c r="C8" i="36"/>
  <c r="D8" i="31"/>
  <c r="C8" i="31"/>
  <c r="B8" i="31"/>
  <c r="A8" i="31"/>
  <c r="D12" i="36"/>
  <c r="C12" i="36"/>
  <c r="B12" i="36"/>
  <c r="A12" i="36"/>
  <c r="D11" i="36"/>
  <c r="C11" i="36"/>
  <c r="B11" i="36"/>
  <c r="A11" i="36"/>
  <c r="D10" i="36"/>
  <c r="C10" i="36"/>
  <c r="B10" i="36"/>
  <c r="A10" i="36"/>
  <c r="D9" i="36"/>
  <c r="C9" i="36"/>
  <c r="B9" i="36"/>
  <c r="A9" i="36"/>
  <c r="D8" i="36"/>
  <c r="B8" i="36"/>
  <c r="A8" i="36"/>
  <c r="T60" i="10"/>
  <c r="R60" i="10"/>
  <c r="P60" i="10"/>
  <c r="N60" i="10"/>
  <c r="L60" i="10"/>
  <c r="J60" i="10"/>
  <c r="H60" i="10"/>
  <c r="T47" i="10"/>
  <c r="R47" i="10"/>
  <c r="P47" i="10"/>
  <c r="N47" i="10"/>
  <c r="L47" i="10"/>
  <c r="J47" i="10"/>
  <c r="H47" i="10"/>
  <c r="T34" i="10"/>
  <c r="R34" i="10"/>
  <c r="P34" i="10"/>
  <c r="N34" i="10"/>
  <c r="L34" i="10"/>
  <c r="J34" i="10"/>
  <c r="H34" i="10"/>
  <c r="T21" i="10"/>
  <c r="R21" i="10"/>
  <c r="P21" i="10"/>
  <c r="N21" i="10"/>
  <c r="L21" i="10"/>
  <c r="J21" i="10"/>
  <c r="H21" i="10"/>
  <c r="F17" i="30"/>
  <c r="D17" i="30"/>
  <c r="B17" i="30"/>
  <c r="F16" i="30"/>
  <c r="D16" i="30"/>
  <c r="B16" i="30"/>
  <c r="F15" i="30"/>
  <c r="D15" i="30"/>
  <c r="B15" i="30"/>
  <c r="F14" i="30"/>
  <c r="D14" i="30"/>
  <c r="B14" i="30"/>
  <c r="A1" i="9"/>
  <c r="A1" i="19"/>
  <c r="A1" i="20"/>
  <c r="A1" i="21"/>
  <c r="A1" i="24"/>
  <c r="F13" i="30"/>
  <c r="D13" i="30"/>
  <c r="B13" i="30"/>
  <c r="A17" i="30"/>
  <c r="A16" i="30"/>
  <c r="A15" i="30"/>
  <c r="A14" i="30"/>
  <c r="A13" i="30"/>
  <c r="R4" i="24"/>
  <c r="P4" i="21"/>
  <c r="T4" i="21"/>
  <c r="U4" i="21" s="1"/>
  <c r="A28" i="35"/>
  <c r="A29" i="35"/>
  <c r="A30" i="35"/>
  <c r="A31" i="35"/>
  <c r="A27" i="35"/>
  <c r="R6" i="24"/>
  <c r="S6" i="24" s="1"/>
  <c r="AF23" i="9"/>
  <c r="AF24" i="9"/>
  <c r="AF25" i="9"/>
  <c r="AF26" i="9"/>
  <c r="AD23" i="9"/>
  <c r="AD24" i="9"/>
  <c r="AD25" i="9"/>
  <c r="AD26" i="9"/>
  <c r="AF22" i="9"/>
  <c r="AD22" i="9"/>
  <c r="AF14" i="9"/>
  <c r="AF15" i="9"/>
  <c r="AF16" i="9"/>
  <c r="AF17" i="9"/>
  <c r="AD14" i="9"/>
  <c r="AD15" i="9"/>
  <c r="AD16" i="9"/>
  <c r="AD17" i="9"/>
  <c r="AF13" i="9"/>
  <c r="AD13" i="9"/>
  <c r="AF5" i="9"/>
  <c r="AF6" i="9"/>
  <c r="AF7" i="9"/>
  <c r="AF8" i="9"/>
  <c r="AD5" i="9"/>
  <c r="AD6" i="9"/>
  <c r="AD7" i="9"/>
  <c r="AD8" i="9"/>
  <c r="AB23" i="9"/>
  <c r="AB24" i="9"/>
  <c r="AB25" i="9"/>
  <c r="AB26" i="9"/>
  <c r="AB22" i="9"/>
  <c r="AB14" i="9"/>
  <c r="AB15" i="9"/>
  <c r="AB16" i="9"/>
  <c r="AB17" i="9"/>
  <c r="AB13" i="9"/>
  <c r="AB4" i="9"/>
  <c r="AB5" i="9"/>
  <c r="AB6" i="9"/>
  <c r="AB7" i="9"/>
  <c r="AB8" i="9"/>
  <c r="Z23" i="9"/>
  <c r="Z24" i="9"/>
  <c r="Z25" i="9"/>
  <c r="Z26" i="9"/>
  <c r="Z22" i="9"/>
  <c r="Z14" i="9"/>
  <c r="Z15" i="9"/>
  <c r="Z16" i="9"/>
  <c r="Z17" i="9"/>
  <c r="Z13" i="9"/>
  <c r="Z4" i="9"/>
  <c r="Z5" i="9"/>
  <c r="Z6" i="9"/>
  <c r="Z7" i="9"/>
  <c r="Z8" i="9"/>
  <c r="X23" i="9"/>
  <c r="X24" i="9"/>
  <c r="X25" i="9"/>
  <c r="X26" i="9"/>
  <c r="X22" i="9"/>
  <c r="X14" i="9"/>
  <c r="X15" i="9"/>
  <c r="X16" i="9"/>
  <c r="X17" i="9"/>
  <c r="X13" i="9"/>
  <c r="X4" i="9"/>
  <c r="X5" i="9"/>
  <c r="X6" i="9"/>
  <c r="X7" i="9"/>
  <c r="X8" i="9"/>
  <c r="V23" i="9"/>
  <c r="V24" i="9"/>
  <c r="V25" i="9"/>
  <c r="V26" i="9"/>
  <c r="V22" i="9"/>
  <c r="V14" i="9"/>
  <c r="V15" i="9"/>
  <c r="V16" i="9"/>
  <c r="V17" i="9"/>
  <c r="V13" i="9"/>
  <c r="V4" i="9"/>
  <c r="V5" i="9"/>
  <c r="V6" i="9"/>
  <c r="V7" i="9"/>
  <c r="V8" i="9"/>
  <c r="T23" i="9"/>
  <c r="T24" i="9"/>
  <c r="T25" i="9"/>
  <c r="T26" i="9"/>
  <c r="T22" i="9"/>
  <c r="T17" i="9"/>
  <c r="T14" i="9"/>
  <c r="T15" i="9"/>
  <c r="T16" i="9"/>
  <c r="T13" i="9"/>
  <c r="T4" i="9"/>
  <c r="T5" i="9"/>
  <c r="T6" i="9"/>
  <c r="T7" i="9"/>
  <c r="T8" i="9"/>
  <c r="R23" i="9"/>
  <c r="R24" i="9"/>
  <c r="R25" i="9"/>
  <c r="R26" i="9"/>
  <c r="R22" i="9"/>
  <c r="R14" i="9"/>
  <c r="R15" i="9"/>
  <c r="R16" i="9"/>
  <c r="R17" i="9"/>
  <c r="R13" i="9"/>
  <c r="R5" i="9"/>
  <c r="R6" i="9"/>
  <c r="R7" i="9"/>
  <c r="R8" i="9"/>
  <c r="R4" i="9"/>
  <c r="P23" i="9"/>
  <c r="P24" i="9"/>
  <c r="P25" i="9"/>
  <c r="P26" i="9"/>
  <c r="P22" i="9"/>
  <c r="P14" i="9"/>
  <c r="P15" i="9"/>
  <c r="P16" i="9"/>
  <c r="P17" i="9"/>
  <c r="P13" i="9"/>
  <c r="P5" i="9"/>
  <c r="P6" i="9"/>
  <c r="P7" i="9"/>
  <c r="P8" i="9"/>
  <c r="N23" i="9"/>
  <c r="N24" i="9"/>
  <c r="N25" i="9"/>
  <c r="N26" i="9"/>
  <c r="N22" i="9"/>
  <c r="N14" i="9"/>
  <c r="N15" i="9"/>
  <c r="N16" i="9"/>
  <c r="N17" i="9"/>
  <c r="N13" i="9"/>
  <c r="N5" i="9"/>
  <c r="N6" i="9"/>
  <c r="N7" i="9"/>
  <c r="N8" i="9"/>
  <c r="AF4" i="9"/>
  <c r="AD4" i="9"/>
  <c r="P4" i="9"/>
  <c r="N4" i="9"/>
  <c r="AF23" i="19"/>
  <c r="AF24" i="19"/>
  <c r="AF25" i="19"/>
  <c r="AF26" i="19"/>
  <c r="AF22" i="19"/>
  <c r="AF14" i="19"/>
  <c r="AF15" i="19"/>
  <c r="AF16" i="19"/>
  <c r="AF17" i="19"/>
  <c r="AF13" i="19"/>
  <c r="AF5" i="19"/>
  <c r="AF6" i="19"/>
  <c r="AF7" i="19"/>
  <c r="AF8" i="19"/>
  <c r="AF4" i="19"/>
  <c r="AD23" i="19"/>
  <c r="AD24" i="19"/>
  <c r="AD25" i="19"/>
  <c r="AD26" i="19"/>
  <c r="AD22" i="19"/>
  <c r="AD14" i="19"/>
  <c r="AD15" i="19"/>
  <c r="AD16" i="19"/>
  <c r="AD17" i="19"/>
  <c r="AD13" i="19"/>
  <c r="AD5" i="19"/>
  <c r="AD6" i="19"/>
  <c r="AD7" i="19"/>
  <c r="AD8" i="19"/>
  <c r="AD4" i="19"/>
  <c r="AB23" i="19"/>
  <c r="AB24" i="19"/>
  <c r="AB25" i="19"/>
  <c r="AB26" i="19"/>
  <c r="AB22" i="19"/>
  <c r="AB14" i="19"/>
  <c r="AB15" i="19"/>
  <c r="AB16" i="19"/>
  <c r="AB17" i="19"/>
  <c r="AB13" i="19"/>
  <c r="AB5" i="19"/>
  <c r="AB6" i="19"/>
  <c r="AB7" i="19"/>
  <c r="AB8" i="19"/>
  <c r="AB4" i="19"/>
  <c r="Z23" i="19"/>
  <c r="Z24" i="19"/>
  <c r="Z25" i="19"/>
  <c r="Z26" i="19"/>
  <c r="Z22" i="19"/>
  <c r="Z14" i="19"/>
  <c r="Z15" i="19"/>
  <c r="Z16" i="19"/>
  <c r="Z17" i="19"/>
  <c r="Z13" i="19"/>
  <c r="Z5" i="19"/>
  <c r="Z6" i="19"/>
  <c r="Z7" i="19"/>
  <c r="Z8" i="19"/>
  <c r="Z4" i="19"/>
  <c r="X23" i="19"/>
  <c r="X24" i="19"/>
  <c r="X25" i="19"/>
  <c r="X26" i="19"/>
  <c r="X22" i="19"/>
  <c r="X14" i="19"/>
  <c r="X15" i="19"/>
  <c r="X16" i="19"/>
  <c r="X17" i="19"/>
  <c r="X13" i="19"/>
  <c r="X5" i="19"/>
  <c r="X6" i="19"/>
  <c r="X7" i="19"/>
  <c r="X8" i="19"/>
  <c r="X4" i="19"/>
  <c r="V23" i="19"/>
  <c r="V24" i="19"/>
  <c r="V25" i="19"/>
  <c r="V26" i="19"/>
  <c r="V22" i="19"/>
  <c r="V14" i="19"/>
  <c r="V15" i="19"/>
  <c r="V16" i="19"/>
  <c r="V17" i="19"/>
  <c r="V13" i="19"/>
  <c r="V5" i="19"/>
  <c r="V6" i="19"/>
  <c r="V7" i="19"/>
  <c r="V8" i="19"/>
  <c r="V4" i="19"/>
  <c r="T23" i="19"/>
  <c r="T24" i="19"/>
  <c r="T25" i="19"/>
  <c r="T26" i="19"/>
  <c r="T22" i="19"/>
  <c r="T14" i="19"/>
  <c r="T15" i="19"/>
  <c r="T16" i="19"/>
  <c r="T17" i="19"/>
  <c r="T13" i="19"/>
  <c r="T5" i="19"/>
  <c r="T6" i="19"/>
  <c r="T7" i="19"/>
  <c r="T8" i="19"/>
  <c r="T4" i="19"/>
  <c r="R23" i="19"/>
  <c r="R24" i="19"/>
  <c r="R25" i="19"/>
  <c r="R26" i="19"/>
  <c r="R22" i="19"/>
  <c r="R14" i="19"/>
  <c r="R15" i="19"/>
  <c r="R16" i="19"/>
  <c r="R17" i="19"/>
  <c r="R13" i="19"/>
  <c r="R5" i="19"/>
  <c r="R6" i="19"/>
  <c r="R7" i="19"/>
  <c r="R8" i="19"/>
  <c r="R4" i="19"/>
  <c r="P23" i="19"/>
  <c r="P24" i="19"/>
  <c r="P25" i="19"/>
  <c r="P26" i="19"/>
  <c r="P22" i="19"/>
  <c r="P14" i="19"/>
  <c r="P15" i="19"/>
  <c r="P16" i="19"/>
  <c r="P17" i="19"/>
  <c r="P13" i="19"/>
  <c r="P5" i="19"/>
  <c r="P6" i="19"/>
  <c r="P7" i="19"/>
  <c r="P8" i="19"/>
  <c r="P4" i="19"/>
  <c r="Q4" i="19" s="1"/>
  <c r="N23" i="19"/>
  <c r="N24" i="19"/>
  <c r="N25" i="19"/>
  <c r="N26" i="19"/>
  <c r="N22" i="19"/>
  <c r="N14" i="19"/>
  <c r="N15" i="19"/>
  <c r="N16" i="19"/>
  <c r="N17" i="19"/>
  <c r="N13" i="19"/>
  <c r="N5" i="19"/>
  <c r="N6" i="19"/>
  <c r="N7" i="19"/>
  <c r="N8" i="19"/>
  <c r="N4" i="19"/>
  <c r="AF23" i="20"/>
  <c r="AF24" i="20"/>
  <c r="AF25" i="20"/>
  <c r="AF26" i="20"/>
  <c r="AF22" i="20"/>
  <c r="AF14" i="20"/>
  <c r="AF15" i="20"/>
  <c r="AF16" i="20"/>
  <c r="AF17" i="20"/>
  <c r="AF13" i="20"/>
  <c r="AF5" i="20"/>
  <c r="AF6" i="20"/>
  <c r="AF7" i="20"/>
  <c r="AF8" i="20"/>
  <c r="AF4" i="20"/>
  <c r="AD23" i="20"/>
  <c r="AD24" i="20"/>
  <c r="AD25" i="20"/>
  <c r="AD26" i="20"/>
  <c r="AD22" i="20"/>
  <c r="AD14" i="20"/>
  <c r="AD15" i="20"/>
  <c r="AD16" i="20"/>
  <c r="AD17" i="20"/>
  <c r="AD13" i="20"/>
  <c r="AD5" i="20"/>
  <c r="AD6" i="20"/>
  <c r="AD7" i="20"/>
  <c r="AD8" i="20"/>
  <c r="AD4" i="20"/>
  <c r="AB23" i="20"/>
  <c r="AB24" i="20"/>
  <c r="AB25" i="20"/>
  <c r="AB26" i="20"/>
  <c r="AB22" i="20"/>
  <c r="AB14" i="20"/>
  <c r="AB15" i="20"/>
  <c r="AB16" i="20"/>
  <c r="AB17" i="20"/>
  <c r="AB13" i="20"/>
  <c r="AB5" i="20"/>
  <c r="AB6" i="20"/>
  <c r="AB7" i="20"/>
  <c r="AB8" i="20"/>
  <c r="AB4" i="20"/>
  <c r="Z23" i="20"/>
  <c r="Z24" i="20"/>
  <c r="Z25" i="20"/>
  <c r="Z26" i="20"/>
  <c r="Z22" i="20"/>
  <c r="Z14" i="20"/>
  <c r="Z15" i="20"/>
  <c r="Z16" i="20"/>
  <c r="Z17" i="20"/>
  <c r="Z13" i="20"/>
  <c r="Z5" i="20"/>
  <c r="Z6" i="20"/>
  <c r="Z7" i="20"/>
  <c r="Z8" i="20"/>
  <c r="Z4" i="20"/>
  <c r="X23" i="20"/>
  <c r="X24" i="20"/>
  <c r="X25" i="20"/>
  <c r="X26" i="20"/>
  <c r="X22" i="20"/>
  <c r="X14" i="20"/>
  <c r="X15" i="20"/>
  <c r="X16" i="20"/>
  <c r="X17" i="20"/>
  <c r="X13" i="20"/>
  <c r="X5" i="20"/>
  <c r="X6" i="20"/>
  <c r="X7" i="20"/>
  <c r="X8" i="20"/>
  <c r="X4" i="20"/>
  <c r="V23" i="20"/>
  <c r="V24" i="20"/>
  <c r="V25" i="20"/>
  <c r="V26" i="20"/>
  <c r="V22" i="20"/>
  <c r="V14" i="20"/>
  <c r="V15" i="20"/>
  <c r="V16" i="20"/>
  <c r="V17" i="20"/>
  <c r="V13" i="20"/>
  <c r="V5" i="20"/>
  <c r="V6" i="20"/>
  <c r="V7" i="20"/>
  <c r="V8" i="20"/>
  <c r="V4" i="20"/>
  <c r="T23" i="20"/>
  <c r="T24" i="20"/>
  <c r="T25" i="20"/>
  <c r="T26" i="20"/>
  <c r="T22" i="20"/>
  <c r="T14" i="20"/>
  <c r="T15" i="20"/>
  <c r="T16" i="20"/>
  <c r="T17" i="20"/>
  <c r="T13" i="20"/>
  <c r="T5" i="20"/>
  <c r="T6" i="20"/>
  <c r="T7" i="20"/>
  <c r="T8" i="20"/>
  <c r="T4" i="20"/>
  <c r="R23" i="20"/>
  <c r="R24" i="20"/>
  <c r="R25" i="20"/>
  <c r="R26" i="20"/>
  <c r="R22" i="20"/>
  <c r="R14" i="20"/>
  <c r="R15" i="20"/>
  <c r="R16" i="20"/>
  <c r="R17" i="20"/>
  <c r="R13" i="20"/>
  <c r="R5" i="20"/>
  <c r="R6" i="20"/>
  <c r="R7" i="20"/>
  <c r="R8" i="20"/>
  <c r="R4" i="20"/>
  <c r="P23" i="20"/>
  <c r="P24" i="20"/>
  <c r="P25" i="20"/>
  <c r="P26" i="20"/>
  <c r="P22" i="20"/>
  <c r="P14" i="20"/>
  <c r="P15" i="20"/>
  <c r="P16" i="20"/>
  <c r="P17" i="20"/>
  <c r="P13" i="20"/>
  <c r="P5" i="20"/>
  <c r="P6" i="20"/>
  <c r="P7" i="20"/>
  <c r="P8" i="20"/>
  <c r="N23" i="20"/>
  <c r="N24" i="20"/>
  <c r="N25" i="20"/>
  <c r="N26" i="20"/>
  <c r="N22" i="20"/>
  <c r="P4" i="20"/>
  <c r="N14" i="20"/>
  <c r="N15" i="20"/>
  <c r="N16" i="20"/>
  <c r="N17" i="20"/>
  <c r="N13" i="20"/>
  <c r="N5" i="20"/>
  <c r="N6" i="20"/>
  <c r="N7" i="20"/>
  <c r="N8" i="20"/>
  <c r="N4" i="20"/>
  <c r="AF23" i="21"/>
  <c r="AF24" i="21"/>
  <c r="AF25" i="21"/>
  <c r="AF26" i="21"/>
  <c r="AF22" i="21"/>
  <c r="AD23" i="21"/>
  <c r="AD24" i="21"/>
  <c r="AD25" i="21"/>
  <c r="AD26" i="21"/>
  <c r="AD22" i="21"/>
  <c r="AB23" i="21"/>
  <c r="AB24" i="21"/>
  <c r="AB25" i="21"/>
  <c r="AB26" i="21"/>
  <c r="AB22" i="21"/>
  <c r="Z23" i="21"/>
  <c r="Z24" i="21"/>
  <c r="Z25" i="21"/>
  <c r="Z26" i="21"/>
  <c r="Z22" i="21"/>
  <c r="X23" i="21"/>
  <c r="X24" i="21"/>
  <c r="X25" i="21"/>
  <c r="X26" i="21"/>
  <c r="X22" i="21"/>
  <c r="V23" i="21"/>
  <c r="V24" i="21"/>
  <c r="V25" i="21"/>
  <c r="V26" i="21"/>
  <c r="V22" i="21"/>
  <c r="T23" i="21"/>
  <c r="T24" i="21"/>
  <c r="T25" i="21"/>
  <c r="T26" i="21"/>
  <c r="T22" i="21"/>
  <c r="R23" i="21"/>
  <c r="R24" i="21"/>
  <c r="R25" i="21"/>
  <c r="R26" i="21"/>
  <c r="R22" i="21"/>
  <c r="P23" i="21"/>
  <c r="P24" i="21"/>
  <c r="P25" i="21"/>
  <c r="P26" i="21"/>
  <c r="P22" i="21"/>
  <c r="N23" i="21"/>
  <c r="N24" i="21"/>
  <c r="N25" i="21"/>
  <c r="N26" i="21"/>
  <c r="N22" i="21"/>
  <c r="N5" i="21"/>
  <c r="N6" i="21"/>
  <c r="N7" i="21"/>
  <c r="N8" i="21"/>
  <c r="N4" i="21"/>
  <c r="O4" i="21" s="1"/>
  <c r="N13" i="21"/>
  <c r="AF14" i="21"/>
  <c r="AF15" i="21"/>
  <c r="AF16" i="21"/>
  <c r="AF17" i="21"/>
  <c r="AF13" i="21"/>
  <c r="AD14" i="21"/>
  <c r="AD15" i="21"/>
  <c r="AD16" i="21"/>
  <c r="AD17" i="21"/>
  <c r="AD13" i="21"/>
  <c r="AD4" i="21"/>
  <c r="AB14" i="21"/>
  <c r="AB15" i="21"/>
  <c r="AB16" i="21"/>
  <c r="AB17" i="21"/>
  <c r="AB13" i="21"/>
  <c r="AB4" i="21"/>
  <c r="Z14" i="21"/>
  <c r="Z15" i="21"/>
  <c r="Z16" i="21"/>
  <c r="Z17" i="21"/>
  <c r="Z13" i="21"/>
  <c r="Z4" i="21"/>
  <c r="X14" i="21"/>
  <c r="X15" i="21"/>
  <c r="X16" i="21"/>
  <c r="X17" i="21"/>
  <c r="X13" i="21"/>
  <c r="X4" i="21"/>
  <c r="V14" i="21"/>
  <c r="V15" i="21"/>
  <c r="V16" i="21"/>
  <c r="V17" i="21"/>
  <c r="V13" i="21"/>
  <c r="V4" i="21"/>
  <c r="T14" i="21"/>
  <c r="T15" i="21"/>
  <c r="T16" i="21"/>
  <c r="T17" i="21"/>
  <c r="T13" i="21"/>
  <c r="R14" i="21"/>
  <c r="R15" i="21"/>
  <c r="R16" i="21"/>
  <c r="R17" i="21"/>
  <c r="R13" i="21"/>
  <c r="P14" i="21"/>
  <c r="P15" i="21"/>
  <c r="P16" i="21"/>
  <c r="P17" i="21"/>
  <c r="P13" i="21"/>
  <c r="N14" i="21"/>
  <c r="N15" i="21"/>
  <c r="N16" i="21"/>
  <c r="N17" i="21"/>
  <c r="AF5" i="21"/>
  <c r="AF6" i="21"/>
  <c r="AF7" i="21"/>
  <c r="AF8" i="21"/>
  <c r="AF4" i="21"/>
  <c r="AD5" i="21"/>
  <c r="AD6" i="21"/>
  <c r="AD7" i="21"/>
  <c r="AD8" i="21"/>
  <c r="AB5" i="21"/>
  <c r="AB6" i="21"/>
  <c r="AB7" i="21"/>
  <c r="AB8" i="21"/>
  <c r="Z5" i="21"/>
  <c r="Z6" i="21"/>
  <c r="Z7" i="21"/>
  <c r="Z8" i="21"/>
  <c r="X5" i="21"/>
  <c r="X6" i="21"/>
  <c r="X7" i="21"/>
  <c r="X8" i="21"/>
  <c r="V5" i="21"/>
  <c r="V6" i="21"/>
  <c r="V7" i="21"/>
  <c r="V8" i="21"/>
  <c r="T5" i="21"/>
  <c r="T6" i="21"/>
  <c r="T7" i="21"/>
  <c r="T8" i="21"/>
  <c r="R5" i="21"/>
  <c r="R6" i="21"/>
  <c r="R7" i="21"/>
  <c r="R8" i="21"/>
  <c r="R4" i="21"/>
  <c r="P5" i="21"/>
  <c r="P6" i="21"/>
  <c r="P7" i="21"/>
  <c r="P8" i="21"/>
  <c r="N13" i="24"/>
  <c r="N5" i="24"/>
  <c r="O5" i="24" s="1"/>
  <c r="N6" i="24"/>
  <c r="N7" i="24"/>
  <c r="O7" i="24" s="1"/>
  <c r="N8" i="24"/>
  <c r="N4" i="24"/>
  <c r="O4" i="24" s="1"/>
  <c r="T66" i="10"/>
  <c r="R66" i="10"/>
  <c r="P66" i="10"/>
  <c r="N66" i="10"/>
  <c r="L66" i="10"/>
  <c r="J66" i="10"/>
  <c r="H66" i="10"/>
  <c r="F66" i="10"/>
  <c r="D66" i="10"/>
  <c r="B66" i="10"/>
  <c r="T53" i="10"/>
  <c r="R53" i="10"/>
  <c r="P53" i="10"/>
  <c r="N53" i="10"/>
  <c r="L53" i="10"/>
  <c r="J53" i="10"/>
  <c r="H53" i="10"/>
  <c r="F53" i="10"/>
  <c r="D53" i="10"/>
  <c r="B53" i="10"/>
  <c r="T40" i="10"/>
  <c r="R40" i="10"/>
  <c r="P40" i="10"/>
  <c r="N40" i="10"/>
  <c r="L40" i="10"/>
  <c r="J40" i="10"/>
  <c r="H40" i="10"/>
  <c r="F40" i="10"/>
  <c r="D40" i="10"/>
  <c r="B40" i="10"/>
  <c r="T27" i="10"/>
  <c r="R27" i="10"/>
  <c r="P27" i="10"/>
  <c r="N27" i="10"/>
  <c r="L27" i="10"/>
  <c r="J27" i="10"/>
  <c r="H27" i="10"/>
  <c r="F27" i="10"/>
  <c r="D27" i="10"/>
  <c r="B27" i="10"/>
  <c r="N9" i="24" l="1"/>
  <c r="AI27" i="9"/>
  <c r="L27" i="9"/>
  <c r="K27" i="9"/>
  <c r="J27" i="9"/>
  <c r="I27" i="9"/>
  <c r="H27" i="9"/>
  <c r="G27" i="9"/>
  <c r="F27" i="9"/>
  <c r="E27" i="9"/>
  <c r="D27" i="9"/>
  <c r="C27" i="9"/>
  <c r="AL26" i="9"/>
  <c r="AG26" i="9"/>
  <c r="AV26" i="9" s="1"/>
  <c r="AE26" i="9"/>
  <c r="AU26" i="9" s="1"/>
  <c r="AC26" i="9"/>
  <c r="AT26" i="9" s="1"/>
  <c r="AA26" i="9"/>
  <c r="AS26" i="9" s="1"/>
  <c r="Y26" i="9"/>
  <c r="AR26" i="9" s="1"/>
  <c r="W26" i="9"/>
  <c r="AQ26" i="9" s="1"/>
  <c r="U26" i="9"/>
  <c r="AP26" i="9" s="1"/>
  <c r="S26" i="9"/>
  <c r="AO26" i="9" s="1"/>
  <c r="Q26" i="9"/>
  <c r="AN26" i="9" s="1"/>
  <c r="O26" i="9"/>
  <c r="AM26" i="9" s="1"/>
  <c r="B26" i="9"/>
  <c r="AL25" i="9"/>
  <c r="AG25" i="9"/>
  <c r="AV25" i="9" s="1"/>
  <c r="AE25" i="9"/>
  <c r="AU25" i="9" s="1"/>
  <c r="AC25" i="9"/>
  <c r="AT25" i="9" s="1"/>
  <c r="AA25" i="9"/>
  <c r="AS25" i="9" s="1"/>
  <c r="Y25" i="9"/>
  <c r="AR25" i="9" s="1"/>
  <c r="W25" i="9"/>
  <c r="AQ25" i="9" s="1"/>
  <c r="U25" i="9"/>
  <c r="AP25" i="9" s="1"/>
  <c r="S25" i="9"/>
  <c r="AO25" i="9" s="1"/>
  <c r="Q25" i="9"/>
  <c r="AN25" i="9" s="1"/>
  <c r="O25" i="9"/>
  <c r="AM25" i="9" s="1"/>
  <c r="B25" i="9"/>
  <c r="AL24" i="9"/>
  <c r="AG24" i="9"/>
  <c r="AV24" i="9" s="1"/>
  <c r="AE24" i="9"/>
  <c r="AU24" i="9" s="1"/>
  <c r="AC24" i="9"/>
  <c r="AT24" i="9" s="1"/>
  <c r="AA24" i="9"/>
  <c r="AS24" i="9" s="1"/>
  <c r="Y24" i="9"/>
  <c r="AR24" i="9" s="1"/>
  <c r="W24" i="9"/>
  <c r="AQ24" i="9" s="1"/>
  <c r="U24" i="9"/>
  <c r="AP24" i="9" s="1"/>
  <c r="S24" i="9"/>
  <c r="AO24" i="9" s="1"/>
  <c r="Q24" i="9"/>
  <c r="AN24" i="9" s="1"/>
  <c r="O24" i="9"/>
  <c r="AM24" i="9" s="1"/>
  <c r="B24" i="9"/>
  <c r="AL23" i="9"/>
  <c r="AG23" i="9"/>
  <c r="AV23" i="9" s="1"/>
  <c r="AE23" i="9"/>
  <c r="AU23" i="9" s="1"/>
  <c r="AC23" i="9"/>
  <c r="AT23" i="9" s="1"/>
  <c r="AA23" i="9"/>
  <c r="AS23" i="9" s="1"/>
  <c r="Y23" i="9"/>
  <c r="AR23" i="9" s="1"/>
  <c r="W23" i="9"/>
  <c r="AQ23" i="9" s="1"/>
  <c r="U23" i="9"/>
  <c r="AP23" i="9" s="1"/>
  <c r="S23" i="9"/>
  <c r="AO23" i="9" s="1"/>
  <c r="Q23" i="9"/>
  <c r="AN23" i="9" s="1"/>
  <c r="O23" i="9"/>
  <c r="AM23" i="9" s="1"/>
  <c r="B23" i="9"/>
  <c r="AL22" i="9"/>
  <c r="AG22" i="9"/>
  <c r="AC22" i="9"/>
  <c r="Y22" i="9"/>
  <c r="U22" i="9"/>
  <c r="Q22" i="9"/>
  <c r="B22" i="9"/>
  <c r="AV21" i="9"/>
  <c r="AU21" i="9"/>
  <c r="AT21" i="9"/>
  <c r="AS21" i="9"/>
  <c r="AR21" i="9"/>
  <c r="AQ21" i="9"/>
  <c r="AP21" i="9"/>
  <c r="AF21" i="9"/>
  <c r="AD21" i="9"/>
  <c r="AB21" i="9"/>
  <c r="Z21" i="9"/>
  <c r="X21" i="9"/>
  <c r="V21" i="9"/>
  <c r="T21" i="9"/>
  <c r="L21" i="9"/>
  <c r="K21" i="9"/>
  <c r="J21" i="9"/>
  <c r="I21" i="9"/>
  <c r="H21" i="9"/>
  <c r="G21" i="9"/>
  <c r="F21" i="9"/>
  <c r="AI18" i="9"/>
  <c r="L18" i="9"/>
  <c r="K18" i="9"/>
  <c r="J18" i="9"/>
  <c r="I18" i="9"/>
  <c r="H18" i="9"/>
  <c r="G18" i="9"/>
  <c r="F18" i="9"/>
  <c r="E18" i="9"/>
  <c r="D18" i="9"/>
  <c r="C18" i="9"/>
  <c r="AL17" i="9"/>
  <c r="AG17" i="9"/>
  <c r="AV17" i="9" s="1"/>
  <c r="AE17" i="9"/>
  <c r="AU17" i="9" s="1"/>
  <c r="AC17" i="9"/>
  <c r="AT17" i="9" s="1"/>
  <c r="AA17" i="9"/>
  <c r="AS17" i="9" s="1"/>
  <c r="Y17" i="9"/>
  <c r="AR17" i="9" s="1"/>
  <c r="W17" i="9"/>
  <c r="AQ17" i="9" s="1"/>
  <c r="U17" i="9"/>
  <c r="AP17" i="9" s="1"/>
  <c r="S17" i="9"/>
  <c r="AO17" i="9" s="1"/>
  <c r="Q17" i="9"/>
  <c r="AN17" i="9" s="1"/>
  <c r="O17" i="9"/>
  <c r="AM17" i="9" s="1"/>
  <c r="B17" i="9"/>
  <c r="AL16" i="9"/>
  <c r="AG16" i="9"/>
  <c r="AV16" i="9" s="1"/>
  <c r="AE16" i="9"/>
  <c r="AU16" i="9" s="1"/>
  <c r="AC16" i="9"/>
  <c r="AT16" i="9" s="1"/>
  <c r="AA16" i="9"/>
  <c r="AS16" i="9" s="1"/>
  <c r="Y16" i="9"/>
  <c r="AR16" i="9" s="1"/>
  <c r="W16" i="9"/>
  <c r="AQ16" i="9" s="1"/>
  <c r="U16" i="9"/>
  <c r="AP16" i="9" s="1"/>
  <c r="S16" i="9"/>
  <c r="AO16" i="9" s="1"/>
  <c r="Q16" i="9"/>
  <c r="AN16" i="9" s="1"/>
  <c r="O16" i="9"/>
  <c r="AM16" i="9" s="1"/>
  <c r="B16" i="9"/>
  <c r="AL15" i="9"/>
  <c r="AG15" i="9"/>
  <c r="AV15" i="9" s="1"/>
  <c r="AE15" i="9"/>
  <c r="AU15" i="9" s="1"/>
  <c r="AC15" i="9"/>
  <c r="AT15" i="9" s="1"/>
  <c r="AA15" i="9"/>
  <c r="AS15" i="9" s="1"/>
  <c r="Y15" i="9"/>
  <c r="AR15" i="9" s="1"/>
  <c r="W15" i="9"/>
  <c r="AQ15" i="9" s="1"/>
  <c r="U15" i="9"/>
  <c r="AP15" i="9" s="1"/>
  <c r="S15" i="9"/>
  <c r="AO15" i="9" s="1"/>
  <c r="Q15" i="9"/>
  <c r="AN15" i="9" s="1"/>
  <c r="O15" i="9"/>
  <c r="AM15" i="9" s="1"/>
  <c r="B15" i="9"/>
  <c r="AL14" i="9"/>
  <c r="AG14" i="9"/>
  <c r="AV14" i="9" s="1"/>
  <c r="AE14" i="9"/>
  <c r="AU14" i="9" s="1"/>
  <c r="AC14" i="9"/>
  <c r="AT14" i="9" s="1"/>
  <c r="AA14" i="9"/>
  <c r="AS14" i="9" s="1"/>
  <c r="Y14" i="9"/>
  <c r="AR14" i="9" s="1"/>
  <c r="W14" i="9"/>
  <c r="AQ14" i="9" s="1"/>
  <c r="U14" i="9"/>
  <c r="AP14" i="9" s="1"/>
  <c r="S14" i="9"/>
  <c r="AO14" i="9" s="1"/>
  <c r="Q14" i="9"/>
  <c r="AN14" i="9" s="1"/>
  <c r="O14" i="9"/>
  <c r="AM14" i="9" s="1"/>
  <c r="B14" i="9"/>
  <c r="AL13" i="9"/>
  <c r="AE13" i="9"/>
  <c r="AA13" i="9"/>
  <c r="S13" i="9"/>
  <c r="O13" i="9"/>
  <c r="B13" i="9"/>
  <c r="AV12" i="9"/>
  <c r="AU12" i="9"/>
  <c r="AT12" i="9"/>
  <c r="AS12" i="9"/>
  <c r="AR12" i="9"/>
  <c r="AQ12" i="9"/>
  <c r="AP12" i="9"/>
  <c r="AF12" i="9"/>
  <c r="AD12" i="9"/>
  <c r="AB12" i="9"/>
  <c r="Z12" i="9"/>
  <c r="X12" i="9"/>
  <c r="V12" i="9"/>
  <c r="T12" i="9"/>
  <c r="L12" i="9"/>
  <c r="K12" i="9"/>
  <c r="J12" i="9"/>
  <c r="I12" i="9"/>
  <c r="H12" i="9"/>
  <c r="G12" i="9"/>
  <c r="F12" i="9"/>
  <c r="AI9" i="9"/>
  <c r="L9" i="9"/>
  <c r="K9" i="9"/>
  <c r="J9" i="9"/>
  <c r="I9" i="9"/>
  <c r="H9" i="9"/>
  <c r="G9" i="9"/>
  <c r="F9" i="9"/>
  <c r="E9" i="9"/>
  <c r="D9" i="9"/>
  <c r="C9" i="9"/>
  <c r="AL8" i="9"/>
  <c r="AG8" i="9"/>
  <c r="AV8" i="9" s="1"/>
  <c r="AE8" i="9"/>
  <c r="AU8" i="9" s="1"/>
  <c r="AC8" i="9"/>
  <c r="AT8" i="9" s="1"/>
  <c r="AA8" i="9"/>
  <c r="AS8" i="9" s="1"/>
  <c r="Y8" i="9"/>
  <c r="AR8" i="9" s="1"/>
  <c r="W8" i="9"/>
  <c r="AQ8" i="9" s="1"/>
  <c r="U8" i="9"/>
  <c r="AP8" i="9" s="1"/>
  <c r="S8" i="9"/>
  <c r="AO8" i="9" s="1"/>
  <c r="Q8" i="9"/>
  <c r="AN8" i="9" s="1"/>
  <c r="O8" i="9"/>
  <c r="AM8" i="9" s="1"/>
  <c r="B8" i="9"/>
  <c r="AL7" i="9"/>
  <c r="AG7" i="9"/>
  <c r="AV7" i="9" s="1"/>
  <c r="AE7" i="9"/>
  <c r="AU7" i="9" s="1"/>
  <c r="AC7" i="9"/>
  <c r="AT7" i="9" s="1"/>
  <c r="AA7" i="9"/>
  <c r="AS7" i="9" s="1"/>
  <c r="Y7" i="9"/>
  <c r="AR7" i="9" s="1"/>
  <c r="W7" i="9"/>
  <c r="AQ7" i="9" s="1"/>
  <c r="U7" i="9"/>
  <c r="AP7" i="9" s="1"/>
  <c r="S7" i="9"/>
  <c r="AO7" i="9" s="1"/>
  <c r="Q7" i="9"/>
  <c r="AN7" i="9" s="1"/>
  <c r="O7" i="9"/>
  <c r="AM7" i="9" s="1"/>
  <c r="B7" i="9"/>
  <c r="AL6" i="9"/>
  <c r="AG6" i="9"/>
  <c r="AV6" i="9" s="1"/>
  <c r="AE6" i="9"/>
  <c r="AU6" i="9" s="1"/>
  <c r="AC6" i="9"/>
  <c r="AT6" i="9" s="1"/>
  <c r="AA6" i="9"/>
  <c r="AS6" i="9" s="1"/>
  <c r="Y6" i="9"/>
  <c r="AR6" i="9" s="1"/>
  <c r="W6" i="9"/>
  <c r="AQ6" i="9" s="1"/>
  <c r="U6" i="9"/>
  <c r="AP6" i="9" s="1"/>
  <c r="S6" i="9"/>
  <c r="AO6" i="9" s="1"/>
  <c r="Q6" i="9"/>
  <c r="AN6" i="9" s="1"/>
  <c r="O6" i="9"/>
  <c r="AM6" i="9" s="1"/>
  <c r="B6" i="9"/>
  <c r="AL5" i="9"/>
  <c r="AG5" i="9"/>
  <c r="AV5" i="9" s="1"/>
  <c r="AE5" i="9"/>
  <c r="AU5" i="9" s="1"/>
  <c r="AC5" i="9"/>
  <c r="AT5" i="9" s="1"/>
  <c r="AA5" i="9"/>
  <c r="AS5" i="9" s="1"/>
  <c r="Y5" i="9"/>
  <c r="AR5" i="9" s="1"/>
  <c r="W5" i="9"/>
  <c r="AQ5" i="9" s="1"/>
  <c r="U5" i="9"/>
  <c r="AP5" i="9" s="1"/>
  <c r="S5" i="9"/>
  <c r="AO5" i="9" s="1"/>
  <c r="Q5" i="9"/>
  <c r="AN5" i="9" s="1"/>
  <c r="O5" i="9"/>
  <c r="AM5" i="9" s="1"/>
  <c r="B5" i="9"/>
  <c r="AL4" i="9"/>
  <c r="AG4" i="9"/>
  <c r="AC4" i="9"/>
  <c r="Y4" i="9"/>
  <c r="U4" i="9"/>
  <c r="Q4" i="9"/>
  <c r="B4" i="9"/>
  <c r="AV3" i="9"/>
  <c r="AU3" i="9"/>
  <c r="AT3" i="9"/>
  <c r="AS3" i="9"/>
  <c r="AR3" i="9"/>
  <c r="AQ3" i="9"/>
  <c r="AP3" i="9"/>
  <c r="AF3" i="9"/>
  <c r="AD3" i="9"/>
  <c r="AB3" i="9"/>
  <c r="Z3" i="9"/>
  <c r="X3" i="9"/>
  <c r="V3" i="9"/>
  <c r="T3" i="9"/>
  <c r="L3" i="9"/>
  <c r="K3" i="9"/>
  <c r="J3" i="9"/>
  <c r="I3" i="9"/>
  <c r="H3" i="9"/>
  <c r="G3" i="9"/>
  <c r="F3" i="9"/>
  <c r="AI27" i="19"/>
  <c r="L27" i="19"/>
  <c r="K27" i="19"/>
  <c r="J27" i="19"/>
  <c r="I27" i="19"/>
  <c r="H27" i="19"/>
  <c r="G27" i="19"/>
  <c r="F27" i="19"/>
  <c r="E27" i="19"/>
  <c r="D27" i="19"/>
  <c r="C27" i="19"/>
  <c r="AL26" i="19"/>
  <c r="AG26" i="19"/>
  <c r="AV26" i="19" s="1"/>
  <c r="AE26" i="19"/>
  <c r="AU26" i="19" s="1"/>
  <c r="AC26" i="19"/>
  <c r="AT26" i="19" s="1"/>
  <c r="AA26" i="19"/>
  <c r="AS26" i="19" s="1"/>
  <c r="Y26" i="19"/>
  <c r="AR26" i="19" s="1"/>
  <c r="W26" i="19"/>
  <c r="AQ26" i="19" s="1"/>
  <c r="U26" i="19"/>
  <c r="AP26" i="19" s="1"/>
  <c r="S26" i="19"/>
  <c r="AO26" i="19" s="1"/>
  <c r="Q26" i="19"/>
  <c r="AN26" i="19" s="1"/>
  <c r="O26" i="19"/>
  <c r="AM26" i="19" s="1"/>
  <c r="B26" i="19"/>
  <c r="AL25" i="19"/>
  <c r="AG25" i="19"/>
  <c r="AV25" i="19" s="1"/>
  <c r="AE25" i="19"/>
  <c r="AU25" i="19" s="1"/>
  <c r="AC25" i="19"/>
  <c r="AT25" i="19" s="1"/>
  <c r="AA25" i="19"/>
  <c r="AS25" i="19" s="1"/>
  <c r="Y25" i="19"/>
  <c r="AR25" i="19" s="1"/>
  <c r="W25" i="19"/>
  <c r="AQ25" i="19" s="1"/>
  <c r="U25" i="19"/>
  <c r="AP25" i="19" s="1"/>
  <c r="S25" i="19"/>
  <c r="AO25" i="19" s="1"/>
  <c r="Q25" i="19"/>
  <c r="AN25" i="19" s="1"/>
  <c r="O25" i="19"/>
  <c r="AM25" i="19" s="1"/>
  <c r="B25" i="19"/>
  <c r="AL24" i="19"/>
  <c r="AG24" i="19"/>
  <c r="AV24" i="19" s="1"/>
  <c r="AE24" i="19"/>
  <c r="AU24" i="19" s="1"/>
  <c r="AC24" i="19"/>
  <c r="AT24" i="19" s="1"/>
  <c r="AA24" i="19"/>
  <c r="AS24" i="19" s="1"/>
  <c r="Y24" i="19"/>
  <c r="AR24" i="19" s="1"/>
  <c r="W24" i="19"/>
  <c r="AQ24" i="19" s="1"/>
  <c r="U24" i="19"/>
  <c r="AP24" i="19" s="1"/>
  <c r="S24" i="19"/>
  <c r="AO24" i="19" s="1"/>
  <c r="Q24" i="19"/>
  <c r="AN24" i="19" s="1"/>
  <c r="O24" i="19"/>
  <c r="AM24" i="19" s="1"/>
  <c r="B24" i="19"/>
  <c r="AL23" i="19"/>
  <c r="AG23" i="19"/>
  <c r="AV23" i="19" s="1"/>
  <c r="AE23" i="19"/>
  <c r="AU23" i="19" s="1"/>
  <c r="AC23" i="19"/>
  <c r="AT23" i="19" s="1"/>
  <c r="AA23" i="19"/>
  <c r="AS23" i="19" s="1"/>
  <c r="Y23" i="19"/>
  <c r="AR23" i="19" s="1"/>
  <c r="W23" i="19"/>
  <c r="AQ23" i="19" s="1"/>
  <c r="U23" i="19"/>
  <c r="AP23" i="19" s="1"/>
  <c r="S23" i="19"/>
  <c r="AO23" i="19" s="1"/>
  <c r="Q23" i="19"/>
  <c r="AN23" i="19" s="1"/>
  <c r="O23" i="19"/>
  <c r="AM23" i="19" s="1"/>
  <c r="B23" i="19"/>
  <c r="AL22" i="19"/>
  <c r="AE22" i="19"/>
  <c r="O22" i="19"/>
  <c r="B22" i="19"/>
  <c r="AV21" i="19"/>
  <c r="AU21" i="19"/>
  <c r="AT21" i="19"/>
  <c r="AS21" i="19"/>
  <c r="AR21" i="19"/>
  <c r="AQ21" i="19"/>
  <c r="AP21" i="19"/>
  <c r="AF21" i="19"/>
  <c r="AD21" i="19"/>
  <c r="AB21" i="19"/>
  <c r="Z21" i="19"/>
  <c r="X21" i="19"/>
  <c r="V21" i="19"/>
  <c r="T21" i="19"/>
  <c r="L21" i="19"/>
  <c r="K21" i="19"/>
  <c r="J21" i="19"/>
  <c r="I21" i="19"/>
  <c r="H21" i="19"/>
  <c r="G21" i="19"/>
  <c r="F21" i="19"/>
  <c r="AI18" i="19"/>
  <c r="L18" i="19"/>
  <c r="K18" i="19"/>
  <c r="J18" i="19"/>
  <c r="I18" i="19"/>
  <c r="H18" i="19"/>
  <c r="G18" i="19"/>
  <c r="F18" i="19"/>
  <c r="E18" i="19"/>
  <c r="D18" i="19"/>
  <c r="C18" i="19"/>
  <c r="AL17" i="19"/>
  <c r="AG17" i="19"/>
  <c r="AV17" i="19" s="1"/>
  <c r="AE17" i="19"/>
  <c r="AU17" i="19" s="1"/>
  <c r="AC17" i="19"/>
  <c r="AT17" i="19" s="1"/>
  <c r="AA17" i="19"/>
  <c r="AS17" i="19" s="1"/>
  <c r="Y17" i="19"/>
  <c r="AR17" i="19" s="1"/>
  <c r="W17" i="19"/>
  <c r="AQ17" i="19" s="1"/>
  <c r="U17" i="19"/>
  <c r="AP17" i="19" s="1"/>
  <c r="S17" i="19"/>
  <c r="AO17" i="19" s="1"/>
  <c r="Q17" i="19"/>
  <c r="AN17" i="19" s="1"/>
  <c r="O17" i="19"/>
  <c r="AM17" i="19" s="1"/>
  <c r="B17" i="19"/>
  <c r="AL16" i="19"/>
  <c r="AG16" i="19"/>
  <c r="AV16" i="19" s="1"/>
  <c r="AE16" i="19"/>
  <c r="AU16" i="19" s="1"/>
  <c r="AC16" i="19"/>
  <c r="AT16" i="19" s="1"/>
  <c r="AA16" i="19"/>
  <c r="AS16" i="19" s="1"/>
  <c r="Y16" i="19"/>
  <c r="AR16" i="19" s="1"/>
  <c r="W16" i="19"/>
  <c r="AQ16" i="19" s="1"/>
  <c r="U16" i="19"/>
  <c r="AP16" i="19" s="1"/>
  <c r="S16" i="19"/>
  <c r="AO16" i="19" s="1"/>
  <c r="Q16" i="19"/>
  <c r="AN16" i="19" s="1"/>
  <c r="O16" i="19"/>
  <c r="AM16" i="19" s="1"/>
  <c r="B16" i="19"/>
  <c r="AL15" i="19"/>
  <c r="AG15" i="19"/>
  <c r="AV15" i="19" s="1"/>
  <c r="AE15" i="19"/>
  <c r="AU15" i="19" s="1"/>
  <c r="AC15" i="19"/>
  <c r="AT15" i="19" s="1"/>
  <c r="AA15" i="19"/>
  <c r="AS15" i="19" s="1"/>
  <c r="Y15" i="19"/>
  <c r="AR15" i="19" s="1"/>
  <c r="W15" i="19"/>
  <c r="AQ15" i="19" s="1"/>
  <c r="U15" i="19"/>
  <c r="AP15" i="19" s="1"/>
  <c r="S15" i="19"/>
  <c r="AO15" i="19" s="1"/>
  <c r="Q15" i="19"/>
  <c r="AN15" i="19" s="1"/>
  <c r="O15" i="19"/>
  <c r="AM15" i="19" s="1"/>
  <c r="B15" i="19"/>
  <c r="AL14" i="19"/>
  <c r="AG14" i="19"/>
  <c r="AV14" i="19" s="1"/>
  <c r="AE14" i="19"/>
  <c r="AU14" i="19" s="1"/>
  <c r="AC14" i="19"/>
  <c r="AT14" i="19" s="1"/>
  <c r="AA14" i="19"/>
  <c r="AS14" i="19" s="1"/>
  <c r="Y14" i="19"/>
  <c r="AR14" i="19" s="1"/>
  <c r="W14" i="19"/>
  <c r="AQ14" i="19" s="1"/>
  <c r="U14" i="19"/>
  <c r="AP14" i="19" s="1"/>
  <c r="S14" i="19"/>
  <c r="AO14" i="19" s="1"/>
  <c r="Q14" i="19"/>
  <c r="AN14" i="19" s="1"/>
  <c r="O14" i="19"/>
  <c r="AM14" i="19" s="1"/>
  <c r="B14" i="19"/>
  <c r="AL13" i="19"/>
  <c r="AC13" i="19"/>
  <c r="B13" i="19"/>
  <c r="AV12" i="19"/>
  <c r="AU12" i="19"/>
  <c r="AT12" i="19"/>
  <c r="AS12" i="19"/>
  <c r="AR12" i="19"/>
  <c r="AQ12" i="19"/>
  <c r="AP12" i="19"/>
  <c r="AF12" i="19"/>
  <c r="AD12" i="19"/>
  <c r="AB12" i="19"/>
  <c r="Z12" i="19"/>
  <c r="X12" i="19"/>
  <c r="V12" i="19"/>
  <c r="T12" i="19"/>
  <c r="L12" i="19"/>
  <c r="K12" i="19"/>
  <c r="J12" i="19"/>
  <c r="I12" i="19"/>
  <c r="H12" i="19"/>
  <c r="G12" i="19"/>
  <c r="F12" i="19"/>
  <c r="AI9" i="19"/>
  <c r="L9" i="19"/>
  <c r="K9" i="19"/>
  <c r="J9" i="19"/>
  <c r="I9" i="19"/>
  <c r="H9" i="19"/>
  <c r="G9" i="19"/>
  <c r="F9" i="19"/>
  <c r="E9" i="19"/>
  <c r="D9" i="19"/>
  <c r="C9" i="19"/>
  <c r="AL8" i="19"/>
  <c r="AG8" i="19"/>
  <c r="AV8" i="19" s="1"/>
  <c r="AE8" i="19"/>
  <c r="AU8" i="19" s="1"/>
  <c r="AC8" i="19"/>
  <c r="AT8" i="19" s="1"/>
  <c r="AA8" i="19"/>
  <c r="AS8" i="19" s="1"/>
  <c r="Y8" i="19"/>
  <c r="AR8" i="19" s="1"/>
  <c r="W8" i="19"/>
  <c r="AQ8" i="19" s="1"/>
  <c r="U8" i="19"/>
  <c r="AP8" i="19" s="1"/>
  <c r="S8" i="19"/>
  <c r="AO8" i="19" s="1"/>
  <c r="Q8" i="19"/>
  <c r="AN8" i="19" s="1"/>
  <c r="O8" i="19"/>
  <c r="AM8" i="19" s="1"/>
  <c r="B8" i="19"/>
  <c r="AL7" i="19"/>
  <c r="AG7" i="19"/>
  <c r="AV7" i="19" s="1"/>
  <c r="AE7" i="19"/>
  <c r="AU7" i="19" s="1"/>
  <c r="AC7" i="19"/>
  <c r="AT7" i="19" s="1"/>
  <c r="AA7" i="19"/>
  <c r="AS7" i="19" s="1"/>
  <c r="Y7" i="19"/>
  <c r="AR7" i="19" s="1"/>
  <c r="W7" i="19"/>
  <c r="AQ7" i="19" s="1"/>
  <c r="U7" i="19"/>
  <c r="AP7" i="19" s="1"/>
  <c r="S7" i="19"/>
  <c r="AO7" i="19" s="1"/>
  <c r="Q7" i="19"/>
  <c r="AN7" i="19" s="1"/>
  <c r="O7" i="19"/>
  <c r="AM7" i="19" s="1"/>
  <c r="B7" i="19"/>
  <c r="AL6" i="19"/>
  <c r="AG6" i="19"/>
  <c r="AV6" i="19" s="1"/>
  <c r="AE6" i="19"/>
  <c r="AU6" i="19" s="1"/>
  <c r="AC6" i="19"/>
  <c r="AT6" i="19" s="1"/>
  <c r="AA6" i="19"/>
  <c r="AS6" i="19" s="1"/>
  <c r="Y6" i="19"/>
  <c r="AR6" i="19" s="1"/>
  <c r="W6" i="19"/>
  <c r="AQ6" i="19" s="1"/>
  <c r="U6" i="19"/>
  <c r="AP6" i="19" s="1"/>
  <c r="S6" i="19"/>
  <c r="AO6" i="19" s="1"/>
  <c r="Q6" i="19"/>
  <c r="AN6" i="19" s="1"/>
  <c r="O6" i="19"/>
  <c r="AM6" i="19" s="1"/>
  <c r="B6" i="19"/>
  <c r="AL5" i="19"/>
  <c r="AG5" i="19"/>
  <c r="AV5" i="19" s="1"/>
  <c r="AE5" i="19"/>
  <c r="AU5" i="19" s="1"/>
  <c r="AC5" i="19"/>
  <c r="AT5" i="19" s="1"/>
  <c r="AA5" i="19"/>
  <c r="AS5" i="19" s="1"/>
  <c r="Y5" i="19"/>
  <c r="AR5" i="19" s="1"/>
  <c r="W5" i="19"/>
  <c r="AQ5" i="19" s="1"/>
  <c r="U5" i="19"/>
  <c r="AP5" i="19" s="1"/>
  <c r="S5" i="19"/>
  <c r="AO5" i="19" s="1"/>
  <c r="Q5" i="19"/>
  <c r="AN5" i="19" s="1"/>
  <c r="O5" i="19"/>
  <c r="AM5" i="19" s="1"/>
  <c r="B5" i="19"/>
  <c r="AL4" i="19"/>
  <c r="Z9" i="19"/>
  <c r="V9" i="19"/>
  <c r="O4" i="19"/>
  <c r="B4" i="19"/>
  <c r="AV3" i="19"/>
  <c r="AU3" i="19"/>
  <c r="AT3" i="19"/>
  <c r="AS3" i="19"/>
  <c r="AR3" i="19"/>
  <c r="AQ3" i="19"/>
  <c r="AP3" i="19"/>
  <c r="AF3" i="19"/>
  <c r="AD3" i="19"/>
  <c r="AB3" i="19"/>
  <c r="Z3" i="19"/>
  <c r="X3" i="19"/>
  <c r="V3" i="19"/>
  <c r="T3" i="19"/>
  <c r="L3" i="19"/>
  <c r="K3" i="19"/>
  <c r="J3" i="19"/>
  <c r="I3" i="19"/>
  <c r="H3" i="19"/>
  <c r="G3" i="19"/>
  <c r="F3" i="19"/>
  <c r="AI27" i="20"/>
  <c r="L27" i="20"/>
  <c r="K27" i="20"/>
  <c r="J27" i="20"/>
  <c r="I27" i="20"/>
  <c r="H27" i="20"/>
  <c r="G27" i="20"/>
  <c r="F27" i="20"/>
  <c r="E27" i="20"/>
  <c r="D27" i="20"/>
  <c r="C27" i="20"/>
  <c r="AL26" i="20"/>
  <c r="AG26" i="20"/>
  <c r="AV26" i="20" s="1"/>
  <c r="AE26" i="20"/>
  <c r="AU26" i="20" s="1"/>
  <c r="AC26" i="20"/>
  <c r="AT26" i="20" s="1"/>
  <c r="AA26" i="20"/>
  <c r="AS26" i="20" s="1"/>
  <c r="Y26" i="20"/>
  <c r="AR26" i="20" s="1"/>
  <c r="W26" i="20"/>
  <c r="AQ26" i="20" s="1"/>
  <c r="U26" i="20"/>
  <c r="AP26" i="20" s="1"/>
  <c r="S26" i="20"/>
  <c r="AO26" i="20" s="1"/>
  <c r="Q26" i="20"/>
  <c r="AN26" i="20" s="1"/>
  <c r="O26" i="20"/>
  <c r="AM26" i="20" s="1"/>
  <c r="B26" i="20"/>
  <c r="AL25" i="20"/>
  <c r="AG25" i="20"/>
  <c r="AV25" i="20" s="1"/>
  <c r="AE25" i="20"/>
  <c r="AU25" i="20" s="1"/>
  <c r="AC25" i="20"/>
  <c r="AT25" i="20" s="1"/>
  <c r="AA25" i="20"/>
  <c r="AS25" i="20" s="1"/>
  <c r="Y25" i="20"/>
  <c r="AR25" i="20" s="1"/>
  <c r="W25" i="20"/>
  <c r="AQ25" i="20" s="1"/>
  <c r="U25" i="20"/>
  <c r="AP25" i="20" s="1"/>
  <c r="S25" i="20"/>
  <c r="AO25" i="20" s="1"/>
  <c r="Q25" i="20"/>
  <c r="AN25" i="20" s="1"/>
  <c r="O25" i="20"/>
  <c r="AM25" i="20" s="1"/>
  <c r="B25" i="20"/>
  <c r="AL24" i="20"/>
  <c r="AG24" i="20"/>
  <c r="AV24" i="20" s="1"/>
  <c r="AE24" i="20"/>
  <c r="AU24" i="20" s="1"/>
  <c r="AC24" i="20"/>
  <c r="AT24" i="20" s="1"/>
  <c r="AA24" i="20"/>
  <c r="AS24" i="20" s="1"/>
  <c r="Y24" i="20"/>
  <c r="AR24" i="20" s="1"/>
  <c r="W24" i="20"/>
  <c r="AQ24" i="20" s="1"/>
  <c r="U24" i="20"/>
  <c r="AP24" i="20" s="1"/>
  <c r="S24" i="20"/>
  <c r="AO24" i="20" s="1"/>
  <c r="Q24" i="20"/>
  <c r="AN24" i="20" s="1"/>
  <c r="O24" i="20"/>
  <c r="AM24" i="20" s="1"/>
  <c r="B24" i="20"/>
  <c r="AL23" i="20"/>
  <c r="AG23" i="20"/>
  <c r="AV23" i="20" s="1"/>
  <c r="AE23" i="20"/>
  <c r="AU23" i="20" s="1"/>
  <c r="AC23" i="20"/>
  <c r="AT23" i="20" s="1"/>
  <c r="AA23" i="20"/>
  <c r="AS23" i="20" s="1"/>
  <c r="Y23" i="20"/>
  <c r="AR23" i="20" s="1"/>
  <c r="W23" i="20"/>
  <c r="AQ23" i="20" s="1"/>
  <c r="U23" i="20"/>
  <c r="AP23" i="20" s="1"/>
  <c r="S23" i="20"/>
  <c r="AO23" i="20" s="1"/>
  <c r="Q23" i="20"/>
  <c r="AN23" i="20" s="1"/>
  <c r="O23" i="20"/>
  <c r="AM23" i="20" s="1"/>
  <c r="B23" i="20"/>
  <c r="AL22" i="20"/>
  <c r="AE22" i="20"/>
  <c r="AU22" i="20" s="1"/>
  <c r="AA22" i="20"/>
  <c r="W22" i="20"/>
  <c r="S22" i="20"/>
  <c r="B22" i="20"/>
  <c r="AV21" i="20"/>
  <c r="AU21" i="20"/>
  <c r="AT21" i="20"/>
  <c r="AS21" i="20"/>
  <c r="AR21" i="20"/>
  <c r="AQ21" i="20"/>
  <c r="AP21" i="20"/>
  <c r="AF21" i="20"/>
  <c r="AD21" i="20"/>
  <c r="AB21" i="20"/>
  <c r="Z21" i="20"/>
  <c r="X21" i="20"/>
  <c r="V21" i="20"/>
  <c r="T21" i="20"/>
  <c r="L21" i="20"/>
  <c r="K21" i="20"/>
  <c r="J21" i="20"/>
  <c r="I21" i="20"/>
  <c r="H21" i="20"/>
  <c r="G21" i="20"/>
  <c r="F21" i="20"/>
  <c r="AI18" i="20"/>
  <c r="L18" i="20"/>
  <c r="K18" i="20"/>
  <c r="J18" i="20"/>
  <c r="I18" i="20"/>
  <c r="H18" i="20"/>
  <c r="G18" i="20"/>
  <c r="F18" i="20"/>
  <c r="E18" i="20"/>
  <c r="D18" i="20"/>
  <c r="C18" i="20"/>
  <c r="AL17" i="20"/>
  <c r="AG17" i="20"/>
  <c r="AV17" i="20" s="1"/>
  <c r="AE17" i="20"/>
  <c r="AU17" i="20" s="1"/>
  <c r="AC17" i="20"/>
  <c r="AT17" i="20" s="1"/>
  <c r="AA17" i="20"/>
  <c r="AS17" i="20" s="1"/>
  <c r="Y17" i="20"/>
  <c r="AR17" i="20" s="1"/>
  <c r="W17" i="20"/>
  <c r="AQ17" i="20" s="1"/>
  <c r="U17" i="20"/>
  <c r="AP17" i="20" s="1"/>
  <c r="S17" i="20"/>
  <c r="AO17" i="20" s="1"/>
  <c r="Q17" i="20"/>
  <c r="AN17" i="20" s="1"/>
  <c r="O17" i="20"/>
  <c r="AM17" i="20" s="1"/>
  <c r="B17" i="20"/>
  <c r="AL16" i="20"/>
  <c r="AG16" i="20"/>
  <c r="AV16" i="20" s="1"/>
  <c r="AE16" i="20"/>
  <c r="AU16" i="20" s="1"/>
  <c r="AC16" i="20"/>
  <c r="AT16" i="20" s="1"/>
  <c r="AA16" i="20"/>
  <c r="AS16" i="20" s="1"/>
  <c r="Y16" i="20"/>
  <c r="AR16" i="20" s="1"/>
  <c r="W16" i="20"/>
  <c r="AQ16" i="20" s="1"/>
  <c r="U16" i="20"/>
  <c r="AP16" i="20" s="1"/>
  <c r="S16" i="20"/>
  <c r="AO16" i="20" s="1"/>
  <c r="Q16" i="20"/>
  <c r="AN16" i="20" s="1"/>
  <c r="O16" i="20"/>
  <c r="AM16" i="20" s="1"/>
  <c r="B16" i="20"/>
  <c r="AL15" i="20"/>
  <c r="AG15" i="20"/>
  <c r="AV15" i="20" s="1"/>
  <c r="AE15" i="20"/>
  <c r="AU15" i="20" s="1"/>
  <c r="AC15" i="20"/>
  <c r="AT15" i="20" s="1"/>
  <c r="AA15" i="20"/>
  <c r="AS15" i="20" s="1"/>
  <c r="Y15" i="20"/>
  <c r="AR15" i="20" s="1"/>
  <c r="W15" i="20"/>
  <c r="AQ15" i="20" s="1"/>
  <c r="U15" i="20"/>
  <c r="AP15" i="20" s="1"/>
  <c r="S15" i="20"/>
  <c r="AO15" i="20" s="1"/>
  <c r="Q15" i="20"/>
  <c r="AN15" i="20" s="1"/>
  <c r="O15" i="20"/>
  <c r="AM15" i="20" s="1"/>
  <c r="B15" i="20"/>
  <c r="AL14" i="20"/>
  <c r="AG14" i="20"/>
  <c r="AV14" i="20" s="1"/>
  <c r="AE14" i="20"/>
  <c r="AU14" i="20" s="1"/>
  <c r="AC14" i="20"/>
  <c r="AT14" i="20" s="1"/>
  <c r="AA14" i="20"/>
  <c r="AS14" i="20" s="1"/>
  <c r="Y14" i="20"/>
  <c r="AR14" i="20" s="1"/>
  <c r="W14" i="20"/>
  <c r="AQ14" i="20" s="1"/>
  <c r="U14" i="20"/>
  <c r="AP14" i="20" s="1"/>
  <c r="S14" i="20"/>
  <c r="AO14" i="20" s="1"/>
  <c r="Q14" i="20"/>
  <c r="AN14" i="20" s="1"/>
  <c r="O14" i="20"/>
  <c r="AM14" i="20" s="1"/>
  <c r="B14" i="20"/>
  <c r="AL13" i="20"/>
  <c r="AG13" i="20"/>
  <c r="AE13" i="20"/>
  <c r="AU13" i="20" s="1"/>
  <c r="W13" i="20"/>
  <c r="AQ13" i="20" s="1"/>
  <c r="Q13" i="20"/>
  <c r="O13" i="20"/>
  <c r="B13" i="20"/>
  <c r="AV12" i="20"/>
  <c r="AU12" i="20"/>
  <c r="AT12" i="20"/>
  <c r="AS12" i="20"/>
  <c r="AR12" i="20"/>
  <c r="AQ12" i="20"/>
  <c r="AP12" i="20"/>
  <c r="AF12" i="20"/>
  <c r="AD12" i="20"/>
  <c r="AB12" i="20"/>
  <c r="Z12" i="20"/>
  <c r="X12" i="20"/>
  <c r="V12" i="20"/>
  <c r="T12" i="20"/>
  <c r="L12" i="20"/>
  <c r="K12" i="20"/>
  <c r="J12" i="20"/>
  <c r="I12" i="20"/>
  <c r="H12" i="20"/>
  <c r="G12" i="20"/>
  <c r="F12" i="20"/>
  <c r="AI9" i="20"/>
  <c r="L9" i="20"/>
  <c r="K9" i="20"/>
  <c r="J9" i="20"/>
  <c r="I9" i="20"/>
  <c r="H9" i="20"/>
  <c r="G9" i="20"/>
  <c r="F9" i="20"/>
  <c r="E9" i="20"/>
  <c r="D9" i="20"/>
  <c r="C9" i="20"/>
  <c r="AL8" i="20"/>
  <c r="AG8" i="20"/>
  <c r="AV8" i="20" s="1"/>
  <c r="AE8" i="20"/>
  <c r="AU8" i="20" s="1"/>
  <c r="AC8" i="20"/>
  <c r="AT8" i="20" s="1"/>
  <c r="AA8" i="20"/>
  <c r="AS8" i="20" s="1"/>
  <c r="Y8" i="20"/>
  <c r="AR8" i="20" s="1"/>
  <c r="W8" i="20"/>
  <c r="AQ8" i="20" s="1"/>
  <c r="U8" i="20"/>
  <c r="AP8" i="20" s="1"/>
  <c r="S8" i="20"/>
  <c r="AO8" i="20" s="1"/>
  <c r="Q8" i="20"/>
  <c r="AN8" i="20" s="1"/>
  <c r="O8" i="20"/>
  <c r="AM8" i="20" s="1"/>
  <c r="B8" i="20"/>
  <c r="AL7" i="20"/>
  <c r="AG7" i="20"/>
  <c r="AV7" i="20" s="1"/>
  <c r="AE7" i="20"/>
  <c r="AU7" i="20" s="1"/>
  <c r="AC7" i="20"/>
  <c r="AT7" i="20" s="1"/>
  <c r="AA7" i="20"/>
  <c r="AS7" i="20" s="1"/>
  <c r="Y7" i="20"/>
  <c r="AR7" i="20" s="1"/>
  <c r="W7" i="20"/>
  <c r="AQ7" i="20" s="1"/>
  <c r="U7" i="20"/>
  <c r="AP7" i="20" s="1"/>
  <c r="S7" i="20"/>
  <c r="AO7" i="20" s="1"/>
  <c r="Q7" i="20"/>
  <c r="AN7" i="20" s="1"/>
  <c r="O7" i="20"/>
  <c r="AM7" i="20" s="1"/>
  <c r="B7" i="20"/>
  <c r="AL6" i="20"/>
  <c r="AG6" i="20"/>
  <c r="AV6" i="20" s="1"/>
  <c r="AE6" i="20"/>
  <c r="AU6" i="20" s="1"/>
  <c r="AC6" i="20"/>
  <c r="AT6" i="20" s="1"/>
  <c r="AA6" i="20"/>
  <c r="AS6" i="20" s="1"/>
  <c r="Y6" i="20"/>
  <c r="AR6" i="20" s="1"/>
  <c r="W6" i="20"/>
  <c r="AQ6" i="20" s="1"/>
  <c r="U6" i="20"/>
  <c r="AP6" i="20" s="1"/>
  <c r="S6" i="20"/>
  <c r="AO6" i="20" s="1"/>
  <c r="Q6" i="20"/>
  <c r="AN6" i="20" s="1"/>
  <c r="O6" i="20"/>
  <c r="AM6" i="20" s="1"/>
  <c r="B6" i="20"/>
  <c r="AL5" i="20"/>
  <c r="AG5" i="20"/>
  <c r="AV5" i="20" s="1"/>
  <c r="AE5" i="20"/>
  <c r="AU5" i="20" s="1"/>
  <c r="AC5" i="20"/>
  <c r="AT5" i="20" s="1"/>
  <c r="AA5" i="20"/>
  <c r="AS5" i="20" s="1"/>
  <c r="Y5" i="20"/>
  <c r="AR5" i="20" s="1"/>
  <c r="W5" i="20"/>
  <c r="AQ5" i="20" s="1"/>
  <c r="U5" i="20"/>
  <c r="AP5" i="20" s="1"/>
  <c r="S5" i="20"/>
  <c r="AO5" i="20" s="1"/>
  <c r="Q5" i="20"/>
  <c r="AN5" i="20" s="1"/>
  <c r="O5" i="20"/>
  <c r="AM5" i="20" s="1"/>
  <c r="B5" i="20"/>
  <c r="AL4" i="20"/>
  <c r="AG4" i="20"/>
  <c r="AC4" i="20"/>
  <c r="AT4" i="20" s="1"/>
  <c r="Y4" i="20"/>
  <c r="U4" i="20"/>
  <c r="Q4" i="20"/>
  <c r="B4" i="20"/>
  <c r="AV3" i="20"/>
  <c r="AU3" i="20"/>
  <c r="AT3" i="20"/>
  <c r="AS3" i="20"/>
  <c r="AR3" i="20"/>
  <c r="AQ3" i="20"/>
  <c r="AP3" i="20"/>
  <c r="AF3" i="20"/>
  <c r="AD3" i="20"/>
  <c r="AB3" i="20"/>
  <c r="Z3" i="20"/>
  <c r="X3" i="20"/>
  <c r="V3" i="20"/>
  <c r="T3" i="20"/>
  <c r="L3" i="20"/>
  <c r="K3" i="20"/>
  <c r="J3" i="20"/>
  <c r="I3" i="20"/>
  <c r="H3" i="20"/>
  <c r="G3" i="20"/>
  <c r="F3" i="20"/>
  <c r="AI27" i="21"/>
  <c r="L27" i="21"/>
  <c r="K27" i="21"/>
  <c r="J27" i="21"/>
  <c r="I27" i="21"/>
  <c r="H27" i="21"/>
  <c r="G27" i="21"/>
  <c r="F27" i="21"/>
  <c r="E27" i="21"/>
  <c r="D27" i="21"/>
  <c r="C27" i="21"/>
  <c r="AL26" i="21"/>
  <c r="AG26" i="21"/>
  <c r="AV26" i="21" s="1"/>
  <c r="AE26" i="21"/>
  <c r="AU26" i="21" s="1"/>
  <c r="AC26" i="21"/>
  <c r="AT26" i="21" s="1"/>
  <c r="AA26" i="21"/>
  <c r="AS26" i="21" s="1"/>
  <c r="Y26" i="21"/>
  <c r="AR26" i="21" s="1"/>
  <c r="W26" i="21"/>
  <c r="AQ26" i="21" s="1"/>
  <c r="U26" i="21"/>
  <c r="AP26" i="21" s="1"/>
  <c r="S26" i="21"/>
  <c r="AO26" i="21" s="1"/>
  <c r="Q26" i="21"/>
  <c r="AN26" i="21" s="1"/>
  <c r="O26" i="21"/>
  <c r="AM26" i="21" s="1"/>
  <c r="B26" i="21"/>
  <c r="AL25" i="21"/>
  <c r="AG25" i="21"/>
  <c r="AV25" i="21" s="1"/>
  <c r="AE25" i="21"/>
  <c r="AU25" i="21" s="1"/>
  <c r="AC25" i="21"/>
  <c r="AT25" i="21" s="1"/>
  <c r="AA25" i="21"/>
  <c r="AS25" i="21" s="1"/>
  <c r="Y25" i="21"/>
  <c r="AR25" i="21" s="1"/>
  <c r="W25" i="21"/>
  <c r="AQ25" i="21" s="1"/>
  <c r="U25" i="21"/>
  <c r="AP25" i="21" s="1"/>
  <c r="S25" i="21"/>
  <c r="AO25" i="21" s="1"/>
  <c r="Q25" i="21"/>
  <c r="AN25" i="21" s="1"/>
  <c r="O25" i="21"/>
  <c r="AM25" i="21" s="1"/>
  <c r="B25" i="21"/>
  <c r="AL24" i="21"/>
  <c r="AG24" i="21"/>
  <c r="AV24" i="21" s="1"/>
  <c r="AE24" i="21"/>
  <c r="AU24" i="21" s="1"/>
  <c r="AC24" i="21"/>
  <c r="AT24" i="21" s="1"/>
  <c r="AA24" i="21"/>
  <c r="AS24" i="21" s="1"/>
  <c r="Y24" i="21"/>
  <c r="AR24" i="21" s="1"/>
  <c r="W24" i="21"/>
  <c r="AQ24" i="21" s="1"/>
  <c r="U24" i="21"/>
  <c r="AP24" i="21" s="1"/>
  <c r="S24" i="21"/>
  <c r="AO24" i="21" s="1"/>
  <c r="Q24" i="21"/>
  <c r="AN24" i="21" s="1"/>
  <c r="O24" i="21"/>
  <c r="AM24" i="21" s="1"/>
  <c r="B24" i="21"/>
  <c r="AL23" i="21"/>
  <c r="AG23" i="21"/>
  <c r="AV23" i="21" s="1"/>
  <c r="AE23" i="21"/>
  <c r="AU23" i="21" s="1"/>
  <c r="AC23" i="21"/>
  <c r="AT23" i="21" s="1"/>
  <c r="AA23" i="21"/>
  <c r="AS23" i="21" s="1"/>
  <c r="Y23" i="21"/>
  <c r="AR23" i="21" s="1"/>
  <c r="W23" i="21"/>
  <c r="AQ23" i="21" s="1"/>
  <c r="U23" i="21"/>
  <c r="AP23" i="21" s="1"/>
  <c r="S23" i="21"/>
  <c r="AO23" i="21" s="1"/>
  <c r="Q23" i="21"/>
  <c r="AN23" i="21" s="1"/>
  <c r="O23" i="21"/>
  <c r="AM23" i="21" s="1"/>
  <c r="B23" i="21"/>
  <c r="AL22" i="21"/>
  <c r="AE22" i="21"/>
  <c r="AC22" i="21"/>
  <c r="U22" i="21"/>
  <c r="O22" i="21"/>
  <c r="B22" i="21"/>
  <c r="AV21" i="21"/>
  <c r="AU21" i="21"/>
  <c r="AT21" i="21"/>
  <c r="AS21" i="21"/>
  <c r="AR21" i="21"/>
  <c r="AQ21" i="21"/>
  <c r="AP21" i="21"/>
  <c r="AF21" i="21"/>
  <c r="AD21" i="21"/>
  <c r="AB21" i="21"/>
  <c r="Z21" i="21"/>
  <c r="X21" i="21"/>
  <c r="V21" i="21"/>
  <c r="T21" i="21"/>
  <c r="L21" i="21"/>
  <c r="K21" i="21"/>
  <c r="J21" i="21"/>
  <c r="I21" i="21"/>
  <c r="H21" i="21"/>
  <c r="G21" i="21"/>
  <c r="F21" i="21"/>
  <c r="AI18" i="21"/>
  <c r="L18" i="21"/>
  <c r="K18" i="21"/>
  <c r="J18" i="21"/>
  <c r="I18" i="21"/>
  <c r="H18" i="21"/>
  <c r="G18" i="21"/>
  <c r="F18" i="21"/>
  <c r="E18" i="21"/>
  <c r="D18" i="21"/>
  <c r="C18" i="21"/>
  <c r="AL17" i="21"/>
  <c r="AG17" i="21"/>
  <c r="AV17" i="21" s="1"/>
  <c r="AE17" i="21"/>
  <c r="AU17" i="21" s="1"/>
  <c r="AC17" i="21"/>
  <c r="AT17" i="21" s="1"/>
  <c r="AA17" i="21"/>
  <c r="AS17" i="21" s="1"/>
  <c r="Y17" i="21"/>
  <c r="AR17" i="21" s="1"/>
  <c r="W17" i="21"/>
  <c r="AQ17" i="21" s="1"/>
  <c r="U17" i="21"/>
  <c r="AP17" i="21" s="1"/>
  <c r="S17" i="21"/>
  <c r="AO17" i="21" s="1"/>
  <c r="Q17" i="21"/>
  <c r="AN17" i="21" s="1"/>
  <c r="O17" i="21"/>
  <c r="AM17" i="21" s="1"/>
  <c r="B17" i="21"/>
  <c r="AL16" i="21"/>
  <c r="AG16" i="21"/>
  <c r="AV16" i="21" s="1"/>
  <c r="AE16" i="21"/>
  <c r="AU16" i="21" s="1"/>
  <c r="AC16" i="21"/>
  <c r="AT16" i="21" s="1"/>
  <c r="AA16" i="21"/>
  <c r="AS16" i="21" s="1"/>
  <c r="Y16" i="21"/>
  <c r="AR16" i="21" s="1"/>
  <c r="W16" i="21"/>
  <c r="AQ16" i="21" s="1"/>
  <c r="U16" i="21"/>
  <c r="AP16" i="21" s="1"/>
  <c r="S16" i="21"/>
  <c r="AO16" i="21" s="1"/>
  <c r="Q16" i="21"/>
  <c r="AN16" i="21" s="1"/>
  <c r="O16" i="21"/>
  <c r="AM16" i="21" s="1"/>
  <c r="B16" i="21"/>
  <c r="AL15" i="21"/>
  <c r="AG15" i="21"/>
  <c r="AV15" i="21" s="1"/>
  <c r="AE15" i="21"/>
  <c r="AU15" i="21" s="1"/>
  <c r="AC15" i="21"/>
  <c r="AT15" i="21" s="1"/>
  <c r="AA15" i="21"/>
  <c r="AS15" i="21" s="1"/>
  <c r="Y15" i="21"/>
  <c r="AR15" i="21" s="1"/>
  <c r="W15" i="21"/>
  <c r="AQ15" i="21" s="1"/>
  <c r="U15" i="21"/>
  <c r="AP15" i="21" s="1"/>
  <c r="S15" i="21"/>
  <c r="AO15" i="21" s="1"/>
  <c r="Q15" i="21"/>
  <c r="AN15" i="21" s="1"/>
  <c r="O15" i="21"/>
  <c r="AM15" i="21" s="1"/>
  <c r="B15" i="21"/>
  <c r="AL14" i="21"/>
  <c r="AG14" i="21"/>
  <c r="AV14" i="21" s="1"/>
  <c r="AE14" i="21"/>
  <c r="AU14" i="21" s="1"/>
  <c r="AC14" i="21"/>
  <c r="AT14" i="21" s="1"/>
  <c r="AA14" i="21"/>
  <c r="AS14" i="21" s="1"/>
  <c r="Y14" i="21"/>
  <c r="AR14" i="21" s="1"/>
  <c r="W14" i="21"/>
  <c r="AQ14" i="21" s="1"/>
  <c r="U14" i="21"/>
  <c r="AP14" i="21" s="1"/>
  <c r="S14" i="21"/>
  <c r="AO14" i="21" s="1"/>
  <c r="Q14" i="21"/>
  <c r="AN14" i="21" s="1"/>
  <c r="O14" i="21"/>
  <c r="AM14" i="21" s="1"/>
  <c r="B14" i="21"/>
  <c r="AL13" i="21"/>
  <c r="AE13" i="21"/>
  <c r="AA13" i="21"/>
  <c r="W13" i="21"/>
  <c r="S13" i="21"/>
  <c r="O13" i="21"/>
  <c r="B13" i="21"/>
  <c r="AV12" i="21"/>
  <c r="AU12" i="21"/>
  <c r="AT12" i="21"/>
  <c r="AS12" i="21"/>
  <c r="AR12" i="21"/>
  <c r="AQ12" i="21"/>
  <c r="AP12" i="21"/>
  <c r="AF12" i="21"/>
  <c r="AD12" i="21"/>
  <c r="AB12" i="21"/>
  <c r="Z12" i="21"/>
  <c r="X12" i="21"/>
  <c r="V12" i="21"/>
  <c r="T12" i="21"/>
  <c r="L12" i="21"/>
  <c r="K12" i="21"/>
  <c r="J12" i="21"/>
  <c r="I12" i="21"/>
  <c r="H12" i="21"/>
  <c r="G12" i="21"/>
  <c r="F12" i="21"/>
  <c r="AI9" i="21"/>
  <c r="L9" i="21"/>
  <c r="K9" i="21"/>
  <c r="J9" i="21"/>
  <c r="I9" i="21"/>
  <c r="H9" i="21"/>
  <c r="G9" i="21"/>
  <c r="F9" i="21"/>
  <c r="E9" i="21"/>
  <c r="D9" i="21"/>
  <c r="C9" i="21"/>
  <c r="AL8" i="21"/>
  <c r="AG8" i="21"/>
  <c r="AV8" i="21" s="1"/>
  <c r="AE8" i="21"/>
  <c r="AU8" i="21" s="1"/>
  <c r="AC8" i="21"/>
  <c r="AT8" i="21" s="1"/>
  <c r="AA8" i="21"/>
  <c r="AS8" i="21" s="1"/>
  <c r="Y8" i="21"/>
  <c r="AR8" i="21" s="1"/>
  <c r="W8" i="21"/>
  <c r="AQ8" i="21" s="1"/>
  <c r="U8" i="21"/>
  <c r="AP8" i="21" s="1"/>
  <c r="S8" i="21"/>
  <c r="AO8" i="21" s="1"/>
  <c r="Q8" i="21"/>
  <c r="AN8" i="21" s="1"/>
  <c r="O8" i="21"/>
  <c r="AM8" i="21" s="1"/>
  <c r="B8" i="21"/>
  <c r="AL7" i="21"/>
  <c r="AG7" i="21"/>
  <c r="AV7" i="21" s="1"/>
  <c r="AE7" i="21"/>
  <c r="AU7" i="21" s="1"/>
  <c r="AC7" i="21"/>
  <c r="AT7" i="21" s="1"/>
  <c r="AA7" i="21"/>
  <c r="AS7" i="21" s="1"/>
  <c r="Y7" i="21"/>
  <c r="AR7" i="21" s="1"/>
  <c r="W7" i="21"/>
  <c r="AQ7" i="21" s="1"/>
  <c r="U7" i="21"/>
  <c r="AP7" i="21" s="1"/>
  <c r="S7" i="21"/>
  <c r="AO7" i="21" s="1"/>
  <c r="Q7" i="21"/>
  <c r="AN7" i="21" s="1"/>
  <c r="O7" i="21"/>
  <c r="AM7" i="21" s="1"/>
  <c r="B7" i="21"/>
  <c r="AL6" i="21"/>
  <c r="AG6" i="21"/>
  <c r="AV6" i="21" s="1"/>
  <c r="AE6" i="21"/>
  <c r="AU6" i="21" s="1"/>
  <c r="AC6" i="21"/>
  <c r="AT6" i="21" s="1"/>
  <c r="AA6" i="21"/>
  <c r="AS6" i="21" s="1"/>
  <c r="Y6" i="21"/>
  <c r="AR6" i="21" s="1"/>
  <c r="W6" i="21"/>
  <c r="AQ6" i="21" s="1"/>
  <c r="U6" i="21"/>
  <c r="AP6" i="21" s="1"/>
  <c r="S6" i="21"/>
  <c r="AO6" i="21" s="1"/>
  <c r="Q6" i="21"/>
  <c r="AN6" i="21" s="1"/>
  <c r="O6" i="21"/>
  <c r="AM6" i="21" s="1"/>
  <c r="B6" i="21"/>
  <c r="AL5" i="21"/>
  <c r="AG5" i="21"/>
  <c r="AV5" i="21" s="1"/>
  <c r="AE5" i="21"/>
  <c r="AU5" i="21" s="1"/>
  <c r="AC5" i="21"/>
  <c r="AT5" i="21" s="1"/>
  <c r="AA5" i="21"/>
  <c r="AS5" i="21" s="1"/>
  <c r="Y5" i="21"/>
  <c r="AR5" i="21" s="1"/>
  <c r="W5" i="21"/>
  <c r="AQ5" i="21" s="1"/>
  <c r="U5" i="21"/>
  <c r="AP5" i="21" s="1"/>
  <c r="S5" i="21"/>
  <c r="AO5" i="21" s="1"/>
  <c r="Q5" i="21"/>
  <c r="AN5" i="21" s="1"/>
  <c r="O5" i="21"/>
  <c r="AM5" i="21" s="1"/>
  <c r="B5" i="21"/>
  <c r="AL4" i="21"/>
  <c r="AG4" i="21"/>
  <c r="AE4" i="21"/>
  <c r="AU4" i="21" s="1"/>
  <c r="AC4" i="21"/>
  <c r="Y4" i="21"/>
  <c r="W4" i="21"/>
  <c r="B4" i="21"/>
  <c r="AV3" i="21"/>
  <c r="AU3" i="21"/>
  <c r="AT3" i="21"/>
  <c r="AS3" i="21"/>
  <c r="AR3" i="21"/>
  <c r="AQ3" i="21"/>
  <c r="AP3" i="21"/>
  <c r="AF3" i="21"/>
  <c r="AD3" i="21"/>
  <c r="AB3" i="21"/>
  <c r="Z3" i="21"/>
  <c r="X3" i="21"/>
  <c r="V3" i="21"/>
  <c r="T3" i="21"/>
  <c r="L3" i="21"/>
  <c r="K3" i="21"/>
  <c r="J3" i="21"/>
  <c r="I3" i="21"/>
  <c r="H3" i="21"/>
  <c r="G3" i="21"/>
  <c r="F3" i="21"/>
  <c r="V18" i="9" l="1"/>
  <c r="N9" i="19"/>
  <c r="AD9" i="19"/>
  <c r="AB9" i="19"/>
  <c r="P9" i="19"/>
  <c r="AF9" i="19"/>
  <c r="R9" i="19"/>
  <c r="T9" i="19"/>
  <c r="X9" i="19"/>
  <c r="V9" i="9"/>
  <c r="W13" i="9"/>
  <c r="AQ13" i="9" s="1"/>
  <c r="AQ18" i="9" s="1"/>
  <c r="R9" i="9"/>
  <c r="Z27" i="9"/>
  <c r="Z27" i="19"/>
  <c r="T18" i="19"/>
  <c r="T27" i="19"/>
  <c r="AA22" i="19"/>
  <c r="AA27" i="19" s="1"/>
  <c r="P27" i="19"/>
  <c r="Y9" i="20"/>
  <c r="V27" i="20"/>
  <c r="R9" i="21"/>
  <c r="T9" i="21"/>
  <c r="V27" i="21"/>
  <c r="P9" i="21"/>
  <c r="Y9" i="21"/>
  <c r="AC9" i="21"/>
  <c r="U9" i="21"/>
  <c r="N9" i="21"/>
  <c r="V9" i="21"/>
  <c r="AE9" i="21"/>
  <c r="Q9" i="20"/>
  <c r="O18" i="20"/>
  <c r="V18" i="19"/>
  <c r="AD27" i="21"/>
  <c r="O9" i="21"/>
  <c r="W9" i="21"/>
  <c r="AF9" i="21"/>
  <c r="AF27" i="21"/>
  <c r="AG22" i="21"/>
  <c r="AG27" i="21" s="1"/>
  <c r="R9" i="20"/>
  <c r="S4" i="20"/>
  <c r="S9" i="20" s="1"/>
  <c r="X18" i="20"/>
  <c r="Y13" i="20"/>
  <c r="Y18" i="20" s="1"/>
  <c r="AU18" i="20"/>
  <c r="AG9" i="21"/>
  <c r="Q4" i="21"/>
  <c r="Q9" i="21" s="1"/>
  <c r="W22" i="21"/>
  <c r="AQ22" i="21" s="1"/>
  <c r="AQ27" i="21" s="1"/>
  <c r="AE27" i="20"/>
  <c r="X9" i="21"/>
  <c r="Z9" i="21"/>
  <c r="AA4" i="21"/>
  <c r="X27" i="21"/>
  <c r="Y22" i="21"/>
  <c r="Y27" i="21" s="1"/>
  <c r="AG9" i="20"/>
  <c r="P27" i="21"/>
  <c r="Q22" i="21"/>
  <c r="Q27" i="21" s="1"/>
  <c r="Z9" i="20"/>
  <c r="AA4" i="20"/>
  <c r="AA9" i="20" s="1"/>
  <c r="S4" i="21"/>
  <c r="N27" i="21"/>
  <c r="AQ18" i="20"/>
  <c r="X9" i="20"/>
  <c r="N18" i="20"/>
  <c r="V18" i="20"/>
  <c r="AD18" i="20"/>
  <c r="R18" i="19"/>
  <c r="AF18" i="19"/>
  <c r="O27" i="19"/>
  <c r="T9" i="9"/>
  <c r="N27" i="20"/>
  <c r="X18" i="19"/>
  <c r="R18" i="20"/>
  <c r="Z18" i="20"/>
  <c r="O22" i="20"/>
  <c r="Z27" i="20"/>
  <c r="AB9" i="21"/>
  <c r="R27" i="21"/>
  <c r="Z27" i="21"/>
  <c r="S13" i="20"/>
  <c r="AO13" i="20" s="1"/>
  <c r="AO18" i="20" s="1"/>
  <c r="AA13" i="20"/>
  <c r="AS13" i="20" s="1"/>
  <c r="AS18" i="20" s="1"/>
  <c r="N27" i="9"/>
  <c r="S22" i="21"/>
  <c r="AO22" i="21" s="1"/>
  <c r="AO27" i="21" s="1"/>
  <c r="AA22" i="21"/>
  <c r="AS22" i="21" s="1"/>
  <c r="AS27" i="21" s="1"/>
  <c r="N9" i="20"/>
  <c r="V9" i="20"/>
  <c r="AD9" i="20"/>
  <c r="T18" i="20"/>
  <c r="AB18" i="20"/>
  <c r="R27" i="20"/>
  <c r="N18" i="19"/>
  <c r="Q9" i="9"/>
  <c r="AB9" i="9"/>
  <c r="AD9" i="21"/>
  <c r="T27" i="21"/>
  <c r="AB27" i="21"/>
  <c r="O4" i="20"/>
  <c r="AM4" i="20" s="1"/>
  <c r="AM9" i="20" s="1"/>
  <c r="W4" i="20"/>
  <c r="AQ4" i="20" s="1"/>
  <c r="AQ9" i="20" s="1"/>
  <c r="AE4" i="20"/>
  <c r="AU4" i="20" s="1"/>
  <c r="AU9" i="20" s="1"/>
  <c r="U13" i="20"/>
  <c r="U18" i="20" s="1"/>
  <c r="AC13" i="20"/>
  <c r="AC18" i="20" s="1"/>
  <c r="AD27" i="20"/>
  <c r="P18" i="19"/>
  <c r="AC9" i="9"/>
  <c r="N27" i="19"/>
  <c r="X27" i="19"/>
  <c r="P9" i="9"/>
  <c r="V27" i="9"/>
  <c r="R27" i="19"/>
  <c r="AB27" i="19"/>
  <c r="S22" i="19"/>
  <c r="AD27" i="19"/>
  <c r="U9" i="9"/>
  <c r="AF9" i="9"/>
  <c r="AE27" i="19"/>
  <c r="AG9" i="9"/>
  <c r="R27" i="9"/>
  <c r="V27" i="19"/>
  <c r="AF27" i="19"/>
  <c r="X9" i="9"/>
  <c r="AD27" i="9"/>
  <c r="W22" i="19"/>
  <c r="W27" i="19" s="1"/>
  <c r="Y9" i="9"/>
  <c r="X18" i="9"/>
  <c r="Y13" i="9"/>
  <c r="N9" i="9"/>
  <c r="Z9" i="9"/>
  <c r="AD9" i="9"/>
  <c r="AP4" i="9"/>
  <c r="AP9" i="9" s="1"/>
  <c r="AT4" i="9"/>
  <c r="AT9" i="9" s="1"/>
  <c r="O18" i="9"/>
  <c r="AM13" i="9"/>
  <c r="AM18" i="9" s="1"/>
  <c r="T18" i="9"/>
  <c r="U13" i="9"/>
  <c r="AE18" i="9"/>
  <c r="AU13" i="9"/>
  <c r="AU18" i="9" s="1"/>
  <c r="S18" i="9"/>
  <c r="AO13" i="9"/>
  <c r="AO18" i="9" s="1"/>
  <c r="O4" i="9"/>
  <c r="S4" i="9"/>
  <c r="W4" i="9"/>
  <c r="AA4" i="9"/>
  <c r="AE4" i="9"/>
  <c r="P18" i="9"/>
  <c r="Q13" i="9"/>
  <c r="AA18" i="9"/>
  <c r="AS13" i="9"/>
  <c r="AS18" i="9" s="1"/>
  <c r="AF18" i="9"/>
  <c r="AG13" i="9"/>
  <c r="AN4" i="9"/>
  <c r="AN9" i="9" s="1"/>
  <c r="AR4" i="9"/>
  <c r="AR9" i="9" s="1"/>
  <c r="AV4" i="9"/>
  <c r="AV9" i="9" s="1"/>
  <c r="AB18" i="9"/>
  <c r="AC13" i="9"/>
  <c r="N18" i="9"/>
  <c r="R18" i="9"/>
  <c r="Z18" i="9"/>
  <c r="AD18" i="9"/>
  <c r="AC27" i="9"/>
  <c r="AT22" i="9"/>
  <c r="AT27" i="9" s="1"/>
  <c r="Y27" i="9"/>
  <c r="AR22" i="9"/>
  <c r="AR27" i="9" s="1"/>
  <c r="U27" i="9"/>
  <c r="AP22" i="9"/>
  <c r="AP27" i="9" s="1"/>
  <c r="Q27" i="9"/>
  <c r="AN22" i="9"/>
  <c r="AN27" i="9" s="1"/>
  <c r="AG27" i="9"/>
  <c r="AV22" i="9"/>
  <c r="AV27" i="9" s="1"/>
  <c r="O22" i="9"/>
  <c r="S22" i="9"/>
  <c r="W22" i="9"/>
  <c r="AA22" i="9"/>
  <c r="AE22" i="9"/>
  <c r="P27" i="9"/>
  <c r="T27" i="9"/>
  <c r="X27" i="9"/>
  <c r="AB27" i="9"/>
  <c r="AF27" i="9"/>
  <c r="S4" i="19"/>
  <c r="W4" i="19"/>
  <c r="AA4" i="19"/>
  <c r="AE4" i="19"/>
  <c r="U4" i="19"/>
  <c r="Y4" i="19"/>
  <c r="AC4" i="19"/>
  <c r="AT4" i="19" s="1"/>
  <c r="AG4" i="19"/>
  <c r="O13" i="19"/>
  <c r="S13" i="19"/>
  <c r="W13" i="19"/>
  <c r="AB18" i="19"/>
  <c r="AG13" i="19"/>
  <c r="AC18" i="19"/>
  <c r="AT13" i="19"/>
  <c r="AT18" i="19" s="1"/>
  <c r="Q13" i="19"/>
  <c r="U13" i="19"/>
  <c r="Y13" i="19"/>
  <c r="AD18" i="19"/>
  <c r="AE13" i="19"/>
  <c r="Z18" i="19"/>
  <c r="AA13" i="19"/>
  <c r="Q22" i="19"/>
  <c r="U22" i="19"/>
  <c r="Y22" i="19"/>
  <c r="AC22" i="19"/>
  <c r="AG22" i="19"/>
  <c r="AM22" i="19"/>
  <c r="AM27" i="19" s="1"/>
  <c r="AU22" i="19"/>
  <c r="AU27" i="19" s="1"/>
  <c r="U9" i="20"/>
  <c r="AP4" i="20"/>
  <c r="AP9" i="20" s="1"/>
  <c r="AC9" i="20"/>
  <c r="AT9" i="20"/>
  <c r="AR4" i="20"/>
  <c r="AR9" i="20" s="1"/>
  <c r="P9" i="20"/>
  <c r="T9" i="20"/>
  <c r="AB9" i="20"/>
  <c r="AF9" i="20"/>
  <c r="AN4" i="20"/>
  <c r="AN9" i="20" s="1"/>
  <c r="AV4" i="20"/>
  <c r="AV9" i="20" s="1"/>
  <c r="P18" i="20"/>
  <c r="AF18" i="20"/>
  <c r="Q18" i="20"/>
  <c r="AN13" i="20"/>
  <c r="AN18" i="20" s="1"/>
  <c r="AG18" i="20"/>
  <c r="AV13" i="20"/>
  <c r="AV18" i="20" s="1"/>
  <c r="W18" i="20"/>
  <c r="AE18" i="20"/>
  <c r="AM13" i="20"/>
  <c r="AM18" i="20" s="1"/>
  <c r="AU27" i="20"/>
  <c r="T27" i="20"/>
  <c r="U22" i="20"/>
  <c r="P27" i="20"/>
  <c r="Q22" i="20"/>
  <c r="AA27" i="20"/>
  <c r="AS22" i="20"/>
  <c r="AS27" i="20" s="1"/>
  <c r="AF27" i="20"/>
  <c r="AG22" i="20"/>
  <c r="W27" i="20"/>
  <c r="AB27" i="20"/>
  <c r="AC22" i="20"/>
  <c r="S27" i="20"/>
  <c r="AO22" i="20"/>
  <c r="AO27" i="20" s="1"/>
  <c r="X27" i="20"/>
  <c r="Y22" i="20"/>
  <c r="AQ22" i="20"/>
  <c r="AQ27" i="20" s="1"/>
  <c r="AT4" i="21"/>
  <c r="AT9" i="21" s="1"/>
  <c r="N18" i="21"/>
  <c r="S18" i="21"/>
  <c r="AO13" i="21"/>
  <c r="AO18" i="21" s="1"/>
  <c r="X18" i="21"/>
  <c r="Y13" i="21"/>
  <c r="AD18" i="21"/>
  <c r="AM4" i="21"/>
  <c r="AM9" i="21" s="1"/>
  <c r="AQ4" i="21"/>
  <c r="AQ9" i="21" s="1"/>
  <c r="AU9" i="21"/>
  <c r="O18" i="21"/>
  <c r="AM13" i="21"/>
  <c r="AM18" i="21" s="1"/>
  <c r="T18" i="21"/>
  <c r="U13" i="21"/>
  <c r="AE18" i="21"/>
  <c r="AU13" i="21"/>
  <c r="AU18" i="21" s="1"/>
  <c r="V18" i="21"/>
  <c r="AR4" i="21"/>
  <c r="AR9" i="21" s="1"/>
  <c r="AV4" i="21"/>
  <c r="AV9" i="21" s="1"/>
  <c r="P18" i="21"/>
  <c r="Q13" i="21"/>
  <c r="AA18" i="21"/>
  <c r="AS13" i="21"/>
  <c r="AS18" i="21" s="1"/>
  <c r="AF18" i="21"/>
  <c r="AG13" i="21"/>
  <c r="W18" i="21"/>
  <c r="AQ13" i="21"/>
  <c r="AQ18" i="21" s="1"/>
  <c r="AB18" i="21"/>
  <c r="AC13" i="21"/>
  <c r="R18" i="21"/>
  <c r="Z18" i="21"/>
  <c r="U27" i="21"/>
  <c r="AP22" i="21"/>
  <c r="AP27" i="21" s="1"/>
  <c r="AC27" i="21"/>
  <c r="AT22" i="21"/>
  <c r="AT27" i="21" s="1"/>
  <c r="O27" i="21"/>
  <c r="AE27" i="21"/>
  <c r="AM22" i="21"/>
  <c r="AM27" i="21" s="1"/>
  <c r="AU22" i="21"/>
  <c r="AU27" i="21" s="1"/>
  <c r="P14" i="10"/>
  <c r="N14" i="10"/>
  <c r="L14" i="10"/>
  <c r="J14" i="10"/>
  <c r="H14" i="10"/>
  <c r="F14" i="10"/>
  <c r="D14" i="10"/>
  <c r="B14" i="10"/>
  <c r="E17" i="30" l="1"/>
  <c r="E15" i="30"/>
  <c r="AR13" i="20"/>
  <c r="AR18" i="20" s="1"/>
  <c r="C14" i="30"/>
  <c r="G16" i="30"/>
  <c r="G14" i="30"/>
  <c r="E14" i="30"/>
  <c r="C15" i="30"/>
  <c r="W18" i="9"/>
  <c r="AS4" i="20"/>
  <c r="AS9" i="20" s="1"/>
  <c r="S18" i="20"/>
  <c r="AO4" i="20"/>
  <c r="AO9" i="20" s="1"/>
  <c r="AN22" i="21"/>
  <c r="AN27" i="21" s="1"/>
  <c r="AQ22" i="19"/>
  <c r="AQ27" i="19" s="1"/>
  <c r="AS22" i="19"/>
  <c r="AS27" i="19" s="1"/>
  <c r="O9" i="20"/>
  <c r="W9" i="20"/>
  <c r="AN4" i="21"/>
  <c r="AN9" i="21" s="1"/>
  <c r="AP4" i="21"/>
  <c r="AP9" i="21" s="1"/>
  <c r="S27" i="21"/>
  <c r="AA27" i="21"/>
  <c r="W27" i="21"/>
  <c r="AV22" i="21"/>
  <c r="AV27" i="21" s="1"/>
  <c r="AP13" i="20"/>
  <c r="AP18" i="20" s="1"/>
  <c r="AE9" i="20"/>
  <c r="O27" i="20"/>
  <c r="AM22" i="20"/>
  <c r="AM27" i="20" s="1"/>
  <c r="AT13" i="20"/>
  <c r="AT18" i="20" s="1"/>
  <c r="S9" i="21"/>
  <c r="AO4" i="21"/>
  <c r="AO9" i="21" s="1"/>
  <c r="AA9" i="21"/>
  <c r="AS4" i="21"/>
  <c r="AS9" i="21" s="1"/>
  <c r="AR22" i="21"/>
  <c r="AR27" i="21" s="1"/>
  <c r="S27" i="19"/>
  <c r="AO22" i="19"/>
  <c r="AO27" i="19" s="1"/>
  <c r="AA18" i="20"/>
  <c r="W27" i="9"/>
  <c r="AQ22" i="9"/>
  <c r="AQ27" i="9" s="1"/>
  <c r="AC18" i="9"/>
  <c r="AT13" i="9"/>
  <c r="AT18" i="9" s="1"/>
  <c r="W9" i="9"/>
  <c r="AQ4" i="9"/>
  <c r="AQ9" i="9" s="1"/>
  <c r="Y18" i="9"/>
  <c r="AR13" i="9"/>
  <c r="AR18" i="9" s="1"/>
  <c r="S27" i="9"/>
  <c r="AO22" i="9"/>
  <c r="AO27" i="9" s="1"/>
  <c r="S9" i="9"/>
  <c r="AO4" i="9"/>
  <c r="AO9" i="9" s="1"/>
  <c r="U18" i="9"/>
  <c r="AP13" i="9"/>
  <c r="AP18" i="9" s="1"/>
  <c r="AE27" i="9"/>
  <c r="AU22" i="9"/>
  <c r="AU27" i="9" s="1"/>
  <c r="O27" i="9"/>
  <c r="AM22" i="9"/>
  <c r="AM27" i="9" s="1"/>
  <c r="AG18" i="9"/>
  <c r="AV13" i="9"/>
  <c r="AV18" i="9" s="1"/>
  <c r="Q18" i="9"/>
  <c r="AN13" i="9"/>
  <c r="AN18" i="9" s="1"/>
  <c r="AE9" i="9"/>
  <c r="AU4" i="9"/>
  <c r="AU9" i="9" s="1"/>
  <c r="O9" i="9"/>
  <c r="AM4" i="9"/>
  <c r="AM9" i="9" s="1"/>
  <c r="AA27" i="9"/>
  <c r="AS22" i="9"/>
  <c r="AS27" i="9" s="1"/>
  <c r="AA9" i="9"/>
  <c r="AS4" i="9"/>
  <c r="AS9" i="9" s="1"/>
  <c r="U27" i="19"/>
  <c r="AP22" i="19"/>
  <c r="AP27" i="19" s="1"/>
  <c r="AG9" i="19"/>
  <c r="AV4" i="19"/>
  <c r="AV9" i="19" s="1"/>
  <c r="Q9" i="19"/>
  <c r="AN4" i="19"/>
  <c r="AN9" i="19" s="1"/>
  <c r="O9" i="19"/>
  <c r="AM4" i="19"/>
  <c r="AM9" i="19" s="1"/>
  <c r="AG27" i="19"/>
  <c r="AV22" i="19"/>
  <c r="AV27" i="19" s="1"/>
  <c r="Q27" i="19"/>
  <c r="AN22" i="19"/>
  <c r="AN27" i="19" s="1"/>
  <c r="AA18" i="19"/>
  <c r="AS13" i="19"/>
  <c r="AS18" i="19" s="1"/>
  <c r="W18" i="19"/>
  <c r="AQ13" i="19"/>
  <c r="AQ18" i="19" s="1"/>
  <c r="AC9" i="19"/>
  <c r="AT9" i="19"/>
  <c r="AA9" i="19"/>
  <c r="AS4" i="19"/>
  <c r="AS9" i="19" s="1"/>
  <c r="AE18" i="19"/>
  <c r="AU13" i="19"/>
  <c r="AU18" i="19" s="1"/>
  <c r="AC27" i="19"/>
  <c r="AT22" i="19"/>
  <c r="AT27" i="19" s="1"/>
  <c r="Y18" i="19"/>
  <c r="AR13" i="19"/>
  <c r="AR18" i="19" s="1"/>
  <c r="S18" i="19"/>
  <c r="AO13" i="19"/>
  <c r="AO18" i="19" s="1"/>
  <c r="Y9" i="19"/>
  <c r="AR4" i="19"/>
  <c r="AR9" i="19" s="1"/>
  <c r="W9" i="19"/>
  <c r="AQ4" i="19"/>
  <c r="AQ9" i="19" s="1"/>
  <c r="Q18" i="19"/>
  <c r="AN13" i="19"/>
  <c r="AN18" i="19" s="1"/>
  <c r="AE9" i="19"/>
  <c r="AU4" i="19"/>
  <c r="AU9" i="19" s="1"/>
  <c r="Y27" i="19"/>
  <c r="AR22" i="19"/>
  <c r="AR27" i="19" s="1"/>
  <c r="U18" i="19"/>
  <c r="AP13" i="19"/>
  <c r="AP18" i="19" s="1"/>
  <c r="AG18" i="19"/>
  <c r="AV13" i="19"/>
  <c r="AV18" i="19" s="1"/>
  <c r="O18" i="19"/>
  <c r="AM13" i="19"/>
  <c r="AM18" i="19" s="1"/>
  <c r="U9" i="19"/>
  <c r="AP4" i="19"/>
  <c r="AP9" i="19" s="1"/>
  <c r="S9" i="19"/>
  <c r="AO4" i="19"/>
  <c r="AO9" i="19" s="1"/>
  <c r="AC27" i="20"/>
  <c r="AT22" i="20"/>
  <c r="AT27" i="20" s="1"/>
  <c r="AG27" i="20"/>
  <c r="AV22" i="20"/>
  <c r="AV27" i="20" s="1"/>
  <c r="Q27" i="20"/>
  <c r="AN22" i="20"/>
  <c r="AN27" i="20" s="1"/>
  <c r="U27" i="20"/>
  <c r="AP22" i="20"/>
  <c r="AP27" i="20" s="1"/>
  <c r="Y27" i="20"/>
  <c r="AR22" i="20"/>
  <c r="AR27" i="20" s="1"/>
  <c r="U18" i="21"/>
  <c r="AP13" i="21"/>
  <c r="AP18" i="21" s="1"/>
  <c r="Y18" i="21"/>
  <c r="AR13" i="21"/>
  <c r="AR18" i="21" s="1"/>
  <c r="AG18" i="21"/>
  <c r="AV13" i="21"/>
  <c r="AV18" i="21" s="1"/>
  <c r="Q18" i="21"/>
  <c r="AN13" i="21"/>
  <c r="AN18" i="21" s="1"/>
  <c r="AC18" i="21"/>
  <c r="AT13" i="21"/>
  <c r="AT18" i="21" s="1"/>
  <c r="D9" i="24"/>
  <c r="E9" i="24"/>
  <c r="F9" i="24"/>
  <c r="G9" i="24"/>
  <c r="H9" i="24"/>
  <c r="I9" i="24"/>
  <c r="J9" i="24"/>
  <c r="K9" i="24"/>
  <c r="L9" i="24"/>
  <c r="C9" i="24"/>
  <c r="C16" i="30" l="1"/>
  <c r="G17" i="30"/>
  <c r="E16" i="30"/>
  <c r="C17" i="30"/>
  <c r="G15" i="30"/>
  <c r="AI27" i="24"/>
  <c r="L27" i="24"/>
  <c r="K27" i="24"/>
  <c r="J27" i="24"/>
  <c r="I27" i="24"/>
  <c r="H27" i="24"/>
  <c r="G27" i="24"/>
  <c r="F27" i="24"/>
  <c r="E27" i="24"/>
  <c r="D27" i="24"/>
  <c r="C27" i="24"/>
  <c r="AL26" i="24"/>
  <c r="AF26" i="24"/>
  <c r="AG26" i="24" s="1"/>
  <c r="AV26" i="24" s="1"/>
  <c r="AD26" i="24"/>
  <c r="AE26" i="24" s="1"/>
  <c r="AU26" i="24" s="1"/>
  <c r="AB26" i="24"/>
  <c r="AC26" i="24" s="1"/>
  <c r="AT26" i="24" s="1"/>
  <c r="Z26" i="24"/>
  <c r="AA26" i="24" s="1"/>
  <c r="AS26" i="24" s="1"/>
  <c r="X26" i="24"/>
  <c r="Y26" i="24" s="1"/>
  <c r="AR26" i="24" s="1"/>
  <c r="V26" i="24"/>
  <c r="W26" i="24" s="1"/>
  <c r="AQ26" i="24" s="1"/>
  <c r="T26" i="24"/>
  <c r="U26" i="24" s="1"/>
  <c r="AP26" i="24" s="1"/>
  <c r="R26" i="24"/>
  <c r="S26" i="24" s="1"/>
  <c r="AO26" i="24" s="1"/>
  <c r="P26" i="24"/>
  <c r="Q26" i="24" s="1"/>
  <c r="AN26" i="24" s="1"/>
  <c r="N26" i="24"/>
  <c r="O26" i="24" s="1"/>
  <c r="AM26" i="24" s="1"/>
  <c r="B26" i="24"/>
  <c r="AL25" i="24"/>
  <c r="AF25" i="24"/>
  <c r="AG25" i="24" s="1"/>
  <c r="AV25" i="24" s="1"/>
  <c r="AD25" i="24"/>
  <c r="AE25" i="24" s="1"/>
  <c r="AU25" i="24" s="1"/>
  <c r="AB25" i="24"/>
  <c r="AC25" i="24" s="1"/>
  <c r="AT25" i="24" s="1"/>
  <c r="Z25" i="24"/>
  <c r="AA25" i="24" s="1"/>
  <c r="AS25" i="24" s="1"/>
  <c r="X25" i="24"/>
  <c r="Y25" i="24" s="1"/>
  <c r="AR25" i="24" s="1"/>
  <c r="V25" i="24"/>
  <c r="W25" i="24" s="1"/>
  <c r="AQ25" i="24" s="1"/>
  <c r="T25" i="24"/>
  <c r="U25" i="24" s="1"/>
  <c r="AP25" i="24" s="1"/>
  <c r="R25" i="24"/>
  <c r="S25" i="24" s="1"/>
  <c r="AO25" i="24" s="1"/>
  <c r="P25" i="24"/>
  <c r="Q25" i="24" s="1"/>
  <c r="AN25" i="24" s="1"/>
  <c r="N25" i="24"/>
  <c r="O25" i="24" s="1"/>
  <c r="AM25" i="24" s="1"/>
  <c r="B25" i="24"/>
  <c r="AL24" i="24"/>
  <c r="AF24" i="24"/>
  <c r="AG24" i="24" s="1"/>
  <c r="AV24" i="24" s="1"/>
  <c r="AD24" i="24"/>
  <c r="AE24" i="24" s="1"/>
  <c r="AU24" i="24" s="1"/>
  <c r="AB24" i="24"/>
  <c r="AC24" i="24" s="1"/>
  <c r="AT24" i="24" s="1"/>
  <c r="Z24" i="24"/>
  <c r="AA24" i="24" s="1"/>
  <c r="AS24" i="24" s="1"/>
  <c r="X24" i="24"/>
  <c r="Y24" i="24" s="1"/>
  <c r="AR24" i="24" s="1"/>
  <c r="V24" i="24"/>
  <c r="W24" i="24" s="1"/>
  <c r="AQ24" i="24" s="1"/>
  <c r="T24" i="24"/>
  <c r="U24" i="24" s="1"/>
  <c r="AP24" i="24" s="1"/>
  <c r="R24" i="24"/>
  <c r="S24" i="24" s="1"/>
  <c r="AO24" i="24" s="1"/>
  <c r="P24" i="24"/>
  <c r="Q24" i="24" s="1"/>
  <c r="AN24" i="24" s="1"/>
  <c r="N24" i="24"/>
  <c r="O24" i="24" s="1"/>
  <c r="AM24" i="24" s="1"/>
  <c r="B24" i="24"/>
  <c r="AL23" i="24"/>
  <c r="AF23" i="24"/>
  <c r="AG23" i="24" s="1"/>
  <c r="AV23" i="24" s="1"/>
  <c r="AD23" i="24"/>
  <c r="AE23" i="24" s="1"/>
  <c r="AU23" i="24" s="1"/>
  <c r="AB23" i="24"/>
  <c r="AC23" i="24" s="1"/>
  <c r="AT23" i="24" s="1"/>
  <c r="Z23" i="24"/>
  <c r="AA23" i="24" s="1"/>
  <c r="AS23" i="24" s="1"/>
  <c r="X23" i="24"/>
  <c r="Y23" i="24" s="1"/>
  <c r="AR23" i="24" s="1"/>
  <c r="V23" i="24"/>
  <c r="W23" i="24" s="1"/>
  <c r="AQ23" i="24" s="1"/>
  <c r="T23" i="24"/>
  <c r="U23" i="24" s="1"/>
  <c r="AP23" i="24" s="1"/>
  <c r="R23" i="24"/>
  <c r="S23" i="24" s="1"/>
  <c r="AO23" i="24" s="1"/>
  <c r="P23" i="24"/>
  <c r="Q23" i="24" s="1"/>
  <c r="AN23" i="24" s="1"/>
  <c r="N23" i="24"/>
  <c r="O23" i="24" s="1"/>
  <c r="AM23" i="24" s="1"/>
  <c r="B23" i="24"/>
  <c r="AL22" i="24"/>
  <c r="AF22" i="24"/>
  <c r="AG22" i="24" s="1"/>
  <c r="AD22" i="24"/>
  <c r="AB22" i="24"/>
  <c r="AC22" i="24" s="1"/>
  <c r="Z22" i="24"/>
  <c r="X22" i="24"/>
  <c r="Y22" i="24" s="1"/>
  <c r="V22" i="24"/>
  <c r="T22" i="24"/>
  <c r="U22" i="24" s="1"/>
  <c r="R22" i="24"/>
  <c r="P22" i="24"/>
  <c r="Q22" i="24" s="1"/>
  <c r="N22" i="24"/>
  <c r="B22" i="24"/>
  <c r="AV21" i="24"/>
  <c r="AU21" i="24"/>
  <c r="AT21" i="24"/>
  <c r="AS21" i="24"/>
  <c r="AR21" i="24"/>
  <c r="AQ21" i="24"/>
  <c r="AP21" i="24"/>
  <c r="AF21" i="24"/>
  <c r="AD21" i="24"/>
  <c r="AB21" i="24"/>
  <c r="Z21" i="24"/>
  <c r="X21" i="24"/>
  <c r="V21" i="24"/>
  <c r="T21" i="24"/>
  <c r="L21" i="24"/>
  <c r="K21" i="24"/>
  <c r="J21" i="24"/>
  <c r="I21" i="24"/>
  <c r="H21" i="24"/>
  <c r="G21" i="24"/>
  <c r="F21" i="24"/>
  <c r="AI18" i="24"/>
  <c r="L18" i="24"/>
  <c r="K18" i="24"/>
  <c r="J18" i="24"/>
  <c r="I18" i="24"/>
  <c r="H18" i="24"/>
  <c r="G18" i="24"/>
  <c r="F18" i="24"/>
  <c r="E18" i="24"/>
  <c r="D18" i="24"/>
  <c r="C18" i="24"/>
  <c r="AL17" i="24"/>
  <c r="AF17" i="24"/>
  <c r="AG17" i="24" s="1"/>
  <c r="AV17" i="24" s="1"/>
  <c r="AD17" i="24"/>
  <c r="AE17" i="24" s="1"/>
  <c r="AU17" i="24" s="1"/>
  <c r="AB17" i="24"/>
  <c r="AC17" i="24" s="1"/>
  <c r="AT17" i="24" s="1"/>
  <c r="Z17" i="24"/>
  <c r="AA17" i="24" s="1"/>
  <c r="AS17" i="24" s="1"/>
  <c r="X17" i="24"/>
  <c r="Y17" i="24" s="1"/>
  <c r="AR17" i="24" s="1"/>
  <c r="V17" i="24"/>
  <c r="W17" i="24" s="1"/>
  <c r="AQ17" i="24" s="1"/>
  <c r="T17" i="24"/>
  <c r="U17" i="24" s="1"/>
  <c r="AP17" i="24" s="1"/>
  <c r="R17" i="24"/>
  <c r="S17" i="24" s="1"/>
  <c r="AO17" i="24" s="1"/>
  <c r="P17" i="24"/>
  <c r="Q17" i="24" s="1"/>
  <c r="AN17" i="24" s="1"/>
  <c r="N17" i="24"/>
  <c r="O17" i="24" s="1"/>
  <c r="AM17" i="24" s="1"/>
  <c r="B17" i="24"/>
  <c r="AL16" i="24"/>
  <c r="AF16" i="24"/>
  <c r="AG16" i="24" s="1"/>
  <c r="AV16" i="24" s="1"/>
  <c r="AD16" i="24"/>
  <c r="AE16" i="24" s="1"/>
  <c r="AU16" i="24" s="1"/>
  <c r="AB16" i="24"/>
  <c r="AC16" i="24" s="1"/>
  <c r="AT16" i="24" s="1"/>
  <c r="Z16" i="24"/>
  <c r="AA16" i="24" s="1"/>
  <c r="AS16" i="24" s="1"/>
  <c r="X16" i="24"/>
  <c r="Y16" i="24" s="1"/>
  <c r="AR16" i="24" s="1"/>
  <c r="V16" i="24"/>
  <c r="W16" i="24" s="1"/>
  <c r="AQ16" i="24" s="1"/>
  <c r="T16" i="24"/>
  <c r="U16" i="24" s="1"/>
  <c r="AP16" i="24" s="1"/>
  <c r="R16" i="24"/>
  <c r="S16" i="24" s="1"/>
  <c r="AO16" i="24" s="1"/>
  <c r="P16" i="24"/>
  <c r="Q16" i="24" s="1"/>
  <c r="AN16" i="24" s="1"/>
  <c r="N16" i="24"/>
  <c r="O16" i="24" s="1"/>
  <c r="AM16" i="24" s="1"/>
  <c r="B16" i="24"/>
  <c r="AL15" i="24"/>
  <c r="AF15" i="24"/>
  <c r="AG15" i="24" s="1"/>
  <c r="AV15" i="24" s="1"/>
  <c r="AD15" i="24"/>
  <c r="AE15" i="24" s="1"/>
  <c r="AU15" i="24" s="1"/>
  <c r="AB15" i="24"/>
  <c r="AC15" i="24" s="1"/>
  <c r="AT15" i="24" s="1"/>
  <c r="Z15" i="24"/>
  <c r="AA15" i="24" s="1"/>
  <c r="AS15" i="24" s="1"/>
  <c r="X15" i="24"/>
  <c r="Y15" i="24" s="1"/>
  <c r="AR15" i="24" s="1"/>
  <c r="V15" i="24"/>
  <c r="W15" i="24" s="1"/>
  <c r="AQ15" i="24" s="1"/>
  <c r="T15" i="24"/>
  <c r="U15" i="24" s="1"/>
  <c r="AP15" i="24" s="1"/>
  <c r="R15" i="24"/>
  <c r="S15" i="24" s="1"/>
  <c r="AO15" i="24" s="1"/>
  <c r="P15" i="24"/>
  <c r="Q15" i="24" s="1"/>
  <c r="AN15" i="24" s="1"/>
  <c r="N15" i="24"/>
  <c r="O15" i="24" s="1"/>
  <c r="AM15" i="24" s="1"/>
  <c r="B15" i="24"/>
  <c r="AL14" i="24"/>
  <c r="AF14" i="24"/>
  <c r="AG14" i="24" s="1"/>
  <c r="AV14" i="24" s="1"/>
  <c r="AD14" i="24"/>
  <c r="AE14" i="24" s="1"/>
  <c r="AU14" i="24" s="1"/>
  <c r="AB14" i="24"/>
  <c r="AC14" i="24" s="1"/>
  <c r="AT14" i="24" s="1"/>
  <c r="Z14" i="24"/>
  <c r="AA14" i="24" s="1"/>
  <c r="AS14" i="24" s="1"/>
  <c r="X14" i="24"/>
  <c r="Y14" i="24" s="1"/>
  <c r="AR14" i="24" s="1"/>
  <c r="V14" i="24"/>
  <c r="W14" i="24" s="1"/>
  <c r="AQ14" i="24" s="1"/>
  <c r="T14" i="24"/>
  <c r="U14" i="24" s="1"/>
  <c r="AP14" i="24" s="1"/>
  <c r="R14" i="24"/>
  <c r="S14" i="24" s="1"/>
  <c r="AO14" i="24" s="1"/>
  <c r="P14" i="24"/>
  <c r="Q14" i="24" s="1"/>
  <c r="AN14" i="24" s="1"/>
  <c r="N14" i="24"/>
  <c r="O14" i="24" s="1"/>
  <c r="AM14" i="24" s="1"/>
  <c r="B14" i="24"/>
  <c r="AL13" i="24"/>
  <c r="AF13" i="24"/>
  <c r="AD13" i="24"/>
  <c r="AB13" i="24"/>
  <c r="Z13" i="24"/>
  <c r="X13" i="24"/>
  <c r="Y13" i="24" s="1"/>
  <c r="V13" i="24"/>
  <c r="T13" i="24"/>
  <c r="R13" i="24"/>
  <c r="P13" i="24"/>
  <c r="B13" i="24"/>
  <c r="AV12" i="24"/>
  <c r="AU12" i="24"/>
  <c r="AT12" i="24"/>
  <c r="AS12" i="24"/>
  <c r="AR12" i="24"/>
  <c r="AQ12" i="24"/>
  <c r="AP12" i="24"/>
  <c r="AF12" i="24"/>
  <c r="AD12" i="24"/>
  <c r="AB12" i="24"/>
  <c r="Z12" i="24"/>
  <c r="X12" i="24"/>
  <c r="V12" i="24"/>
  <c r="T12" i="24"/>
  <c r="L12" i="24"/>
  <c r="K12" i="24"/>
  <c r="J12" i="24"/>
  <c r="I12" i="24"/>
  <c r="H12" i="24"/>
  <c r="G12" i="24"/>
  <c r="F12" i="24"/>
  <c r="AI9" i="24"/>
  <c r="AL8" i="24"/>
  <c r="AF8" i="24"/>
  <c r="AG8" i="24" s="1"/>
  <c r="AV8" i="24" s="1"/>
  <c r="AD8" i="24"/>
  <c r="AE8" i="24" s="1"/>
  <c r="AU8" i="24" s="1"/>
  <c r="AB8" i="24"/>
  <c r="AC8" i="24" s="1"/>
  <c r="AT8" i="24" s="1"/>
  <c r="Z8" i="24"/>
  <c r="AA8" i="24" s="1"/>
  <c r="AS8" i="24" s="1"/>
  <c r="X8" i="24"/>
  <c r="Y8" i="24" s="1"/>
  <c r="AR8" i="24" s="1"/>
  <c r="V8" i="24"/>
  <c r="W8" i="24" s="1"/>
  <c r="AQ8" i="24" s="1"/>
  <c r="T8" i="24"/>
  <c r="U8" i="24" s="1"/>
  <c r="AP8" i="24" s="1"/>
  <c r="R8" i="24"/>
  <c r="S8" i="24" s="1"/>
  <c r="AO8" i="24" s="1"/>
  <c r="P8" i="24"/>
  <c r="Q8" i="24" s="1"/>
  <c r="AN8" i="24" s="1"/>
  <c r="O8" i="24"/>
  <c r="AM8" i="24" s="1"/>
  <c r="B8" i="24"/>
  <c r="AL7" i="24"/>
  <c r="AF7" i="24"/>
  <c r="AG7" i="24" s="1"/>
  <c r="AV7" i="24" s="1"/>
  <c r="AD7" i="24"/>
  <c r="AE7" i="24" s="1"/>
  <c r="AU7" i="24" s="1"/>
  <c r="AB7" i="24"/>
  <c r="AC7" i="24" s="1"/>
  <c r="AT7" i="24" s="1"/>
  <c r="Z7" i="24"/>
  <c r="AA7" i="24" s="1"/>
  <c r="AS7" i="24" s="1"/>
  <c r="X7" i="24"/>
  <c r="Y7" i="24" s="1"/>
  <c r="AR7" i="24" s="1"/>
  <c r="V7" i="24"/>
  <c r="W7" i="24" s="1"/>
  <c r="AQ7" i="24" s="1"/>
  <c r="T7" i="24"/>
  <c r="U7" i="24" s="1"/>
  <c r="AP7" i="24" s="1"/>
  <c r="R7" i="24"/>
  <c r="S7" i="24" s="1"/>
  <c r="AO7" i="24" s="1"/>
  <c r="P7" i="24"/>
  <c r="Q7" i="24" s="1"/>
  <c r="AN7" i="24" s="1"/>
  <c r="AM7" i="24"/>
  <c r="B7" i="24"/>
  <c r="AL6" i="24"/>
  <c r="AF6" i="24"/>
  <c r="AG6" i="24" s="1"/>
  <c r="AV6" i="24" s="1"/>
  <c r="AD6" i="24"/>
  <c r="AE6" i="24" s="1"/>
  <c r="AU6" i="24" s="1"/>
  <c r="AB6" i="24"/>
  <c r="AC6" i="24" s="1"/>
  <c r="AT6" i="24" s="1"/>
  <c r="Z6" i="24"/>
  <c r="AA6" i="24" s="1"/>
  <c r="AS6" i="24" s="1"/>
  <c r="X6" i="24"/>
  <c r="Y6" i="24" s="1"/>
  <c r="AR6" i="24" s="1"/>
  <c r="V6" i="24"/>
  <c r="W6" i="24" s="1"/>
  <c r="AQ6" i="24" s="1"/>
  <c r="T6" i="24"/>
  <c r="U6" i="24" s="1"/>
  <c r="AP6" i="24" s="1"/>
  <c r="AO6" i="24"/>
  <c r="P6" i="24"/>
  <c r="Q6" i="24" s="1"/>
  <c r="AN6" i="24" s="1"/>
  <c r="O6" i="24"/>
  <c r="AM6" i="24" s="1"/>
  <c r="B6" i="24"/>
  <c r="AL5" i="24"/>
  <c r="AF5" i="24"/>
  <c r="AG5" i="24" s="1"/>
  <c r="AV5" i="24" s="1"/>
  <c r="AD5" i="24"/>
  <c r="AE5" i="24" s="1"/>
  <c r="AU5" i="24" s="1"/>
  <c r="AB5" i="24"/>
  <c r="AC5" i="24" s="1"/>
  <c r="AT5" i="24" s="1"/>
  <c r="Z5" i="24"/>
  <c r="AA5" i="24" s="1"/>
  <c r="AS5" i="24" s="1"/>
  <c r="X5" i="24"/>
  <c r="Y5" i="24" s="1"/>
  <c r="AR5" i="24" s="1"/>
  <c r="V5" i="24"/>
  <c r="W5" i="24" s="1"/>
  <c r="AQ5" i="24" s="1"/>
  <c r="T5" i="24"/>
  <c r="U5" i="24" s="1"/>
  <c r="AP5" i="24" s="1"/>
  <c r="R5" i="24"/>
  <c r="S5" i="24" s="1"/>
  <c r="AO5" i="24" s="1"/>
  <c r="P5" i="24"/>
  <c r="Q5" i="24" s="1"/>
  <c r="AN5" i="24" s="1"/>
  <c r="AM5" i="24"/>
  <c r="B5" i="24"/>
  <c r="AL4" i="24"/>
  <c r="AF4" i="24"/>
  <c r="AD4" i="24"/>
  <c r="AB4" i="24"/>
  <c r="Z4" i="24"/>
  <c r="AA4" i="24" s="1"/>
  <c r="X4" i="24"/>
  <c r="Y4" i="24" s="1"/>
  <c r="AR4" i="24" s="1"/>
  <c r="V4" i="24"/>
  <c r="T4" i="24"/>
  <c r="U4" i="24" s="1"/>
  <c r="P4" i="24"/>
  <c r="Q4" i="24" s="1"/>
  <c r="B4" i="24"/>
  <c r="AV3" i="24"/>
  <c r="AU3" i="24"/>
  <c r="AT3" i="24"/>
  <c r="AS3" i="24"/>
  <c r="AR3" i="24"/>
  <c r="AQ3" i="24"/>
  <c r="AP3" i="24"/>
  <c r="AF3" i="24"/>
  <c r="AD3" i="24"/>
  <c r="AB3" i="24"/>
  <c r="Z3" i="24"/>
  <c r="X3" i="24"/>
  <c r="V3" i="24"/>
  <c r="T3" i="24"/>
  <c r="L3" i="24"/>
  <c r="K3" i="24"/>
  <c r="J3" i="24"/>
  <c r="I3" i="24"/>
  <c r="H3" i="24"/>
  <c r="G3" i="24"/>
  <c r="F3" i="24"/>
  <c r="AF9" i="24" l="1"/>
  <c r="AD27" i="24"/>
  <c r="Z27" i="24"/>
  <c r="AA9" i="24"/>
  <c r="V27" i="24"/>
  <c r="AB9" i="24"/>
  <c r="R27" i="24"/>
  <c r="P9" i="24"/>
  <c r="N27" i="24"/>
  <c r="U9" i="24"/>
  <c r="Z9" i="24"/>
  <c r="N18" i="24"/>
  <c r="O13" i="24"/>
  <c r="W4" i="24"/>
  <c r="V9" i="24"/>
  <c r="AG4" i="24"/>
  <c r="AS4" i="24"/>
  <c r="AS9" i="24" s="1"/>
  <c r="AD18" i="24"/>
  <c r="AE13" i="24"/>
  <c r="R9" i="24"/>
  <c r="S4" i="24"/>
  <c r="X9" i="24"/>
  <c r="AC4" i="24"/>
  <c r="Y18" i="24"/>
  <c r="AR13" i="24"/>
  <c r="AR18" i="24" s="1"/>
  <c r="AR9" i="24"/>
  <c r="T9" i="24"/>
  <c r="Y9" i="24"/>
  <c r="AD9" i="24"/>
  <c r="AE4" i="24"/>
  <c r="AP4" i="24"/>
  <c r="AP9" i="24" s="1"/>
  <c r="T18" i="24"/>
  <c r="U13" i="24"/>
  <c r="P18" i="24"/>
  <c r="Z18" i="24"/>
  <c r="AA13" i="24"/>
  <c r="AF18" i="24"/>
  <c r="Q13" i="24"/>
  <c r="V18" i="24"/>
  <c r="W13" i="24"/>
  <c r="AB18" i="24"/>
  <c r="AG13" i="24"/>
  <c r="R18" i="24"/>
  <c r="S13" i="24"/>
  <c r="X18" i="24"/>
  <c r="AC13" i="24"/>
  <c r="Q27" i="24"/>
  <c r="AN22" i="24"/>
  <c r="AN27" i="24" s="1"/>
  <c r="AG27" i="24"/>
  <c r="AV22" i="24"/>
  <c r="AV27" i="24" s="1"/>
  <c r="AC27" i="24"/>
  <c r="AT22" i="24"/>
  <c r="AT27" i="24" s="1"/>
  <c r="Y27" i="24"/>
  <c r="AR22" i="24"/>
  <c r="AR27" i="24" s="1"/>
  <c r="U27" i="24"/>
  <c r="AP22" i="24"/>
  <c r="AP27" i="24" s="1"/>
  <c r="O22" i="24"/>
  <c r="S22" i="24"/>
  <c r="W22" i="24"/>
  <c r="AA22" i="24"/>
  <c r="AE22" i="24"/>
  <c r="P27" i="24"/>
  <c r="T27" i="24"/>
  <c r="X27" i="24"/>
  <c r="AB27" i="24"/>
  <c r="AF27" i="24"/>
  <c r="AG18" i="24" l="1"/>
  <c r="AV13" i="24"/>
  <c r="AV18" i="24" s="1"/>
  <c r="AA18" i="24"/>
  <c r="AS13" i="24"/>
  <c r="AS18" i="24" s="1"/>
  <c r="O18" i="24"/>
  <c r="AM13" i="24"/>
  <c r="AM18" i="24" s="1"/>
  <c r="AA27" i="24"/>
  <c r="AS22" i="24"/>
  <c r="AS27" i="24" s="1"/>
  <c r="AC18" i="24"/>
  <c r="AT13" i="24"/>
  <c r="AT18" i="24" s="1"/>
  <c r="AU4" i="24"/>
  <c r="AU9" i="24" s="1"/>
  <c r="AE9" i="24"/>
  <c r="AM4" i="24"/>
  <c r="O9" i="24"/>
  <c r="W9" i="24"/>
  <c r="AQ4" i="24"/>
  <c r="AQ9" i="24" s="1"/>
  <c r="O27" i="24"/>
  <c r="AM22" i="24"/>
  <c r="AM27" i="24" s="1"/>
  <c r="W27" i="24"/>
  <c r="AQ22" i="24"/>
  <c r="AQ27" i="24" s="1"/>
  <c r="AQ13" i="24"/>
  <c r="AQ18" i="24" s="1"/>
  <c r="W18" i="24"/>
  <c r="S9" i="24"/>
  <c r="AO4" i="24"/>
  <c r="AO9" i="24" s="1"/>
  <c r="Q9" i="24"/>
  <c r="AN4" i="24"/>
  <c r="AN9" i="24" s="1"/>
  <c r="AE27" i="24"/>
  <c r="AU22" i="24"/>
  <c r="AU27" i="24" s="1"/>
  <c r="Q18" i="24"/>
  <c r="AN13" i="24"/>
  <c r="AN18" i="24" s="1"/>
  <c r="AC9" i="24"/>
  <c r="AT4" i="24"/>
  <c r="AT9" i="24" s="1"/>
  <c r="AU13" i="24"/>
  <c r="AU18" i="24" s="1"/>
  <c r="AE18" i="24"/>
  <c r="S27" i="24"/>
  <c r="AO22" i="24"/>
  <c r="AO27" i="24" s="1"/>
  <c r="S18" i="24"/>
  <c r="AO13" i="24"/>
  <c r="AO18" i="24" s="1"/>
  <c r="U18" i="24"/>
  <c r="AP13" i="24"/>
  <c r="AP18" i="24" s="1"/>
  <c r="AG9" i="24"/>
  <c r="AV4" i="24"/>
  <c r="AV9" i="24" s="1"/>
  <c r="E13" i="30" l="1"/>
  <c r="G13" i="30"/>
  <c r="AM9" i="24"/>
  <c r="C13" i="30" s="1"/>
  <c r="R14" i="10"/>
  <c r="T14" i="10"/>
</calcChain>
</file>

<file path=xl/sharedStrings.xml><?xml version="1.0" encoding="utf-8"?>
<sst xmlns="http://schemas.openxmlformats.org/spreadsheetml/2006/main" count="656" uniqueCount="109">
  <si>
    <t>Step 1: Preparing State/Territory Data</t>
  </si>
  <si>
    <t>Step 2: Entering Data</t>
  </si>
  <si>
    <t>Step 3: Creating Special Emphasis Report</t>
  </si>
  <si>
    <t>Name</t>
  </si>
  <si>
    <t>ICD-10-CM/ICD-10 code</t>
  </si>
  <si>
    <t>ICD-10-CM/ICD-10 notes</t>
  </si>
  <si>
    <t>Nonfatal Motor vehicle traffic hospitalization</t>
  </si>
  <si>
    <t>V02-V04 (.1, .9), V09.2, V09.3</t>
  </si>
  <si>
    <t>V12-V14 (.3-.9), V19.4-V19.6, V19.9</t>
  </si>
  <si>
    <t>V20-V28 (.3-.9), V29.4-V29.9</t>
  </si>
  <si>
    <t>V30-V79 (.4-.9), V83-V86 (.0-.3), V87.0-V87.8, V89.2</t>
  </si>
  <si>
    <t>V80.3-V80.5, V81.1, V82.1</t>
  </si>
  <si>
    <t>Nonfatal Motor vehicle traffic ED visit</t>
  </si>
  <si>
    <t>Motor vehicle traffic fatalities</t>
  </si>
  <si>
    <t>V02-V04 (.1, .9)</t>
  </si>
  <si>
    <t>V09.2</t>
  </si>
  <si>
    <t>V12-V14(.3-.9)</t>
  </si>
  <si>
    <t>V19(.4-.6)</t>
  </si>
  <si>
    <t>V20-V28(.3-.9)</t>
  </si>
  <si>
    <t>V29-V79(.4-.9)</t>
  </si>
  <si>
    <t>V80(.3-.5)</t>
  </si>
  <si>
    <t>V81.1</t>
  </si>
  <si>
    <t>V82.1</t>
  </si>
  <si>
    <t>V83-V86(.0-.3)</t>
  </si>
  <si>
    <t>V87(.0-.8)</t>
  </si>
  <si>
    <t>V89.2</t>
  </si>
  <si>
    <t>State/Territor Population Data</t>
  </si>
  <si>
    <t>State/Territory:</t>
  </si>
  <si>
    <t>Enter your state name in A4</t>
  </si>
  <si>
    <t>Enter the data year in D4</t>
  </si>
  <si>
    <t>Enter total population data by age group below</t>
  </si>
  <si>
    <t>Enter demographic population data</t>
  </si>
  <si>
    <t>Age</t>
  </si>
  <si>
    <t>Total</t>
  </si>
  <si>
    <t>White-Not Hispanic</t>
  </si>
  <si>
    <t>Hispanic</t>
  </si>
  <si>
    <t>Black-Not Hispanic</t>
  </si>
  <si>
    <t>Asian</t>
  </si>
  <si>
    <t>American Indian/Alaska Native</t>
  </si>
  <si>
    <t>Other</t>
  </si>
  <si>
    <t>Enter name of "Other" category in R8</t>
  </si>
  <si>
    <t>Enter name of "Other" category in T8</t>
  </si>
  <si>
    <t>TOTAL</t>
  </si>
  <si>
    <t>Demographic Data</t>
  </si>
  <si>
    <t>Age-adjusted Rates per 100,000 population</t>
  </si>
  <si>
    <t>Number of hospitalizations- Total</t>
  </si>
  <si>
    <t>State population - Total</t>
  </si>
  <si>
    <t>Rate</t>
  </si>
  <si>
    <t>2000 population</t>
  </si>
  <si>
    <t>Weight</t>
  </si>
  <si>
    <t>total</t>
  </si>
  <si>
    <t>Number of ED visits- Total</t>
  </si>
  <si>
    <t>Number of deaths- Total</t>
  </si>
  <si>
    <t>Hospitalizations</t>
  </si>
  <si>
    <t>ED Visits</t>
  </si>
  <si>
    <t>Year 1</t>
  </si>
  <si>
    <t>Year 2</t>
  </si>
  <si>
    <t>Year 5</t>
  </si>
  <si>
    <t>Year 4</t>
  </si>
  <si>
    <t>Year 3</t>
  </si>
  <si>
    <t>Population Weights</t>
  </si>
  <si>
    <t>Results Table
Age Adjusted Rates per 100,1000. Results will calculate automatically.</t>
  </si>
  <si>
    <t>Rate per 100,000 calculations</t>
  </si>
  <si>
    <t>Year</t>
  </si>
  <si>
    <t>Deaths</t>
  </si>
  <si>
    <t>Age-adjusted rates per 100,000</t>
  </si>
  <si>
    <t>Enter age-adjusted rates per 100,000 for ED Visits, Hospitalizations, or Deaths</t>
  </si>
  <si>
    <t>Group 1</t>
  </si>
  <si>
    <t>Group 2</t>
  </si>
  <si>
    <t>Group 3</t>
  </si>
  <si>
    <t>Group 4</t>
  </si>
  <si>
    <t>Group 5</t>
  </si>
  <si>
    <t>Figure 3 Data</t>
  </si>
  <si>
    <t>Age-adjusted rate per 100,000 by race/ethnicity</t>
  </si>
  <si>
    <t xml:space="preserve">Race/Ethnicity group </t>
  </si>
  <si>
    <t xml:space="preserve">Age Group </t>
  </si>
  <si>
    <t>Counts</t>
  </si>
  <si>
    <t>Total age-adjusted rate per 100,000</t>
  </si>
  <si>
    <t>Number of ED visits - Total</t>
  </si>
  <si>
    <t>Number of hospitalizations - Total</t>
  </si>
  <si>
    <t>Number of ED Visits - Total</t>
  </si>
  <si>
    <t>Emergency Dept Visits</t>
  </si>
  <si>
    <r>
      <rPr>
        <b/>
        <sz val="16"/>
        <rFont val="Calibri"/>
        <family val="2"/>
        <scheme val="minor"/>
      </rPr>
      <t xml:space="preserve">Note to SER group </t>
    </r>
    <r>
      <rPr>
        <sz val="16"/>
        <rFont val="Calibri"/>
        <family val="2"/>
        <scheme val="minor"/>
      </rPr>
      <t>- please disregard this tab. It is still in development and will be prepared once the SER form is finalized.</t>
    </r>
  </si>
  <si>
    <r>
      <rPr>
        <b/>
        <sz val="16"/>
        <rFont val="Calibri"/>
        <family val="2"/>
        <scheme val="minor"/>
      </rPr>
      <t xml:space="preserve">Note to SER group </t>
    </r>
    <r>
      <rPr>
        <sz val="16"/>
        <rFont val="Calibri"/>
        <family val="2"/>
        <scheme val="minor"/>
      </rPr>
      <t>- Please disregard this tab. It is still in development and will be prepared once the SER form is finalized.</t>
    </r>
  </si>
  <si>
    <r>
      <rPr>
        <b/>
        <sz val="16"/>
        <rFont val="Calibri"/>
        <family val="2"/>
        <scheme val="minor"/>
      </rPr>
      <t>For SER group discussion</t>
    </r>
    <r>
      <rPr>
        <sz val="16"/>
        <rFont val="Calibri"/>
        <family val="2"/>
        <scheme val="minor"/>
      </rPr>
      <t xml:space="preserve"> - which ICD-10-CM codes to use for data in this Excel</t>
    </r>
  </si>
  <si>
    <t>0-14</t>
  </si>
  <si>
    <t>15-24</t>
  </si>
  <si>
    <t>25-44</t>
  </si>
  <si>
    <t>45-64</t>
  </si>
  <si>
    <t>65+</t>
  </si>
  <si>
    <r>
      <t xml:space="preserve">Data Input Tables
Instructions: Enter your pedestrian injury-related injury data in the </t>
    </r>
    <r>
      <rPr>
        <b/>
        <sz val="12"/>
        <color rgb="FFFF0000"/>
        <rFont val="Calibri"/>
        <family val="2"/>
        <scheme val="minor"/>
      </rPr>
      <t>red cells</t>
    </r>
    <r>
      <rPr>
        <b/>
        <sz val="12"/>
        <rFont val="Calibri"/>
        <family val="2"/>
        <scheme val="minor"/>
      </rPr>
      <t xml:space="preserve"> below. The age-adjusted rates will automatically calculate in the results table.</t>
    </r>
  </si>
  <si>
    <t>Count of deaths, hospitalizations, and ED visits</t>
  </si>
  <si>
    <t>non-Rural</t>
  </si>
  <si>
    <t>Rural</t>
  </si>
  <si>
    <t>Number of hospitalizations- non-Rural</t>
  </si>
  <si>
    <t>State population - non-Rural</t>
  </si>
  <si>
    <t>Number of ED visits- non-Rural</t>
  </si>
  <si>
    <t>Number of deaths- non-Rural</t>
  </si>
  <si>
    <t>Number of hospitalizations- Rural</t>
  </si>
  <si>
    <t>State population - Rural</t>
  </si>
  <si>
    <t>Number of ED visits- Rural</t>
  </si>
  <si>
    <t>Number of deaths- Rural</t>
  </si>
  <si>
    <t>Figure 4 Data</t>
  </si>
  <si>
    <t>Enter Rural population data by age group below</t>
  </si>
  <si>
    <t>Enter non-Rural population data by age group below</t>
  </si>
  <si>
    <t>Rurality Data</t>
  </si>
  <si>
    <t xml:space="preserve">1a. Create nonfatal pedestrian injury-specific hospitalizations data set </t>
  </si>
  <si>
    <r>
      <t xml:space="preserve">2a. Create nonfatal pedestrian injury-specific emergency department (ED) visit data set - </t>
    </r>
    <r>
      <rPr>
        <sz val="11"/>
        <rFont val="Calibri"/>
        <family val="2"/>
        <scheme val="minor"/>
      </rPr>
      <t xml:space="preserve">These indicators should be calculated based on first creating an injury emergency department visit subset. This is done using the ICD-10-CM codes below:
For ED visits, one of these codes should be in </t>
    </r>
    <r>
      <rPr>
        <b/>
        <u/>
        <sz val="11"/>
        <rFont val="Calibri"/>
        <family val="2"/>
        <scheme val="minor"/>
      </rPr>
      <t>any field</t>
    </r>
    <r>
      <rPr>
        <sz val="11"/>
        <rFont val="Calibri"/>
        <family val="2"/>
        <scheme val="minor"/>
      </rPr>
      <t xml:space="preserve"> for the case to be in the injury subset.
</t>
    </r>
    <r>
      <rPr>
        <i/>
        <sz val="11"/>
        <rFont val="Calibri"/>
        <family val="2"/>
        <scheme val="minor"/>
      </rPr>
      <t xml:space="preserve">*Only include cases if the 7th character of the code is A, B, C, or missing (reflects initial encounter, active treatment). T30-T32 do not have a 7th character. </t>
    </r>
  </si>
  <si>
    <t xml:space="preserve">3a. Create pedestrian injury-specific deaths data set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</si>
</sst>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6" x14ac:knownFonts="1">
    <font>
      <sz val="10"/>
      <name val="Arial"/>
    </font>
    <font>
      <sz val="11"/>
      <color theme="1"/>
      <name val="Calibri"/>
      <family val="2"/>
      <scheme val="minor"/>
    </font>
    <font>
      <sz val="10"/>
      <name val="Arial"/>
      <family val="2"/>
    </font>
    <font>
      <sz val="8"/>
      <name val="Arial"/>
      <family val="2"/>
    </font>
    <font>
      <sz val="14"/>
      <name val="Arial"/>
      <family val="2"/>
    </font>
    <font>
      <sz val="11"/>
      <name val="Calibri"/>
      <family val="2"/>
      <scheme val="minor"/>
    </font>
    <font>
      <b/>
      <sz val="11"/>
      <name val="Calibri"/>
      <family val="2"/>
      <scheme val="minor"/>
    </font>
    <font>
      <i/>
      <sz val="11"/>
      <name val="Calibri"/>
      <family val="2"/>
      <scheme val="minor"/>
    </font>
    <font>
      <b/>
      <sz val="20"/>
      <name val="Calibri"/>
      <family val="2"/>
      <scheme val="minor"/>
    </font>
    <font>
      <sz val="11"/>
      <color rgb="FF000000"/>
      <name val="Calibri"/>
      <family val="2"/>
      <scheme val="minor"/>
    </font>
    <font>
      <b/>
      <u/>
      <sz val="11"/>
      <name val="Calibri"/>
      <family val="2"/>
      <scheme val="minor"/>
    </font>
    <font>
      <b/>
      <sz val="12"/>
      <name val="Calibri"/>
      <family val="2"/>
      <scheme val="minor"/>
    </font>
    <font>
      <sz val="10"/>
      <name val="Calibri"/>
      <family val="2"/>
      <scheme val="minor"/>
    </font>
    <font>
      <sz val="12"/>
      <name val="Calibri"/>
      <family val="2"/>
      <scheme val="minor"/>
    </font>
    <font>
      <b/>
      <sz val="14"/>
      <name val="Calibri"/>
      <family val="2"/>
      <scheme val="minor"/>
    </font>
    <font>
      <b/>
      <sz val="12"/>
      <color theme="0"/>
      <name val="Calibri"/>
      <family val="2"/>
      <scheme val="minor"/>
    </font>
    <font>
      <sz val="11"/>
      <color indexed="12"/>
      <name val="Calibri"/>
      <family val="2"/>
      <scheme val="minor"/>
    </font>
    <font>
      <b/>
      <sz val="12"/>
      <color rgb="FFFF0000"/>
      <name val="Calibri"/>
      <family val="2"/>
      <scheme val="minor"/>
    </font>
    <font>
      <sz val="12"/>
      <color indexed="12"/>
      <name val="Calibri"/>
      <family val="2"/>
      <scheme val="minor"/>
    </font>
    <font>
      <b/>
      <sz val="11"/>
      <color indexed="12"/>
      <name val="Calibri"/>
      <family val="2"/>
      <scheme val="minor"/>
    </font>
    <font>
      <i/>
      <sz val="11"/>
      <color indexed="10"/>
      <name val="Calibri"/>
      <family val="2"/>
      <scheme val="minor"/>
    </font>
    <font>
      <i/>
      <sz val="11"/>
      <color theme="0"/>
      <name val="Calibri"/>
      <family val="2"/>
      <scheme val="minor"/>
    </font>
    <font>
      <sz val="14"/>
      <name val="Calibri"/>
      <family val="2"/>
      <scheme val="minor"/>
    </font>
    <font>
      <b/>
      <sz val="16"/>
      <name val="Calibri"/>
      <family val="2"/>
      <scheme val="minor"/>
    </font>
    <font>
      <sz val="16"/>
      <name val="Calibri"/>
      <family val="2"/>
      <scheme val="minor"/>
    </font>
    <font>
      <sz val="16"/>
      <name val="Arial"/>
    </font>
  </fonts>
  <fills count="21">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5" tint="0.59999389629810485"/>
        <bgColor indexed="64"/>
      </patternFill>
    </fill>
    <fill>
      <patternFill patternType="solid">
        <fgColor theme="6"/>
        <bgColor indexed="64"/>
      </patternFill>
    </fill>
    <fill>
      <patternFill patternType="solid">
        <fgColor theme="8"/>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87673"/>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ABFFAB"/>
        <bgColor indexed="64"/>
      </patternFill>
    </fill>
  </fills>
  <borders count="8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bottom style="thin">
        <color theme="9"/>
      </bottom>
      <diagonal/>
    </border>
    <border>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indexed="10"/>
      </top>
      <bottom style="thin">
        <color theme="4"/>
      </bottom>
      <diagonal/>
    </border>
    <border>
      <left/>
      <right/>
      <top style="thin">
        <color indexed="10"/>
      </top>
      <bottom style="thin">
        <color theme="9"/>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theme="1" tint="0.499984740745262"/>
      </right>
      <top style="thin">
        <color theme="1" tint="0.499984740745262"/>
      </top>
      <bottom style="thin">
        <color theme="1" tint="0.499984740745262"/>
      </bottom>
      <diagonal/>
    </border>
    <border>
      <left style="thin">
        <color rgb="FF000000"/>
      </left>
      <right style="medium">
        <color indexed="64"/>
      </right>
      <top/>
      <bottom style="thin">
        <color indexed="64"/>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thin">
        <color theme="1" tint="0.499984740745262"/>
      </top>
      <bottom/>
      <diagonal/>
    </border>
    <border>
      <left style="thin">
        <color theme="1" tint="0.499984740745262"/>
      </left>
      <right style="medium">
        <color indexed="64"/>
      </right>
      <top style="thin">
        <color theme="1" tint="0.499984740745262"/>
      </top>
      <bottom/>
      <diagonal/>
    </border>
    <border>
      <left style="medium">
        <color indexed="64"/>
      </left>
      <right style="thin">
        <color theme="1" tint="0.499984740745262"/>
      </right>
      <top/>
      <bottom style="thin">
        <color theme="1" tint="0.499984740745262"/>
      </bottom>
      <diagonal/>
    </border>
    <border>
      <left style="thin">
        <color theme="1" tint="0.499984740745262"/>
      </left>
      <right style="medium">
        <color indexed="64"/>
      </right>
      <top/>
      <bottom style="thin">
        <color theme="1" tint="0.499984740745262"/>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style="thin">
        <color theme="4"/>
      </bottom>
      <diagonal/>
    </border>
    <border>
      <left style="thin">
        <color rgb="FF000000"/>
      </left>
      <right style="medium">
        <color theme="5"/>
      </right>
      <top/>
      <bottom style="thin">
        <color indexed="64"/>
      </bottom>
      <diagonal/>
    </border>
    <border>
      <left style="thin">
        <color rgb="FFFF0000"/>
      </left>
      <right style="medium">
        <color theme="5"/>
      </right>
      <top style="thin">
        <color indexed="64"/>
      </top>
      <bottom style="thin">
        <color rgb="FFFF0000"/>
      </bottom>
      <diagonal/>
    </border>
    <border>
      <left style="thin">
        <color indexed="10"/>
      </left>
      <right/>
      <top style="thin">
        <color indexed="10"/>
      </top>
      <bottom style="thin">
        <color indexed="10"/>
      </bottom>
      <diagonal/>
    </border>
    <border>
      <left style="thin">
        <color rgb="FFFF0000"/>
      </left>
      <right style="medium">
        <color theme="5"/>
      </right>
      <top style="thin">
        <color rgb="FFFF0000"/>
      </top>
      <bottom style="thin">
        <color rgb="FFFF0000"/>
      </bottom>
      <diagonal/>
    </border>
    <border>
      <left/>
      <right style="medium">
        <color theme="5"/>
      </right>
      <top style="thin">
        <color indexed="10"/>
      </top>
      <bottom style="thin">
        <color theme="4"/>
      </bottom>
      <diagonal/>
    </border>
    <border>
      <left/>
      <right style="medium">
        <color theme="5"/>
      </right>
      <top/>
      <bottom/>
      <diagonal/>
    </border>
    <border>
      <left/>
      <right style="medium">
        <color theme="5"/>
      </right>
      <top/>
      <bottom style="thin">
        <color theme="9"/>
      </bottom>
      <diagonal/>
    </border>
    <border>
      <left/>
      <right style="medium">
        <color theme="5"/>
      </right>
      <top style="thin">
        <color indexed="10"/>
      </top>
      <bottom style="thin">
        <color theme="9"/>
      </bottom>
      <diagonal/>
    </border>
    <border>
      <left/>
      <right style="medium">
        <color theme="5"/>
      </right>
      <top/>
      <bottom style="thin">
        <color theme="5" tint="0.39997558519241921"/>
      </bottom>
      <diagonal/>
    </border>
    <border>
      <left style="medium">
        <color theme="5"/>
      </left>
      <right/>
      <top/>
      <bottom style="medium">
        <color theme="5"/>
      </bottom>
      <diagonal/>
    </border>
    <border>
      <left/>
      <right/>
      <top style="thin">
        <color indexed="10"/>
      </top>
      <bottom style="medium">
        <color theme="5"/>
      </bottom>
      <diagonal/>
    </border>
    <border>
      <left/>
      <right style="medium">
        <color theme="5"/>
      </right>
      <top style="thin">
        <color indexed="10"/>
      </top>
      <bottom style="medium">
        <color theme="5"/>
      </bottom>
      <diagonal/>
    </border>
    <border>
      <left style="medium">
        <color theme="5"/>
      </left>
      <right/>
      <top/>
      <bottom style="thin">
        <color theme="4"/>
      </bottom>
      <diagonal/>
    </border>
    <border>
      <left style="medium">
        <color theme="5"/>
      </left>
      <right/>
      <top/>
      <bottom style="thin">
        <color theme="9"/>
      </bottom>
      <diagonal/>
    </border>
    <border>
      <left style="medium">
        <color theme="5"/>
      </left>
      <right/>
      <top/>
      <bottom style="thin">
        <color theme="5" tint="0.39997558519241921"/>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thin">
        <color theme="4"/>
      </bottom>
      <diagonal/>
    </border>
    <border>
      <left/>
      <right style="medium">
        <color rgb="FFC00000"/>
      </right>
      <top/>
      <bottom style="thin">
        <color theme="4"/>
      </bottom>
      <diagonal/>
    </border>
    <border>
      <left style="medium">
        <color rgb="FFC00000"/>
      </left>
      <right/>
      <top/>
      <bottom/>
      <diagonal/>
    </border>
    <border>
      <left style="thin">
        <color rgb="FF000000"/>
      </left>
      <right style="medium">
        <color rgb="FFC00000"/>
      </right>
      <top/>
      <bottom style="thin">
        <color indexed="64"/>
      </bottom>
      <diagonal/>
    </border>
    <border>
      <left style="thin">
        <color rgb="FFFF0000"/>
      </left>
      <right style="medium">
        <color rgb="FFC00000"/>
      </right>
      <top style="thin">
        <color indexed="64"/>
      </top>
      <bottom style="thin">
        <color rgb="FFFF0000"/>
      </bottom>
      <diagonal/>
    </border>
    <border>
      <left style="thin">
        <color rgb="FFFF0000"/>
      </left>
      <right style="medium">
        <color rgb="FFC00000"/>
      </right>
      <top style="thin">
        <color rgb="FFFF0000"/>
      </top>
      <bottom style="thin">
        <color rgb="FFFF0000"/>
      </bottom>
      <diagonal/>
    </border>
    <border>
      <left/>
      <right style="medium">
        <color rgb="FFC00000"/>
      </right>
      <top style="thin">
        <color indexed="10"/>
      </top>
      <bottom style="thin">
        <color theme="4"/>
      </bottom>
      <diagonal/>
    </border>
    <border>
      <left/>
      <right style="medium">
        <color rgb="FFC00000"/>
      </right>
      <top/>
      <bottom/>
      <diagonal/>
    </border>
    <border>
      <left style="medium">
        <color rgb="FFC00000"/>
      </left>
      <right/>
      <top/>
      <bottom style="thin">
        <color theme="9"/>
      </bottom>
      <diagonal/>
    </border>
    <border>
      <left/>
      <right style="medium">
        <color rgb="FFC00000"/>
      </right>
      <top/>
      <bottom style="thin">
        <color theme="9"/>
      </bottom>
      <diagonal/>
    </border>
    <border>
      <left/>
      <right style="medium">
        <color rgb="FFC00000"/>
      </right>
      <top style="thin">
        <color indexed="10"/>
      </top>
      <bottom style="thin">
        <color theme="9"/>
      </bottom>
      <diagonal/>
    </border>
    <border>
      <left style="medium">
        <color rgb="FFC00000"/>
      </left>
      <right/>
      <top/>
      <bottom style="thin">
        <color theme="5" tint="0.39997558519241921"/>
      </bottom>
      <diagonal/>
    </border>
    <border>
      <left/>
      <right style="medium">
        <color rgb="FFC00000"/>
      </right>
      <top/>
      <bottom style="thin">
        <color theme="5" tint="0.39997558519241921"/>
      </bottom>
      <diagonal/>
    </border>
    <border>
      <left style="medium">
        <color rgb="FFC00000"/>
      </left>
      <right/>
      <top/>
      <bottom style="medium">
        <color rgb="FFC00000"/>
      </bottom>
      <diagonal/>
    </border>
    <border>
      <left/>
      <right/>
      <top style="thin">
        <color indexed="10"/>
      </top>
      <bottom style="medium">
        <color rgb="FFC00000"/>
      </bottom>
      <diagonal/>
    </border>
    <border>
      <left/>
      <right style="medium">
        <color rgb="FFC00000"/>
      </right>
      <top style="thin">
        <color indexed="10"/>
      </top>
      <bottom style="medium">
        <color rgb="FFC00000"/>
      </bottom>
      <diagonal/>
    </border>
    <border>
      <left style="thin">
        <color rgb="FF087673"/>
      </left>
      <right style="thin">
        <color rgb="FF087673"/>
      </right>
      <top style="thin">
        <color rgb="FF087673"/>
      </top>
      <bottom style="thin">
        <color rgb="FF08767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1" fillId="0" borderId="0"/>
  </cellStyleXfs>
  <cellXfs count="258">
    <xf numFmtId="0" fontId="0" fillId="0" borderId="0" xfId="0"/>
    <xf numFmtId="0" fontId="2" fillId="0" borderId="0" xfId="1"/>
    <xf numFmtId="0" fontId="5" fillId="0" borderId="0" xfId="3" applyFont="1" applyAlignment="1">
      <alignment horizontal="left" wrapText="1"/>
    </xf>
    <xf numFmtId="0" fontId="5" fillId="0" borderId="0" xfId="3" applyFont="1" applyAlignment="1">
      <alignment horizontal="left"/>
    </xf>
    <xf numFmtId="0" fontId="5" fillId="0" borderId="0" xfId="3" applyFont="1"/>
    <xf numFmtId="0" fontId="5" fillId="8" borderId="16" xfId="3" applyFont="1" applyFill="1" applyBorder="1" applyAlignment="1">
      <alignment horizontal="left" wrapText="1"/>
    </xf>
    <xf numFmtId="0" fontId="5" fillId="8" borderId="16" xfId="3" applyFont="1" applyFill="1" applyBorder="1" applyAlignment="1">
      <alignment horizontal="left"/>
    </xf>
    <xf numFmtId="0" fontId="8" fillId="9" borderId="0" xfId="3" applyFont="1" applyFill="1"/>
    <xf numFmtId="0" fontId="5" fillId="9" borderId="0" xfId="3" applyFont="1" applyFill="1" applyAlignment="1">
      <alignment horizontal="left"/>
    </xf>
    <xf numFmtId="0" fontId="8" fillId="12" borderId="0" xfId="3" applyFont="1" applyFill="1"/>
    <xf numFmtId="0" fontId="2" fillId="12" borderId="0" xfId="1" applyFill="1"/>
    <xf numFmtId="0" fontId="8" fillId="11" borderId="0" xfId="3" applyFont="1" applyFill="1"/>
    <xf numFmtId="0" fontId="2" fillId="11" borderId="0" xfId="1" applyFill="1"/>
    <xf numFmtId="0" fontId="6" fillId="0" borderId="21" xfId="3" applyFont="1" applyBorder="1" applyAlignment="1">
      <alignment horizontal="center"/>
    </xf>
    <xf numFmtId="0" fontId="4" fillId="0" borderId="0" xfId="1" applyFont="1"/>
    <xf numFmtId="0" fontId="5" fillId="9" borderId="0" xfId="3" applyFont="1" applyFill="1" applyAlignment="1">
      <alignment horizontal="left" wrapText="1"/>
    </xf>
    <xf numFmtId="0" fontId="5" fillId="8" borderId="30" xfId="3" applyFont="1" applyFill="1" applyBorder="1" applyAlignment="1">
      <alignment horizontal="left" wrapText="1"/>
    </xf>
    <xf numFmtId="0" fontId="5" fillId="8" borderId="30" xfId="3" applyFont="1" applyFill="1" applyBorder="1" applyAlignment="1">
      <alignment horizontal="left"/>
    </xf>
    <xf numFmtId="0" fontId="2" fillId="8" borderId="30" xfId="0" applyFont="1" applyFill="1" applyBorder="1" applyAlignment="1">
      <alignment wrapText="1"/>
    </xf>
    <xf numFmtId="0" fontId="6" fillId="0" borderId="22" xfId="3" applyFont="1" applyBorder="1" applyAlignment="1">
      <alignment horizontal="center"/>
    </xf>
    <xf numFmtId="0" fontId="6" fillId="0" borderId="22" xfId="3" applyFont="1" applyBorder="1" applyAlignment="1">
      <alignment horizontal="center" wrapText="1"/>
    </xf>
    <xf numFmtId="0" fontId="5" fillId="0" borderId="30" xfId="3" applyFont="1" applyBorder="1"/>
    <xf numFmtId="0" fontId="5" fillId="0" borderId="30" xfId="3" applyFont="1" applyBorder="1" applyAlignment="1">
      <alignment horizontal="left" wrapText="1"/>
    </xf>
    <xf numFmtId="0" fontId="9" fillId="0" borderId="30" xfId="3" applyFont="1" applyBorder="1" applyAlignment="1">
      <alignment vertical="top" wrapText="1"/>
    </xf>
    <xf numFmtId="0" fontId="9" fillId="0" borderId="30" xfId="3" applyFont="1" applyBorder="1" applyAlignment="1">
      <alignment horizontal="left" wrapText="1"/>
    </xf>
    <xf numFmtId="0" fontId="9" fillId="8" borderId="30" xfId="3" applyFont="1" applyFill="1" applyBorder="1" applyAlignment="1">
      <alignment horizontal="left" wrapText="1"/>
    </xf>
    <xf numFmtId="0" fontId="5" fillId="0" borderId="30" xfId="3" applyFont="1" applyBorder="1" applyAlignment="1">
      <alignment horizontal="left"/>
    </xf>
    <xf numFmtId="0" fontId="5" fillId="0" borderId="30" xfId="3" applyFont="1" applyBorder="1" applyAlignment="1">
      <alignment wrapText="1"/>
    </xf>
    <xf numFmtId="0" fontId="5" fillId="8" borderId="30" xfId="3" applyFont="1" applyFill="1" applyBorder="1"/>
    <xf numFmtId="0" fontId="11" fillId="0" borderId="26" xfId="0" applyFont="1" applyBorder="1" applyAlignment="1">
      <alignment horizontal="center"/>
    </xf>
    <xf numFmtId="0" fontId="12" fillId="0" borderId="0" xfId="0" applyFont="1"/>
    <xf numFmtId="0" fontId="11" fillId="0" borderId="26" xfId="0" applyFont="1" applyFill="1" applyBorder="1" applyAlignment="1">
      <alignment horizontal="center" wrapText="1"/>
    </xf>
    <xf numFmtId="0" fontId="11" fillId="0" borderId="26" xfId="0" applyFont="1" applyFill="1" applyBorder="1" applyAlignment="1">
      <alignment horizontal="center"/>
    </xf>
    <xf numFmtId="0" fontId="13" fillId="17" borderId="26" xfId="0" applyFont="1" applyFill="1" applyBorder="1" applyAlignment="1">
      <alignment horizontal="center"/>
    </xf>
    <xf numFmtId="3" fontId="13" fillId="0" borderId="26" xfId="0" applyNumberFormat="1" applyFont="1" applyFill="1" applyBorder="1" applyAlignment="1">
      <alignment horizontal="center"/>
    </xf>
    <xf numFmtId="49" fontId="13" fillId="17" borderId="26" xfId="0" applyNumberFormat="1" applyFont="1" applyFill="1" applyBorder="1" applyAlignment="1">
      <alignment horizontal="center"/>
    </xf>
    <xf numFmtId="0" fontId="13" fillId="0" borderId="0" xfId="0" applyFont="1"/>
    <xf numFmtId="0" fontId="11" fillId="0" borderId="26" xfId="0" applyFont="1" applyBorder="1" applyAlignment="1">
      <alignment horizontal="center" wrapText="1"/>
    </xf>
    <xf numFmtId="0" fontId="11" fillId="0" borderId="0" xfId="0" applyFont="1" applyAlignment="1">
      <alignment horizontal="center" wrapText="1"/>
    </xf>
    <xf numFmtId="0" fontId="13" fillId="16" borderId="26" xfId="0" applyFont="1" applyFill="1" applyBorder="1"/>
    <xf numFmtId="0" fontId="13" fillId="0" borderId="26" xfId="0" applyFont="1" applyFill="1" applyBorder="1" applyAlignment="1">
      <alignment horizontal="center"/>
    </xf>
    <xf numFmtId="0" fontId="11" fillId="8" borderId="33" xfId="0" applyFont="1" applyFill="1" applyBorder="1" applyAlignment="1">
      <alignment horizontal="left" vertical="center"/>
    </xf>
    <xf numFmtId="0" fontId="11" fillId="2" borderId="33" xfId="0" applyFont="1" applyFill="1" applyBorder="1" applyAlignment="1">
      <alignment vertical="center"/>
    </xf>
    <xf numFmtId="0" fontId="15" fillId="15" borderId="86" xfId="0" applyFont="1" applyFill="1" applyBorder="1" applyAlignment="1">
      <alignment horizontal="center"/>
    </xf>
    <xf numFmtId="0" fontId="13" fillId="0" borderId="85" xfId="0" applyFont="1" applyBorder="1" applyAlignment="1">
      <alignment horizontal="center"/>
    </xf>
    <xf numFmtId="3" fontId="13" fillId="0" borderId="85" xfId="0" applyNumberFormat="1" applyFont="1" applyBorder="1" applyAlignment="1">
      <alignment horizontal="center"/>
    </xf>
    <xf numFmtId="0" fontId="5" fillId="0" borderId="0" xfId="0" applyFont="1"/>
    <xf numFmtId="0" fontId="6" fillId="0" borderId="0" xfId="0" applyFont="1" applyAlignment="1">
      <alignment wrapText="1"/>
    </xf>
    <xf numFmtId="0" fontId="13" fillId="0" borderId="0" xfId="0" applyFont="1" applyBorder="1"/>
    <xf numFmtId="0" fontId="13" fillId="8" borderId="22" xfId="0" applyFont="1" applyFill="1" applyBorder="1"/>
    <xf numFmtId="0" fontId="13" fillId="2" borderId="22" xfId="0" applyFont="1" applyFill="1" applyBorder="1"/>
    <xf numFmtId="0" fontId="13" fillId="0" borderId="69" xfId="0" applyFont="1" applyBorder="1"/>
    <xf numFmtId="0" fontId="13" fillId="8" borderId="34" xfId="0" applyFont="1" applyFill="1" applyBorder="1"/>
    <xf numFmtId="0" fontId="13" fillId="8" borderId="35" xfId="0" applyFont="1" applyFill="1" applyBorder="1"/>
    <xf numFmtId="0" fontId="13" fillId="2" borderId="34" xfId="0" applyFont="1" applyFill="1" applyBorder="1"/>
    <xf numFmtId="0" fontId="13" fillId="2" borderId="35" xfId="0" applyFont="1" applyFill="1" applyBorder="1"/>
    <xf numFmtId="0" fontId="13" fillId="0" borderId="34" xfId="0" applyFont="1" applyBorder="1"/>
    <xf numFmtId="0" fontId="11" fillId="0" borderId="71" xfId="0" applyFont="1" applyBorder="1" applyAlignment="1">
      <alignment wrapText="1"/>
    </xf>
    <xf numFmtId="0" fontId="11" fillId="0" borderId="0" xfId="0" applyFont="1" applyAlignment="1">
      <alignment wrapText="1"/>
    </xf>
    <xf numFmtId="0" fontId="11" fillId="8" borderId="36" xfId="0" applyFont="1" applyFill="1" applyBorder="1" applyAlignment="1">
      <alignment wrapText="1"/>
    </xf>
    <xf numFmtId="0" fontId="11" fillId="8" borderId="38" xfId="0" applyFont="1" applyFill="1" applyBorder="1" applyAlignment="1">
      <alignment wrapText="1"/>
    </xf>
    <xf numFmtId="0" fontId="11" fillId="2" borderId="42" xfId="0" applyFont="1" applyFill="1" applyBorder="1" applyAlignment="1">
      <alignment wrapText="1"/>
    </xf>
    <xf numFmtId="0" fontId="11" fillId="2" borderId="43" xfId="0" applyFont="1" applyFill="1" applyBorder="1" applyAlignment="1">
      <alignment wrapText="1"/>
    </xf>
    <xf numFmtId="0" fontId="11" fillId="0" borderId="36" xfId="0" applyFont="1" applyBorder="1" applyAlignment="1">
      <alignment wrapText="1"/>
    </xf>
    <xf numFmtId="0" fontId="18" fillId="0" borderId="71" xfId="0" applyFont="1" applyBorder="1"/>
    <xf numFmtId="164" fontId="13" fillId="0" borderId="0" xfId="0" applyNumberFormat="1" applyFont="1" applyProtection="1">
      <protection locked="0"/>
    </xf>
    <xf numFmtId="3" fontId="13" fillId="8" borderId="36" xfId="0" applyNumberFormat="1" applyFont="1" applyFill="1" applyBorder="1"/>
    <xf numFmtId="3" fontId="13" fillId="8" borderId="38" xfId="0" applyNumberFormat="1" applyFont="1" applyFill="1" applyBorder="1"/>
    <xf numFmtId="3" fontId="13" fillId="2" borderId="36" xfId="1" applyNumberFormat="1" applyFont="1" applyFill="1" applyBorder="1"/>
    <xf numFmtId="0" fontId="13" fillId="2" borderId="38" xfId="1" applyFont="1" applyFill="1" applyBorder="1"/>
    <xf numFmtId="0" fontId="18" fillId="0" borderId="34" xfId="0" applyFont="1" applyBorder="1"/>
    <xf numFmtId="16" fontId="18" fillId="0" borderId="71" xfId="0" applyNumberFormat="1" applyFont="1" applyBorder="1"/>
    <xf numFmtId="16" fontId="18" fillId="0" borderId="34" xfId="0" applyNumberFormat="1" applyFont="1" applyBorder="1"/>
    <xf numFmtId="3" fontId="13" fillId="2" borderId="75" xfId="0" applyNumberFormat="1" applyFont="1" applyFill="1" applyBorder="1"/>
    <xf numFmtId="164" fontId="13" fillId="8" borderId="36" xfId="0" applyNumberFormat="1" applyFont="1" applyFill="1" applyBorder="1"/>
    <xf numFmtId="3" fontId="13" fillId="2" borderId="44" xfId="0" applyNumberFormat="1" applyFont="1" applyFill="1" applyBorder="1"/>
    <xf numFmtId="0" fontId="13" fillId="2" borderId="45" xfId="0" applyFont="1" applyFill="1" applyBorder="1"/>
    <xf numFmtId="0" fontId="13" fillId="0" borderId="36" xfId="0" applyFont="1" applyBorder="1"/>
    <xf numFmtId="0" fontId="13" fillId="0" borderId="71" xfId="0" applyFont="1" applyBorder="1"/>
    <xf numFmtId="0" fontId="13" fillId="0" borderId="76" xfId="0" applyFont="1" applyBorder="1"/>
    <xf numFmtId="0" fontId="13" fillId="0" borderId="77" xfId="0" applyFont="1" applyBorder="1"/>
    <xf numFmtId="0" fontId="11" fillId="2" borderId="36" xfId="0" applyFont="1" applyFill="1" applyBorder="1" applyAlignment="1">
      <alignment wrapText="1"/>
    </xf>
    <xf numFmtId="0" fontId="11" fillId="2" borderId="38" xfId="0" applyFont="1" applyFill="1" applyBorder="1" applyAlignment="1">
      <alignment wrapText="1"/>
    </xf>
    <xf numFmtId="3" fontId="13" fillId="2" borderId="79" xfId="0" applyNumberFormat="1" applyFont="1" applyFill="1" applyBorder="1"/>
    <xf numFmtId="164" fontId="13" fillId="8" borderId="38" xfId="0" applyNumberFormat="1" applyFont="1" applyFill="1" applyBorder="1"/>
    <xf numFmtId="3" fontId="13" fillId="2" borderId="36" xfId="0" applyNumberFormat="1" applyFont="1" applyFill="1" applyBorder="1"/>
    <xf numFmtId="0" fontId="13" fillId="2" borderId="38" xfId="0" applyFont="1" applyFill="1" applyBorder="1"/>
    <xf numFmtId="0" fontId="13" fillId="0" borderId="80" xfId="0" applyFont="1" applyBorder="1"/>
    <xf numFmtId="0" fontId="13" fillId="0" borderId="82" xfId="0" applyFont="1" applyBorder="1"/>
    <xf numFmtId="3" fontId="13" fillId="2" borderId="84" xfId="0" applyNumberFormat="1" applyFont="1" applyFill="1" applyBorder="1"/>
    <xf numFmtId="164" fontId="13" fillId="8" borderId="39" xfId="0" applyNumberFormat="1" applyFont="1" applyFill="1" applyBorder="1"/>
    <xf numFmtId="164" fontId="13" fillId="8" borderId="41" xfId="0" applyNumberFormat="1" applyFont="1" applyFill="1" applyBorder="1"/>
    <xf numFmtId="3" fontId="13" fillId="2" borderId="39" xfId="0" applyNumberFormat="1" applyFont="1" applyFill="1" applyBorder="1"/>
    <xf numFmtId="0" fontId="13" fillId="2" borderId="41" xfId="0" applyFont="1" applyFill="1" applyBorder="1"/>
    <xf numFmtId="0" fontId="13" fillId="0" borderId="39" xfId="0" applyFont="1" applyBorder="1"/>
    <xf numFmtId="0" fontId="13" fillId="0" borderId="26" xfId="0" applyFont="1" applyBorder="1"/>
    <xf numFmtId="0" fontId="13" fillId="0" borderId="26" xfId="0" applyFont="1" applyBorder="1" applyAlignment="1">
      <alignment horizontal="center" wrapText="1"/>
    </xf>
    <xf numFmtId="0" fontId="19" fillId="0" borderId="0" xfId="0" applyFont="1"/>
    <xf numFmtId="0" fontId="6" fillId="0" borderId="0" xfId="0" applyFont="1"/>
    <xf numFmtId="0" fontId="5" fillId="13" borderId="0" xfId="0" applyFont="1" applyFill="1"/>
    <xf numFmtId="0" fontId="20" fillId="13" borderId="25" xfId="0" applyFont="1" applyFill="1" applyBorder="1" applyProtection="1">
      <protection locked="0"/>
    </xf>
    <xf numFmtId="0" fontId="21" fillId="7" borderId="15" xfId="0" applyFont="1" applyFill="1" applyBorder="1" applyAlignment="1">
      <alignment horizontal="center" vertical="center" wrapText="1"/>
    </xf>
    <xf numFmtId="0" fontId="6" fillId="0" borderId="14" xfId="0" applyFont="1" applyBorder="1" applyAlignment="1">
      <alignment wrapText="1"/>
    </xf>
    <xf numFmtId="0" fontId="5" fillId="0" borderId="13" xfId="0" applyFont="1" applyBorder="1"/>
    <xf numFmtId="0" fontId="16" fillId="0" borderId="0" xfId="0" applyFont="1"/>
    <xf numFmtId="1" fontId="5" fillId="0" borderId="25" xfId="0" applyNumberFormat="1" applyFont="1" applyBorder="1" applyProtection="1">
      <protection locked="0"/>
    </xf>
    <xf numFmtId="1" fontId="16" fillId="0" borderId="0" xfId="0" applyNumberFormat="1" applyFont="1"/>
    <xf numFmtId="1" fontId="5" fillId="0" borderId="0" xfId="0" applyNumberFormat="1" applyFont="1"/>
    <xf numFmtId="1" fontId="5" fillId="0" borderId="0" xfId="0" applyNumberFormat="1" applyFont="1" applyProtection="1">
      <protection locked="0"/>
    </xf>
    <xf numFmtId="1" fontId="5" fillId="0" borderId="3" xfId="0" applyNumberFormat="1" applyFont="1" applyBorder="1" applyProtection="1">
      <protection locked="0"/>
    </xf>
    <xf numFmtId="49" fontId="16" fillId="0" borderId="0" xfId="0" applyNumberFormat="1" applyFont="1"/>
    <xf numFmtId="3" fontId="5" fillId="0" borderId="0" xfId="0" applyNumberFormat="1" applyFont="1"/>
    <xf numFmtId="0" fontId="5" fillId="14" borderId="0" xfId="0" applyFont="1" applyFill="1"/>
    <xf numFmtId="3" fontId="13" fillId="0" borderId="0" xfId="0" applyNumberFormat="1" applyFont="1"/>
    <xf numFmtId="164" fontId="13" fillId="0" borderId="0" xfId="0" applyNumberFormat="1" applyFont="1"/>
    <xf numFmtId="0" fontId="13" fillId="0" borderId="67" xfId="0" applyFont="1" applyBorder="1"/>
    <xf numFmtId="0" fontId="13" fillId="0" borderId="68" xfId="0" applyFont="1" applyBorder="1"/>
    <xf numFmtId="0" fontId="13" fillId="8" borderId="20" xfId="0" applyFont="1" applyFill="1" applyBorder="1"/>
    <xf numFmtId="0" fontId="13" fillId="0" borderId="20" xfId="0" applyFont="1" applyBorder="1"/>
    <xf numFmtId="0" fontId="13" fillId="0" borderId="20" xfId="0" applyFont="1" applyBorder="1" applyAlignment="1">
      <alignment vertical="center"/>
    </xf>
    <xf numFmtId="0" fontId="13" fillId="0" borderId="22" xfId="0" applyFont="1" applyBorder="1" applyAlignment="1">
      <alignment vertical="center"/>
    </xf>
    <xf numFmtId="0" fontId="13" fillId="0" borderId="5" xfId="0" applyFont="1" applyBorder="1"/>
    <xf numFmtId="0" fontId="13" fillId="4" borderId="5" xfId="0" applyFont="1" applyFill="1" applyBorder="1"/>
    <xf numFmtId="0" fontId="13" fillId="5" borderId="5" xfId="0" applyFont="1" applyFill="1" applyBorder="1"/>
    <xf numFmtId="0" fontId="13" fillId="5" borderId="70" xfId="0" applyFont="1" applyFill="1" applyBorder="1"/>
    <xf numFmtId="0" fontId="13" fillId="8" borderId="0" xfId="0" applyFont="1" applyFill="1" applyBorder="1"/>
    <xf numFmtId="0" fontId="13" fillId="0" borderId="35" xfId="0" applyFont="1" applyBorder="1"/>
    <xf numFmtId="0" fontId="11" fillId="2" borderId="6" xfId="0" applyFont="1" applyFill="1" applyBorder="1" applyAlignment="1">
      <alignment wrapText="1"/>
    </xf>
    <xf numFmtId="0" fontId="11" fillId="3" borderId="7" xfId="0" applyFont="1" applyFill="1" applyBorder="1" applyAlignment="1">
      <alignment wrapText="1"/>
    </xf>
    <xf numFmtId="0" fontId="11" fillId="5" borderId="6" xfId="0" applyFont="1" applyFill="1" applyBorder="1" applyAlignment="1">
      <alignment wrapText="1"/>
    </xf>
    <xf numFmtId="0" fontId="11" fillId="5" borderId="72" xfId="0" applyFont="1" applyFill="1" applyBorder="1" applyAlignment="1">
      <alignment wrapText="1"/>
    </xf>
    <xf numFmtId="0" fontId="11" fillId="8" borderId="10" xfId="0" applyFont="1" applyFill="1" applyBorder="1" applyAlignment="1">
      <alignment wrapText="1"/>
    </xf>
    <xf numFmtId="0" fontId="11" fillId="2" borderId="10" xfId="0" applyFont="1" applyFill="1" applyBorder="1" applyAlignment="1">
      <alignment wrapText="1"/>
    </xf>
    <xf numFmtId="0" fontId="11" fillId="3" borderId="10" xfId="0" applyFont="1" applyFill="1" applyBorder="1" applyAlignment="1">
      <alignment wrapText="1"/>
    </xf>
    <xf numFmtId="0" fontId="11" fillId="5" borderId="37" xfId="0" applyFont="1" applyFill="1" applyBorder="1" applyAlignment="1">
      <alignment wrapText="1"/>
    </xf>
    <xf numFmtId="164" fontId="13" fillId="2" borderId="3" xfId="0" applyNumberFormat="1" applyFont="1" applyFill="1" applyBorder="1" applyProtection="1">
      <protection locked="0"/>
    </xf>
    <xf numFmtId="164" fontId="13" fillId="3" borderId="1" xfId="0" applyNumberFormat="1" applyFont="1" applyFill="1" applyBorder="1" applyProtection="1">
      <protection locked="0"/>
    </xf>
    <xf numFmtId="164" fontId="13" fillId="3" borderId="2" xfId="0" applyNumberFormat="1" applyFont="1" applyFill="1" applyBorder="1" applyProtection="1">
      <protection locked="0"/>
    </xf>
    <xf numFmtId="164" fontId="13" fillId="5" borderId="2" xfId="0" applyNumberFormat="1" applyFont="1" applyFill="1" applyBorder="1" applyProtection="1">
      <protection locked="0"/>
    </xf>
    <xf numFmtId="164" fontId="13" fillId="5" borderId="11" xfId="0" applyNumberFormat="1" applyFont="1" applyFill="1" applyBorder="1" applyProtection="1">
      <protection locked="0"/>
    </xf>
    <xf numFmtId="164" fontId="13" fillId="5" borderId="73" xfId="0" applyNumberFormat="1" applyFont="1" applyFill="1" applyBorder="1" applyProtection="1">
      <protection locked="0"/>
    </xf>
    <xf numFmtId="3" fontId="13" fillId="8" borderId="10" xfId="0" applyNumberFormat="1" applyFont="1" applyFill="1" applyBorder="1"/>
    <xf numFmtId="164" fontId="13" fillId="2" borderId="10" xfId="0" applyNumberFormat="1" applyFont="1" applyFill="1" applyBorder="1"/>
    <xf numFmtId="164" fontId="13" fillId="3" borderId="10" xfId="0" applyNumberFormat="1" applyFont="1" applyFill="1" applyBorder="1"/>
    <xf numFmtId="164" fontId="13" fillId="5" borderId="10" xfId="0" applyNumberFormat="1" applyFont="1" applyFill="1" applyBorder="1" applyProtection="1">
      <protection locked="0"/>
    </xf>
    <xf numFmtId="164" fontId="13" fillId="5" borderId="38" xfId="0" applyNumberFormat="1" applyFont="1" applyFill="1" applyBorder="1" applyProtection="1">
      <protection locked="0"/>
    </xf>
    <xf numFmtId="164" fontId="13" fillId="2" borderId="25" xfId="0" applyNumberFormat="1" applyFont="1" applyFill="1" applyBorder="1" applyProtection="1">
      <protection locked="0"/>
    </xf>
    <xf numFmtId="164" fontId="13" fillId="3" borderId="53" xfId="0" applyNumberFormat="1" applyFont="1" applyFill="1" applyBorder="1" applyProtection="1">
      <protection locked="0"/>
    </xf>
    <xf numFmtId="164" fontId="13" fillId="3" borderId="4" xfId="0" applyNumberFormat="1" applyFont="1" applyFill="1" applyBorder="1" applyProtection="1">
      <protection locked="0"/>
    </xf>
    <xf numFmtId="164" fontId="13" fillId="5" borderId="4" xfId="0" applyNumberFormat="1" applyFont="1" applyFill="1" applyBorder="1" applyProtection="1">
      <protection locked="0"/>
    </xf>
    <xf numFmtId="164" fontId="13" fillId="5" borderId="12" xfId="0" applyNumberFormat="1" applyFont="1" applyFill="1" applyBorder="1" applyProtection="1">
      <protection locked="0"/>
    </xf>
    <xf numFmtId="164" fontId="13" fillId="5" borderId="74" xfId="0" applyNumberFormat="1" applyFont="1" applyFill="1" applyBorder="1" applyProtection="1">
      <protection locked="0"/>
    </xf>
    <xf numFmtId="3" fontId="13" fillId="2" borderId="23" xfId="0" applyNumberFormat="1" applyFont="1" applyFill="1" applyBorder="1"/>
    <xf numFmtId="164" fontId="13" fillId="8" borderId="10" xfId="0" applyNumberFormat="1" applyFont="1" applyFill="1" applyBorder="1"/>
    <xf numFmtId="3" fontId="13" fillId="2" borderId="10" xfId="0" applyNumberFormat="1" applyFont="1" applyFill="1" applyBorder="1"/>
    <xf numFmtId="3" fontId="13" fillId="3" borderId="10" xfId="0" applyNumberFormat="1" applyFont="1" applyFill="1" applyBorder="1"/>
    <xf numFmtId="0" fontId="13" fillId="3" borderId="10" xfId="0" applyFont="1" applyFill="1" applyBorder="1"/>
    <xf numFmtId="1" fontId="13" fillId="5" borderId="10" xfId="0" applyNumberFormat="1" applyFont="1" applyFill="1" applyBorder="1"/>
    <xf numFmtId="0" fontId="13" fillId="5" borderId="10" xfId="0" applyFont="1" applyFill="1" applyBorder="1"/>
    <xf numFmtId="0" fontId="13" fillId="5" borderId="38" xfId="0" applyFont="1" applyFill="1" applyBorder="1"/>
    <xf numFmtId="0" fontId="13" fillId="0" borderId="8" xfId="0" applyFont="1" applyBorder="1"/>
    <xf numFmtId="0" fontId="13" fillId="4" borderId="8" xfId="0" applyFont="1" applyFill="1" applyBorder="1"/>
    <xf numFmtId="0" fontId="13" fillId="5" borderId="8" xfId="0" applyFont="1" applyFill="1" applyBorder="1"/>
    <xf numFmtId="0" fontId="13" fillId="5" borderId="78" xfId="0" applyFont="1" applyFill="1" applyBorder="1"/>
    <xf numFmtId="3" fontId="13" fillId="2" borderId="24" xfId="0" applyNumberFormat="1" applyFont="1" applyFill="1" applyBorder="1"/>
    <xf numFmtId="0" fontId="13" fillId="0" borderId="9" xfId="0" applyFont="1" applyBorder="1"/>
    <xf numFmtId="0" fontId="13" fillId="4" borderId="9" xfId="0" applyFont="1" applyFill="1" applyBorder="1"/>
    <xf numFmtId="0" fontId="13" fillId="5" borderId="9" xfId="0" applyFont="1" applyFill="1" applyBorder="1"/>
    <xf numFmtId="0" fontId="13" fillId="5" borderId="81" xfId="0" applyFont="1" applyFill="1" applyBorder="1"/>
    <xf numFmtId="3" fontId="13" fillId="2" borderId="83" xfId="0" applyNumberFormat="1" applyFont="1" applyFill="1" applyBorder="1"/>
    <xf numFmtId="164" fontId="13" fillId="8" borderId="40" xfId="0" applyNumberFormat="1" applyFont="1" applyFill="1" applyBorder="1"/>
    <xf numFmtId="3" fontId="13" fillId="2" borderId="40" xfId="0" applyNumberFormat="1" applyFont="1" applyFill="1" applyBorder="1"/>
    <xf numFmtId="3" fontId="13" fillId="3" borderId="40" xfId="0" applyNumberFormat="1" applyFont="1" applyFill="1" applyBorder="1"/>
    <xf numFmtId="0" fontId="13" fillId="3" borderId="40" xfId="0" applyFont="1" applyFill="1" applyBorder="1"/>
    <xf numFmtId="0" fontId="13" fillId="5" borderId="40" xfId="0" applyFont="1" applyFill="1" applyBorder="1"/>
    <xf numFmtId="0" fontId="13" fillId="5" borderId="41" xfId="0" applyFont="1" applyFill="1" applyBorder="1"/>
    <xf numFmtId="0" fontId="22" fillId="0" borderId="0" xfId="0" applyFont="1"/>
    <xf numFmtId="0" fontId="22" fillId="0" borderId="0" xfId="0" applyFont="1" applyAlignment="1"/>
    <xf numFmtId="0" fontId="13" fillId="0" borderId="49" xfId="0" applyFont="1" applyBorder="1"/>
    <xf numFmtId="0" fontId="13" fillId="0" borderId="60" xfId="0" applyFont="1" applyBorder="1"/>
    <xf numFmtId="0" fontId="13" fillId="0" borderId="47" xfId="0" applyFont="1" applyBorder="1"/>
    <xf numFmtId="0" fontId="13" fillId="0" borderId="48" xfId="0" applyFont="1" applyBorder="1"/>
    <xf numFmtId="0" fontId="13" fillId="0" borderId="63" xfId="0" applyFont="1" applyBorder="1"/>
    <xf numFmtId="0" fontId="13" fillId="5" borderId="50" xfId="0" applyFont="1" applyFill="1" applyBorder="1"/>
    <xf numFmtId="0" fontId="11" fillId="0" borderId="49" xfId="0" applyFont="1" applyBorder="1" applyAlignment="1">
      <alignment wrapText="1"/>
    </xf>
    <xf numFmtId="0" fontId="11" fillId="5" borderId="51" xfId="0" applyFont="1" applyFill="1" applyBorder="1" applyAlignment="1">
      <alignment wrapText="1"/>
    </xf>
    <xf numFmtId="0" fontId="18" fillId="0" borderId="49" xfId="0" applyFont="1" applyBorder="1"/>
    <xf numFmtId="164" fontId="13" fillId="5" borderId="52" xfId="0" applyNumberFormat="1" applyFont="1" applyFill="1" applyBorder="1" applyProtection="1">
      <protection locked="0"/>
    </xf>
    <xf numFmtId="16" fontId="18" fillId="0" borderId="49" xfId="0" applyNumberFormat="1" applyFont="1" applyBorder="1"/>
    <xf numFmtId="164" fontId="13" fillId="5" borderId="54" xfId="0" applyNumberFormat="1" applyFont="1" applyFill="1" applyBorder="1" applyProtection="1">
      <protection locked="0"/>
    </xf>
    <xf numFmtId="3" fontId="13" fillId="2" borderId="55" xfId="0" applyNumberFormat="1" applyFont="1" applyFill="1" applyBorder="1"/>
    <xf numFmtId="0" fontId="13" fillId="0" borderId="56" xfId="0" applyFont="1" applyBorder="1"/>
    <xf numFmtId="0" fontId="13" fillId="0" borderId="64" xfId="0" applyFont="1" applyBorder="1"/>
    <xf numFmtId="0" fontId="13" fillId="5" borderId="57" xfId="0" applyFont="1" applyFill="1" applyBorder="1"/>
    <xf numFmtId="3" fontId="13" fillId="2" borderId="58" xfId="0" applyNumberFormat="1" applyFont="1" applyFill="1" applyBorder="1"/>
    <xf numFmtId="0" fontId="13" fillId="0" borderId="65" xfId="0" applyFont="1" applyBorder="1"/>
    <xf numFmtId="0" fontId="13" fillId="5" borderId="59" xfId="0" applyFont="1" applyFill="1" applyBorder="1"/>
    <xf numFmtId="3" fontId="13" fillId="2" borderId="61" xfId="0" applyNumberFormat="1" applyFont="1" applyFill="1" applyBorder="1"/>
    <xf numFmtId="3" fontId="13" fillId="2" borderId="62" xfId="0" applyNumberFormat="1" applyFont="1" applyFill="1" applyBorder="1"/>
    <xf numFmtId="0" fontId="22" fillId="0" borderId="46" xfId="0" applyFont="1" applyBorder="1" applyAlignment="1">
      <alignment horizontal="center"/>
    </xf>
    <xf numFmtId="0" fontId="22" fillId="0" borderId="0" xfId="0" applyFont="1" applyAlignment="1">
      <alignment horizontal="center"/>
    </xf>
    <xf numFmtId="0" fontId="13" fillId="16" borderId="26" xfId="0" applyFont="1" applyFill="1" applyBorder="1" applyAlignment="1">
      <alignment horizontal="center" wrapText="1"/>
    </xf>
    <xf numFmtId="3" fontId="13" fillId="16" borderId="26" xfId="0" applyNumberFormat="1" applyFont="1" applyFill="1" applyBorder="1" applyAlignment="1">
      <alignment horizontal="center" wrapText="1"/>
    </xf>
    <xf numFmtId="0" fontId="13" fillId="8" borderId="26" xfId="0" applyFont="1" applyFill="1" applyBorder="1" applyAlignment="1">
      <alignment horizontal="center" wrapText="1"/>
    </xf>
    <xf numFmtId="3" fontId="13" fillId="8" borderId="26" xfId="0" applyNumberFormat="1" applyFont="1" applyFill="1" applyBorder="1" applyAlignment="1">
      <alignment horizontal="center" wrapText="1"/>
    </xf>
    <xf numFmtId="0" fontId="13" fillId="5" borderId="26" xfId="0" applyFont="1" applyFill="1" applyBorder="1" applyAlignment="1">
      <alignment horizontal="center" wrapText="1"/>
    </xf>
    <xf numFmtId="3" fontId="13" fillId="5" borderId="26" xfId="0" applyNumberFormat="1" applyFont="1" applyFill="1" applyBorder="1" applyAlignment="1">
      <alignment horizontal="center" wrapText="1"/>
    </xf>
    <xf numFmtId="0" fontId="24" fillId="13" borderId="0" xfId="0" applyFont="1" applyFill="1"/>
    <xf numFmtId="0" fontId="25" fillId="13" borderId="0" xfId="0" applyFont="1" applyFill="1"/>
    <xf numFmtId="0" fontId="25" fillId="0" borderId="0" xfId="0" applyFont="1"/>
    <xf numFmtId="0" fontId="22" fillId="13" borderId="0" xfId="3" applyFont="1" applyFill="1" applyAlignment="1"/>
    <xf numFmtId="0" fontId="2" fillId="13" borderId="0" xfId="1" applyFill="1"/>
    <xf numFmtId="0" fontId="24" fillId="13" borderId="0" xfId="3" applyFont="1" applyFill="1" applyAlignment="1"/>
    <xf numFmtId="0" fontId="6" fillId="20" borderId="14" xfId="0" applyFont="1" applyFill="1" applyBorder="1" applyAlignment="1">
      <alignment wrapText="1"/>
    </xf>
    <xf numFmtId="0" fontId="6" fillId="6" borderId="27" xfId="3" applyFont="1" applyFill="1" applyBorder="1" applyAlignment="1">
      <alignment horizontal="left" vertical="center" wrapText="1"/>
    </xf>
    <xf numFmtId="0" fontId="6" fillId="6" borderId="29" xfId="3" applyFont="1" applyFill="1" applyBorder="1" applyAlignment="1">
      <alignment horizontal="left" vertical="center"/>
    </xf>
    <xf numFmtId="0" fontId="6" fillId="6" borderId="31" xfId="3" applyFont="1" applyFill="1" applyBorder="1" applyAlignment="1">
      <alignment horizontal="left" vertical="center"/>
    </xf>
    <xf numFmtId="0" fontId="6" fillId="6" borderId="20" xfId="3" applyFont="1" applyFill="1" applyBorder="1" applyAlignment="1">
      <alignment horizontal="left" vertical="center" wrapText="1"/>
    </xf>
    <xf numFmtId="0" fontId="5" fillId="6" borderId="20" xfId="3" applyFont="1" applyFill="1" applyBorder="1" applyAlignment="1">
      <alignment horizontal="left" vertical="center"/>
    </xf>
    <xf numFmtId="0" fontId="5" fillId="6" borderId="19" xfId="3" applyFont="1" applyFill="1" applyBorder="1" applyAlignment="1">
      <alignment horizontal="left" vertical="center"/>
    </xf>
    <xf numFmtId="0" fontId="5" fillId="6" borderId="0" xfId="3" applyFont="1" applyFill="1" applyAlignment="1">
      <alignment horizontal="left" vertical="center"/>
    </xf>
    <xf numFmtId="0" fontId="5" fillId="6" borderId="18" xfId="3" applyFont="1" applyFill="1" applyBorder="1" applyAlignment="1">
      <alignment horizontal="left" vertical="center"/>
    </xf>
    <xf numFmtId="0" fontId="5" fillId="8" borderId="28" xfId="3" applyFont="1" applyFill="1" applyBorder="1" applyAlignment="1">
      <alignment horizontal="left" vertical="top"/>
    </xf>
    <xf numFmtId="0" fontId="5" fillId="8" borderId="17" xfId="3" applyFont="1" applyFill="1" applyBorder="1" applyAlignment="1">
      <alignment horizontal="left" vertical="top"/>
    </xf>
    <xf numFmtId="0" fontId="5" fillId="8" borderId="16" xfId="3" applyFont="1" applyFill="1" applyBorder="1" applyAlignment="1">
      <alignment horizontal="left" vertical="top"/>
    </xf>
    <xf numFmtId="0" fontId="5" fillId="8" borderId="17" xfId="3" applyFont="1" applyFill="1" applyBorder="1" applyAlignment="1">
      <alignment horizontal="left" vertical="top" wrapText="1"/>
    </xf>
    <xf numFmtId="0" fontId="5" fillId="8" borderId="16" xfId="3" applyFont="1" applyFill="1" applyBorder="1" applyAlignment="1">
      <alignment horizontal="left" vertical="top" wrapText="1"/>
    </xf>
    <xf numFmtId="0" fontId="5" fillId="0" borderId="28" xfId="3" applyFont="1" applyBorder="1" applyAlignment="1">
      <alignment horizontal="left" vertical="top" wrapText="1"/>
    </xf>
    <xf numFmtId="0" fontId="5" fillId="0" borderId="17" xfId="3" applyFont="1" applyBorder="1" applyAlignment="1">
      <alignment horizontal="left" vertical="top" wrapText="1"/>
    </xf>
    <xf numFmtId="0" fontId="5" fillId="8" borderId="32" xfId="3" applyFont="1" applyFill="1" applyBorder="1" applyAlignment="1">
      <alignment horizontal="left" vertical="top" wrapText="1"/>
    </xf>
    <xf numFmtId="0" fontId="5" fillId="0" borderId="32" xfId="3" applyFont="1" applyBorder="1" applyAlignment="1">
      <alignment horizontal="left" vertical="top" wrapText="1"/>
    </xf>
    <xf numFmtId="0" fontId="5" fillId="0" borderId="16" xfId="3" applyFont="1" applyBorder="1" applyAlignment="1">
      <alignment horizontal="left" vertical="top" wrapText="1"/>
    </xf>
    <xf numFmtId="0" fontId="5" fillId="8" borderId="28" xfId="3" applyFont="1" applyFill="1" applyBorder="1" applyAlignment="1">
      <alignment horizontal="left" vertical="top" wrapText="1"/>
    </xf>
    <xf numFmtId="0" fontId="5" fillId="0" borderId="28" xfId="3" applyFont="1" applyBorder="1" applyAlignment="1">
      <alignment horizontal="left" vertical="top"/>
    </xf>
    <xf numFmtId="0" fontId="5" fillId="0" borderId="17" xfId="3" applyFont="1" applyBorder="1" applyAlignment="1">
      <alignment horizontal="left" vertical="top"/>
    </xf>
    <xf numFmtId="0" fontId="5" fillId="0" borderId="16" xfId="3" applyFont="1" applyBorder="1" applyAlignment="1">
      <alignment horizontal="left" vertical="top"/>
    </xf>
    <xf numFmtId="0" fontId="6" fillId="6" borderId="29" xfId="3" applyFont="1" applyFill="1" applyBorder="1" applyAlignment="1">
      <alignment horizontal="left" vertical="center" wrapText="1"/>
    </xf>
    <xf numFmtId="0" fontId="6" fillId="6" borderId="31" xfId="3" applyFont="1" applyFill="1" applyBorder="1" applyAlignment="1">
      <alignment horizontal="left"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xf>
    <xf numFmtId="0" fontId="11" fillId="0" borderId="33" xfId="0" applyFont="1" applyBorder="1" applyAlignment="1">
      <alignment horizontal="center" vertical="center" wrapText="1"/>
    </xf>
    <xf numFmtId="0" fontId="11" fillId="0" borderId="20" xfId="0" applyFont="1" applyBorder="1" applyAlignment="1">
      <alignment horizontal="center" vertical="center"/>
    </xf>
    <xf numFmtId="0" fontId="14" fillId="18" borderId="76" xfId="0" applyFont="1" applyFill="1" applyBorder="1" applyAlignment="1">
      <alignment horizontal="center" vertical="center" textRotation="90" wrapText="1"/>
    </xf>
    <xf numFmtId="0" fontId="14" fillId="19" borderId="76" xfId="0" applyFont="1" applyFill="1" applyBorder="1" applyAlignment="1">
      <alignment horizontal="center" vertical="center" textRotation="90"/>
    </xf>
    <xf numFmtId="0" fontId="14" fillId="10" borderId="76" xfId="0" applyFont="1" applyFill="1" applyBorder="1" applyAlignment="1">
      <alignment horizontal="center" vertical="center" textRotation="90"/>
    </xf>
    <xf numFmtId="0" fontId="11" fillId="0" borderId="66" xfId="0" applyFont="1" applyBorder="1" applyAlignment="1">
      <alignment horizontal="center" vertical="center" wrapText="1"/>
    </xf>
    <xf numFmtId="0" fontId="11" fillId="0" borderId="67" xfId="0" applyFont="1" applyBorder="1" applyAlignment="1">
      <alignment horizontal="center" vertical="center"/>
    </xf>
    <xf numFmtId="0" fontId="11" fillId="0" borderId="26" xfId="0" applyFont="1" applyBorder="1" applyAlignment="1">
      <alignment horizontal="center"/>
    </xf>
    <xf numFmtId="0" fontId="11" fillId="0" borderId="26" xfId="0" applyFont="1" applyBorder="1" applyAlignment="1">
      <alignment horizontal="center" wrapText="1"/>
    </xf>
    <xf numFmtId="0" fontId="11" fillId="16" borderId="87" xfId="0" applyFont="1" applyFill="1" applyBorder="1" applyAlignment="1">
      <alignment horizontal="center" wrapText="1"/>
    </xf>
    <xf numFmtId="0" fontId="11" fillId="16" borderId="88" xfId="0" applyFont="1" applyFill="1" applyBorder="1" applyAlignment="1">
      <alignment horizontal="center" wrapText="1"/>
    </xf>
    <xf numFmtId="0" fontId="11" fillId="8" borderId="87" xfId="0" applyFont="1" applyFill="1" applyBorder="1" applyAlignment="1">
      <alignment horizontal="center" wrapText="1"/>
    </xf>
    <xf numFmtId="0" fontId="11" fillId="8" borderId="88" xfId="0" applyFont="1" applyFill="1" applyBorder="1" applyAlignment="1">
      <alignment horizontal="center" wrapText="1"/>
    </xf>
    <xf numFmtId="0" fontId="11" fillId="5" borderId="87" xfId="0" applyFont="1" applyFill="1" applyBorder="1" applyAlignment="1">
      <alignment horizontal="center" wrapText="1"/>
    </xf>
    <xf numFmtId="0" fontId="11" fillId="5" borderId="88" xfId="0" applyFont="1" applyFill="1" applyBorder="1" applyAlignment="1">
      <alignment horizontal="center" wrapText="1"/>
    </xf>
    <xf numFmtId="0" fontId="11" fillId="0" borderId="86" xfId="0" applyFont="1" applyBorder="1" applyAlignment="1">
      <alignment horizontal="center" wrapText="1"/>
    </xf>
    <xf numFmtId="0" fontId="11" fillId="0" borderId="16" xfId="0" applyFont="1" applyBorder="1" applyAlignment="1">
      <alignment horizontal="center" wrapText="1"/>
    </xf>
    <xf numFmtId="0" fontId="11" fillId="0" borderId="0" xfId="0" applyFont="1" applyFill="1"/>
  </cellXfs>
  <cellStyles count="4">
    <cellStyle name="Normal" xfId="0" builtinId="0"/>
    <cellStyle name="Normal 2" xfId="1" xr:uid="{7F552557-01E9-4582-A399-B89D5C58A3E3}"/>
    <cellStyle name="Normal 2 2" xfId="3" xr:uid="{D103F048-F66E-4DB1-8F98-1607C5E6327E}"/>
    <cellStyle name="Percent 2" xfId="2" xr:uid="{8341FAD8-0F7D-4D8A-B83A-F24539C4DCBD}"/>
  </cellStyles>
  <dxfs count="0"/>
  <tableStyles count="0" defaultTableStyle="TableStyleMedium9" defaultPivotStyle="PivotStyleLight16"/>
  <colors>
    <mruColors>
      <color rgb="FFABFFAB"/>
      <color rgb="FF66FF66"/>
      <color rgb="FF087673"/>
      <color rgb="FFB890BB"/>
      <color rgb="FFCCCC00"/>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84398705569458"/>
          <c:y val="0.13960970354796109"/>
          <c:w val="0.84110325528779606"/>
          <c:h val="0.65599775028121488"/>
        </c:manualLayout>
      </c:layout>
      <c:barChart>
        <c:barDir val="col"/>
        <c:grouping val="clustered"/>
        <c:varyColors val="0"/>
        <c:ser>
          <c:idx val="0"/>
          <c:order val="0"/>
          <c:tx>
            <c:strRef>
              <c:f>'J_Figure 3'!$B$14</c:f>
              <c:strCache>
                <c:ptCount val="1"/>
                <c:pt idx="0">
                  <c:v>non-Rural</c:v>
                </c:pt>
              </c:strCache>
            </c:strRef>
          </c:tx>
          <c:spPr>
            <a:solidFill>
              <a:srgbClr val="087673"/>
            </a:solidFill>
            <a:ln>
              <a:noFill/>
            </a:ln>
            <a:effectLst/>
          </c:spPr>
          <c:invertIfNegative val="0"/>
          <c:cat>
            <c:strRef>
              <c:f>'J_Figure 3'!$A$15:$A$19</c:f>
              <c:strCache>
                <c:ptCount val="5"/>
                <c:pt idx="0">
                  <c:v>0-14</c:v>
                </c:pt>
                <c:pt idx="1">
                  <c:v>15-24</c:v>
                </c:pt>
                <c:pt idx="2">
                  <c:v>25-44</c:v>
                </c:pt>
                <c:pt idx="3">
                  <c:v>45-64</c:v>
                </c:pt>
                <c:pt idx="4">
                  <c:v>65+</c:v>
                </c:pt>
              </c:strCache>
            </c:strRef>
          </c:cat>
          <c:val>
            <c:numRef>
              <c:f>'J_Figure 3'!$B$15:$B$19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C049-4A51-87EA-8F0E8678566B}"/>
            </c:ext>
          </c:extLst>
        </c:ser>
        <c:ser>
          <c:idx val="1"/>
          <c:order val="1"/>
          <c:tx>
            <c:strRef>
              <c:f>'J_Figure 3'!$C$14</c:f>
              <c:strCache>
                <c:ptCount val="1"/>
                <c:pt idx="0">
                  <c:v>Rural</c:v>
                </c:pt>
              </c:strCache>
            </c:strRef>
          </c:tx>
          <c:spPr>
            <a:solidFill>
              <a:srgbClr val="B890BB"/>
            </a:solidFill>
            <a:ln>
              <a:noFill/>
            </a:ln>
            <a:effectLst/>
          </c:spPr>
          <c:invertIfNegative val="0"/>
          <c:cat>
            <c:strRef>
              <c:f>'J_Figure 3'!$A$15:$A$19</c:f>
              <c:strCache>
                <c:ptCount val="5"/>
                <c:pt idx="0">
                  <c:v>0-14</c:v>
                </c:pt>
                <c:pt idx="1">
                  <c:v>15-24</c:v>
                </c:pt>
                <c:pt idx="2">
                  <c:v>25-44</c:v>
                </c:pt>
                <c:pt idx="3">
                  <c:v>45-64</c:v>
                </c:pt>
                <c:pt idx="4">
                  <c:v>65+</c:v>
                </c:pt>
              </c:strCache>
            </c:strRef>
          </c:cat>
          <c:val>
            <c:numRef>
              <c:f>'J_Figure 3'!$C$15:$C$19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C049-4A51-87EA-8F0E8678566B}"/>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a:t>Age Group</a:t>
                </a:r>
              </a:p>
            </c:rich>
          </c:tx>
          <c:layout>
            <c:manualLayout>
              <c:xMode val="edge"/>
              <c:yMode val="edge"/>
              <c:x val="0.48886711124503779"/>
              <c:y val="0.9008240430342247"/>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100" baseline="0"/>
                  <a:t>Rate per 100,000 Residents</a:t>
                </a:r>
                <a:endParaRPr lang="en-US" sz="1100"/>
              </a:p>
            </c:rich>
          </c:tx>
          <c:layout>
            <c:manualLayout>
              <c:xMode val="edge"/>
              <c:yMode val="edge"/>
              <c:x val="3.1172892074014875E-2"/>
              <c:y val="0.23652683210928213"/>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legend>
      <c:legendPos val="t"/>
      <c:layout>
        <c:manualLayout>
          <c:xMode val="edge"/>
          <c:yMode val="edge"/>
          <c:x val="0.73489608308112897"/>
          <c:y val="4.7973790510228691E-3"/>
          <c:w val="0.24117756495080378"/>
          <c:h val="0.11782600471344226"/>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99616065626747"/>
          <c:y val="0.10727707895143462"/>
          <c:w val="0.85095098863351748"/>
          <c:h val="0.67566332969440757"/>
        </c:manualLayout>
      </c:layout>
      <c:barChart>
        <c:barDir val="col"/>
        <c:grouping val="clustered"/>
        <c:varyColors val="0"/>
        <c:ser>
          <c:idx val="0"/>
          <c:order val="0"/>
          <c:tx>
            <c:strRef>
              <c:f>'K_Figure 4'!$B$26</c:f>
              <c:strCache>
                <c:ptCount val="1"/>
                <c:pt idx="0">
                  <c:v>Age-adjusted rate per 100,000 by race/ethnicity</c:v>
                </c:pt>
              </c:strCache>
            </c:strRef>
          </c:tx>
          <c:spPr>
            <a:solidFill>
              <a:srgbClr val="087673"/>
            </a:solidFill>
            <a:ln>
              <a:noFill/>
            </a:ln>
            <a:effectLst/>
          </c:spPr>
          <c:invertIfNegative val="0"/>
          <c:cat>
            <c:strRef>
              <c:f>'K_Figure 4'!$A$27:$A$31</c:f>
              <c:strCache>
                <c:ptCount val="5"/>
                <c:pt idx="0">
                  <c:v>Group 1</c:v>
                </c:pt>
                <c:pt idx="1">
                  <c:v>Group 2</c:v>
                </c:pt>
                <c:pt idx="2">
                  <c:v>Group 3</c:v>
                </c:pt>
                <c:pt idx="3">
                  <c:v>Group 4</c:v>
                </c:pt>
                <c:pt idx="4">
                  <c:v>Group 5</c:v>
                </c:pt>
              </c:strCache>
            </c:strRef>
          </c:cat>
          <c:val>
            <c:numRef>
              <c:f>'K_Figure 4'!$B$27:$B$31</c:f>
              <c:numCache>
                <c:formatCode>General</c:formatCode>
                <c:ptCount val="5"/>
              </c:numCache>
            </c:numRef>
          </c:val>
          <c:extLst>
            <c:ext xmlns:c16="http://schemas.microsoft.com/office/drawing/2014/chart" uri="{C3380CC4-5D6E-409C-BE32-E72D297353CC}">
              <c16:uniqueId val="{00000000-702D-4B75-8652-E1EEC708CCAF}"/>
            </c:ext>
          </c:extLst>
        </c:ser>
        <c:dLbls>
          <c:showLegendKey val="0"/>
          <c:showVal val="0"/>
          <c:showCatName val="0"/>
          <c:showSerName val="0"/>
          <c:showPercent val="0"/>
          <c:showBubbleSize val="0"/>
        </c:dLbls>
        <c:gapWidth val="125"/>
        <c:overlap val="-20"/>
        <c:axId val="598563584"/>
        <c:axId val="598561616"/>
      </c:barChart>
      <c:catAx>
        <c:axId val="598563584"/>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00"/>
                  <a:t>Race/Ethnicity</a:t>
                </a:r>
              </a:p>
            </c:rich>
          </c:tx>
          <c:layout>
            <c:manualLayout>
              <c:xMode val="edge"/>
              <c:yMode val="edge"/>
              <c:x val="0.47204512306602125"/>
              <c:y val="0.8906684009631539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1616"/>
        <c:crosses val="autoZero"/>
        <c:auto val="1"/>
        <c:lblAlgn val="ctr"/>
        <c:lblOffset val="100"/>
        <c:noMultiLvlLbl val="0"/>
      </c:catAx>
      <c:valAx>
        <c:axId val="598561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r>
                  <a:rPr lang="en-US" sz="1050" baseline="0"/>
                  <a:t>Rate per 100,000 Residents</a:t>
                </a:r>
                <a:endParaRPr lang="en-US" sz="1050"/>
              </a:p>
            </c:rich>
          </c:tx>
          <c:layout>
            <c:manualLayout>
              <c:xMode val="edge"/>
              <c:yMode val="edge"/>
              <c:x val="2.2965899427727081E-2"/>
              <c:y val="0.2160692358389121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crossAx val="598563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800">
          <a:solidFill>
            <a:sysClr val="windowText" lastClr="000000"/>
          </a:solidFill>
          <a:latin typeface="Roboto Condensed" panose="02000000000000000000" pitchFamily="2" charset="0"/>
          <a:ea typeface="Roboto Condensed" panose="02000000000000000000" pitchFamily="2" charset="0"/>
          <a:cs typeface="Roboto Condensed" panose="020000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5</xdr:col>
      <xdr:colOff>3016</xdr:colOff>
      <xdr:row>6</xdr:row>
      <xdr:rowOff>1292678</xdr:rowOff>
    </xdr:from>
    <xdr:to>
      <xdr:col>17</xdr:col>
      <xdr:colOff>0</xdr:colOff>
      <xdr:row>33</xdr:row>
      <xdr:rowOff>27214</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357802" y="4272642"/>
          <a:ext cx="6854984"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a:t>
          </a:r>
        </a:p>
        <a:p>
          <a:r>
            <a:rPr lang="en-US" sz="1400"/>
            <a:t>1.2 - Enter your state or territory population data by age group </a:t>
          </a:r>
        </a:p>
        <a:p>
          <a:r>
            <a:rPr lang="en-US" sz="1400"/>
            <a:t>1.3 - </a:t>
          </a:r>
          <a:r>
            <a:rPr lang="en-US" sz="1400" baseline="0"/>
            <a:t>Enter state or territory population data by race/ethnicity in columns. If your state uses different race/ethnicity categories, enter them into the appropriate cell</a:t>
          </a:r>
          <a:endParaRPr lang="en-US" sz="1400"/>
        </a:p>
        <a:p>
          <a:endParaRPr lang="en-US" sz="1400" baseline="0"/>
        </a:p>
        <a:p>
          <a:r>
            <a:rPr lang="en-US" sz="1400" b="1" baseline="0"/>
            <a:t>3. Fill in Tabs C, D, E, F, and G</a:t>
          </a:r>
        </a:p>
        <a:p>
          <a:r>
            <a:rPr lang="en-US" sz="1400" baseline="0"/>
            <a:t>3.1 - Enter the number injuries in columns categorized by ED visits, hospitalizations, and deaths</a:t>
          </a:r>
        </a:p>
        <a:p>
          <a:r>
            <a:rPr lang="en-US" sz="1400" baseline="0"/>
            <a:t>3.2 - Enter the same data organized by race/ethnicity </a:t>
          </a:r>
        </a:p>
        <a:p>
          <a:r>
            <a:rPr lang="en-US" sz="1400" baseline="0"/>
            <a:t>3.3 - Age-adjusted rates per 100,000 will be calculated in these tabs for </a:t>
          </a:r>
          <a:r>
            <a:rPr lang="en-US" sz="1400" baseline="0">
              <a:solidFill>
                <a:schemeClr val="dk1"/>
              </a:solidFill>
              <a:effectLst/>
              <a:latin typeface="+mn-lt"/>
              <a:ea typeface="+mn-ea"/>
              <a:cs typeface="+mn-cs"/>
            </a:rPr>
            <a:t>ED visits, hospitalizations, and deaths</a:t>
          </a:r>
          <a:endParaRPr lang="en-US" sz="1400" baseline="0"/>
        </a:p>
        <a:p>
          <a:endParaRPr lang="en-US" sz="1400" baseline="0"/>
        </a:p>
        <a:p>
          <a:r>
            <a:rPr lang="en-US" sz="1400" b="1" baseline="0"/>
            <a:t>4. Review Tab H_Figure 1</a:t>
          </a:r>
          <a:endParaRPr lang="en-US" sz="1400" b="0" baseline="0"/>
        </a:p>
        <a:p>
          <a:r>
            <a:rPr lang="en-US" sz="1400" b="0" baseline="0"/>
            <a:t>4.1 - Review the data that automatically filled in Tab H to ensure that the total counts across your data years are accurately captured in Figure 1.</a:t>
          </a:r>
        </a:p>
        <a:p>
          <a:endParaRPr lang="en-US" sz="1400" b="0" baseline="0"/>
        </a:p>
        <a:p>
          <a:r>
            <a:rPr lang="en-US" sz="1400" b="1" baseline="0">
              <a:solidFill>
                <a:schemeClr val="dk1"/>
              </a:solidFill>
              <a:effectLst/>
              <a:latin typeface="+mn-lt"/>
              <a:ea typeface="+mn-ea"/>
              <a:cs typeface="+mn-cs"/>
            </a:rPr>
            <a:t>5. Tab I_Optional Figure 2</a:t>
          </a:r>
          <a:endParaRPr lang="en-US" sz="1400">
            <a:effectLst/>
          </a:endParaRPr>
        </a:p>
        <a:p>
          <a:r>
            <a:rPr lang="en-US" sz="1400" b="0" baseline="0">
              <a:solidFill>
                <a:schemeClr val="dk1"/>
              </a:solidFill>
              <a:effectLst/>
              <a:latin typeface="+mn-lt"/>
              <a:ea typeface="+mn-ea"/>
              <a:cs typeface="+mn-cs"/>
            </a:rPr>
            <a:t>5.1 - This tab is intended to calculate age-adjusted rates per 100,000 for ED visits, hospitalizations, </a:t>
          </a:r>
          <a:r>
            <a:rPr lang="en-US" sz="1400" b="0" i="1" baseline="0">
              <a:solidFill>
                <a:schemeClr val="dk1"/>
              </a:solidFill>
              <a:effectLst/>
              <a:latin typeface="+mn-lt"/>
              <a:ea typeface="+mn-ea"/>
              <a:cs typeface="+mn-cs"/>
            </a:rPr>
            <a:t>or</a:t>
          </a:r>
          <a:r>
            <a:rPr lang="en-US" sz="1400" b="0" baseline="0">
              <a:solidFill>
                <a:schemeClr val="dk1"/>
              </a:solidFill>
              <a:effectLst/>
              <a:latin typeface="+mn-lt"/>
              <a:ea typeface="+mn-ea"/>
              <a:cs typeface="+mn-cs"/>
            </a:rPr>
            <a:t> deaths</a:t>
          </a:r>
          <a:r>
            <a:rPr lang="en-US" sz="1400" b="1" baseline="0">
              <a:solidFill>
                <a:schemeClr val="dk1"/>
              </a:solidFill>
              <a:effectLst/>
              <a:latin typeface="+mn-lt"/>
              <a:ea typeface="+mn-ea"/>
              <a:cs typeface="+mn-cs"/>
            </a:rPr>
            <a:t> over a five year period.</a:t>
          </a:r>
          <a:endParaRPr lang="en-US" sz="1400" b="0" baseline="0">
            <a:solidFill>
              <a:schemeClr val="dk1"/>
            </a:solidFill>
            <a:effectLst/>
            <a:latin typeface="+mn-lt"/>
            <a:ea typeface="+mn-ea"/>
            <a:cs typeface="+mn-cs"/>
          </a:endParaRPr>
        </a:p>
        <a:p>
          <a:r>
            <a:rPr lang="en-US" sz="1400" b="0" baseline="0">
              <a:solidFill>
                <a:schemeClr val="dk1"/>
              </a:solidFill>
              <a:effectLst/>
              <a:latin typeface="+mn-lt"/>
              <a:ea typeface="+mn-ea"/>
              <a:cs typeface="+mn-cs"/>
            </a:rPr>
            <a:t>5.2 - The figure 2 data table will populate with age-adjusted rates per 100,000 across ED visits, hospitalizations, and deaths for each year. This data will generate the graph for Figure 2.</a:t>
          </a:r>
        </a:p>
        <a:p>
          <a:endParaRPr lang="en-US" sz="1400" b="0" baseline="0">
            <a:solidFill>
              <a:schemeClr val="dk1"/>
            </a:solidFill>
            <a:effectLst/>
            <a:latin typeface="+mn-lt"/>
            <a:ea typeface="+mn-ea"/>
            <a:cs typeface="+mn-cs"/>
          </a:endParaRPr>
        </a:p>
        <a:p>
          <a:r>
            <a:rPr lang="en-US" sz="1400" b="1" baseline="0">
              <a:solidFill>
                <a:schemeClr val="dk1"/>
              </a:solidFill>
              <a:effectLst/>
              <a:latin typeface="+mn-lt"/>
              <a:ea typeface="+mn-ea"/>
              <a:cs typeface="+mn-cs"/>
            </a:rPr>
            <a:t>6. Tab J_Figure 3</a:t>
          </a:r>
        </a:p>
        <a:p>
          <a:r>
            <a:rPr lang="en-US" sz="1400" b="0" i="0">
              <a:solidFill>
                <a:sysClr val="windowText" lastClr="000000"/>
              </a:solidFill>
              <a:effectLst/>
            </a:rPr>
            <a:t>6.1 - This tab is</a:t>
          </a:r>
          <a:r>
            <a:rPr lang="en-US" sz="1400" b="0" i="0" baseline="0">
              <a:solidFill>
                <a:sysClr val="windowText" lastClr="000000"/>
              </a:solidFill>
              <a:effectLst/>
            </a:rPr>
            <a:t> intended to calculate age-adjusted rates per 100,000 for ED visits, hospitalizations, </a:t>
          </a:r>
          <a:r>
            <a:rPr lang="en-US" sz="1400" b="0" i="1" baseline="0">
              <a:solidFill>
                <a:sysClr val="windowText" lastClr="000000"/>
              </a:solidFill>
              <a:effectLst/>
            </a:rPr>
            <a:t>or </a:t>
          </a:r>
          <a:r>
            <a:rPr lang="en-US" sz="1400" b="0" i="0" baseline="0">
              <a:solidFill>
                <a:sysClr val="windowText" lastClr="000000"/>
              </a:solidFill>
              <a:effectLst/>
            </a:rPr>
            <a:t>deaths </a:t>
          </a:r>
          <a:r>
            <a:rPr lang="en-US" sz="1400" b="1" i="0" baseline="0">
              <a:solidFill>
                <a:sysClr val="windowText" lastClr="000000"/>
              </a:solidFill>
              <a:effectLst/>
            </a:rPr>
            <a:t>by age group and rurality.</a:t>
          </a:r>
        </a:p>
        <a:p>
          <a:r>
            <a:rPr lang="en-US" sz="1400" b="0" baseline="0">
              <a:solidFill>
                <a:schemeClr val="dk1"/>
              </a:solidFill>
              <a:effectLst/>
              <a:latin typeface="+mn-lt"/>
              <a:ea typeface="+mn-ea"/>
              <a:cs typeface="+mn-cs"/>
            </a:rPr>
            <a:t>6.2 - The figure 3 data table will populate with age-adjusted rates per 100,000 across ED visits, hospitalizations, and deaths for each age group. This data will generate the graph for Figure 3</a:t>
          </a:r>
          <a:endParaRPr lang="en-US" sz="1800" b="1" i="0">
            <a:solidFill>
              <a:sysClr val="windowText" lastClr="000000"/>
            </a:solidFill>
            <a:effectLst/>
          </a:endParaRPr>
        </a:p>
        <a:p>
          <a:endParaRPr lang="en-US" sz="1400" b="1">
            <a:effectLst/>
          </a:endParaRPr>
        </a:p>
        <a:p>
          <a:r>
            <a:rPr lang="en-US" sz="1400" b="1">
              <a:effectLst/>
            </a:rPr>
            <a:t>7. Tab K_Figure 4</a:t>
          </a:r>
        </a:p>
        <a:p>
          <a:pPr marL="0" marR="0" lvl="0" indent="0" defTabSz="914400" eaLnBrk="1" fontAlgn="auto" latinLnBrk="0" hangingPunct="1">
            <a:lnSpc>
              <a:spcPct val="100000"/>
            </a:lnSpc>
            <a:spcBef>
              <a:spcPts val="0"/>
            </a:spcBef>
            <a:spcAft>
              <a:spcPts val="0"/>
            </a:spcAft>
            <a:buClrTx/>
            <a:buSzTx/>
            <a:buFontTx/>
            <a:buNone/>
            <a:tabLst/>
            <a:defRPr/>
          </a:pPr>
          <a:r>
            <a:rPr lang="en-US" sz="1400" b="0" i="1">
              <a:solidFill>
                <a:srgbClr val="FF0000"/>
              </a:solidFill>
              <a:effectLst/>
              <a:latin typeface="+mn-lt"/>
              <a:ea typeface="+mn-ea"/>
              <a:cs typeface="+mn-cs"/>
            </a:rPr>
            <a:t>Instructions to be drafted</a:t>
          </a:r>
          <a:endParaRPr lang="en-US" sz="1400">
            <a:solidFill>
              <a:srgbClr val="FF0000"/>
            </a:solidFill>
            <a:effectLst/>
          </a:endParaRPr>
        </a:p>
        <a:p>
          <a:endParaRPr lang="en-US" sz="1400" b="1">
            <a:effectLst/>
          </a:endParaRPr>
        </a:p>
        <a:p>
          <a:endParaRPr lang="en-US" sz="1400" baseline="0"/>
        </a:p>
      </xdr:txBody>
    </xdr:sp>
    <xdr:clientData/>
  </xdr:twoCellAnchor>
  <xdr:twoCellAnchor>
    <xdr:from>
      <xdr:col>0</xdr:col>
      <xdr:colOff>15875</xdr:colOff>
      <xdr:row>3</xdr:row>
      <xdr:rowOff>134619</xdr:rowOff>
    </xdr:from>
    <xdr:to>
      <xdr:col>11</xdr:col>
      <xdr:colOff>477044</xdr:colOff>
      <xdr:row>5</xdr:row>
      <xdr:rowOff>1539875</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15875" y="1356994"/>
          <a:ext cx="12827794" cy="1786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Pedestrian Injury Special Emphasis Report is a three step process:</a:t>
          </a:r>
        </a:p>
        <a:p>
          <a:r>
            <a:rPr lang="en-US" sz="2400" b="1" baseline="0">
              <a:solidFill>
                <a:schemeClr val="accent6"/>
              </a:solidFill>
            </a:rPr>
            <a:t>Step 1</a:t>
          </a:r>
          <a:r>
            <a:rPr lang="en-US" sz="2400" b="0" baseline="0"/>
            <a:t> is to prepare your state/territory data on pedestrian injury,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7</xdr:row>
      <xdr:rowOff>0</xdr:rowOff>
    </xdr:from>
    <xdr:to>
      <xdr:col>26</xdr:col>
      <xdr:colOff>428625</xdr:colOff>
      <xdr:row>21</xdr:row>
      <xdr:rowOff>1016000</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7054" y="3698875"/>
          <a:ext cx="4584384" cy="41592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endParaRPr lang="en-US" sz="1400" b="1" baseline="0"/>
        </a:p>
        <a:p>
          <a:r>
            <a:rPr lang="en-US" sz="1400" b="1" baseline="0"/>
            <a:t>2. Open Tab L_Report</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endParaRPr lang="en-US" sz="1400" b="0" baseline="0"/>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326075</xdr:colOff>
      <xdr:row>19</xdr:row>
      <xdr:rowOff>1079499</xdr:rowOff>
    </xdr:from>
    <xdr:to>
      <xdr:col>19</xdr:col>
      <xdr:colOff>515936</xdr:colOff>
      <xdr:row>20</xdr:row>
      <xdr:rowOff>264267</xdr:rowOff>
    </xdr:to>
    <xdr:sp macro="" textlink="">
      <xdr:nvSpPr>
        <xdr:cNvPr id="32" name="Isosceles Triangle 31">
          <a:extLst>
            <a:ext uri="{FF2B5EF4-FFF2-40B4-BE49-F238E27FC236}">
              <a16:creationId xmlns:a16="http://schemas.microsoft.com/office/drawing/2014/main" id="{FD224312-3CC8-4CFE-A89D-7D803ADF4BE8}"/>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xdr:row>
      <xdr:rowOff>123295</xdr:rowOff>
    </xdr:from>
    <xdr:to>
      <xdr:col>0</xdr:col>
      <xdr:colOff>1754822</xdr:colOff>
      <xdr:row>2</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xdr:row>
      <xdr:rowOff>116523</xdr:rowOff>
    </xdr:from>
    <xdr:to>
      <xdr:col>4</xdr:col>
      <xdr:colOff>4763</xdr:colOff>
      <xdr:row>2</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273158</xdr:colOff>
      <xdr:row>6</xdr:row>
      <xdr:rowOff>1079500</xdr:rowOff>
    </xdr:from>
    <xdr:to>
      <xdr:col>19</xdr:col>
      <xdr:colOff>529165</xdr:colOff>
      <xdr:row>7</xdr:row>
      <xdr:rowOff>285434</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4211408" y="2741083"/>
          <a:ext cx="256007" cy="306601"/>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16</xdr:row>
      <xdr:rowOff>116523</xdr:rowOff>
    </xdr:from>
    <xdr:to>
      <xdr:col>4</xdr:col>
      <xdr:colOff>4763</xdr:colOff>
      <xdr:row>16</xdr:row>
      <xdr:rowOff>305964</xdr:rowOff>
    </xdr:to>
    <xdr:sp macro="" textlink="">
      <xdr:nvSpPr>
        <xdr:cNvPr id="19" name="Isosceles Triangle 18">
          <a:extLst>
            <a:ext uri="{FF2B5EF4-FFF2-40B4-BE49-F238E27FC236}">
              <a16:creationId xmlns:a16="http://schemas.microsoft.com/office/drawing/2014/main" id="{F7C1E768-02BD-4B75-83D8-8E7FA6261E1F}"/>
            </a:ext>
          </a:extLst>
        </xdr:cNvPr>
        <xdr:cNvSpPr/>
      </xdr:nvSpPr>
      <xdr:spPr>
        <a:xfrm rot="16200000">
          <a:off x="3452390" y="55424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20</xdr:row>
      <xdr:rowOff>11749</xdr:rowOff>
    </xdr:from>
    <xdr:to>
      <xdr:col>1</xdr:col>
      <xdr:colOff>476992</xdr:colOff>
      <xdr:row>20</xdr:row>
      <xdr:rowOff>272311</xdr:rowOff>
    </xdr:to>
    <xdr:sp macro="" textlink="">
      <xdr:nvSpPr>
        <xdr:cNvPr id="20" name="Isosceles Triangle 19">
          <a:extLst>
            <a:ext uri="{FF2B5EF4-FFF2-40B4-BE49-F238E27FC236}">
              <a16:creationId xmlns:a16="http://schemas.microsoft.com/office/drawing/2014/main" id="{92C2E3C6-8DBF-4440-B1F9-4A1D92F19822}"/>
            </a:ext>
          </a:extLst>
        </xdr:cNvPr>
        <xdr:cNvSpPr/>
      </xdr:nvSpPr>
      <xdr:spPr>
        <a:xfrm rot="10800000">
          <a:off x="2065551" y="1871241"/>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20</xdr:row>
      <xdr:rowOff>9845</xdr:rowOff>
    </xdr:from>
    <xdr:to>
      <xdr:col>3</xdr:col>
      <xdr:colOff>510646</xdr:colOff>
      <xdr:row>20</xdr:row>
      <xdr:rowOff>278027</xdr:rowOff>
    </xdr:to>
    <xdr:sp macro="" textlink="">
      <xdr:nvSpPr>
        <xdr:cNvPr id="21" name="Isosceles Triangle 20">
          <a:extLst>
            <a:ext uri="{FF2B5EF4-FFF2-40B4-BE49-F238E27FC236}">
              <a16:creationId xmlns:a16="http://schemas.microsoft.com/office/drawing/2014/main" id="{1C5C2CE6-8708-40D9-8F02-64C0953F6437}"/>
            </a:ext>
          </a:extLst>
        </xdr:cNvPr>
        <xdr:cNvSpPr/>
      </xdr:nvSpPr>
      <xdr:spPr>
        <a:xfrm rot="10800000">
          <a:off x="3210455" y="1869337"/>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20</xdr:row>
      <xdr:rowOff>11750</xdr:rowOff>
    </xdr:from>
    <xdr:to>
      <xdr:col>5</xdr:col>
      <xdr:colOff>493290</xdr:colOff>
      <xdr:row>20</xdr:row>
      <xdr:rowOff>279932</xdr:rowOff>
    </xdr:to>
    <xdr:sp macro="" textlink="">
      <xdr:nvSpPr>
        <xdr:cNvPr id="22" name="Isosceles Triangle 21">
          <a:extLst>
            <a:ext uri="{FF2B5EF4-FFF2-40B4-BE49-F238E27FC236}">
              <a16:creationId xmlns:a16="http://schemas.microsoft.com/office/drawing/2014/main" id="{A77D4081-ECED-496C-BE44-28755AF8B9A0}"/>
            </a:ext>
          </a:extLst>
        </xdr:cNvPr>
        <xdr:cNvSpPr/>
      </xdr:nvSpPr>
      <xdr:spPr>
        <a:xfrm rot="10800000">
          <a:off x="4579516" y="187124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20</xdr:row>
      <xdr:rowOff>4977</xdr:rowOff>
    </xdr:from>
    <xdr:to>
      <xdr:col>7</xdr:col>
      <xdr:colOff>493290</xdr:colOff>
      <xdr:row>20</xdr:row>
      <xdr:rowOff>273159</xdr:rowOff>
    </xdr:to>
    <xdr:sp macro="" textlink="">
      <xdr:nvSpPr>
        <xdr:cNvPr id="23" name="Isosceles Triangle 22">
          <a:extLst>
            <a:ext uri="{FF2B5EF4-FFF2-40B4-BE49-F238E27FC236}">
              <a16:creationId xmlns:a16="http://schemas.microsoft.com/office/drawing/2014/main" id="{8417C77F-4F87-4FB4-B021-8E404DA63D6C}"/>
            </a:ext>
          </a:extLst>
        </xdr:cNvPr>
        <xdr:cNvSpPr/>
      </xdr:nvSpPr>
      <xdr:spPr>
        <a:xfrm rot="10800000">
          <a:off x="5722516" y="187081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4" name="Isosceles Triangle 23">
          <a:extLst>
            <a:ext uri="{FF2B5EF4-FFF2-40B4-BE49-F238E27FC236}">
              <a16:creationId xmlns:a16="http://schemas.microsoft.com/office/drawing/2014/main" id="{204D6BFA-FA23-4F24-9CC0-62F7D23A262C}"/>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20</xdr:row>
      <xdr:rowOff>6882</xdr:rowOff>
    </xdr:from>
    <xdr:to>
      <xdr:col>9</xdr:col>
      <xdr:colOff>472124</xdr:colOff>
      <xdr:row>20</xdr:row>
      <xdr:rowOff>275064</xdr:rowOff>
    </xdr:to>
    <xdr:sp macro="" textlink="">
      <xdr:nvSpPr>
        <xdr:cNvPr id="25" name="Isosceles Triangle 24">
          <a:extLst>
            <a:ext uri="{FF2B5EF4-FFF2-40B4-BE49-F238E27FC236}">
              <a16:creationId xmlns:a16="http://schemas.microsoft.com/office/drawing/2014/main" id="{1E5FA1BC-01F7-43AE-9ECE-0DD4A6049310}"/>
            </a:ext>
          </a:extLst>
        </xdr:cNvPr>
        <xdr:cNvSpPr/>
      </xdr:nvSpPr>
      <xdr:spPr>
        <a:xfrm rot="10800000">
          <a:off x="7024266" y="1872724"/>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6" name="Isosceles Triangle 25">
          <a:extLst>
            <a:ext uri="{FF2B5EF4-FFF2-40B4-BE49-F238E27FC236}">
              <a16:creationId xmlns:a16="http://schemas.microsoft.com/office/drawing/2014/main" id="{FA895ABB-3A7D-4078-B2AE-80A35BFBB03C}"/>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20</xdr:row>
      <xdr:rowOff>8787</xdr:rowOff>
    </xdr:from>
    <xdr:to>
      <xdr:col>11</xdr:col>
      <xdr:colOff>497100</xdr:colOff>
      <xdr:row>20</xdr:row>
      <xdr:rowOff>276969</xdr:rowOff>
    </xdr:to>
    <xdr:sp macro="" textlink="">
      <xdr:nvSpPr>
        <xdr:cNvPr id="27" name="Isosceles Triangle 26">
          <a:extLst>
            <a:ext uri="{FF2B5EF4-FFF2-40B4-BE49-F238E27FC236}">
              <a16:creationId xmlns:a16="http://schemas.microsoft.com/office/drawing/2014/main" id="{59CC710A-8C71-49FF-AC4E-1D724FFC5A7A}"/>
            </a:ext>
          </a:extLst>
        </xdr:cNvPr>
        <xdr:cNvSpPr/>
      </xdr:nvSpPr>
      <xdr:spPr>
        <a:xfrm rot="10800000">
          <a:off x="8477992" y="1874629"/>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20</xdr:row>
      <xdr:rowOff>108</xdr:rowOff>
    </xdr:from>
    <xdr:to>
      <xdr:col>13</xdr:col>
      <xdr:colOff>486517</xdr:colOff>
      <xdr:row>20</xdr:row>
      <xdr:rowOff>268290</xdr:rowOff>
    </xdr:to>
    <xdr:sp macro="" textlink="">
      <xdr:nvSpPr>
        <xdr:cNvPr id="28" name="Isosceles Triangle 27">
          <a:extLst>
            <a:ext uri="{FF2B5EF4-FFF2-40B4-BE49-F238E27FC236}">
              <a16:creationId xmlns:a16="http://schemas.microsoft.com/office/drawing/2014/main" id="{FA85FB1F-B6A1-4691-B320-8730C51F6FE3}"/>
            </a:ext>
          </a:extLst>
        </xdr:cNvPr>
        <xdr:cNvSpPr/>
      </xdr:nvSpPr>
      <xdr:spPr>
        <a:xfrm rot="10800000">
          <a:off x="9808318" y="18627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19</xdr:row>
      <xdr:rowOff>1063732</xdr:rowOff>
    </xdr:from>
    <xdr:to>
      <xdr:col>15</xdr:col>
      <xdr:colOff>836509</xdr:colOff>
      <xdr:row>20</xdr:row>
      <xdr:rowOff>228602</xdr:rowOff>
    </xdr:to>
    <xdr:sp macro="" textlink="">
      <xdr:nvSpPr>
        <xdr:cNvPr id="29" name="Isosceles Triangle 28">
          <a:extLst>
            <a:ext uri="{FF2B5EF4-FFF2-40B4-BE49-F238E27FC236}">
              <a16:creationId xmlns:a16="http://schemas.microsoft.com/office/drawing/2014/main" id="{486CCFD3-C08A-4C51-B9EF-F79156054A1D}"/>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20</xdr:row>
      <xdr:rowOff>4764</xdr:rowOff>
    </xdr:from>
    <xdr:to>
      <xdr:col>17</xdr:col>
      <xdr:colOff>528005</xdr:colOff>
      <xdr:row>20</xdr:row>
      <xdr:rowOff>274851</xdr:rowOff>
    </xdr:to>
    <xdr:sp macro="" textlink="">
      <xdr:nvSpPr>
        <xdr:cNvPr id="31" name="Isosceles Triangle 30">
          <a:extLst>
            <a:ext uri="{FF2B5EF4-FFF2-40B4-BE49-F238E27FC236}">
              <a16:creationId xmlns:a16="http://schemas.microsoft.com/office/drawing/2014/main" id="{74B7E469-6E1F-4A41-8855-E0FAD2D69487}"/>
            </a:ext>
          </a:extLst>
        </xdr:cNvPr>
        <xdr:cNvSpPr/>
      </xdr:nvSpPr>
      <xdr:spPr>
        <a:xfrm rot="10800000">
          <a:off x="12791972" y="187060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29</xdr:row>
      <xdr:rowOff>116523</xdr:rowOff>
    </xdr:from>
    <xdr:to>
      <xdr:col>4</xdr:col>
      <xdr:colOff>4763</xdr:colOff>
      <xdr:row>29</xdr:row>
      <xdr:rowOff>305964</xdr:rowOff>
    </xdr:to>
    <xdr:sp macro="" textlink="">
      <xdr:nvSpPr>
        <xdr:cNvPr id="34" name="Isosceles Triangle 33">
          <a:extLst>
            <a:ext uri="{FF2B5EF4-FFF2-40B4-BE49-F238E27FC236}">
              <a16:creationId xmlns:a16="http://schemas.microsoft.com/office/drawing/2014/main" id="{6E3908C1-8D7A-4255-B60F-6756FC91331D}"/>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33</xdr:row>
      <xdr:rowOff>11749</xdr:rowOff>
    </xdr:from>
    <xdr:to>
      <xdr:col>1</xdr:col>
      <xdr:colOff>476992</xdr:colOff>
      <xdr:row>33</xdr:row>
      <xdr:rowOff>272311</xdr:rowOff>
    </xdr:to>
    <xdr:sp macro="" textlink="">
      <xdr:nvSpPr>
        <xdr:cNvPr id="35" name="Isosceles Triangle 34">
          <a:extLst>
            <a:ext uri="{FF2B5EF4-FFF2-40B4-BE49-F238E27FC236}">
              <a16:creationId xmlns:a16="http://schemas.microsoft.com/office/drawing/2014/main" id="{40B63E85-BBC0-4A19-9114-7B675752C068}"/>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33</xdr:row>
      <xdr:rowOff>9845</xdr:rowOff>
    </xdr:from>
    <xdr:to>
      <xdr:col>3</xdr:col>
      <xdr:colOff>510646</xdr:colOff>
      <xdr:row>33</xdr:row>
      <xdr:rowOff>278027</xdr:rowOff>
    </xdr:to>
    <xdr:sp macro="" textlink="">
      <xdr:nvSpPr>
        <xdr:cNvPr id="36" name="Isosceles Triangle 35">
          <a:extLst>
            <a:ext uri="{FF2B5EF4-FFF2-40B4-BE49-F238E27FC236}">
              <a16:creationId xmlns:a16="http://schemas.microsoft.com/office/drawing/2014/main" id="{B7026E66-6194-4402-86DA-95C8618F20CD}"/>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33</xdr:row>
      <xdr:rowOff>11750</xdr:rowOff>
    </xdr:from>
    <xdr:to>
      <xdr:col>5</xdr:col>
      <xdr:colOff>493290</xdr:colOff>
      <xdr:row>33</xdr:row>
      <xdr:rowOff>279932</xdr:rowOff>
    </xdr:to>
    <xdr:sp macro="" textlink="">
      <xdr:nvSpPr>
        <xdr:cNvPr id="37" name="Isosceles Triangle 36">
          <a:extLst>
            <a:ext uri="{FF2B5EF4-FFF2-40B4-BE49-F238E27FC236}">
              <a16:creationId xmlns:a16="http://schemas.microsoft.com/office/drawing/2014/main" id="{F56C2135-AE24-420B-A7FD-470D9138B79C}"/>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38" name="Isosceles Triangle 37">
          <a:extLst>
            <a:ext uri="{FF2B5EF4-FFF2-40B4-BE49-F238E27FC236}">
              <a16:creationId xmlns:a16="http://schemas.microsoft.com/office/drawing/2014/main" id="{3313CD77-12D7-49EE-8652-FBD60A7CB19C}"/>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39" name="Isosceles Triangle 38">
          <a:extLst>
            <a:ext uri="{FF2B5EF4-FFF2-40B4-BE49-F238E27FC236}">
              <a16:creationId xmlns:a16="http://schemas.microsoft.com/office/drawing/2014/main" id="{3E1D43D0-786A-4DBC-8B69-3726138037E0}"/>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40" name="Isosceles Triangle 39">
          <a:extLst>
            <a:ext uri="{FF2B5EF4-FFF2-40B4-BE49-F238E27FC236}">
              <a16:creationId xmlns:a16="http://schemas.microsoft.com/office/drawing/2014/main" id="{585723F9-8FF1-4EA8-8FB2-9C2CE852B47E}"/>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1" name="Isosceles Triangle 40">
          <a:extLst>
            <a:ext uri="{FF2B5EF4-FFF2-40B4-BE49-F238E27FC236}">
              <a16:creationId xmlns:a16="http://schemas.microsoft.com/office/drawing/2014/main" id="{0C6914E9-0DD5-4C3B-9408-CE80037F968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42" name="Isosceles Triangle 41">
          <a:extLst>
            <a:ext uri="{FF2B5EF4-FFF2-40B4-BE49-F238E27FC236}">
              <a16:creationId xmlns:a16="http://schemas.microsoft.com/office/drawing/2014/main" id="{A562B739-16B5-414D-9B38-1C0FFA242BF0}"/>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43" name="Isosceles Triangle 42">
          <a:extLst>
            <a:ext uri="{FF2B5EF4-FFF2-40B4-BE49-F238E27FC236}">
              <a16:creationId xmlns:a16="http://schemas.microsoft.com/office/drawing/2014/main" id="{E6EC80C7-53DB-45CA-80D9-3A745A8C21C3}"/>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46" name="Isosceles Triangle 45">
          <a:extLst>
            <a:ext uri="{FF2B5EF4-FFF2-40B4-BE49-F238E27FC236}">
              <a16:creationId xmlns:a16="http://schemas.microsoft.com/office/drawing/2014/main" id="{2909F3D5-502D-43C1-A502-DA47F265BA8C}"/>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42</xdr:row>
      <xdr:rowOff>116523</xdr:rowOff>
    </xdr:from>
    <xdr:to>
      <xdr:col>4</xdr:col>
      <xdr:colOff>4763</xdr:colOff>
      <xdr:row>42</xdr:row>
      <xdr:rowOff>305964</xdr:rowOff>
    </xdr:to>
    <xdr:sp macro="" textlink="">
      <xdr:nvSpPr>
        <xdr:cNvPr id="49" name="Isosceles Triangle 48">
          <a:extLst>
            <a:ext uri="{FF2B5EF4-FFF2-40B4-BE49-F238E27FC236}">
              <a16:creationId xmlns:a16="http://schemas.microsoft.com/office/drawing/2014/main" id="{05E90A04-D791-400A-ACB9-3721A9C1998A}"/>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46</xdr:row>
      <xdr:rowOff>11749</xdr:rowOff>
    </xdr:from>
    <xdr:to>
      <xdr:col>1</xdr:col>
      <xdr:colOff>476992</xdr:colOff>
      <xdr:row>46</xdr:row>
      <xdr:rowOff>272311</xdr:rowOff>
    </xdr:to>
    <xdr:sp macro="" textlink="">
      <xdr:nvSpPr>
        <xdr:cNvPr id="50" name="Isosceles Triangle 49">
          <a:extLst>
            <a:ext uri="{FF2B5EF4-FFF2-40B4-BE49-F238E27FC236}">
              <a16:creationId xmlns:a16="http://schemas.microsoft.com/office/drawing/2014/main" id="{F4F6232E-D7CE-4B79-B06D-F0DA33DD0FCC}"/>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46</xdr:row>
      <xdr:rowOff>9845</xdr:rowOff>
    </xdr:from>
    <xdr:to>
      <xdr:col>3</xdr:col>
      <xdr:colOff>510646</xdr:colOff>
      <xdr:row>46</xdr:row>
      <xdr:rowOff>278027</xdr:rowOff>
    </xdr:to>
    <xdr:sp macro="" textlink="">
      <xdr:nvSpPr>
        <xdr:cNvPr id="51" name="Isosceles Triangle 50">
          <a:extLst>
            <a:ext uri="{FF2B5EF4-FFF2-40B4-BE49-F238E27FC236}">
              <a16:creationId xmlns:a16="http://schemas.microsoft.com/office/drawing/2014/main" id="{62882256-EB24-48C1-9645-41ECE78BDB07}"/>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46</xdr:row>
      <xdr:rowOff>11750</xdr:rowOff>
    </xdr:from>
    <xdr:to>
      <xdr:col>5</xdr:col>
      <xdr:colOff>493290</xdr:colOff>
      <xdr:row>46</xdr:row>
      <xdr:rowOff>279932</xdr:rowOff>
    </xdr:to>
    <xdr:sp macro="" textlink="">
      <xdr:nvSpPr>
        <xdr:cNvPr id="52" name="Isosceles Triangle 51">
          <a:extLst>
            <a:ext uri="{FF2B5EF4-FFF2-40B4-BE49-F238E27FC236}">
              <a16:creationId xmlns:a16="http://schemas.microsoft.com/office/drawing/2014/main" id="{D8675E00-7CB9-4017-8154-30F24D0362AE}"/>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46</xdr:row>
      <xdr:rowOff>4977</xdr:rowOff>
    </xdr:from>
    <xdr:to>
      <xdr:col>7</xdr:col>
      <xdr:colOff>493290</xdr:colOff>
      <xdr:row>46</xdr:row>
      <xdr:rowOff>273159</xdr:rowOff>
    </xdr:to>
    <xdr:sp macro="" textlink="">
      <xdr:nvSpPr>
        <xdr:cNvPr id="53" name="Isosceles Triangle 52">
          <a:extLst>
            <a:ext uri="{FF2B5EF4-FFF2-40B4-BE49-F238E27FC236}">
              <a16:creationId xmlns:a16="http://schemas.microsoft.com/office/drawing/2014/main" id="{07A8395B-C9DF-4073-8275-5444051E9824}"/>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4" name="Isosceles Triangle 53">
          <a:extLst>
            <a:ext uri="{FF2B5EF4-FFF2-40B4-BE49-F238E27FC236}">
              <a16:creationId xmlns:a16="http://schemas.microsoft.com/office/drawing/2014/main" id="{6E33F91E-74F3-4E6A-86B1-14E768C23EF1}"/>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46</xdr:row>
      <xdr:rowOff>6882</xdr:rowOff>
    </xdr:from>
    <xdr:to>
      <xdr:col>9</xdr:col>
      <xdr:colOff>472124</xdr:colOff>
      <xdr:row>46</xdr:row>
      <xdr:rowOff>275064</xdr:rowOff>
    </xdr:to>
    <xdr:sp macro="" textlink="">
      <xdr:nvSpPr>
        <xdr:cNvPr id="55" name="Isosceles Triangle 54">
          <a:extLst>
            <a:ext uri="{FF2B5EF4-FFF2-40B4-BE49-F238E27FC236}">
              <a16:creationId xmlns:a16="http://schemas.microsoft.com/office/drawing/2014/main" id="{A8D743AA-C15D-42A7-8CAC-07D067527114}"/>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6" name="Isosceles Triangle 55">
          <a:extLst>
            <a:ext uri="{FF2B5EF4-FFF2-40B4-BE49-F238E27FC236}">
              <a16:creationId xmlns:a16="http://schemas.microsoft.com/office/drawing/2014/main" id="{38CFC551-2440-48B9-8DC2-0AC1D3D1F81D}"/>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46</xdr:row>
      <xdr:rowOff>8787</xdr:rowOff>
    </xdr:from>
    <xdr:to>
      <xdr:col>11</xdr:col>
      <xdr:colOff>497100</xdr:colOff>
      <xdr:row>46</xdr:row>
      <xdr:rowOff>276969</xdr:rowOff>
    </xdr:to>
    <xdr:sp macro="" textlink="">
      <xdr:nvSpPr>
        <xdr:cNvPr id="57" name="Isosceles Triangle 56">
          <a:extLst>
            <a:ext uri="{FF2B5EF4-FFF2-40B4-BE49-F238E27FC236}">
              <a16:creationId xmlns:a16="http://schemas.microsoft.com/office/drawing/2014/main" id="{389129B0-1B5A-4504-B4C4-50497D191855}"/>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46</xdr:row>
      <xdr:rowOff>108</xdr:rowOff>
    </xdr:from>
    <xdr:to>
      <xdr:col>13</xdr:col>
      <xdr:colOff>486517</xdr:colOff>
      <xdr:row>46</xdr:row>
      <xdr:rowOff>268290</xdr:rowOff>
    </xdr:to>
    <xdr:sp macro="" textlink="">
      <xdr:nvSpPr>
        <xdr:cNvPr id="58" name="Isosceles Triangle 57">
          <a:extLst>
            <a:ext uri="{FF2B5EF4-FFF2-40B4-BE49-F238E27FC236}">
              <a16:creationId xmlns:a16="http://schemas.microsoft.com/office/drawing/2014/main" id="{225F7D5C-9E7E-4D92-BF76-19BA36914529}"/>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678818</xdr:colOff>
      <xdr:row>45</xdr:row>
      <xdr:rowOff>1063733</xdr:rowOff>
    </xdr:from>
    <xdr:to>
      <xdr:col>15</xdr:col>
      <xdr:colOff>868259</xdr:colOff>
      <xdr:row>46</xdr:row>
      <xdr:rowOff>228603</xdr:rowOff>
    </xdr:to>
    <xdr:sp macro="" textlink="">
      <xdr:nvSpPr>
        <xdr:cNvPr id="59" name="Isosceles Triangle 58">
          <a:extLst>
            <a:ext uri="{FF2B5EF4-FFF2-40B4-BE49-F238E27FC236}">
              <a16:creationId xmlns:a16="http://schemas.microsoft.com/office/drawing/2014/main" id="{49CACDF4-F2DC-4FA2-A3B1-9CF09F859273}"/>
            </a:ext>
          </a:extLst>
        </xdr:cNvPr>
        <xdr:cNvSpPr/>
      </xdr:nvSpPr>
      <xdr:spPr>
        <a:xfrm rot="10800000">
          <a:off x="11600818" y="1654979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346501</xdr:colOff>
      <xdr:row>45</xdr:row>
      <xdr:rowOff>1076326</xdr:rowOff>
    </xdr:from>
    <xdr:to>
      <xdr:col>19</xdr:col>
      <xdr:colOff>535942</xdr:colOff>
      <xdr:row>46</xdr:row>
      <xdr:rowOff>243101</xdr:rowOff>
    </xdr:to>
    <xdr:sp macro="" textlink="">
      <xdr:nvSpPr>
        <xdr:cNvPr id="61" name="Isosceles Triangle 60">
          <a:extLst>
            <a:ext uri="{FF2B5EF4-FFF2-40B4-BE49-F238E27FC236}">
              <a16:creationId xmlns:a16="http://schemas.microsoft.com/office/drawing/2014/main" id="{B73ACA25-DA74-4CF3-AD26-B065405B8D87}"/>
            </a:ext>
          </a:extLst>
        </xdr:cNvPr>
        <xdr:cNvSpPr/>
      </xdr:nvSpPr>
      <xdr:spPr>
        <a:xfrm rot="10800000">
          <a:off x="14276814" y="165623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55</xdr:row>
      <xdr:rowOff>116523</xdr:rowOff>
    </xdr:from>
    <xdr:to>
      <xdr:col>4</xdr:col>
      <xdr:colOff>4763</xdr:colOff>
      <xdr:row>55</xdr:row>
      <xdr:rowOff>305964</xdr:rowOff>
    </xdr:to>
    <xdr:sp macro="" textlink="">
      <xdr:nvSpPr>
        <xdr:cNvPr id="64" name="Isosceles Triangle 63">
          <a:extLst>
            <a:ext uri="{FF2B5EF4-FFF2-40B4-BE49-F238E27FC236}">
              <a16:creationId xmlns:a16="http://schemas.microsoft.com/office/drawing/2014/main" id="{7909A4BE-18E7-40C7-99C1-A0715CC20F2B}"/>
            </a:ext>
          </a:extLst>
        </xdr:cNvPr>
        <xdr:cNvSpPr/>
      </xdr:nvSpPr>
      <xdr:spPr>
        <a:xfrm rot="16200000">
          <a:off x="3452390" y="4258416"/>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59</xdr:row>
      <xdr:rowOff>11749</xdr:rowOff>
    </xdr:from>
    <xdr:to>
      <xdr:col>1</xdr:col>
      <xdr:colOff>476992</xdr:colOff>
      <xdr:row>59</xdr:row>
      <xdr:rowOff>272311</xdr:rowOff>
    </xdr:to>
    <xdr:sp macro="" textlink="">
      <xdr:nvSpPr>
        <xdr:cNvPr id="65" name="Isosceles Triangle 64">
          <a:extLst>
            <a:ext uri="{FF2B5EF4-FFF2-40B4-BE49-F238E27FC236}">
              <a16:creationId xmlns:a16="http://schemas.microsoft.com/office/drawing/2014/main" id="{F2599FEE-46EC-4F39-A29F-582694620B16}"/>
            </a:ext>
          </a:extLst>
        </xdr:cNvPr>
        <xdr:cNvSpPr/>
      </xdr:nvSpPr>
      <xdr:spPr>
        <a:xfrm rot="10800000">
          <a:off x="2065551" y="5575407"/>
          <a:ext cx="189441" cy="26691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59</xdr:row>
      <xdr:rowOff>9845</xdr:rowOff>
    </xdr:from>
    <xdr:to>
      <xdr:col>3</xdr:col>
      <xdr:colOff>510646</xdr:colOff>
      <xdr:row>59</xdr:row>
      <xdr:rowOff>278027</xdr:rowOff>
    </xdr:to>
    <xdr:sp macro="" textlink="">
      <xdr:nvSpPr>
        <xdr:cNvPr id="66" name="Isosceles Triangle 65">
          <a:extLst>
            <a:ext uri="{FF2B5EF4-FFF2-40B4-BE49-F238E27FC236}">
              <a16:creationId xmlns:a16="http://schemas.microsoft.com/office/drawing/2014/main" id="{0E98F2CD-4E60-4ECF-A368-212EAE98442C}"/>
            </a:ext>
          </a:extLst>
        </xdr:cNvPr>
        <xdr:cNvSpPr/>
      </xdr:nvSpPr>
      <xdr:spPr>
        <a:xfrm rot="10800000">
          <a:off x="3210455" y="5573503"/>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59</xdr:row>
      <xdr:rowOff>11750</xdr:rowOff>
    </xdr:from>
    <xdr:to>
      <xdr:col>5</xdr:col>
      <xdr:colOff>493290</xdr:colOff>
      <xdr:row>59</xdr:row>
      <xdr:rowOff>279932</xdr:rowOff>
    </xdr:to>
    <xdr:sp macro="" textlink="">
      <xdr:nvSpPr>
        <xdr:cNvPr id="67" name="Isosceles Triangle 66">
          <a:extLst>
            <a:ext uri="{FF2B5EF4-FFF2-40B4-BE49-F238E27FC236}">
              <a16:creationId xmlns:a16="http://schemas.microsoft.com/office/drawing/2014/main" id="{017634FB-1F20-443A-9DE2-E4D5FA686B47}"/>
            </a:ext>
          </a:extLst>
        </xdr:cNvPr>
        <xdr:cNvSpPr/>
      </xdr:nvSpPr>
      <xdr:spPr>
        <a:xfrm rot="10800000">
          <a:off x="4579516" y="55754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59</xdr:row>
      <xdr:rowOff>4977</xdr:rowOff>
    </xdr:from>
    <xdr:to>
      <xdr:col>7</xdr:col>
      <xdr:colOff>493290</xdr:colOff>
      <xdr:row>59</xdr:row>
      <xdr:rowOff>273159</xdr:rowOff>
    </xdr:to>
    <xdr:sp macro="" textlink="">
      <xdr:nvSpPr>
        <xdr:cNvPr id="68" name="Isosceles Triangle 67">
          <a:extLst>
            <a:ext uri="{FF2B5EF4-FFF2-40B4-BE49-F238E27FC236}">
              <a16:creationId xmlns:a16="http://schemas.microsoft.com/office/drawing/2014/main" id="{64CF55AB-AA4F-46BC-97A3-8F8A6D3287D6}"/>
            </a:ext>
          </a:extLst>
        </xdr:cNvPr>
        <xdr:cNvSpPr/>
      </xdr:nvSpPr>
      <xdr:spPr>
        <a:xfrm rot="10800000">
          <a:off x="5722516" y="557498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69" name="Isosceles Triangle 68">
          <a:extLst>
            <a:ext uri="{FF2B5EF4-FFF2-40B4-BE49-F238E27FC236}">
              <a16:creationId xmlns:a16="http://schemas.microsoft.com/office/drawing/2014/main" id="{19E03D1D-16B0-4B6C-9D11-FC6B3FA6F7AB}"/>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59</xdr:row>
      <xdr:rowOff>6882</xdr:rowOff>
    </xdr:from>
    <xdr:to>
      <xdr:col>9</xdr:col>
      <xdr:colOff>472124</xdr:colOff>
      <xdr:row>59</xdr:row>
      <xdr:rowOff>275064</xdr:rowOff>
    </xdr:to>
    <xdr:sp macro="" textlink="">
      <xdr:nvSpPr>
        <xdr:cNvPr id="70" name="Isosceles Triangle 69">
          <a:extLst>
            <a:ext uri="{FF2B5EF4-FFF2-40B4-BE49-F238E27FC236}">
              <a16:creationId xmlns:a16="http://schemas.microsoft.com/office/drawing/2014/main" id="{85DD8848-8C70-4815-AFAE-A3622C2AC537}"/>
            </a:ext>
          </a:extLst>
        </xdr:cNvPr>
        <xdr:cNvSpPr/>
      </xdr:nvSpPr>
      <xdr:spPr>
        <a:xfrm rot="10800000">
          <a:off x="7024266" y="5576890"/>
          <a:ext cx="186266"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1" name="Isosceles Triangle 70">
          <a:extLst>
            <a:ext uri="{FF2B5EF4-FFF2-40B4-BE49-F238E27FC236}">
              <a16:creationId xmlns:a16="http://schemas.microsoft.com/office/drawing/2014/main" id="{480B8067-B352-4D5C-91F8-A10280991692}"/>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59</xdr:row>
      <xdr:rowOff>8787</xdr:rowOff>
    </xdr:from>
    <xdr:to>
      <xdr:col>11</xdr:col>
      <xdr:colOff>497100</xdr:colOff>
      <xdr:row>59</xdr:row>
      <xdr:rowOff>276969</xdr:rowOff>
    </xdr:to>
    <xdr:sp macro="" textlink="">
      <xdr:nvSpPr>
        <xdr:cNvPr id="72" name="Isosceles Triangle 71">
          <a:extLst>
            <a:ext uri="{FF2B5EF4-FFF2-40B4-BE49-F238E27FC236}">
              <a16:creationId xmlns:a16="http://schemas.microsoft.com/office/drawing/2014/main" id="{07A70827-5707-4467-9B01-77EDED6011D7}"/>
            </a:ext>
          </a:extLst>
        </xdr:cNvPr>
        <xdr:cNvSpPr/>
      </xdr:nvSpPr>
      <xdr:spPr>
        <a:xfrm rot="10800000">
          <a:off x="8477992" y="5578795"/>
          <a:ext cx="189441" cy="26183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59</xdr:row>
      <xdr:rowOff>108</xdr:rowOff>
    </xdr:from>
    <xdr:to>
      <xdr:col>13</xdr:col>
      <xdr:colOff>486517</xdr:colOff>
      <xdr:row>59</xdr:row>
      <xdr:rowOff>268290</xdr:rowOff>
    </xdr:to>
    <xdr:sp macro="" textlink="">
      <xdr:nvSpPr>
        <xdr:cNvPr id="73" name="Isosceles Triangle 72">
          <a:extLst>
            <a:ext uri="{FF2B5EF4-FFF2-40B4-BE49-F238E27FC236}">
              <a16:creationId xmlns:a16="http://schemas.microsoft.com/office/drawing/2014/main" id="{EBE339AD-C45B-4F98-A3AA-C71E9D41B9C6}"/>
            </a:ext>
          </a:extLst>
        </xdr:cNvPr>
        <xdr:cNvSpPr/>
      </xdr:nvSpPr>
      <xdr:spPr>
        <a:xfrm rot="10800000">
          <a:off x="9808318" y="556694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58</xdr:row>
      <xdr:rowOff>1071671</xdr:rowOff>
    </xdr:from>
    <xdr:to>
      <xdr:col>15</xdr:col>
      <xdr:colOff>836509</xdr:colOff>
      <xdr:row>59</xdr:row>
      <xdr:rowOff>236540</xdr:rowOff>
    </xdr:to>
    <xdr:sp macro="" textlink="">
      <xdr:nvSpPr>
        <xdr:cNvPr id="74" name="Isosceles Triangle 73">
          <a:extLst>
            <a:ext uri="{FF2B5EF4-FFF2-40B4-BE49-F238E27FC236}">
              <a16:creationId xmlns:a16="http://schemas.microsoft.com/office/drawing/2014/main" id="{14A0A37D-107A-4AB5-9B5D-851A9B0AEDE2}"/>
            </a:ext>
          </a:extLst>
        </xdr:cNvPr>
        <xdr:cNvSpPr/>
      </xdr:nvSpPr>
      <xdr:spPr>
        <a:xfrm rot="10800000">
          <a:off x="11569068" y="21042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59</xdr:row>
      <xdr:rowOff>4764</xdr:rowOff>
    </xdr:from>
    <xdr:to>
      <xdr:col>17</xdr:col>
      <xdr:colOff>528005</xdr:colOff>
      <xdr:row>59</xdr:row>
      <xdr:rowOff>274851</xdr:rowOff>
    </xdr:to>
    <xdr:sp macro="" textlink="">
      <xdr:nvSpPr>
        <xdr:cNvPr id="76" name="Isosceles Triangle 75">
          <a:extLst>
            <a:ext uri="{FF2B5EF4-FFF2-40B4-BE49-F238E27FC236}">
              <a16:creationId xmlns:a16="http://schemas.microsoft.com/office/drawing/2014/main" id="{230EC5B6-5A16-4D58-BA99-98737A7F1342}"/>
            </a:ext>
          </a:extLst>
        </xdr:cNvPr>
        <xdr:cNvSpPr/>
      </xdr:nvSpPr>
      <xdr:spPr>
        <a:xfrm rot="10800000">
          <a:off x="12791972" y="557477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326075</xdr:colOff>
      <xdr:row>32</xdr:row>
      <xdr:rowOff>1079499</xdr:rowOff>
    </xdr:from>
    <xdr:to>
      <xdr:col>19</xdr:col>
      <xdr:colOff>515936</xdr:colOff>
      <xdr:row>33</xdr:row>
      <xdr:rowOff>264267</xdr:rowOff>
    </xdr:to>
    <xdr:sp macro="" textlink="">
      <xdr:nvSpPr>
        <xdr:cNvPr id="79" name="Isosceles Triangle 78">
          <a:extLst>
            <a:ext uri="{FF2B5EF4-FFF2-40B4-BE49-F238E27FC236}">
              <a16:creationId xmlns:a16="http://schemas.microsoft.com/office/drawing/2014/main" id="{F0D6AB75-DA54-46AA-9B8F-BAF4FE833F1B}"/>
            </a:ext>
          </a:extLst>
        </xdr:cNvPr>
        <xdr:cNvSpPr/>
      </xdr:nvSpPr>
      <xdr:spPr>
        <a:xfrm rot="10800000">
          <a:off x="14256388" y="7596187"/>
          <a:ext cx="189861" cy="28808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33</xdr:row>
      <xdr:rowOff>4977</xdr:rowOff>
    </xdr:from>
    <xdr:to>
      <xdr:col>7</xdr:col>
      <xdr:colOff>493290</xdr:colOff>
      <xdr:row>33</xdr:row>
      <xdr:rowOff>273159</xdr:rowOff>
    </xdr:to>
    <xdr:sp macro="" textlink="">
      <xdr:nvSpPr>
        <xdr:cNvPr id="80" name="Isosceles Triangle 79">
          <a:extLst>
            <a:ext uri="{FF2B5EF4-FFF2-40B4-BE49-F238E27FC236}">
              <a16:creationId xmlns:a16="http://schemas.microsoft.com/office/drawing/2014/main" id="{D65CB1AD-EDAF-436D-A802-C7B51D02EA5D}"/>
            </a:ext>
          </a:extLst>
        </xdr:cNvPr>
        <xdr:cNvSpPr/>
      </xdr:nvSpPr>
      <xdr:spPr>
        <a:xfrm rot="10800000">
          <a:off x="5725162" y="7624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1" name="Isosceles Triangle 80">
          <a:extLst>
            <a:ext uri="{FF2B5EF4-FFF2-40B4-BE49-F238E27FC236}">
              <a16:creationId xmlns:a16="http://schemas.microsoft.com/office/drawing/2014/main" id="{82F88D8A-2B9C-4E45-A266-81AD5F386F8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33</xdr:row>
      <xdr:rowOff>6882</xdr:rowOff>
    </xdr:from>
    <xdr:to>
      <xdr:col>9</xdr:col>
      <xdr:colOff>472124</xdr:colOff>
      <xdr:row>33</xdr:row>
      <xdr:rowOff>275064</xdr:rowOff>
    </xdr:to>
    <xdr:sp macro="" textlink="">
      <xdr:nvSpPr>
        <xdr:cNvPr id="82" name="Isosceles Triangle 81">
          <a:extLst>
            <a:ext uri="{FF2B5EF4-FFF2-40B4-BE49-F238E27FC236}">
              <a16:creationId xmlns:a16="http://schemas.microsoft.com/office/drawing/2014/main" id="{82BD71D4-E0E3-47DD-B043-AF1A00D22548}"/>
            </a:ext>
          </a:extLst>
        </xdr:cNvPr>
        <xdr:cNvSpPr/>
      </xdr:nvSpPr>
      <xdr:spPr>
        <a:xfrm rot="10800000">
          <a:off x="7029558" y="7626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3" name="Isosceles Triangle 82">
          <a:extLst>
            <a:ext uri="{FF2B5EF4-FFF2-40B4-BE49-F238E27FC236}">
              <a16:creationId xmlns:a16="http://schemas.microsoft.com/office/drawing/2014/main" id="{A94F9C1A-25F0-4D3F-9FA2-3C92F34B5D24}"/>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33</xdr:row>
      <xdr:rowOff>8787</xdr:rowOff>
    </xdr:from>
    <xdr:to>
      <xdr:col>11</xdr:col>
      <xdr:colOff>497100</xdr:colOff>
      <xdr:row>33</xdr:row>
      <xdr:rowOff>276969</xdr:rowOff>
    </xdr:to>
    <xdr:sp macro="" textlink="">
      <xdr:nvSpPr>
        <xdr:cNvPr id="84" name="Isosceles Triangle 83">
          <a:extLst>
            <a:ext uri="{FF2B5EF4-FFF2-40B4-BE49-F238E27FC236}">
              <a16:creationId xmlns:a16="http://schemas.microsoft.com/office/drawing/2014/main" id="{6608744F-5F4F-4999-B41A-F4781F121135}"/>
            </a:ext>
          </a:extLst>
        </xdr:cNvPr>
        <xdr:cNvSpPr/>
      </xdr:nvSpPr>
      <xdr:spPr>
        <a:xfrm rot="10800000">
          <a:off x="8483284" y="7628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33</xdr:row>
      <xdr:rowOff>108</xdr:rowOff>
    </xdr:from>
    <xdr:to>
      <xdr:col>13</xdr:col>
      <xdr:colOff>486517</xdr:colOff>
      <xdr:row>33</xdr:row>
      <xdr:rowOff>268290</xdr:rowOff>
    </xdr:to>
    <xdr:sp macro="" textlink="">
      <xdr:nvSpPr>
        <xdr:cNvPr id="85" name="Isosceles Triangle 84">
          <a:extLst>
            <a:ext uri="{FF2B5EF4-FFF2-40B4-BE49-F238E27FC236}">
              <a16:creationId xmlns:a16="http://schemas.microsoft.com/office/drawing/2014/main" id="{0ACAA9A4-39E6-46A3-A3B9-83E9AD551B9D}"/>
            </a:ext>
          </a:extLst>
        </xdr:cNvPr>
        <xdr:cNvSpPr/>
      </xdr:nvSpPr>
      <xdr:spPr>
        <a:xfrm rot="10800000">
          <a:off x="9822076" y="7620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647068</xdr:colOff>
      <xdr:row>32</xdr:row>
      <xdr:rowOff>1063732</xdr:rowOff>
    </xdr:from>
    <xdr:to>
      <xdr:col>15</xdr:col>
      <xdr:colOff>836509</xdr:colOff>
      <xdr:row>33</xdr:row>
      <xdr:rowOff>228602</xdr:rowOff>
    </xdr:to>
    <xdr:sp macro="" textlink="">
      <xdr:nvSpPr>
        <xdr:cNvPr id="86" name="Isosceles Triangle 85">
          <a:extLst>
            <a:ext uri="{FF2B5EF4-FFF2-40B4-BE49-F238E27FC236}">
              <a16:creationId xmlns:a16="http://schemas.microsoft.com/office/drawing/2014/main" id="{B266ED69-E9FE-4526-A5DA-2DCD3E1F1BF1}"/>
            </a:ext>
          </a:extLst>
        </xdr:cNvPr>
        <xdr:cNvSpPr/>
      </xdr:nvSpPr>
      <xdr:spPr>
        <a:xfrm rot="10800000">
          <a:off x="11569068" y="758042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33</xdr:row>
      <xdr:rowOff>4764</xdr:rowOff>
    </xdr:from>
    <xdr:to>
      <xdr:col>17</xdr:col>
      <xdr:colOff>528005</xdr:colOff>
      <xdr:row>33</xdr:row>
      <xdr:rowOff>274851</xdr:rowOff>
    </xdr:to>
    <xdr:sp macro="" textlink="">
      <xdr:nvSpPr>
        <xdr:cNvPr id="87" name="Isosceles Triangle 86">
          <a:extLst>
            <a:ext uri="{FF2B5EF4-FFF2-40B4-BE49-F238E27FC236}">
              <a16:creationId xmlns:a16="http://schemas.microsoft.com/office/drawing/2014/main" id="{A5E89990-5966-4A05-8915-B320C29D4119}"/>
            </a:ext>
          </a:extLst>
        </xdr:cNvPr>
        <xdr:cNvSpPr/>
      </xdr:nvSpPr>
      <xdr:spPr>
        <a:xfrm rot="10800000">
          <a:off x="12800439" y="7624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300464</xdr:colOff>
      <xdr:row>45</xdr:row>
      <xdr:rowOff>1077913</xdr:rowOff>
    </xdr:from>
    <xdr:to>
      <xdr:col>17</xdr:col>
      <xdr:colOff>489905</xdr:colOff>
      <xdr:row>46</xdr:row>
      <xdr:rowOff>244688</xdr:rowOff>
    </xdr:to>
    <xdr:sp macro="" textlink="">
      <xdr:nvSpPr>
        <xdr:cNvPr id="90" name="Isosceles Triangle 89">
          <a:extLst>
            <a:ext uri="{FF2B5EF4-FFF2-40B4-BE49-F238E27FC236}">
              <a16:creationId xmlns:a16="http://schemas.microsoft.com/office/drawing/2014/main" id="{1B735D4D-31F4-4543-A9CD-EEC412C3A83F}"/>
            </a:ext>
          </a:extLst>
        </xdr:cNvPr>
        <xdr:cNvSpPr/>
      </xdr:nvSpPr>
      <xdr:spPr>
        <a:xfrm rot="10800000">
          <a:off x="12762339" y="1656397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275064</xdr:colOff>
      <xdr:row>58</xdr:row>
      <xdr:rowOff>1100139</xdr:rowOff>
    </xdr:from>
    <xdr:to>
      <xdr:col>19</xdr:col>
      <xdr:colOff>464505</xdr:colOff>
      <xdr:row>59</xdr:row>
      <xdr:rowOff>266913</xdr:rowOff>
    </xdr:to>
    <xdr:sp macro="" textlink="">
      <xdr:nvSpPr>
        <xdr:cNvPr id="92" name="Isosceles Triangle 91">
          <a:extLst>
            <a:ext uri="{FF2B5EF4-FFF2-40B4-BE49-F238E27FC236}">
              <a16:creationId xmlns:a16="http://schemas.microsoft.com/office/drawing/2014/main" id="{097A76FE-644E-C7FE-9467-C032DFC0B755}"/>
            </a:ext>
          </a:extLst>
        </xdr:cNvPr>
        <xdr:cNvSpPr/>
      </xdr:nvSpPr>
      <xdr:spPr>
        <a:xfrm rot="10800000">
          <a:off x="14205377" y="21070889"/>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31750</xdr:colOff>
      <xdr:row>3</xdr:row>
      <xdr:rowOff>84665</xdr:rowOff>
    </xdr:from>
    <xdr:to>
      <xdr:col>19</xdr:col>
      <xdr:colOff>783167</xdr:colOff>
      <xdr:row>5</xdr:row>
      <xdr:rowOff>95249</xdr:rowOff>
    </xdr:to>
    <xdr:sp macro="" textlink="">
      <xdr:nvSpPr>
        <xdr:cNvPr id="18" name="TextBox 17">
          <a:extLst>
            <a:ext uri="{FF2B5EF4-FFF2-40B4-BE49-F238E27FC236}">
              <a16:creationId xmlns:a16="http://schemas.microsoft.com/office/drawing/2014/main" id="{E9BF7FA7-215C-0345-FC11-9143A3A7CC19}"/>
            </a:ext>
          </a:extLst>
        </xdr:cNvPr>
        <xdr:cNvSpPr txBox="1"/>
      </xdr:nvSpPr>
      <xdr:spPr>
        <a:xfrm>
          <a:off x="5450417" y="1185332"/>
          <a:ext cx="9271000" cy="370417"/>
        </a:xfrm>
        <a:prstGeom prst="rect">
          <a:avLst/>
        </a:prstGeom>
        <a:solidFill>
          <a:srgbClr val="ABFFAB"/>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800" b="1"/>
            <a:t>Instruction: </a:t>
          </a:r>
          <a:r>
            <a:rPr lang="en-US" sz="1800" b="0"/>
            <a:t>Edit</a:t>
          </a:r>
          <a:r>
            <a:rPr lang="en-US" sz="1800"/>
            <a:t> race/ethnicity groups as needed in row 8</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101600</xdr:rowOff>
    </xdr:from>
    <xdr:to>
      <xdr:col>4</xdr:col>
      <xdr:colOff>323850</xdr:colOff>
      <xdr:row>4</xdr:row>
      <xdr:rowOff>133350</xdr:rowOff>
    </xdr:to>
    <xdr:sp macro="" textlink="">
      <xdr:nvSpPr>
        <xdr:cNvPr id="2" name="TextBox 1">
          <a:extLst>
            <a:ext uri="{FF2B5EF4-FFF2-40B4-BE49-F238E27FC236}">
              <a16:creationId xmlns:a16="http://schemas.microsoft.com/office/drawing/2014/main" id="{AE3B1B9B-F909-D40E-83DE-11E2746D6445}"/>
            </a:ext>
          </a:extLst>
        </xdr:cNvPr>
        <xdr:cNvSpPr txBox="1"/>
      </xdr:nvSpPr>
      <xdr:spPr>
        <a:xfrm>
          <a:off x="47625" y="101600"/>
          <a:ext cx="6296025" cy="679450"/>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Figure 1 </a:t>
          </a:r>
          <a:r>
            <a:rPr lang="en-US" sz="1200"/>
            <a:t>shows the Burden of Pedestrian Injury-Related Deaths, Hospitalizations and Emergency Department Visits among state residents. Values</a:t>
          </a:r>
          <a:r>
            <a:rPr lang="en-US" sz="1200" baseline="0"/>
            <a:t> in the table below are calculated in Tabs B and G.</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101599</xdr:rowOff>
    </xdr:from>
    <xdr:to>
      <xdr:col>4</xdr:col>
      <xdr:colOff>247650</xdr:colOff>
      <xdr:row>4</xdr:row>
      <xdr:rowOff>104774</xdr:rowOff>
    </xdr:to>
    <xdr:sp macro="" textlink="">
      <xdr:nvSpPr>
        <xdr:cNvPr id="2" name="TextBox 1">
          <a:extLst>
            <a:ext uri="{FF2B5EF4-FFF2-40B4-BE49-F238E27FC236}">
              <a16:creationId xmlns:a16="http://schemas.microsoft.com/office/drawing/2014/main" id="{CB9C7548-6E6C-4C37-81C7-EEA494DA7FE9}"/>
            </a:ext>
          </a:extLst>
        </xdr:cNvPr>
        <xdr:cNvSpPr txBox="1"/>
      </xdr:nvSpPr>
      <xdr:spPr>
        <a:xfrm>
          <a:off x="47625" y="101599"/>
          <a:ext cx="6219825" cy="650875"/>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Optional Figure 2 </a:t>
          </a:r>
          <a:r>
            <a:rPr lang="en-US" sz="1200"/>
            <a:t>shows the Burden of Pedestrian Injury-Related Deaths, Hospitalizations </a:t>
          </a:r>
          <a:r>
            <a:rPr lang="en-US" sz="1200" b="1" i="1"/>
            <a:t>or</a:t>
          </a:r>
          <a:r>
            <a:rPr lang="en-US" sz="1200"/>
            <a:t> Emergency Department Visits among state Residents. Values</a:t>
          </a:r>
          <a:r>
            <a:rPr lang="en-US" sz="1200" baseline="0"/>
            <a:t> in the table below are calculated in Tabs C, D, E, F, and G.</a:t>
          </a:r>
          <a:endParaRPr lang="en-US"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114299</xdr:rowOff>
    </xdr:from>
    <xdr:to>
      <xdr:col>3</xdr:col>
      <xdr:colOff>514350</xdr:colOff>
      <xdr:row>5</xdr:row>
      <xdr:rowOff>133349</xdr:rowOff>
    </xdr:to>
    <xdr:sp macro="" textlink="">
      <xdr:nvSpPr>
        <xdr:cNvPr id="2" name="TextBox 1">
          <a:extLst>
            <a:ext uri="{FF2B5EF4-FFF2-40B4-BE49-F238E27FC236}">
              <a16:creationId xmlns:a16="http://schemas.microsoft.com/office/drawing/2014/main" id="{FA4D934A-E334-4504-8A1D-FD6B59DB79AA}"/>
            </a:ext>
          </a:extLst>
        </xdr:cNvPr>
        <xdr:cNvSpPr txBox="1"/>
      </xdr:nvSpPr>
      <xdr:spPr>
        <a:xfrm>
          <a:off x="19050" y="114299"/>
          <a:ext cx="5972175" cy="828675"/>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3 </a:t>
          </a:r>
          <a:r>
            <a:rPr lang="en-US" sz="1400"/>
            <a:t>shows the</a:t>
          </a:r>
          <a:r>
            <a:rPr lang="en-US" sz="1400" baseline="0"/>
            <a:t> age-adjusted rate per 100,000 of pedestrian injury deaths, hospitalizations, </a:t>
          </a:r>
          <a:r>
            <a:rPr lang="en-US" sz="1400" b="1" i="1" baseline="0"/>
            <a:t>or</a:t>
          </a:r>
          <a:r>
            <a:rPr lang="en-US" sz="1400" b="0" i="0" baseline="0"/>
            <a:t> ED visits by age group and rurality</a:t>
          </a:r>
          <a:r>
            <a:rPr lang="en-US" sz="1400"/>
            <a:t>. Values</a:t>
          </a:r>
          <a:r>
            <a:rPr lang="en-US" sz="1400" baseline="0"/>
            <a:t> in the table below are calculated in Tabs C, D, E, F, and G.</a:t>
          </a:r>
          <a:endParaRPr lang="en-US" sz="1400"/>
        </a:p>
      </xdr:txBody>
    </xdr:sp>
    <xdr:clientData/>
  </xdr:twoCellAnchor>
  <xdr:twoCellAnchor>
    <xdr:from>
      <xdr:col>3</xdr:col>
      <xdr:colOff>444500</xdr:colOff>
      <xdr:row>8</xdr:row>
      <xdr:rowOff>66674</xdr:rowOff>
    </xdr:from>
    <xdr:to>
      <xdr:col>13</xdr:col>
      <xdr:colOff>76200</xdr:colOff>
      <xdr:row>27</xdr:row>
      <xdr:rowOff>120650</xdr:rowOff>
    </xdr:to>
    <xdr:graphicFrame macro="">
      <xdr:nvGraphicFramePr>
        <xdr:cNvPr id="3" name="Chart 2">
          <a:extLst>
            <a:ext uri="{FF2B5EF4-FFF2-40B4-BE49-F238E27FC236}">
              <a16:creationId xmlns:a16="http://schemas.microsoft.com/office/drawing/2014/main" id="{2B7DA39F-E75D-D97E-885E-32507C2C47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47624</xdr:colOff>
      <xdr:row>7</xdr:row>
      <xdr:rowOff>139700</xdr:rowOff>
    </xdr:from>
    <xdr:to>
      <xdr:col>0</xdr:col>
      <xdr:colOff>1733549</xdr:colOff>
      <xdr:row>11</xdr:row>
      <xdr:rowOff>104775</xdr:rowOff>
    </xdr:to>
    <xdr:sp macro="" textlink="">
      <xdr:nvSpPr>
        <xdr:cNvPr id="4" name="TextBox 3">
          <a:extLst>
            <a:ext uri="{FF2B5EF4-FFF2-40B4-BE49-F238E27FC236}">
              <a16:creationId xmlns:a16="http://schemas.microsoft.com/office/drawing/2014/main" id="{A073F761-4620-446C-897C-6DBFDD9EF5FC}"/>
            </a:ext>
          </a:extLst>
        </xdr:cNvPr>
        <xdr:cNvSpPr txBox="1"/>
      </xdr:nvSpPr>
      <xdr:spPr>
        <a:xfrm>
          <a:off x="47624" y="1273175"/>
          <a:ext cx="1685925" cy="6127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age </a:t>
          </a:r>
          <a:r>
            <a:rPr lang="en-US" sz="1100" b="0" baseline="0"/>
            <a:t>groups in the purple rows as needed</a:t>
          </a:r>
          <a:endParaRPr lang="en-US" sz="1100" b="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101601</xdr:colOff>
      <xdr:row>0</xdr:row>
      <xdr:rowOff>146049</xdr:rowOff>
    </xdr:from>
    <xdr:to>
      <xdr:col>6</xdr:col>
      <xdr:colOff>120650</xdr:colOff>
      <xdr:row>5</xdr:row>
      <xdr:rowOff>123825</xdr:rowOff>
    </xdr:to>
    <xdr:sp macro="" textlink="">
      <xdr:nvSpPr>
        <xdr:cNvPr id="2" name="TextBox 1">
          <a:extLst>
            <a:ext uri="{FF2B5EF4-FFF2-40B4-BE49-F238E27FC236}">
              <a16:creationId xmlns:a16="http://schemas.microsoft.com/office/drawing/2014/main" id="{D98A2C6F-7627-41FE-961D-29E71E72AB06}"/>
            </a:ext>
          </a:extLst>
        </xdr:cNvPr>
        <xdr:cNvSpPr txBox="1"/>
      </xdr:nvSpPr>
      <xdr:spPr>
        <a:xfrm>
          <a:off x="101601" y="146049"/>
          <a:ext cx="7886699" cy="787401"/>
        </a:xfrm>
        <a:prstGeom prst="rect">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Figure 4 </a:t>
          </a:r>
          <a:r>
            <a:rPr lang="en-US" sz="1400"/>
            <a:t>shows the</a:t>
          </a:r>
          <a:r>
            <a:rPr lang="en-US" sz="1400" baseline="0"/>
            <a:t> age-adjusted rate per 100,000 of pedestrian injury deaths, hospitalizations, </a:t>
          </a:r>
          <a:r>
            <a:rPr lang="en-US" sz="1400" b="1" i="1" baseline="0"/>
            <a:t>or</a:t>
          </a:r>
          <a:r>
            <a:rPr lang="en-US" sz="1400" b="0" i="0" baseline="0"/>
            <a:t> ED visits by race/ethnicity</a:t>
          </a:r>
          <a:r>
            <a:rPr lang="en-US" sz="1400"/>
            <a:t>. Values</a:t>
          </a:r>
          <a:r>
            <a:rPr lang="en-US" sz="1400" baseline="0"/>
            <a:t> in the table below are calculated in Tabs D, E, F, G, and H. </a:t>
          </a:r>
        </a:p>
        <a:p>
          <a:endParaRPr lang="en-US" sz="1400" baseline="0"/>
        </a:p>
      </xdr:txBody>
    </xdr:sp>
    <xdr:clientData/>
  </xdr:twoCellAnchor>
  <xdr:twoCellAnchor>
    <xdr:from>
      <xdr:col>4</xdr:col>
      <xdr:colOff>431798</xdr:colOff>
      <xdr:row>10</xdr:row>
      <xdr:rowOff>0</xdr:rowOff>
    </xdr:from>
    <xdr:to>
      <xdr:col>14</xdr:col>
      <xdr:colOff>320675</xdr:colOff>
      <xdr:row>23</xdr:row>
      <xdr:rowOff>123825</xdr:rowOff>
    </xdr:to>
    <xdr:graphicFrame macro="">
      <xdr:nvGraphicFramePr>
        <xdr:cNvPr id="3" name="Chart 2">
          <a:extLst>
            <a:ext uri="{FF2B5EF4-FFF2-40B4-BE49-F238E27FC236}">
              <a16:creationId xmlns:a16="http://schemas.microsoft.com/office/drawing/2014/main" id="{DC5EF635-5B91-511D-91D1-43FAC8CFCA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53975</xdr:colOff>
      <xdr:row>26</xdr:row>
      <xdr:rowOff>34927</xdr:rowOff>
    </xdr:from>
    <xdr:to>
      <xdr:col>3</xdr:col>
      <xdr:colOff>38100</xdr:colOff>
      <xdr:row>30</xdr:row>
      <xdr:rowOff>161926</xdr:rowOff>
    </xdr:to>
    <xdr:sp macro="" textlink="">
      <xdr:nvSpPr>
        <xdr:cNvPr id="4" name="TextBox 3">
          <a:extLst>
            <a:ext uri="{FF2B5EF4-FFF2-40B4-BE49-F238E27FC236}">
              <a16:creationId xmlns:a16="http://schemas.microsoft.com/office/drawing/2014/main" id="{EF997B6C-156E-C49F-D644-F56BE6B52B49}"/>
            </a:ext>
          </a:extLst>
        </xdr:cNvPr>
        <xdr:cNvSpPr txBox="1"/>
      </xdr:nvSpPr>
      <xdr:spPr>
        <a:xfrm>
          <a:off x="3530600" y="4987927"/>
          <a:ext cx="1974850" cy="850899"/>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a:t>Copy and paste data from the table above into the orange rows to generate the graph for Figure 3</a:t>
          </a:r>
        </a:p>
      </xdr:txBody>
    </xdr:sp>
    <xdr:clientData/>
  </xdr:twoCellAnchor>
  <xdr:twoCellAnchor>
    <xdr:from>
      <xdr:col>0</xdr:col>
      <xdr:colOff>25400</xdr:colOff>
      <xdr:row>9</xdr:row>
      <xdr:rowOff>152400</xdr:rowOff>
    </xdr:from>
    <xdr:to>
      <xdr:col>0</xdr:col>
      <xdr:colOff>1466850</xdr:colOff>
      <xdr:row>14</xdr:row>
      <xdr:rowOff>171450</xdr:rowOff>
    </xdr:to>
    <xdr:sp macro="" textlink="">
      <xdr:nvSpPr>
        <xdr:cNvPr id="7" name="TextBox 6">
          <a:extLst>
            <a:ext uri="{FF2B5EF4-FFF2-40B4-BE49-F238E27FC236}">
              <a16:creationId xmlns:a16="http://schemas.microsoft.com/office/drawing/2014/main" id="{9F39D15C-A583-4FE6-B563-AD456F6A062D}"/>
            </a:ext>
          </a:extLst>
        </xdr:cNvPr>
        <xdr:cNvSpPr txBox="1"/>
      </xdr:nvSpPr>
      <xdr:spPr>
        <a:xfrm>
          <a:off x="25400" y="1609725"/>
          <a:ext cx="1441450" cy="828675"/>
        </a:xfrm>
        <a:prstGeom prst="rect">
          <a:avLst/>
        </a:prstGeom>
        <a:solidFill>
          <a:schemeClr val="accent4">
            <a:lumMod val="40000"/>
            <a:lumOff val="60000"/>
          </a:schemeClr>
        </a:solidFill>
        <a:ln w="952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 </a:t>
          </a:r>
          <a:r>
            <a:rPr lang="en-US" sz="1100" b="0"/>
            <a:t>Edit the race/ethnicity</a:t>
          </a:r>
          <a:r>
            <a:rPr lang="en-US" sz="1100" b="0" baseline="0"/>
            <a:t> groups in the purple rows as needed</a:t>
          </a:r>
          <a:endParaRPr lang="en-US" sz="1100" b="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xdr:row>
      <xdr:rowOff>133350</xdr:rowOff>
    </xdr:from>
    <xdr:to>
      <xdr:col>7</xdr:col>
      <xdr:colOff>584199</xdr:colOff>
      <xdr:row>9</xdr:row>
      <xdr:rowOff>114300</xdr:rowOff>
    </xdr:to>
    <xdr:sp macro="" textlink="">
      <xdr:nvSpPr>
        <xdr:cNvPr id="2" name="TextBox 1">
          <a:extLst>
            <a:ext uri="{FF2B5EF4-FFF2-40B4-BE49-F238E27FC236}">
              <a16:creationId xmlns:a16="http://schemas.microsoft.com/office/drawing/2014/main" id="{FA9DB31D-EB86-1C0E-D3EF-BA3283F96290}"/>
            </a:ext>
          </a:extLst>
        </xdr:cNvPr>
        <xdr:cNvSpPr txBox="1"/>
      </xdr:nvSpPr>
      <xdr:spPr>
        <a:xfrm>
          <a:off x="0" y="1266825"/>
          <a:ext cx="5880099"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Instruction: </a:t>
          </a:r>
          <a:r>
            <a:rPr lang="en-US" sz="1200" b="0"/>
            <a:t>Use the data in this table to fill the</a:t>
          </a:r>
          <a:r>
            <a:rPr lang="en-US" sz="1200" b="1">
              <a:solidFill>
                <a:srgbClr val="7030A0"/>
              </a:solidFill>
            </a:rPr>
            <a:t> "Impact and Magnitude" </a:t>
          </a:r>
          <a:r>
            <a:rPr lang="en-US" sz="1200" b="0"/>
            <a:t>section of the SER</a:t>
          </a:r>
          <a:endParaRPr lang="en-US" sz="1200" b="1"/>
        </a:p>
      </xdr:txBody>
    </xdr:sp>
    <xdr:clientData/>
  </xdr:twoCellAnchor>
  <xdr:twoCellAnchor>
    <xdr:from>
      <xdr:col>0</xdr:col>
      <xdr:colOff>0</xdr:colOff>
      <xdr:row>18</xdr:row>
      <xdr:rowOff>9526</xdr:rowOff>
    </xdr:from>
    <xdr:to>
      <xdr:col>6</xdr:col>
      <xdr:colOff>107950</xdr:colOff>
      <xdr:row>29</xdr:row>
      <xdr:rowOff>38100</xdr:rowOff>
    </xdr:to>
    <xdr:sp macro="" textlink="">
      <xdr:nvSpPr>
        <xdr:cNvPr id="3" name="TextBox 2">
          <a:extLst>
            <a:ext uri="{FF2B5EF4-FFF2-40B4-BE49-F238E27FC236}">
              <a16:creationId xmlns:a16="http://schemas.microsoft.com/office/drawing/2014/main" id="{8F84DD15-F892-46A9-8BE2-17F8BD973F2E}"/>
            </a:ext>
          </a:extLst>
        </xdr:cNvPr>
        <xdr:cNvSpPr txBox="1"/>
      </xdr:nvSpPr>
      <xdr:spPr>
        <a:xfrm>
          <a:off x="0" y="3971926"/>
          <a:ext cx="4518025" cy="1809749"/>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200" i="1" baseline="0">
              <a:solidFill>
                <a:schemeClr val="bg1">
                  <a:lumMod val="95000"/>
                </a:schemeClr>
              </a:solidFill>
            </a:rPr>
            <a:t> </a:t>
          </a:r>
          <a:r>
            <a:rPr lang="en-US" sz="1200" i="1">
              <a:solidFill>
                <a:schemeClr val="bg1">
                  <a:lumMod val="95000"/>
                </a:schemeClr>
              </a:solidFill>
            </a:rPr>
            <a:t>Please</a:t>
          </a:r>
          <a:r>
            <a:rPr lang="en-US" sz="1200" i="1" baseline="0">
              <a:solidFill>
                <a:schemeClr val="bg1">
                  <a:lumMod val="95000"/>
                </a:schemeClr>
              </a:solidFill>
            </a:rPr>
            <a:t> ensure your PDF editor is up to date to fill out the SER form. Refer to the demo recording from CSTE for additional guidance on filling in the SER form.</a:t>
          </a:r>
          <a:endParaRPr lang="en-US" sz="1200" i="1">
            <a:solidFill>
              <a:schemeClr val="bg1">
                <a:lumMod val="95000"/>
              </a:schemeClr>
            </a:solidFill>
          </a:endParaRPr>
        </a:p>
        <a:p>
          <a:endParaRPr lang="en-US" sz="1200" i="1" baseline="0">
            <a:solidFill>
              <a:schemeClr val="bg1">
                <a:lumMod val="95000"/>
              </a:schemeClr>
            </a:solidFill>
          </a:endParaRPr>
        </a:p>
        <a:p>
          <a:endParaRPr lang="en-US" sz="1200" i="1" baseline="0">
            <a:solidFill>
              <a:schemeClr val="bg1">
                <a:lumMod val="95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129"/>
  <sheetViews>
    <sheetView tabSelected="1" zoomScale="70" zoomScaleNormal="70" workbookViewId="0">
      <selection activeCell="AD7" sqref="AD7"/>
    </sheetView>
  </sheetViews>
  <sheetFormatPr defaultColWidth="8.5703125" defaultRowHeight="15" x14ac:dyDescent="0.25"/>
  <cols>
    <col min="1" max="1" width="34.85546875" style="4" customWidth="1"/>
    <col min="2" max="2" width="23" style="3" customWidth="1"/>
    <col min="3" max="3" width="50.140625" style="2" customWidth="1"/>
    <col min="4" max="16384" width="8.5703125" style="1"/>
  </cols>
  <sheetData>
    <row r="1" spans="1:27" s="209" customFormat="1" ht="26.1" customHeight="1" x14ac:dyDescent="0.35">
      <c r="A1" s="207" t="s">
        <v>83</v>
      </c>
      <c r="B1" s="208"/>
      <c r="C1" s="208"/>
      <c r="D1" s="208"/>
      <c r="E1" s="208"/>
      <c r="F1" s="208"/>
      <c r="G1" s="208"/>
      <c r="H1" s="208"/>
    </row>
    <row r="2" spans="1:27" ht="24.95" customHeight="1" x14ac:dyDescent="0.35">
      <c r="A2" s="212" t="s">
        <v>84</v>
      </c>
      <c r="B2" s="210"/>
      <c r="C2" s="210"/>
      <c r="D2" s="211"/>
      <c r="E2" s="211"/>
      <c r="F2" s="211"/>
      <c r="G2" s="211"/>
      <c r="H2" s="211"/>
    </row>
    <row r="6" spans="1:27" ht="139.5" customHeight="1" x14ac:dyDescent="0.25"/>
    <row r="7" spans="1:27" ht="102" customHeight="1" thickBot="1" x14ac:dyDescent="0.45">
      <c r="A7" s="7" t="s">
        <v>0</v>
      </c>
      <c r="B7" s="8"/>
      <c r="C7" s="15"/>
      <c r="F7" s="9" t="s">
        <v>1</v>
      </c>
      <c r="G7" s="10"/>
      <c r="H7" s="10"/>
      <c r="I7" s="10"/>
      <c r="J7" s="10"/>
      <c r="K7" s="10"/>
      <c r="L7" s="10"/>
      <c r="M7" s="10"/>
      <c r="N7" s="10"/>
      <c r="O7" s="10"/>
      <c r="P7" s="10"/>
      <c r="Q7" s="10"/>
      <c r="T7" s="11" t="s">
        <v>2</v>
      </c>
      <c r="U7" s="12"/>
      <c r="V7" s="12"/>
      <c r="W7" s="12"/>
      <c r="X7" s="12"/>
      <c r="Y7" s="12"/>
      <c r="Z7" s="12"/>
      <c r="AA7" s="12"/>
    </row>
    <row r="8" spans="1:27" ht="15.75" thickBot="1" x14ac:dyDescent="0.3">
      <c r="A8" s="13" t="s">
        <v>3</v>
      </c>
      <c r="B8" s="19" t="s">
        <v>4</v>
      </c>
      <c r="C8" s="20" t="s">
        <v>5</v>
      </c>
    </row>
    <row r="9" spans="1:27" ht="15" customHeight="1" x14ac:dyDescent="0.25">
      <c r="A9" s="217" t="s">
        <v>106</v>
      </c>
      <c r="B9" s="218"/>
      <c r="C9" s="219"/>
      <c r="F9" s="14"/>
    </row>
    <row r="10" spans="1:27" ht="27.95" customHeight="1" x14ac:dyDescent="0.2">
      <c r="A10" s="220"/>
      <c r="B10" s="220"/>
      <c r="C10" s="221"/>
    </row>
    <row r="11" spans="1:27" x14ac:dyDescent="0.25">
      <c r="A11" s="225"/>
      <c r="B11" s="6"/>
      <c r="C11" s="5"/>
    </row>
    <row r="12" spans="1:27" x14ac:dyDescent="0.25">
      <c r="A12" s="225"/>
      <c r="B12" s="17"/>
      <c r="C12" s="16"/>
    </row>
    <row r="13" spans="1:27" x14ac:dyDescent="0.25">
      <c r="A13" s="225"/>
      <c r="B13" s="17"/>
      <c r="C13" s="16"/>
    </row>
    <row r="14" spans="1:27" x14ac:dyDescent="0.25">
      <c r="A14" s="225"/>
      <c r="B14" s="17"/>
      <c r="C14" s="16"/>
    </row>
    <row r="15" spans="1:27" x14ac:dyDescent="0.25">
      <c r="A15" s="225"/>
      <c r="B15" s="17"/>
      <c r="C15" s="16"/>
    </row>
    <row r="16" spans="1:27" x14ac:dyDescent="0.25">
      <c r="A16" s="225"/>
      <c r="B16" s="17"/>
      <c r="C16" s="16"/>
    </row>
    <row r="17" spans="1:3" x14ac:dyDescent="0.25">
      <c r="A17" s="225"/>
      <c r="B17" s="17"/>
      <c r="C17" s="16"/>
    </row>
    <row r="18" spans="1:3" ht="45.75" customHeight="1" x14ac:dyDescent="0.25">
      <c r="A18" s="225"/>
      <c r="B18" s="17"/>
      <c r="C18" s="18"/>
    </row>
    <row r="19" spans="1:3" x14ac:dyDescent="0.25">
      <c r="A19" s="226"/>
      <c r="B19" s="17"/>
      <c r="C19" s="16"/>
    </row>
    <row r="20" spans="1:3" x14ac:dyDescent="0.25">
      <c r="A20" s="227"/>
      <c r="B20" s="21"/>
      <c r="C20" s="22"/>
    </row>
    <row r="21" spans="1:3" x14ac:dyDescent="0.25">
      <c r="A21" s="228"/>
      <c r="B21" s="21"/>
      <c r="C21" s="22"/>
    </row>
    <row r="22" spans="1:3" ht="184.5" customHeight="1" x14ac:dyDescent="0.25">
      <c r="A22" s="228"/>
      <c r="B22" s="23"/>
      <c r="C22" s="24"/>
    </row>
    <row r="23" spans="1:3" x14ac:dyDescent="0.25">
      <c r="A23" s="228"/>
      <c r="B23" s="21"/>
      <c r="C23" s="22"/>
    </row>
    <row r="24" spans="1:3" x14ac:dyDescent="0.25">
      <c r="A24" s="228"/>
      <c r="B24" s="21"/>
      <c r="C24" s="22"/>
    </row>
    <row r="25" spans="1:3" x14ac:dyDescent="0.25">
      <c r="A25" s="228"/>
      <c r="B25" s="21"/>
      <c r="C25" s="22"/>
    </row>
    <row r="26" spans="1:3" x14ac:dyDescent="0.25">
      <c r="A26" s="228"/>
      <c r="B26" s="21"/>
      <c r="C26" s="22"/>
    </row>
    <row r="27" spans="1:3" x14ac:dyDescent="0.25">
      <c r="A27" s="228"/>
      <c r="B27" s="21"/>
      <c r="C27" s="22"/>
    </row>
    <row r="28" spans="1:3" x14ac:dyDescent="0.25">
      <c r="A28" s="228"/>
      <c r="B28" s="21"/>
      <c r="C28" s="22"/>
    </row>
    <row r="29" spans="1:3" x14ac:dyDescent="0.25">
      <c r="A29" s="228"/>
      <c r="B29" s="21"/>
      <c r="C29" s="22"/>
    </row>
    <row r="30" spans="1:3" x14ac:dyDescent="0.25">
      <c r="A30" s="229"/>
      <c r="B30" s="25"/>
      <c r="C30" s="16"/>
    </row>
    <row r="31" spans="1:3" x14ac:dyDescent="0.25">
      <c r="A31" s="225"/>
      <c r="B31" s="17"/>
      <c r="C31" s="16"/>
    </row>
    <row r="32" spans="1:3" x14ac:dyDescent="0.25">
      <c r="A32" s="225"/>
      <c r="B32" s="17"/>
      <c r="C32" s="16"/>
    </row>
    <row r="33" spans="1:3" x14ac:dyDescent="0.25">
      <c r="A33" s="226"/>
      <c r="B33" s="16"/>
      <c r="C33" s="16"/>
    </row>
    <row r="34" spans="1:3" ht="45.75" customHeight="1" x14ac:dyDescent="0.25">
      <c r="A34" s="230"/>
      <c r="B34" s="22"/>
      <c r="C34" s="22"/>
    </row>
    <row r="35" spans="1:3" x14ac:dyDescent="0.25">
      <c r="A35" s="228"/>
      <c r="B35" s="26"/>
      <c r="C35" s="22"/>
    </row>
    <row r="36" spans="1:3" x14ac:dyDescent="0.25">
      <c r="A36" s="228"/>
      <c r="B36" s="26"/>
      <c r="C36" s="22"/>
    </row>
    <row r="37" spans="1:3" x14ac:dyDescent="0.25">
      <c r="A37" s="228"/>
      <c r="B37" s="26"/>
      <c r="C37" s="22"/>
    </row>
    <row r="38" spans="1:3" x14ac:dyDescent="0.25">
      <c r="A38" s="228"/>
      <c r="B38" s="26"/>
      <c r="C38" s="22"/>
    </row>
    <row r="39" spans="1:3" x14ac:dyDescent="0.25">
      <c r="A39" s="231"/>
      <c r="B39" s="26"/>
      <c r="C39" s="22"/>
    </row>
    <row r="40" spans="1:3" x14ac:dyDescent="0.25">
      <c r="A40" s="229"/>
      <c r="B40" s="17"/>
      <c r="C40" s="16"/>
    </row>
    <row r="41" spans="1:3" ht="73.5" customHeight="1" x14ac:dyDescent="0.25">
      <c r="A41" s="225"/>
      <c r="B41" s="17"/>
      <c r="C41" s="16"/>
    </row>
    <row r="42" spans="1:3" x14ac:dyDescent="0.25">
      <c r="A42" s="225"/>
      <c r="B42" s="17"/>
      <c r="C42" s="16"/>
    </row>
    <row r="43" spans="1:3" x14ac:dyDescent="0.25">
      <c r="A43" s="225"/>
      <c r="B43" s="17"/>
      <c r="C43" s="16"/>
    </row>
    <row r="44" spans="1:3" x14ac:dyDescent="0.25">
      <c r="A44" s="225"/>
      <c r="B44" s="17"/>
      <c r="C44" s="16"/>
    </row>
    <row r="45" spans="1:3" x14ac:dyDescent="0.25">
      <c r="A45" s="225"/>
      <c r="B45" s="17"/>
      <c r="C45" s="16"/>
    </row>
    <row r="46" spans="1:3" x14ac:dyDescent="0.25">
      <c r="A46" s="226"/>
      <c r="B46" s="17"/>
      <c r="C46" s="16"/>
    </row>
    <row r="47" spans="1:3" ht="16.5" customHeight="1" x14ac:dyDescent="0.25">
      <c r="A47" s="229"/>
      <c r="B47" s="16"/>
      <c r="C47" s="17"/>
    </row>
    <row r="48" spans="1:3" x14ac:dyDescent="0.25">
      <c r="A48" s="225"/>
      <c r="B48" s="16"/>
      <c r="C48" s="17"/>
    </row>
    <row r="49" spans="1:3" x14ac:dyDescent="0.25">
      <c r="A49" s="225"/>
      <c r="B49" s="16"/>
      <c r="C49" s="17"/>
    </row>
    <row r="50" spans="1:3" ht="45.75" customHeight="1" x14ac:dyDescent="0.25">
      <c r="A50" s="225"/>
      <c r="B50" s="16"/>
      <c r="C50" s="17"/>
    </row>
    <row r="51" spans="1:3" x14ac:dyDescent="0.25">
      <c r="A51" s="226"/>
      <c r="B51" s="16"/>
      <c r="C51" s="17"/>
    </row>
    <row r="52" spans="1:3" ht="30" x14ac:dyDescent="0.25">
      <c r="A52" s="230" t="s">
        <v>6</v>
      </c>
      <c r="B52" s="22" t="s">
        <v>7</v>
      </c>
      <c r="C52" s="22"/>
    </row>
    <row r="53" spans="1:3" ht="30" x14ac:dyDescent="0.25">
      <c r="A53" s="228"/>
      <c r="B53" s="22" t="s">
        <v>8</v>
      </c>
      <c r="C53" s="22"/>
    </row>
    <row r="54" spans="1:3" ht="30" x14ac:dyDescent="0.25">
      <c r="A54" s="228"/>
      <c r="B54" s="27" t="s">
        <v>9</v>
      </c>
      <c r="C54" s="22"/>
    </row>
    <row r="55" spans="1:3" ht="45" x14ac:dyDescent="0.25">
      <c r="A55" s="228"/>
      <c r="B55" s="27" t="s">
        <v>10</v>
      </c>
      <c r="C55" s="22"/>
    </row>
    <row r="56" spans="1:3" ht="30" x14ac:dyDescent="0.25">
      <c r="A56" s="231"/>
      <c r="B56" s="27" t="s">
        <v>11</v>
      </c>
      <c r="C56" s="22"/>
    </row>
    <row r="57" spans="1:3" ht="87.6" customHeight="1" x14ac:dyDescent="0.2">
      <c r="A57" s="214" t="s">
        <v>107</v>
      </c>
      <c r="B57" s="215"/>
      <c r="C57" s="216"/>
    </row>
    <row r="58" spans="1:3" ht="14.45" customHeight="1" x14ac:dyDescent="0.25">
      <c r="A58" s="222"/>
      <c r="B58" s="17"/>
      <c r="C58" s="16"/>
    </row>
    <row r="59" spans="1:3" ht="14.45" customHeight="1" x14ac:dyDescent="0.25">
      <c r="A59" s="223"/>
      <c r="B59" s="17"/>
      <c r="C59" s="16"/>
    </row>
    <row r="60" spans="1:3" ht="87" customHeight="1" x14ac:dyDescent="0.25">
      <c r="A60" s="223"/>
      <c r="B60" s="17"/>
      <c r="C60" s="16"/>
    </row>
    <row r="61" spans="1:3" ht="14.45" customHeight="1" x14ac:dyDescent="0.25">
      <c r="A61" s="223"/>
      <c r="B61" s="17"/>
      <c r="C61" s="16"/>
    </row>
    <row r="62" spans="1:3" ht="14.45" customHeight="1" x14ac:dyDescent="0.25">
      <c r="A62" s="223"/>
      <c r="B62" s="17"/>
      <c r="C62" s="16"/>
    </row>
    <row r="63" spans="1:3" ht="14.45" customHeight="1" x14ac:dyDescent="0.25">
      <c r="A63" s="223"/>
      <c r="B63" s="17"/>
      <c r="C63" s="16"/>
    </row>
    <row r="64" spans="1:3" ht="14.45" customHeight="1" x14ac:dyDescent="0.25">
      <c r="A64" s="223"/>
      <c r="B64" s="17"/>
      <c r="C64" s="16"/>
    </row>
    <row r="65" spans="1:3" ht="43.5" customHeight="1" x14ac:dyDescent="0.25">
      <c r="A65" s="223"/>
      <c r="B65" s="17"/>
      <c r="C65" s="16"/>
    </row>
    <row r="66" spans="1:3" ht="14.45" customHeight="1" x14ac:dyDescent="0.25">
      <c r="A66" s="223"/>
      <c r="B66" s="17"/>
      <c r="C66" s="16"/>
    </row>
    <row r="67" spans="1:3" ht="14.45" customHeight="1" x14ac:dyDescent="0.25">
      <c r="A67" s="223"/>
      <c r="B67" s="17"/>
      <c r="C67" s="16"/>
    </row>
    <row r="68" spans="1:3" ht="14.45" customHeight="1" x14ac:dyDescent="0.25">
      <c r="A68" s="223"/>
      <c r="B68" s="17"/>
      <c r="C68" s="16"/>
    </row>
    <row r="69" spans="1:3" ht="14.45" customHeight="1" x14ac:dyDescent="0.25">
      <c r="A69" s="223"/>
      <c r="B69" s="17"/>
      <c r="C69" s="16"/>
    </row>
    <row r="70" spans="1:3" ht="14.45" customHeight="1" x14ac:dyDescent="0.25">
      <c r="A70" s="223"/>
      <c r="B70" s="17"/>
      <c r="C70" s="16"/>
    </row>
    <row r="71" spans="1:3" ht="14.45" customHeight="1" x14ac:dyDescent="0.25">
      <c r="A71" s="223"/>
      <c r="B71" s="17"/>
      <c r="C71" s="16"/>
    </row>
    <row r="72" spans="1:3" ht="14.45" customHeight="1" x14ac:dyDescent="0.25">
      <c r="A72" s="224"/>
      <c r="B72" s="17"/>
      <c r="C72" s="16"/>
    </row>
    <row r="73" spans="1:3" x14ac:dyDescent="0.25">
      <c r="A73" s="232"/>
      <c r="B73" s="17"/>
      <c r="C73" s="16"/>
    </row>
    <row r="74" spans="1:3" x14ac:dyDescent="0.25">
      <c r="A74" s="225"/>
      <c r="B74" s="17"/>
      <c r="C74" s="16"/>
    </row>
    <row r="75" spans="1:3" x14ac:dyDescent="0.25">
      <c r="A75" s="225"/>
      <c r="B75" s="17"/>
      <c r="C75" s="16"/>
    </row>
    <row r="76" spans="1:3" x14ac:dyDescent="0.25">
      <c r="A76" s="226"/>
      <c r="B76" s="17"/>
      <c r="C76" s="16"/>
    </row>
    <row r="77" spans="1:3" x14ac:dyDescent="0.25">
      <c r="A77" s="233"/>
      <c r="B77" s="22"/>
      <c r="C77" s="22"/>
    </row>
    <row r="78" spans="1:3" x14ac:dyDescent="0.25">
      <c r="A78" s="234"/>
      <c r="B78" s="26"/>
      <c r="C78" s="22"/>
    </row>
    <row r="79" spans="1:3" x14ac:dyDescent="0.25">
      <c r="A79" s="234"/>
      <c r="B79" s="26"/>
      <c r="C79" s="22"/>
    </row>
    <row r="80" spans="1:3" x14ac:dyDescent="0.25">
      <c r="A80" s="234"/>
      <c r="B80" s="26"/>
      <c r="C80" s="22"/>
    </row>
    <row r="81" spans="1:3" x14ac:dyDescent="0.25">
      <c r="A81" s="234"/>
      <c r="B81" s="26"/>
      <c r="C81" s="22"/>
    </row>
    <row r="82" spans="1:3" x14ac:dyDescent="0.25">
      <c r="A82" s="234"/>
      <c r="B82" s="26"/>
      <c r="C82" s="22"/>
    </row>
    <row r="83" spans="1:3" x14ac:dyDescent="0.25">
      <c r="A83" s="222"/>
      <c r="B83" s="17"/>
      <c r="C83" s="16"/>
    </row>
    <row r="84" spans="1:3" x14ac:dyDescent="0.25">
      <c r="A84" s="223"/>
      <c r="B84" s="17"/>
      <c r="C84" s="16"/>
    </row>
    <row r="85" spans="1:3" x14ac:dyDescent="0.25">
      <c r="A85" s="223"/>
      <c r="B85" s="17"/>
      <c r="C85" s="16"/>
    </row>
    <row r="86" spans="1:3" x14ac:dyDescent="0.25">
      <c r="A86" s="223"/>
      <c r="B86" s="17"/>
      <c r="C86" s="16"/>
    </row>
    <row r="87" spans="1:3" x14ac:dyDescent="0.25">
      <c r="A87" s="223"/>
      <c r="B87" s="17"/>
      <c r="C87" s="16"/>
    </row>
    <row r="88" spans="1:3" x14ac:dyDescent="0.25">
      <c r="A88" s="223"/>
      <c r="B88" s="17"/>
      <c r="C88" s="16"/>
    </row>
    <row r="89" spans="1:3" x14ac:dyDescent="0.25">
      <c r="A89" s="224"/>
      <c r="B89" s="17"/>
      <c r="C89" s="16"/>
    </row>
    <row r="90" spans="1:3" ht="14.25" customHeight="1" x14ac:dyDescent="0.25">
      <c r="A90" s="232"/>
      <c r="B90" s="16"/>
      <c r="C90" s="17"/>
    </row>
    <row r="91" spans="1:3" x14ac:dyDescent="0.25">
      <c r="A91" s="225"/>
      <c r="B91" s="16"/>
      <c r="C91" s="17"/>
    </row>
    <row r="92" spans="1:3" x14ac:dyDescent="0.25">
      <c r="A92" s="225"/>
      <c r="B92" s="16"/>
      <c r="C92" s="17"/>
    </row>
    <row r="93" spans="1:3" x14ac:dyDescent="0.25">
      <c r="A93" s="225"/>
      <c r="B93" s="16"/>
      <c r="C93" s="17"/>
    </row>
    <row r="94" spans="1:3" x14ac:dyDescent="0.25">
      <c r="A94" s="226"/>
      <c r="B94" s="16"/>
      <c r="C94" s="17"/>
    </row>
    <row r="95" spans="1:3" ht="30" x14ac:dyDescent="0.25">
      <c r="A95" s="227" t="s">
        <v>12</v>
      </c>
      <c r="B95" s="22" t="s">
        <v>7</v>
      </c>
      <c r="C95" s="22"/>
    </row>
    <row r="96" spans="1:3" ht="30" x14ac:dyDescent="0.25">
      <c r="A96" s="228"/>
      <c r="B96" s="22" t="s">
        <v>8</v>
      </c>
      <c r="C96" s="22"/>
    </row>
    <row r="97" spans="1:3" ht="30" x14ac:dyDescent="0.25">
      <c r="A97" s="228"/>
      <c r="B97" s="27" t="s">
        <v>9</v>
      </c>
      <c r="C97" s="22"/>
    </row>
    <row r="98" spans="1:3" ht="45" x14ac:dyDescent="0.25">
      <c r="A98" s="228"/>
      <c r="B98" s="27" t="s">
        <v>10</v>
      </c>
      <c r="C98" s="22"/>
    </row>
    <row r="99" spans="1:3" ht="30" x14ac:dyDescent="0.25">
      <c r="A99" s="231"/>
      <c r="B99" s="27" t="s">
        <v>11</v>
      </c>
      <c r="C99" s="22"/>
    </row>
    <row r="100" spans="1:3" ht="63" customHeight="1" x14ac:dyDescent="0.2">
      <c r="A100" s="236" t="s">
        <v>108</v>
      </c>
      <c r="B100" s="236"/>
      <c r="C100" s="237"/>
    </row>
    <row r="101" spans="1:3" x14ac:dyDescent="0.25">
      <c r="A101" s="233"/>
      <c r="B101" s="26"/>
      <c r="C101" s="22"/>
    </row>
    <row r="102" spans="1:3" x14ac:dyDescent="0.25">
      <c r="A102" s="234"/>
      <c r="B102" s="26"/>
      <c r="C102" s="22"/>
    </row>
    <row r="103" spans="1:3" x14ac:dyDescent="0.25">
      <c r="A103" s="234"/>
      <c r="B103" s="26"/>
      <c r="C103" s="22"/>
    </row>
    <row r="104" spans="1:3" x14ac:dyDescent="0.25">
      <c r="A104" s="235"/>
      <c r="B104" s="26"/>
      <c r="C104" s="22"/>
    </row>
    <row r="105" spans="1:3" ht="30" customHeight="1" x14ac:dyDescent="0.25">
      <c r="A105" s="27"/>
      <c r="B105" s="26"/>
      <c r="C105" s="22"/>
    </row>
    <row r="106" spans="1:3" x14ac:dyDescent="0.25">
      <c r="A106" s="222"/>
      <c r="B106" s="28"/>
      <c r="C106" s="16"/>
    </row>
    <row r="107" spans="1:3" x14ac:dyDescent="0.25">
      <c r="A107" s="223"/>
      <c r="B107" s="17"/>
      <c r="C107" s="16"/>
    </row>
    <row r="108" spans="1:3" x14ac:dyDescent="0.25">
      <c r="A108" s="223"/>
      <c r="B108" s="17"/>
      <c r="C108" s="16"/>
    </row>
    <row r="109" spans="1:3" x14ac:dyDescent="0.25">
      <c r="A109" s="223"/>
      <c r="B109" s="17"/>
      <c r="C109" s="16"/>
    </row>
    <row r="110" spans="1:3" x14ac:dyDescent="0.25">
      <c r="A110" s="223"/>
      <c r="B110" s="17"/>
      <c r="C110" s="16"/>
    </row>
    <row r="111" spans="1:3" x14ac:dyDescent="0.25">
      <c r="A111" s="224"/>
      <c r="B111" s="17"/>
      <c r="C111" s="16"/>
    </row>
    <row r="112" spans="1:3" x14ac:dyDescent="0.25">
      <c r="A112" s="233"/>
      <c r="B112" s="26"/>
      <c r="C112" s="22"/>
    </row>
    <row r="113" spans="1:3" x14ac:dyDescent="0.25">
      <c r="A113" s="234"/>
      <c r="B113" s="26"/>
      <c r="C113" s="22"/>
    </row>
    <row r="114" spans="1:3" x14ac:dyDescent="0.25">
      <c r="A114" s="234"/>
      <c r="B114" s="26"/>
      <c r="C114" s="22"/>
    </row>
    <row r="115" spans="1:3" x14ac:dyDescent="0.25">
      <c r="A115" s="235"/>
      <c r="B115" s="26"/>
      <c r="C115" s="22"/>
    </row>
    <row r="116" spans="1:3" x14ac:dyDescent="0.25">
      <c r="A116" s="222" t="s">
        <v>13</v>
      </c>
      <c r="B116" s="17" t="s">
        <v>14</v>
      </c>
      <c r="C116" s="16"/>
    </row>
    <row r="117" spans="1:3" x14ac:dyDescent="0.25">
      <c r="A117" s="223"/>
      <c r="B117" s="17" t="s">
        <v>15</v>
      </c>
      <c r="C117" s="16"/>
    </row>
    <row r="118" spans="1:3" x14ac:dyDescent="0.25">
      <c r="A118" s="223"/>
      <c r="B118" s="17" t="s">
        <v>16</v>
      </c>
      <c r="C118" s="16"/>
    </row>
    <row r="119" spans="1:3" x14ac:dyDescent="0.25">
      <c r="A119" s="223"/>
      <c r="B119" s="17" t="s">
        <v>17</v>
      </c>
      <c r="C119" s="16"/>
    </row>
    <row r="120" spans="1:3" x14ac:dyDescent="0.25">
      <c r="A120" s="223"/>
      <c r="B120" s="17" t="s">
        <v>18</v>
      </c>
      <c r="C120" s="16"/>
    </row>
    <row r="121" spans="1:3" x14ac:dyDescent="0.25">
      <c r="A121" s="223"/>
      <c r="B121" s="17" t="s">
        <v>19</v>
      </c>
      <c r="C121" s="16"/>
    </row>
    <row r="122" spans="1:3" x14ac:dyDescent="0.25">
      <c r="A122" s="223"/>
      <c r="B122" s="17" t="s">
        <v>20</v>
      </c>
      <c r="C122" s="16"/>
    </row>
    <row r="123" spans="1:3" x14ac:dyDescent="0.25">
      <c r="A123" s="223"/>
      <c r="B123" s="17" t="s">
        <v>21</v>
      </c>
      <c r="C123" s="16"/>
    </row>
    <row r="124" spans="1:3" x14ac:dyDescent="0.25">
      <c r="A124" s="223"/>
      <c r="B124" s="17" t="s">
        <v>22</v>
      </c>
      <c r="C124" s="16"/>
    </row>
    <row r="125" spans="1:3" x14ac:dyDescent="0.25">
      <c r="A125" s="223"/>
      <c r="B125" s="17" t="s">
        <v>23</v>
      </c>
      <c r="C125" s="16"/>
    </row>
    <row r="126" spans="1:3" x14ac:dyDescent="0.25">
      <c r="A126" s="223"/>
      <c r="B126" s="17" t="s">
        <v>24</v>
      </c>
      <c r="C126" s="16"/>
    </row>
    <row r="127" spans="1:3" x14ac:dyDescent="0.25">
      <c r="A127" s="224"/>
      <c r="B127" s="17" t="s">
        <v>25</v>
      </c>
      <c r="C127" s="16"/>
    </row>
    <row r="128" spans="1:3" x14ac:dyDescent="0.25">
      <c r="A128" s="232"/>
      <c r="B128" s="17"/>
      <c r="C128" s="16"/>
    </row>
    <row r="129" spans="1:3" x14ac:dyDescent="0.25">
      <c r="A129" s="226"/>
      <c r="B129" s="17"/>
      <c r="C129" s="16"/>
    </row>
  </sheetData>
  <mergeCells count="21">
    <mergeCell ref="A90:A94"/>
    <mergeCell ref="A73:A76"/>
    <mergeCell ref="A77:A82"/>
    <mergeCell ref="A128:A129"/>
    <mergeCell ref="A95:A99"/>
    <mergeCell ref="A101:A104"/>
    <mergeCell ref="A106:A111"/>
    <mergeCell ref="A112:A115"/>
    <mergeCell ref="A100:C100"/>
    <mergeCell ref="A116:A127"/>
    <mergeCell ref="A57:C57"/>
    <mergeCell ref="A9:C10"/>
    <mergeCell ref="A83:A89"/>
    <mergeCell ref="A11:A19"/>
    <mergeCell ref="A20:A29"/>
    <mergeCell ref="A30:A33"/>
    <mergeCell ref="A34:A39"/>
    <mergeCell ref="A40:A46"/>
    <mergeCell ref="A58:A72"/>
    <mergeCell ref="A52:A56"/>
    <mergeCell ref="A47:A5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66"/>
  <sheetViews>
    <sheetView zoomScale="60" zoomScaleNormal="60" workbookViewId="0">
      <selection activeCell="O20" sqref="O20"/>
    </sheetView>
  </sheetViews>
  <sheetFormatPr defaultColWidth="9.140625" defaultRowHeight="15" x14ac:dyDescent="0.25"/>
  <cols>
    <col min="1" max="1" width="25.5703125" style="46" customWidth="1"/>
    <col min="2" max="2" width="10.85546875" style="46" customWidth="1"/>
    <col min="3" max="3" width="5.140625" style="46" customWidth="1"/>
    <col min="4" max="4" width="11.140625" style="46" customWidth="1"/>
    <col min="5" max="5" width="8.5703125" style="46" customWidth="1"/>
    <col min="6" max="6" width="11.140625" style="46" customWidth="1"/>
    <col min="7" max="7" width="5.140625" style="46" customWidth="1"/>
    <col min="8" max="8" width="12.140625" style="46" customWidth="1"/>
    <col min="9" max="9" width="6.85546875" style="46" customWidth="1"/>
    <col min="10" max="10" width="11.42578125" style="46" customWidth="1"/>
    <col min="11" max="11" width="9" style="46" customWidth="1"/>
    <col min="12" max="12" width="11.42578125" style="46" customWidth="1"/>
    <col min="13" max="13" width="7.85546875" style="46" customWidth="1"/>
    <col min="14" max="14" width="11.42578125" style="46" customWidth="1"/>
    <col min="15" max="15" width="8.5703125" style="46" customWidth="1"/>
    <col min="16" max="16" width="12.85546875" style="46" customWidth="1"/>
    <col min="17" max="17" width="9.140625" style="46"/>
    <col min="18" max="18" width="11.85546875" style="46" customWidth="1"/>
    <col min="19" max="19" width="9.140625" style="46"/>
    <col min="20" max="20" width="11.85546875" style="46" customWidth="1"/>
    <col min="21" max="21" width="9.140625" style="46"/>
    <col min="22" max="22" width="10.85546875" style="46" customWidth="1"/>
    <col min="23" max="23" width="9.140625" style="46"/>
    <col min="24" max="24" width="10.140625" style="46" customWidth="1"/>
    <col min="25" max="25" width="9.140625" style="46"/>
    <col min="26" max="26" width="10.85546875" style="46" customWidth="1"/>
    <col min="27" max="27" width="9.140625" style="46"/>
    <col min="28" max="28" width="10.140625" style="46" customWidth="1"/>
    <col min="29" max="16384" width="9.140625" style="46"/>
  </cols>
  <sheetData>
    <row r="1" spans="1:21" x14ac:dyDescent="0.25">
      <c r="A1" s="98" t="s">
        <v>26</v>
      </c>
    </row>
    <row r="2" spans="1:21" x14ac:dyDescent="0.25">
      <c r="A2" s="99" t="s">
        <v>27</v>
      </c>
      <c r="D2" s="99" t="s">
        <v>55</v>
      </c>
    </row>
    <row r="3" spans="1:21" ht="75" x14ac:dyDescent="0.25">
      <c r="A3" s="100"/>
      <c r="B3" s="101" t="s">
        <v>28</v>
      </c>
      <c r="D3" s="100"/>
      <c r="E3" s="101" t="s">
        <v>29</v>
      </c>
    </row>
    <row r="7" spans="1:21" ht="90" x14ac:dyDescent="0.25">
      <c r="B7" s="101" t="s">
        <v>30</v>
      </c>
      <c r="D7" s="101" t="s">
        <v>104</v>
      </c>
      <c r="F7" s="101" t="s">
        <v>103</v>
      </c>
      <c r="H7" s="101" t="s">
        <v>31</v>
      </c>
      <c r="I7" s="98"/>
      <c r="J7" s="101" t="s">
        <v>31</v>
      </c>
      <c r="K7" s="98"/>
      <c r="L7" s="101" t="s">
        <v>31</v>
      </c>
      <c r="M7" s="98"/>
      <c r="N7" s="101" t="s">
        <v>31</v>
      </c>
      <c r="O7" s="98"/>
      <c r="P7" s="101" t="s">
        <v>31</v>
      </c>
      <c r="R7" s="101" t="s">
        <v>31</v>
      </c>
      <c r="T7" s="101" t="s">
        <v>31</v>
      </c>
    </row>
    <row r="8" spans="1:21" ht="75" x14ac:dyDescent="0.25">
      <c r="A8" s="47" t="s">
        <v>32</v>
      </c>
      <c r="B8" s="47" t="s">
        <v>33</v>
      </c>
      <c r="C8" s="47"/>
      <c r="D8" s="47" t="s">
        <v>92</v>
      </c>
      <c r="E8" s="47"/>
      <c r="F8" s="47" t="s">
        <v>93</v>
      </c>
      <c r="H8" s="213" t="s">
        <v>34</v>
      </c>
      <c r="I8" s="47"/>
      <c r="J8" s="213" t="s">
        <v>35</v>
      </c>
      <c r="K8" s="47"/>
      <c r="L8" s="213" t="s">
        <v>36</v>
      </c>
      <c r="M8" s="47"/>
      <c r="N8" s="213" t="s">
        <v>37</v>
      </c>
      <c r="O8" s="47"/>
      <c r="P8" s="213" t="s">
        <v>38</v>
      </c>
      <c r="Q8" s="103"/>
      <c r="R8" s="213" t="s">
        <v>39</v>
      </c>
      <c r="S8" s="101" t="s">
        <v>40</v>
      </c>
      <c r="T8" s="213" t="s">
        <v>39</v>
      </c>
      <c r="U8" s="101" t="s">
        <v>41</v>
      </c>
    </row>
    <row r="9" spans="1:21" x14ac:dyDescent="0.25">
      <c r="A9" s="104" t="s">
        <v>85</v>
      </c>
      <c r="B9" s="105"/>
      <c r="C9" s="106"/>
      <c r="D9" s="105"/>
      <c r="E9" s="106"/>
      <c r="F9" s="105"/>
      <c r="G9" s="107"/>
      <c r="H9" s="105"/>
      <c r="I9" s="108"/>
      <c r="J9" s="105"/>
      <c r="K9" s="108"/>
      <c r="L9" s="105"/>
      <c r="M9" s="108"/>
      <c r="N9" s="105"/>
      <c r="O9" s="107"/>
      <c r="P9" s="105"/>
      <c r="Q9" s="107"/>
      <c r="R9" s="105"/>
      <c r="S9" s="107"/>
      <c r="T9" s="109"/>
    </row>
    <row r="10" spans="1:21" x14ac:dyDescent="0.25">
      <c r="A10" s="110" t="s">
        <v>86</v>
      </c>
      <c r="B10" s="105"/>
      <c r="C10" s="106"/>
      <c r="D10" s="105"/>
      <c r="E10" s="106"/>
      <c r="F10" s="105"/>
      <c r="G10" s="107"/>
      <c r="H10" s="105"/>
      <c r="I10" s="108"/>
      <c r="J10" s="105"/>
      <c r="K10" s="108"/>
      <c r="L10" s="105"/>
      <c r="M10" s="108"/>
      <c r="N10" s="105"/>
      <c r="O10" s="107"/>
      <c r="P10" s="105"/>
      <c r="Q10" s="107"/>
      <c r="R10" s="105"/>
      <c r="S10" s="107"/>
      <c r="T10" s="105"/>
    </row>
    <row r="11" spans="1:21" x14ac:dyDescent="0.25">
      <c r="A11" s="110" t="s">
        <v>87</v>
      </c>
      <c r="B11" s="105"/>
      <c r="C11" s="106"/>
      <c r="D11" s="105"/>
      <c r="E11" s="106"/>
      <c r="F11" s="105"/>
      <c r="G11" s="107"/>
      <c r="H11" s="105"/>
      <c r="I11" s="108"/>
      <c r="J11" s="105"/>
      <c r="K11" s="108"/>
      <c r="L11" s="105"/>
      <c r="M11" s="108"/>
      <c r="N11" s="105"/>
      <c r="O11" s="107"/>
      <c r="P11" s="105"/>
      <c r="Q11" s="107"/>
      <c r="R11" s="105"/>
      <c r="S11" s="107"/>
      <c r="T11" s="105"/>
    </row>
    <row r="12" spans="1:21" x14ac:dyDescent="0.25">
      <c r="A12" s="110" t="s">
        <v>88</v>
      </c>
      <c r="B12" s="105"/>
      <c r="C12" s="106"/>
      <c r="D12" s="105"/>
      <c r="E12" s="106"/>
      <c r="F12" s="105"/>
      <c r="G12" s="107"/>
      <c r="H12" s="105"/>
      <c r="I12" s="108"/>
      <c r="J12" s="105"/>
      <c r="K12" s="108"/>
      <c r="L12" s="105"/>
      <c r="M12" s="108"/>
      <c r="N12" s="105"/>
      <c r="O12" s="107"/>
      <c r="P12" s="105"/>
      <c r="Q12" s="107"/>
      <c r="R12" s="105"/>
      <c r="S12" s="107"/>
      <c r="T12" s="105"/>
    </row>
    <row r="13" spans="1:21" x14ac:dyDescent="0.25">
      <c r="A13" s="110" t="s">
        <v>89</v>
      </c>
      <c r="B13" s="105"/>
      <c r="C13" s="106"/>
      <c r="D13" s="105"/>
      <c r="E13" s="106"/>
      <c r="F13" s="105"/>
      <c r="G13" s="107"/>
      <c r="H13" s="105"/>
      <c r="I13" s="108"/>
      <c r="J13" s="105"/>
      <c r="K13" s="108"/>
      <c r="L13" s="105"/>
      <c r="M13" s="108"/>
      <c r="N13" s="105"/>
      <c r="O13" s="107"/>
      <c r="P13" s="105"/>
      <c r="Q13" s="107"/>
      <c r="R13" s="105"/>
      <c r="S13" s="107"/>
      <c r="T13" s="105"/>
    </row>
    <row r="14" spans="1:21" x14ac:dyDescent="0.25">
      <c r="A14" s="97" t="s">
        <v>42</v>
      </c>
      <c r="B14" s="111">
        <f>SUM(B9:B13)</f>
        <v>0</v>
      </c>
      <c r="C14" s="97"/>
      <c r="D14" s="111">
        <f>SUM(D9:D13)</f>
        <v>0</v>
      </c>
      <c r="E14" s="97"/>
      <c r="F14" s="111">
        <f>SUM(F9:F13)</f>
        <v>0</v>
      </c>
      <c r="H14" s="111">
        <f>SUM(H9:H13)</f>
        <v>0</v>
      </c>
      <c r="I14" s="111"/>
      <c r="J14" s="111">
        <f>SUM(J9:J13)</f>
        <v>0</v>
      </c>
      <c r="K14" s="111"/>
      <c r="L14" s="111">
        <f>SUM(L9:L13)</f>
        <v>0</v>
      </c>
      <c r="M14" s="111"/>
      <c r="N14" s="111">
        <f>SUM(N9:N13)</f>
        <v>0</v>
      </c>
      <c r="O14" s="111"/>
      <c r="P14" s="111">
        <f>SUM(P9:P13)</f>
        <v>0</v>
      </c>
      <c r="Q14" s="111"/>
      <c r="R14" s="111">
        <f>SUM(R9:R13)</f>
        <v>0</v>
      </c>
      <c r="S14" s="111"/>
      <c r="T14" s="111">
        <f>SUM(T9:T13)</f>
        <v>0</v>
      </c>
    </row>
    <row r="15" spans="1:21" ht="35.1" customHeight="1" x14ac:dyDescent="0.25">
      <c r="A15" s="112"/>
      <c r="B15" s="112"/>
      <c r="C15" s="112"/>
      <c r="D15" s="112"/>
      <c r="E15" s="112"/>
      <c r="F15" s="112"/>
      <c r="G15" s="112"/>
      <c r="H15" s="112"/>
      <c r="I15" s="112"/>
      <c r="J15" s="112"/>
      <c r="K15" s="112"/>
      <c r="L15" s="112"/>
      <c r="M15" s="112"/>
      <c r="N15" s="112"/>
      <c r="O15" s="112"/>
      <c r="P15" s="112"/>
      <c r="Q15" s="112"/>
      <c r="R15" s="112"/>
      <c r="S15" s="112"/>
      <c r="T15" s="112"/>
      <c r="U15" s="112"/>
    </row>
    <row r="16" spans="1:21" x14ac:dyDescent="0.25">
      <c r="D16" s="99" t="s">
        <v>56</v>
      </c>
    </row>
    <row r="17" spans="1:21" ht="75" x14ac:dyDescent="0.25">
      <c r="D17" s="100"/>
      <c r="E17" s="101" t="s">
        <v>29</v>
      </c>
    </row>
    <row r="20" spans="1:21" ht="90" x14ac:dyDescent="0.25">
      <c r="B20" s="101" t="s">
        <v>30</v>
      </c>
      <c r="D20" s="101" t="s">
        <v>104</v>
      </c>
      <c r="F20" s="101" t="s">
        <v>103</v>
      </c>
      <c r="H20" s="101" t="s">
        <v>31</v>
      </c>
      <c r="I20" s="98"/>
      <c r="J20" s="101" t="s">
        <v>31</v>
      </c>
      <c r="K20" s="98"/>
      <c r="L20" s="101" t="s">
        <v>31</v>
      </c>
      <c r="M20" s="98"/>
      <c r="N20" s="101" t="s">
        <v>31</v>
      </c>
      <c r="O20" s="98"/>
      <c r="P20" s="101" t="s">
        <v>31</v>
      </c>
      <c r="R20" s="101" t="s">
        <v>31</v>
      </c>
      <c r="T20" s="101" t="s">
        <v>31</v>
      </c>
    </row>
    <row r="21" spans="1:21" ht="45" x14ac:dyDescent="0.25">
      <c r="A21" s="47" t="s">
        <v>32</v>
      </c>
      <c r="B21" s="47" t="s">
        <v>33</v>
      </c>
      <c r="C21" s="47"/>
      <c r="D21" s="47" t="s">
        <v>92</v>
      </c>
      <c r="E21" s="47"/>
      <c r="F21" s="47" t="s">
        <v>93</v>
      </c>
      <c r="H21" s="102" t="str">
        <f>H8</f>
        <v>White-Not Hispanic</v>
      </c>
      <c r="I21" s="47"/>
      <c r="J21" s="102" t="str">
        <f>J8</f>
        <v>Hispanic</v>
      </c>
      <c r="K21" s="47"/>
      <c r="L21" s="102" t="str">
        <f>L8</f>
        <v>Black-Not Hispanic</v>
      </c>
      <c r="M21" s="47"/>
      <c r="N21" s="102" t="str">
        <f>N8</f>
        <v>Asian</v>
      </c>
      <c r="O21" s="47"/>
      <c r="P21" s="102" t="str">
        <f>P8</f>
        <v>American Indian/Alaska Native</v>
      </c>
      <c r="Q21" s="103"/>
      <c r="R21" s="102" t="str">
        <f>R8</f>
        <v>Other</v>
      </c>
      <c r="T21" s="102" t="str">
        <f>T8</f>
        <v>Other</v>
      </c>
    </row>
    <row r="22" spans="1:21" x14ac:dyDescent="0.25">
      <c r="A22" s="104" t="s">
        <v>85</v>
      </c>
      <c r="B22" s="105"/>
      <c r="C22" s="106"/>
      <c r="D22" s="105"/>
      <c r="E22" s="106"/>
      <c r="F22" s="105"/>
      <c r="G22" s="107"/>
      <c r="H22" s="105"/>
      <c r="I22" s="108"/>
      <c r="J22" s="105"/>
      <c r="K22" s="108"/>
      <c r="L22" s="105"/>
      <c r="M22" s="108"/>
      <c r="N22" s="105"/>
      <c r="O22" s="107"/>
      <c r="P22" s="105"/>
      <c r="Q22" s="107"/>
      <c r="R22" s="105"/>
      <c r="S22" s="107"/>
      <c r="T22" s="109"/>
    </row>
    <row r="23" spans="1:21" x14ac:dyDescent="0.25">
      <c r="A23" s="110" t="s">
        <v>86</v>
      </c>
      <c r="B23" s="105"/>
      <c r="C23" s="106"/>
      <c r="D23" s="105"/>
      <c r="E23" s="106"/>
      <c r="F23" s="105"/>
      <c r="G23" s="107"/>
      <c r="H23" s="105"/>
      <c r="I23" s="108"/>
      <c r="J23" s="105"/>
      <c r="K23" s="108"/>
      <c r="L23" s="105"/>
      <c r="M23" s="108"/>
      <c r="N23" s="105"/>
      <c r="O23" s="107"/>
      <c r="P23" s="105"/>
      <c r="Q23" s="107"/>
      <c r="R23" s="105"/>
      <c r="S23" s="107"/>
      <c r="T23" s="105"/>
    </row>
    <row r="24" spans="1:21" x14ac:dyDescent="0.25">
      <c r="A24" s="110" t="s">
        <v>87</v>
      </c>
      <c r="B24" s="105"/>
      <c r="C24" s="106"/>
      <c r="D24" s="105"/>
      <c r="E24" s="106"/>
      <c r="F24" s="105"/>
      <c r="G24" s="107"/>
      <c r="H24" s="105"/>
      <c r="I24" s="108"/>
      <c r="J24" s="105"/>
      <c r="K24" s="108"/>
      <c r="L24" s="105"/>
      <c r="M24" s="108"/>
      <c r="N24" s="105"/>
      <c r="O24" s="107"/>
      <c r="P24" s="105"/>
      <c r="Q24" s="107"/>
      <c r="R24" s="105"/>
      <c r="S24" s="107"/>
      <c r="T24" s="105"/>
    </row>
    <row r="25" spans="1:21" x14ac:dyDescent="0.25">
      <c r="A25" s="110" t="s">
        <v>88</v>
      </c>
      <c r="B25" s="105"/>
      <c r="C25" s="106"/>
      <c r="D25" s="105"/>
      <c r="E25" s="106"/>
      <c r="F25" s="105"/>
      <c r="G25" s="107"/>
      <c r="H25" s="105"/>
      <c r="I25" s="108"/>
      <c r="J25" s="105"/>
      <c r="K25" s="108"/>
      <c r="L25" s="105"/>
      <c r="M25" s="108"/>
      <c r="N25" s="105"/>
      <c r="O25" s="107"/>
      <c r="P25" s="105"/>
      <c r="Q25" s="107"/>
      <c r="R25" s="105"/>
      <c r="S25" s="107"/>
      <c r="T25" s="105"/>
    </row>
    <row r="26" spans="1:21" x14ac:dyDescent="0.25">
      <c r="A26" s="110" t="s">
        <v>89</v>
      </c>
      <c r="B26" s="105"/>
      <c r="C26" s="106"/>
      <c r="D26" s="105"/>
      <c r="E26" s="106"/>
      <c r="F26" s="105"/>
      <c r="G26" s="107"/>
      <c r="H26" s="105"/>
      <c r="I26" s="108"/>
      <c r="J26" s="105"/>
      <c r="K26" s="108"/>
      <c r="L26" s="105"/>
      <c r="M26" s="108"/>
      <c r="N26" s="105"/>
      <c r="O26" s="107"/>
      <c r="P26" s="105"/>
      <c r="Q26" s="107"/>
      <c r="R26" s="105"/>
      <c r="S26" s="107"/>
      <c r="T26" s="105"/>
    </row>
    <row r="27" spans="1:21" x14ac:dyDescent="0.25">
      <c r="A27" s="97" t="s">
        <v>42</v>
      </c>
      <c r="B27" s="111">
        <f>SUM(B22:B26)</f>
        <v>0</v>
      </c>
      <c r="C27" s="97"/>
      <c r="D27" s="111">
        <f>SUM(D22:D26)</f>
        <v>0</v>
      </c>
      <c r="E27" s="97"/>
      <c r="F27" s="111">
        <f>SUM(F22:F26)</f>
        <v>0</v>
      </c>
      <c r="H27" s="111">
        <f>SUM(H22:H26)</f>
        <v>0</v>
      </c>
      <c r="I27" s="111"/>
      <c r="J27" s="111">
        <f>SUM(J22:J26)</f>
        <v>0</v>
      </c>
      <c r="K27" s="111"/>
      <c r="L27" s="111">
        <f>SUM(L22:L26)</f>
        <v>0</v>
      </c>
      <c r="M27" s="111"/>
      <c r="N27" s="111">
        <f>SUM(N22:N26)</f>
        <v>0</v>
      </c>
      <c r="O27" s="111"/>
      <c r="P27" s="111">
        <f>SUM(P22:P26)</f>
        <v>0</v>
      </c>
      <c r="Q27" s="111"/>
      <c r="R27" s="111">
        <f>SUM(R22:R26)</f>
        <v>0</v>
      </c>
      <c r="S27" s="111"/>
      <c r="T27" s="111">
        <f>SUM(T22:T26)</f>
        <v>0</v>
      </c>
    </row>
    <row r="28" spans="1:21" ht="35.1" customHeight="1" x14ac:dyDescent="0.25">
      <c r="A28" s="112"/>
      <c r="B28" s="112"/>
      <c r="C28" s="112"/>
      <c r="D28" s="112"/>
      <c r="E28" s="112"/>
      <c r="F28" s="112"/>
      <c r="G28" s="112"/>
      <c r="H28" s="112"/>
      <c r="I28" s="112"/>
      <c r="J28" s="112"/>
      <c r="K28" s="112"/>
      <c r="L28" s="112"/>
      <c r="M28" s="112"/>
      <c r="N28" s="112"/>
      <c r="O28" s="112"/>
      <c r="P28" s="112"/>
      <c r="Q28" s="112"/>
      <c r="R28" s="112"/>
      <c r="S28" s="112"/>
      <c r="T28" s="112"/>
      <c r="U28" s="112"/>
    </row>
    <row r="29" spans="1:21" x14ac:dyDescent="0.25">
      <c r="D29" s="99" t="s">
        <v>59</v>
      </c>
    </row>
    <row r="30" spans="1:21" ht="75" x14ac:dyDescent="0.25">
      <c r="D30" s="100"/>
      <c r="E30" s="101" t="s">
        <v>29</v>
      </c>
    </row>
    <row r="33" spans="1:21" ht="90" x14ac:dyDescent="0.25">
      <c r="B33" s="101" t="s">
        <v>30</v>
      </c>
      <c r="D33" s="101" t="s">
        <v>104</v>
      </c>
      <c r="F33" s="101" t="s">
        <v>103</v>
      </c>
      <c r="H33" s="101" t="s">
        <v>31</v>
      </c>
      <c r="I33" s="98"/>
      <c r="J33" s="101" t="s">
        <v>31</v>
      </c>
      <c r="K33" s="98"/>
      <c r="L33" s="101" t="s">
        <v>31</v>
      </c>
      <c r="M33" s="98"/>
      <c r="N33" s="101" t="s">
        <v>31</v>
      </c>
      <c r="O33" s="98"/>
      <c r="P33" s="101" t="s">
        <v>31</v>
      </c>
      <c r="R33" s="101" t="s">
        <v>31</v>
      </c>
      <c r="T33" s="101" t="s">
        <v>31</v>
      </c>
    </row>
    <row r="34" spans="1:21" ht="45" x14ac:dyDescent="0.25">
      <c r="A34" s="47" t="s">
        <v>32</v>
      </c>
      <c r="B34" s="47" t="s">
        <v>33</v>
      </c>
      <c r="C34" s="47"/>
      <c r="D34" s="47" t="s">
        <v>92</v>
      </c>
      <c r="E34" s="47"/>
      <c r="F34" s="47" t="s">
        <v>93</v>
      </c>
      <c r="H34" s="102" t="str">
        <f>H8</f>
        <v>White-Not Hispanic</v>
      </c>
      <c r="I34" s="47"/>
      <c r="J34" s="102" t="str">
        <f>J8</f>
        <v>Hispanic</v>
      </c>
      <c r="K34" s="47"/>
      <c r="L34" s="102" t="str">
        <f>L8</f>
        <v>Black-Not Hispanic</v>
      </c>
      <c r="M34" s="47"/>
      <c r="N34" s="102" t="str">
        <f>N8</f>
        <v>Asian</v>
      </c>
      <c r="O34" s="47"/>
      <c r="P34" s="102" t="str">
        <f>P8</f>
        <v>American Indian/Alaska Native</v>
      </c>
      <c r="Q34" s="103"/>
      <c r="R34" s="102" t="str">
        <f>R8</f>
        <v>Other</v>
      </c>
      <c r="T34" s="102" t="str">
        <f>T8</f>
        <v>Other</v>
      </c>
    </row>
    <row r="35" spans="1:21" x14ac:dyDescent="0.25">
      <c r="A35" s="104" t="s">
        <v>85</v>
      </c>
      <c r="B35" s="105"/>
      <c r="C35" s="106"/>
      <c r="D35" s="105"/>
      <c r="E35" s="106"/>
      <c r="F35" s="105"/>
      <c r="G35" s="107"/>
      <c r="H35" s="105"/>
      <c r="I35" s="108"/>
      <c r="J35" s="105"/>
      <c r="K35" s="108"/>
      <c r="L35" s="105"/>
      <c r="M35" s="108"/>
      <c r="N35" s="105"/>
      <c r="O35" s="107"/>
      <c r="P35" s="105"/>
      <c r="Q35" s="107"/>
      <c r="R35" s="105"/>
      <c r="S35" s="107"/>
      <c r="T35" s="109"/>
    </row>
    <row r="36" spans="1:21" x14ac:dyDescent="0.25">
      <c r="A36" s="110" t="s">
        <v>86</v>
      </c>
      <c r="B36" s="105"/>
      <c r="C36" s="106"/>
      <c r="D36" s="105"/>
      <c r="E36" s="106"/>
      <c r="F36" s="105"/>
      <c r="G36" s="107"/>
      <c r="H36" s="105"/>
      <c r="I36" s="108"/>
      <c r="J36" s="105"/>
      <c r="K36" s="108"/>
      <c r="L36" s="105"/>
      <c r="M36" s="108"/>
      <c r="N36" s="105"/>
      <c r="O36" s="107"/>
      <c r="P36" s="105"/>
      <c r="Q36" s="107"/>
      <c r="R36" s="105"/>
      <c r="S36" s="107"/>
      <c r="T36" s="105"/>
    </row>
    <row r="37" spans="1:21" x14ac:dyDescent="0.25">
      <c r="A37" s="110" t="s">
        <v>87</v>
      </c>
      <c r="B37" s="105"/>
      <c r="C37" s="106"/>
      <c r="D37" s="105"/>
      <c r="E37" s="106"/>
      <c r="F37" s="105"/>
      <c r="G37" s="107"/>
      <c r="H37" s="105"/>
      <c r="I37" s="108"/>
      <c r="J37" s="105"/>
      <c r="K37" s="108"/>
      <c r="L37" s="105"/>
      <c r="M37" s="108"/>
      <c r="N37" s="105"/>
      <c r="O37" s="107"/>
      <c r="P37" s="105"/>
      <c r="Q37" s="107"/>
      <c r="R37" s="105"/>
      <c r="S37" s="107"/>
      <c r="T37" s="105"/>
    </row>
    <row r="38" spans="1:21" x14ac:dyDescent="0.25">
      <c r="A38" s="110" t="s">
        <v>88</v>
      </c>
      <c r="B38" s="105"/>
      <c r="C38" s="106"/>
      <c r="D38" s="105"/>
      <c r="E38" s="106"/>
      <c r="F38" s="105"/>
      <c r="G38" s="107"/>
      <c r="H38" s="105"/>
      <c r="I38" s="108"/>
      <c r="J38" s="105"/>
      <c r="K38" s="108"/>
      <c r="L38" s="105"/>
      <c r="M38" s="108"/>
      <c r="N38" s="105"/>
      <c r="O38" s="107"/>
      <c r="P38" s="105"/>
      <c r="Q38" s="107"/>
      <c r="R38" s="105"/>
      <c r="S38" s="107"/>
      <c r="T38" s="105"/>
    </row>
    <row r="39" spans="1:21" x14ac:dyDescent="0.25">
      <c r="A39" s="110" t="s">
        <v>89</v>
      </c>
      <c r="B39" s="105"/>
      <c r="C39" s="106"/>
      <c r="D39" s="105"/>
      <c r="E39" s="106"/>
      <c r="F39" s="105"/>
      <c r="G39" s="107"/>
      <c r="H39" s="105"/>
      <c r="I39" s="108"/>
      <c r="J39" s="105"/>
      <c r="K39" s="108"/>
      <c r="L39" s="105"/>
      <c r="M39" s="108"/>
      <c r="N39" s="105"/>
      <c r="O39" s="107"/>
      <c r="P39" s="105"/>
      <c r="Q39" s="107"/>
      <c r="R39" s="105"/>
      <c r="S39" s="107"/>
      <c r="T39" s="105"/>
    </row>
    <row r="40" spans="1:21" x14ac:dyDescent="0.25">
      <c r="A40" s="97" t="s">
        <v>42</v>
      </c>
      <c r="B40" s="111">
        <f>SUM(B35:B39)</f>
        <v>0</v>
      </c>
      <c r="C40" s="97"/>
      <c r="D40" s="111">
        <f>SUM(D35:D39)</f>
        <v>0</v>
      </c>
      <c r="E40" s="97"/>
      <c r="F40" s="111">
        <f>SUM(F35:F39)</f>
        <v>0</v>
      </c>
      <c r="H40" s="111">
        <f>SUM(H35:H39)</f>
        <v>0</v>
      </c>
      <c r="I40" s="111"/>
      <c r="J40" s="111">
        <f>SUM(J35:J39)</f>
        <v>0</v>
      </c>
      <c r="K40" s="111"/>
      <c r="L40" s="111">
        <f>SUM(L35:L39)</f>
        <v>0</v>
      </c>
      <c r="M40" s="111"/>
      <c r="N40" s="111">
        <f>SUM(N35:N39)</f>
        <v>0</v>
      </c>
      <c r="O40" s="111"/>
      <c r="P40" s="111">
        <f>SUM(P35:P39)</f>
        <v>0</v>
      </c>
      <c r="Q40" s="111"/>
      <c r="R40" s="111">
        <f>SUM(R35:R39)</f>
        <v>0</v>
      </c>
      <c r="S40" s="111"/>
      <c r="T40" s="111">
        <f>SUM(T35:T39)</f>
        <v>0</v>
      </c>
    </row>
    <row r="41" spans="1:21" ht="35.1" customHeight="1" x14ac:dyDescent="0.25">
      <c r="A41" s="112"/>
      <c r="B41" s="112"/>
      <c r="C41" s="112"/>
      <c r="D41" s="112"/>
      <c r="E41" s="112"/>
      <c r="F41" s="112"/>
      <c r="G41" s="112"/>
      <c r="H41" s="112"/>
      <c r="I41" s="112"/>
      <c r="J41" s="112"/>
      <c r="K41" s="112"/>
      <c r="L41" s="112"/>
      <c r="M41" s="112"/>
      <c r="N41" s="112"/>
      <c r="O41" s="112"/>
      <c r="P41" s="112"/>
      <c r="Q41" s="112"/>
      <c r="R41" s="112"/>
      <c r="S41" s="112"/>
      <c r="T41" s="112"/>
      <c r="U41" s="112"/>
    </row>
    <row r="42" spans="1:21" x14ac:dyDescent="0.25">
      <c r="D42" s="99" t="s">
        <v>58</v>
      </c>
    </row>
    <row r="43" spans="1:21" ht="75" x14ac:dyDescent="0.25">
      <c r="D43" s="100"/>
      <c r="E43" s="101" t="s">
        <v>29</v>
      </c>
    </row>
    <row r="46" spans="1:21" ht="90" x14ac:dyDescent="0.25">
      <c r="B46" s="101" t="s">
        <v>30</v>
      </c>
      <c r="D46" s="101" t="s">
        <v>104</v>
      </c>
      <c r="F46" s="101" t="s">
        <v>103</v>
      </c>
      <c r="H46" s="101" t="s">
        <v>31</v>
      </c>
      <c r="I46" s="98"/>
      <c r="J46" s="101" t="s">
        <v>31</v>
      </c>
      <c r="K46" s="98"/>
      <c r="L46" s="101" t="s">
        <v>31</v>
      </c>
      <c r="M46" s="98"/>
      <c r="N46" s="101" t="s">
        <v>31</v>
      </c>
      <c r="O46" s="98"/>
      <c r="P46" s="101" t="s">
        <v>31</v>
      </c>
      <c r="R46" s="101" t="s">
        <v>31</v>
      </c>
      <c r="T46" s="101" t="s">
        <v>31</v>
      </c>
    </row>
    <row r="47" spans="1:21" ht="45" x14ac:dyDescent="0.25">
      <c r="A47" s="47" t="s">
        <v>32</v>
      </c>
      <c r="B47" s="47" t="s">
        <v>33</v>
      </c>
      <c r="C47" s="47"/>
      <c r="D47" s="47" t="s">
        <v>92</v>
      </c>
      <c r="E47" s="47"/>
      <c r="F47" s="47" t="s">
        <v>93</v>
      </c>
      <c r="H47" s="102" t="str">
        <f>H8</f>
        <v>White-Not Hispanic</v>
      </c>
      <c r="I47" s="47"/>
      <c r="J47" s="102" t="str">
        <f>J8</f>
        <v>Hispanic</v>
      </c>
      <c r="K47" s="47"/>
      <c r="L47" s="102" t="str">
        <f>L8</f>
        <v>Black-Not Hispanic</v>
      </c>
      <c r="M47" s="47"/>
      <c r="N47" s="102" t="str">
        <f>N8</f>
        <v>Asian</v>
      </c>
      <c r="O47" s="47"/>
      <c r="P47" s="102" t="str">
        <f>P8</f>
        <v>American Indian/Alaska Native</v>
      </c>
      <c r="Q47" s="103"/>
      <c r="R47" s="102" t="str">
        <f>R8</f>
        <v>Other</v>
      </c>
      <c r="T47" s="102" t="str">
        <f>T8</f>
        <v>Other</v>
      </c>
    </row>
    <row r="48" spans="1:21" x14ac:dyDescent="0.25">
      <c r="A48" s="104" t="s">
        <v>85</v>
      </c>
      <c r="B48" s="105"/>
      <c r="C48" s="106"/>
      <c r="D48" s="105"/>
      <c r="E48" s="106"/>
      <c r="F48" s="105"/>
      <c r="G48" s="107"/>
      <c r="H48" s="105"/>
      <c r="I48" s="108"/>
      <c r="J48" s="105"/>
      <c r="K48" s="108"/>
      <c r="L48" s="105"/>
      <c r="M48" s="108"/>
      <c r="N48" s="105"/>
      <c r="O48" s="107"/>
      <c r="P48" s="105"/>
      <c r="Q48" s="107"/>
      <c r="R48" s="105"/>
      <c r="S48" s="107"/>
      <c r="T48" s="109"/>
    </row>
    <row r="49" spans="1:21" x14ac:dyDescent="0.25">
      <c r="A49" s="110" t="s">
        <v>86</v>
      </c>
      <c r="B49" s="105"/>
      <c r="C49" s="106"/>
      <c r="D49" s="105"/>
      <c r="E49" s="106"/>
      <c r="F49" s="105"/>
      <c r="G49" s="107"/>
      <c r="H49" s="105"/>
      <c r="I49" s="108"/>
      <c r="J49" s="105"/>
      <c r="K49" s="108"/>
      <c r="L49" s="105"/>
      <c r="M49" s="108"/>
      <c r="N49" s="105"/>
      <c r="O49" s="107"/>
      <c r="P49" s="105"/>
      <c r="Q49" s="107"/>
      <c r="R49" s="105"/>
      <c r="S49" s="107"/>
      <c r="T49" s="105"/>
    </row>
    <row r="50" spans="1:21" x14ac:dyDescent="0.25">
      <c r="A50" s="110" t="s">
        <v>87</v>
      </c>
      <c r="B50" s="105"/>
      <c r="C50" s="106"/>
      <c r="D50" s="105"/>
      <c r="E50" s="106"/>
      <c r="F50" s="105"/>
      <c r="G50" s="107"/>
      <c r="H50" s="105"/>
      <c r="I50" s="108"/>
      <c r="J50" s="105"/>
      <c r="K50" s="108"/>
      <c r="L50" s="105"/>
      <c r="M50" s="108"/>
      <c r="N50" s="105"/>
      <c r="O50" s="107"/>
      <c r="P50" s="105"/>
      <c r="Q50" s="107"/>
      <c r="R50" s="105"/>
      <c r="S50" s="107"/>
      <c r="T50" s="105"/>
    </row>
    <row r="51" spans="1:21" x14ac:dyDescent="0.25">
      <c r="A51" s="110" t="s">
        <v>88</v>
      </c>
      <c r="B51" s="105"/>
      <c r="C51" s="106"/>
      <c r="D51" s="105"/>
      <c r="E51" s="106"/>
      <c r="F51" s="105"/>
      <c r="G51" s="107"/>
      <c r="H51" s="105"/>
      <c r="I51" s="108"/>
      <c r="J51" s="105"/>
      <c r="K51" s="108"/>
      <c r="L51" s="105"/>
      <c r="M51" s="108"/>
      <c r="N51" s="105"/>
      <c r="O51" s="107"/>
      <c r="P51" s="105"/>
      <c r="Q51" s="107"/>
      <c r="R51" s="105"/>
      <c r="S51" s="107"/>
      <c r="T51" s="105"/>
    </row>
    <row r="52" spans="1:21" x14ac:dyDescent="0.25">
      <c r="A52" s="110" t="s">
        <v>89</v>
      </c>
      <c r="B52" s="105"/>
      <c r="C52" s="106"/>
      <c r="D52" s="105"/>
      <c r="E52" s="106"/>
      <c r="F52" s="105"/>
      <c r="G52" s="107"/>
      <c r="H52" s="105"/>
      <c r="I52" s="108"/>
      <c r="J52" s="105"/>
      <c r="K52" s="108"/>
      <c r="L52" s="105"/>
      <c r="M52" s="108"/>
      <c r="N52" s="105"/>
      <c r="O52" s="107"/>
      <c r="P52" s="105"/>
      <c r="Q52" s="107"/>
      <c r="R52" s="105"/>
      <c r="S52" s="107"/>
      <c r="T52" s="105"/>
    </row>
    <row r="53" spans="1:21" x14ac:dyDescent="0.25">
      <c r="A53" s="97" t="s">
        <v>42</v>
      </c>
      <c r="B53" s="111">
        <f>SUM(B48:B52)</f>
        <v>0</v>
      </c>
      <c r="C53" s="97"/>
      <c r="D53" s="111">
        <f>SUM(D48:D52)</f>
        <v>0</v>
      </c>
      <c r="E53" s="97"/>
      <c r="F53" s="111">
        <f>SUM(F48:F52)</f>
        <v>0</v>
      </c>
      <c r="H53" s="111">
        <f>SUM(H48:H52)</f>
        <v>0</v>
      </c>
      <c r="I53" s="111"/>
      <c r="J53" s="111">
        <f>SUM(J48:J52)</f>
        <v>0</v>
      </c>
      <c r="K53" s="111"/>
      <c r="L53" s="111">
        <f>SUM(L48:L52)</f>
        <v>0</v>
      </c>
      <c r="M53" s="111"/>
      <c r="N53" s="111">
        <f>SUM(N48:N52)</f>
        <v>0</v>
      </c>
      <c r="O53" s="111"/>
      <c r="P53" s="111">
        <f>SUM(P48:P52)</f>
        <v>0</v>
      </c>
      <c r="Q53" s="111"/>
      <c r="R53" s="111">
        <f>SUM(R48:R52)</f>
        <v>0</v>
      </c>
      <c r="S53" s="111"/>
      <c r="T53" s="111">
        <f>SUM(T48:T52)</f>
        <v>0</v>
      </c>
    </row>
    <row r="54" spans="1:21" ht="35.1" customHeight="1" x14ac:dyDescent="0.25">
      <c r="A54" s="112"/>
      <c r="B54" s="112"/>
      <c r="C54" s="112"/>
      <c r="D54" s="112"/>
      <c r="E54" s="112"/>
      <c r="F54" s="112"/>
      <c r="G54" s="112"/>
      <c r="H54" s="112"/>
      <c r="I54" s="112"/>
      <c r="J54" s="112"/>
      <c r="K54" s="112"/>
      <c r="L54" s="112"/>
      <c r="M54" s="112"/>
      <c r="N54" s="112"/>
      <c r="O54" s="112"/>
      <c r="P54" s="112"/>
      <c r="Q54" s="112"/>
      <c r="R54" s="112"/>
      <c r="S54" s="112"/>
      <c r="T54" s="112"/>
      <c r="U54" s="112"/>
    </row>
    <row r="55" spans="1:21" x14ac:dyDescent="0.25">
      <c r="D55" s="99" t="s">
        <v>57</v>
      </c>
    </row>
    <row r="56" spans="1:21" ht="75" x14ac:dyDescent="0.25">
      <c r="D56" s="100"/>
      <c r="E56" s="101" t="s">
        <v>29</v>
      </c>
    </row>
    <row r="59" spans="1:21" ht="90" x14ac:dyDescent="0.25">
      <c r="B59" s="101" t="s">
        <v>30</v>
      </c>
      <c r="D59" s="101" t="s">
        <v>104</v>
      </c>
      <c r="F59" s="101" t="s">
        <v>103</v>
      </c>
      <c r="H59" s="101" t="s">
        <v>31</v>
      </c>
      <c r="I59" s="98"/>
      <c r="J59" s="101" t="s">
        <v>31</v>
      </c>
      <c r="K59" s="98"/>
      <c r="L59" s="101" t="s">
        <v>31</v>
      </c>
      <c r="M59" s="98"/>
      <c r="N59" s="101" t="s">
        <v>31</v>
      </c>
      <c r="O59" s="98"/>
      <c r="P59" s="101" t="s">
        <v>31</v>
      </c>
      <c r="R59" s="101" t="s">
        <v>31</v>
      </c>
      <c r="T59" s="101" t="s">
        <v>31</v>
      </c>
    </row>
    <row r="60" spans="1:21" ht="45" x14ac:dyDescent="0.25">
      <c r="A60" s="47" t="s">
        <v>32</v>
      </c>
      <c r="B60" s="47" t="s">
        <v>33</v>
      </c>
      <c r="C60" s="47"/>
      <c r="D60" s="47" t="s">
        <v>92</v>
      </c>
      <c r="E60" s="47"/>
      <c r="F60" s="47" t="s">
        <v>93</v>
      </c>
      <c r="H60" s="102" t="str">
        <f>H8</f>
        <v>White-Not Hispanic</v>
      </c>
      <c r="I60" s="47"/>
      <c r="J60" s="102" t="str">
        <f>J8</f>
        <v>Hispanic</v>
      </c>
      <c r="K60" s="47"/>
      <c r="L60" s="102" t="str">
        <f>L8</f>
        <v>Black-Not Hispanic</v>
      </c>
      <c r="M60" s="47"/>
      <c r="N60" s="102" t="str">
        <f>N8</f>
        <v>Asian</v>
      </c>
      <c r="O60" s="47"/>
      <c r="P60" s="102" t="str">
        <f>P8</f>
        <v>American Indian/Alaska Native</v>
      </c>
      <c r="Q60" s="103"/>
      <c r="R60" s="102" t="str">
        <f>R8</f>
        <v>Other</v>
      </c>
      <c r="T60" s="102" t="str">
        <f>T8</f>
        <v>Other</v>
      </c>
    </row>
    <row r="61" spans="1:21" x14ac:dyDescent="0.25">
      <c r="A61" s="104" t="s">
        <v>85</v>
      </c>
      <c r="B61" s="105"/>
      <c r="C61" s="106"/>
      <c r="D61" s="105"/>
      <c r="E61" s="106"/>
      <c r="F61" s="105"/>
      <c r="G61" s="107"/>
      <c r="H61" s="105"/>
      <c r="I61" s="108"/>
      <c r="J61" s="105"/>
      <c r="K61" s="108"/>
      <c r="L61" s="105"/>
      <c r="M61" s="108"/>
      <c r="N61" s="105"/>
      <c r="O61" s="107"/>
      <c r="P61" s="105"/>
      <c r="Q61" s="107"/>
      <c r="R61" s="105"/>
      <c r="S61" s="107"/>
      <c r="T61" s="109"/>
    </row>
    <row r="62" spans="1:21" x14ac:dyDescent="0.25">
      <c r="A62" s="110" t="s">
        <v>86</v>
      </c>
      <c r="B62" s="105"/>
      <c r="C62" s="106"/>
      <c r="D62" s="105"/>
      <c r="E62" s="106"/>
      <c r="F62" s="105"/>
      <c r="G62" s="107"/>
      <c r="H62" s="105"/>
      <c r="I62" s="108"/>
      <c r="J62" s="105"/>
      <c r="K62" s="108"/>
      <c r="L62" s="105"/>
      <c r="M62" s="108"/>
      <c r="N62" s="105"/>
      <c r="O62" s="107"/>
      <c r="P62" s="105"/>
      <c r="Q62" s="107"/>
      <c r="R62" s="105"/>
      <c r="S62" s="107"/>
      <c r="T62" s="105"/>
    </row>
    <row r="63" spans="1:21" x14ac:dyDescent="0.25">
      <c r="A63" s="110" t="s">
        <v>87</v>
      </c>
      <c r="B63" s="105"/>
      <c r="C63" s="106"/>
      <c r="D63" s="105"/>
      <c r="E63" s="106"/>
      <c r="F63" s="105"/>
      <c r="G63" s="107"/>
      <c r="H63" s="105"/>
      <c r="I63" s="108"/>
      <c r="J63" s="105"/>
      <c r="K63" s="108"/>
      <c r="L63" s="105"/>
      <c r="M63" s="108"/>
      <c r="N63" s="105"/>
      <c r="O63" s="107"/>
      <c r="P63" s="105"/>
      <c r="Q63" s="107"/>
      <c r="R63" s="105"/>
      <c r="S63" s="107"/>
      <c r="T63" s="105"/>
    </row>
    <row r="64" spans="1:21" x14ac:dyDescent="0.25">
      <c r="A64" s="110" t="s">
        <v>88</v>
      </c>
      <c r="B64" s="105"/>
      <c r="C64" s="106"/>
      <c r="D64" s="105"/>
      <c r="E64" s="106"/>
      <c r="F64" s="105"/>
      <c r="G64" s="107"/>
      <c r="H64" s="105"/>
      <c r="I64" s="108"/>
      <c r="J64" s="105"/>
      <c r="K64" s="108"/>
      <c r="L64" s="105"/>
      <c r="M64" s="108"/>
      <c r="N64" s="105"/>
      <c r="O64" s="107"/>
      <c r="P64" s="105"/>
      <c r="Q64" s="107"/>
      <c r="R64" s="105"/>
      <c r="S64" s="107"/>
      <c r="T64" s="105"/>
    </row>
    <row r="65" spans="1:20" x14ac:dyDescent="0.25">
      <c r="A65" s="110" t="s">
        <v>89</v>
      </c>
      <c r="B65" s="105"/>
      <c r="C65" s="106"/>
      <c r="D65" s="105"/>
      <c r="E65" s="106"/>
      <c r="F65" s="105"/>
      <c r="G65" s="107"/>
      <c r="H65" s="105"/>
      <c r="I65" s="108"/>
      <c r="J65" s="105"/>
      <c r="K65" s="108"/>
      <c r="L65" s="105"/>
      <c r="M65" s="108"/>
      <c r="N65" s="105"/>
      <c r="O65" s="107"/>
      <c r="P65" s="105"/>
      <c r="Q65" s="107"/>
      <c r="R65" s="105"/>
      <c r="S65" s="107"/>
      <c r="T65" s="105"/>
    </row>
    <row r="66" spans="1:20" x14ac:dyDescent="0.25">
      <c r="A66" s="97" t="s">
        <v>42</v>
      </c>
      <c r="B66" s="111">
        <f>SUM(B61:B65)</f>
        <v>0</v>
      </c>
      <c r="C66" s="97"/>
      <c r="D66" s="111">
        <f>SUM(D61:D65)</f>
        <v>0</v>
      </c>
      <c r="E66" s="97"/>
      <c r="F66" s="111">
        <f>SUM(F61:F65)</f>
        <v>0</v>
      </c>
      <c r="H66" s="111">
        <f>SUM(H61:H65)</f>
        <v>0</v>
      </c>
      <c r="I66" s="111"/>
      <c r="J66" s="111">
        <f>SUM(J61:J65)</f>
        <v>0</v>
      </c>
      <c r="K66" s="111"/>
      <c r="L66" s="111">
        <f>SUM(L61:L65)</f>
        <v>0</v>
      </c>
      <c r="M66" s="111"/>
      <c r="N66" s="111">
        <f>SUM(N61:N65)</f>
        <v>0</v>
      </c>
      <c r="O66" s="111"/>
      <c r="P66" s="111">
        <f>SUM(P61:P65)</f>
        <v>0</v>
      </c>
      <c r="Q66" s="111"/>
      <c r="R66" s="111">
        <f>SUM(R61:R65)</f>
        <v>0</v>
      </c>
      <c r="S66" s="111"/>
      <c r="T66" s="111">
        <f>SUM(T61:T65)</f>
        <v>0</v>
      </c>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AV27"/>
  <sheetViews>
    <sheetView zoomScale="90" zoomScaleNormal="90" workbookViewId="0">
      <pane xSplit="1" topLeftCell="B1" activePane="topRight" state="frozen"/>
      <selection pane="topRight"/>
    </sheetView>
  </sheetViews>
  <sheetFormatPr defaultColWidth="9.140625" defaultRowHeight="18.75" x14ac:dyDescent="0.3"/>
  <cols>
    <col min="1" max="1" width="10.42578125" style="200" customWidth="1"/>
    <col min="2" max="2" width="9.140625" style="36"/>
    <col min="3" max="3" width="15.140625" style="36" customWidth="1"/>
    <col min="4" max="4" width="15.5703125" style="36" customWidth="1"/>
    <col min="5" max="5" width="15.140625" style="36" customWidth="1"/>
    <col min="6" max="6" width="17.85546875" style="36" customWidth="1"/>
    <col min="7" max="7" width="15.5703125" style="36" customWidth="1"/>
    <col min="8" max="8" width="15.42578125" style="36" customWidth="1"/>
    <col min="9" max="11" width="15.140625" style="36" customWidth="1"/>
    <col min="12" max="12" width="15.5703125" style="36" customWidth="1"/>
    <col min="13" max="13" width="6" style="36" customWidth="1"/>
    <col min="14" max="14" width="15.140625" style="36" customWidth="1"/>
    <col min="15" max="27" width="11.140625" style="36" customWidth="1"/>
    <col min="28" max="29" width="12.5703125" style="36" customWidth="1"/>
    <col min="30" max="33" width="11.140625" style="36" customWidth="1"/>
    <col min="34" max="34" width="6" style="36" customWidth="1"/>
    <col min="35" max="35" width="13.85546875" style="36" customWidth="1"/>
    <col min="36" max="36" width="14.5703125" style="36" customWidth="1"/>
    <col min="37" max="37" width="6" style="36" customWidth="1"/>
    <col min="38" max="38" width="9.140625" style="36"/>
    <col min="39" max="40" width="15.5703125" style="36" customWidth="1"/>
    <col min="41" max="41" width="15.140625" style="36" customWidth="1"/>
    <col min="42" max="42" width="15.42578125" style="36" customWidth="1"/>
    <col min="43" max="43" width="15.5703125" style="36" customWidth="1"/>
    <col min="44" max="44" width="15.42578125" style="36" customWidth="1"/>
    <col min="45" max="48" width="15.140625" style="36" customWidth="1"/>
    <col min="49" max="16384" width="9.140625" style="36"/>
  </cols>
  <sheetData>
    <row r="1" spans="1:48" ht="78.599999999999994" customHeight="1" x14ac:dyDescent="0.3">
      <c r="A1" s="199">
        <f>' B_Populations'!D3</f>
        <v>0</v>
      </c>
      <c r="B1" s="238" t="s">
        <v>90</v>
      </c>
      <c r="C1" s="239"/>
      <c r="D1" s="239"/>
      <c r="E1" s="239"/>
      <c r="F1" s="180"/>
      <c r="G1" s="180"/>
      <c r="H1" s="180"/>
      <c r="I1" s="180"/>
      <c r="J1" s="180"/>
      <c r="K1" s="180"/>
      <c r="L1" s="181"/>
      <c r="M1" s="48"/>
      <c r="N1" s="41" t="s">
        <v>62</v>
      </c>
      <c r="O1" s="117"/>
      <c r="P1" s="117"/>
      <c r="Q1" s="117"/>
      <c r="R1" s="117"/>
      <c r="S1" s="117"/>
      <c r="T1" s="117"/>
      <c r="U1" s="117"/>
      <c r="V1" s="117"/>
      <c r="W1" s="117"/>
      <c r="X1" s="117"/>
      <c r="Y1" s="117"/>
      <c r="Z1" s="117"/>
      <c r="AA1" s="117"/>
      <c r="AB1" s="117"/>
      <c r="AC1" s="117"/>
      <c r="AD1" s="117"/>
      <c r="AE1" s="117"/>
      <c r="AF1" s="117"/>
      <c r="AG1" s="49"/>
      <c r="AI1" s="42" t="s">
        <v>60</v>
      </c>
      <c r="AJ1" s="50"/>
      <c r="AL1" s="240" t="s">
        <v>61</v>
      </c>
      <c r="AM1" s="241"/>
      <c r="AN1" s="241"/>
      <c r="AO1" s="118"/>
      <c r="AP1" s="119"/>
      <c r="AQ1" s="119"/>
      <c r="AR1" s="119"/>
      <c r="AS1" s="119"/>
      <c r="AT1" s="119"/>
      <c r="AU1" s="119"/>
      <c r="AV1" s="120"/>
    </row>
    <row r="2" spans="1:48" x14ac:dyDescent="0.3">
      <c r="B2" s="182"/>
      <c r="C2" s="121"/>
      <c r="D2" s="122" t="s">
        <v>105</v>
      </c>
      <c r="E2" s="122"/>
      <c r="F2" s="123" t="s">
        <v>43</v>
      </c>
      <c r="G2" s="123"/>
      <c r="H2" s="123"/>
      <c r="I2" s="123"/>
      <c r="J2" s="123"/>
      <c r="K2" s="123"/>
      <c r="L2" s="183"/>
      <c r="N2" s="52"/>
      <c r="O2" s="125"/>
      <c r="P2" s="125"/>
      <c r="Q2" s="125"/>
      <c r="R2" s="125"/>
      <c r="S2" s="125"/>
      <c r="T2" s="125"/>
      <c r="U2" s="125"/>
      <c r="V2" s="125"/>
      <c r="W2" s="125"/>
      <c r="X2" s="125"/>
      <c r="Y2" s="125"/>
      <c r="Z2" s="125"/>
      <c r="AA2" s="125"/>
      <c r="AB2" s="125"/>
      <c r="AC2" s="125"/>
      <c r="AD2" s="125"/>
      <c r="AE2" s="125"/>
      <c r="AF2" s="125"/>
      <c r="AG2" s="53"/>
      <c r="AI2" s="54"/>
      <c r="AJ2" s="55"/>
      <c r="AL2" s="56"/>
      <c r="AM2" s="48" t="s">
        <v>44</v>
      </c>
      <c r="AN2" s="48"/>
      <c r="AO2" s="48"/>
      <c r="AP2" s="48"/>
      <c r="AQ2" s="48"/>
      <c r="AR2" s="48"/>
      <c r="AS2" s="48"/>
      <c r="AT2" s="48"/>
      <c r="AU2" s="48"/>
      <c r="AV2" s="126"/>
    </row>
    <row r="3" spans="1:48" ht="47.25" x14ac:dyDescent="0.25">
      <c r="A3" s="242" t="s">
        <v>81</v>
      </c>
      <c r="B3" s="184" t="s">
        <v>32</v>
      </c>
      <c r="C3" s="127" t="s">
        <v>78</v>
      </c>
      <c r="D3" s="128" t="s">
        <v>94</v>
      </c>
      <c r="E3" s="128" t="s">
        <v>98</v>
      </c>
      <c r="F3" s="129" t="str">
        <f>' B_Populations'!$H$8</f>
        <v>White-Not Hispanic</v>
      </c>
      <c r="G3" s="129" t="str">
        <f>' B_Populations'!$J$8</f>
        <v>Hispanic</v>
      </c>
      <c r="H3" s="129" t="str">
        <f>' B_Populations'!$L$8</f>
        <v>Black-Not Hispanic</v>
      </c>
      <c r="I3" s="129" t="str">
        <f>' B_Populations'!$N$8</f>
        <v>Asian</v>
      </c>
      <c r="J3" s="129" t="str">
        <f>' B_Populations'!$P$8</f>
        <v>American Indian/Alaska Native</v>
      </c>
      <c r="K3" s="129" t="str">
        <f>' B_Populations'!$R$8</f>
        <v>Other</v>
      </c>
      <c r="L3" s="185" t="str">
        <f>' B_Populations'!$T$8</f>
        <v>Other</v>
      </c>
      <c r="M3" s="58"/>
      <c r="N3" s="59" t="s">
        <v>46</v>
      </c>
      <c r="O3" s="131" t="s">
        <v>47</v>
      </c>
      <c r="P3" s="131" t="s">
        <v>95</v>
      </c>
      <c r="Q3" s="131" t="s">
        <v>47</v>
      </c>
      <c r="R3" s="131" t="s">
        <v>99</v>
      </c>
      <c r="S3" s="131" t="s">
        <v>47</v>
      </c>
      <c r="T3" s="131" t="str">
        <f>' B_Populations'!$H$8</f>
        <v>White-Not Hispanic</v>
      </c>
      <c r="U3" s="131" t="s">
        <v>47</v>
      </c>
      <c r="V3" s="131" t="str">
        <f>' B_Populations'!$J$8</f>
        <v>Hispanic</v>
      </c>
      <c r="W3" s="131" t="s">
        <v>47</v>
      </c>
      <c r="X3" s="131" t="str">
        <f>' B_Populations'!$L$8</f>
        <v>Black-Not Hispanic</v>
      </c>
      <c r="Y3" s="131" t="s">
        <v>47</v>
      </c>
      <c r="Z3" s="131" t="str">
        <f>' B_Populations'!$N$8</f>
        <v>Asian</v>
      </c>
      <c r="AA3" s="131" t="s">
        <v>47</v>
      </c>
      <c r="AB3" s="131" t="str">
        <f>' B_Populations'!$P$8</f>
        <v>American Indian/Alaska Native</v>
      </c>
      <c r="AC3" s="131" t="s">
        <v>47</v>
      </c>
      <c r="AD3" s="131" t="str">
        <f>' B_Populations'!$R$8</f>
        <v>Other</v>
      </c>
      <c r="AE3" s="131" t="s">
        <v>47</v>
      </c>
      <c r="AF3" s="131" t="str">
        <f>' B_Populations'!$T$8</f>
        <v>Other</v>
      </c>
      <c r="AG3" s="60" t="s">
        <v>47</v>
      </c>
      <c r="AH3" s="58"/>
      <c r="AI3" s="61" t="s">
        <v>48</v>
      </c>
      <c r="AJ3" s="62" t="s">
        <v>49</v>
      </c>
      <c r="AL3" s="63" t="s">
        <v>32</v>
      </c>
      <c r="AM3" s="132" t="s">
        <v>33</v>
      </c>
      <c r="AN3" s="133" t="s">
        <v>92</v>
      </c>
      <c r="AO3" s="133" t="s">
        <v>93</v>
      </c>
      <c r="AP3" s="129" t="str">
        <f>' B_Populations'!$H$8</f>
        <v>White-Not Hispanic</v>
      </c>
      <c r="AQ3" s="129" t="str">
        <f>' B_Populations'!$J$8</f>
        <v>Hispanic</v>
      </c>
      <c r="AR3" s="129" t="str">
        <f>' B_Populations'!$L$8</f>
        <v>Black-Not Hispanic</v>
      </c>
      <c r="AS3" s="129" t="str">
        <f>' B_Populations'!$N$8</f>
        <v>Asian</v>
      </c>
      <c r="AT3" s="129" t="str">
        <f>' B_Populations'!$P$8</f>
        <v>American Indian/Alaska Native</v>
      </c>
      <c r="AU3" s="129" t="str">
        <f>' B_Populations'!$R$8</f>
        <v>Other</v>
      </c>
      <c r="AV3" s="134" t="str">
        <f>' B_Populations'!$T$8</f>
        <v>Other</v>
      </c>
    </row>
    <row r="4" spans="1:48" ht="15.75" x14ac:dyDescent="0.25">
      <c r="A4" s="242"/>
      <c r="B4" s="186" t="str">
        <f>' B_Populations'!$A$9</f>
        <v>0-14</v>
      </c>
      <c r="C4" s="135"/>
      <c r="D4" s="136"/>
      <c r="E4" s="137"/>
      <c r="F4" s="138"/>
      <c r="G4" s="138"/>
      <c r="H4" s="138"/>
      <c r="I4" s="138"/>
      <c r="J4" s="139"/>
      <c r="K4" s="139"/>
      <c r="L4" s="187"/>
      <c r="M4" s="65"/>
      <c r="N4" s="66">
        <f>' B_Populations'!B9</f>
        <v>0</v>
      </c>
      <c r="O4" s="141">
        <f>IF(N4=0,0,($C$4/$N$4)*100000)</f>
        <v>0</v>
      </c>
      <c r="P4" s="141">
        <f>' B_Populations'!D9</f>
        <v>0</v>
      </c>
      <c r="Q4" s="141">
        <f>IF(P4=0,0,($D$4/$P$4)*100000)</f>
        <v>0</v>
      </c>
      <c r="R4" s="141">
        <f>' B_Populations'!F9</f>
        <v>0</v>
      </c>
      <c r="S4" s="141">
        <f>IF(R4=0,0,($E$4/$R$4)*100000)</f>
        <v>0</v>
      </c>
      <c r="T4" s="141">
        <f>' B_Populations'!H9</f>
        <v>0</v>
      </c>
      <c r="U4" s="141">
        <f>IF(T4=0,0,($F$4/$T$4)*100000)</f>
        <v>0</v>
      </c>
      <c r="V4" s="141">
        <f>' B_Populations'!J9</f>
        <v>0</v>
      </c>
      <c r="W4" s="141">
        <f>IF(V4=0,0,($G$4/$V$4)*100000)</f>
        <v>0</v>
      </c>
      <c r="X4" s="141">
        <f>' B_Populations'!L9</f>
        <v>0</v>
      </c>
      <c r="Y4" s="141">
        <f>IF(X4=0,0,($H$4/$X$4)*100000)</f>
        <v>0</v>
      </c>
      <c r="Z4" s="141">
        <f>' B_Populations'!N9</f>
        <v>0</v>
      </c>
      <c r="AA4" s="141">
        <f>IF(Z4=0,0,($I$4/$Z$4)*100000)</f>
        <v>0</v>
      </c>
      <c r="AB4" s="141">
        <f>' B_Populations'!P9</f>
        <v>0</v>
      </c>
      <c r="AC4" s="141">
        <f>IF(AB4=0,0,($J$4/$AB$4)*100000)</f>
        <v>0</v>
      </c>
      <c r="AD4" s="141">
        <f>' B_Populations'!R9</f>
        <v>0</v>
      </c>
      <c r="AE4" s="141">
        <f>IF(AD4=0,0,($K$4/$AD$4)*100000)</f>
        <v>0</v>
      </c>
      <c r="AF4" s="141">
        <f>' B_Populations'!T9</f>
        <v>0</v>
      </c>
      <c r="AG4" s="67">
        <f>IF(AF4=0,0,($L$4/$AF$4)*100000)</f>
        <v>0</v>
      </c>
      <c r="AH4" s="65"/>
      <c r="AI4" s="68">
        <v>3795</v>
      </c>
      <c r="AJ4" s="69">
        <v>1.3818E-2</v>
      </c>
      <c r="AK4" s="65"/>
      <c r="AL4" s="70" t="str">
        <f>' B_Populations'!$A$9</f>
        <v>0-14</v>
      </c>
      <c r="AM4" s="142">
        <f>O4*AJ4</f>
        <v>0</v>
      </c>
      <c r="AN4" s="143">
        <f>Q4*AJ4</f>
        <v>0</v>
      </c>
      <c r="AO4" s="143">
        <f>S4*AJ4</f>
        <v>0</v>
      </c>
      <c r="AP4" s="144">
        <f>U4*AJ4</f>
        <v>0</v>
      </c>
      <c r="AQ4" s="144">
        <f>W4*AJ4</f>
        <v>0</v>
      </c>
      <c r="AR4" s="144">
        <f>Y4*AJ4</f>
        <v>0</v>
      </c>
      <c r="AS4" s="144">
        <f>AA4*AJ4</f>
        <v>0</v>
      </c>
      <c r="AT4" s="144">
        <f>AC4*AJ4</f>
        <v>0</v>
      </c>
      <c r="AU4" s="144">
        <f>AE4*AJ4</f>
        <v>0</v>
      </c>
      <c r="AV4" s="145">
        <f>AG4*AJ4</f>
        <v>0</v>
      </c>
    </row>
    <row r="5" spans="1:48" ht="15.75" x14ac:dyDescent="0.25">
      <c r="A5" s="242"/>
      <c r="B5" s="188" t="str">
        <f>' B_Populations'!$A$10</f>
        <v>15-24</v>
      </c>
      <c r="C5" s="146"/>
      <c r="D5" s="147"/>
      <c r="E5" s="148"/>
      <c r="F5" s="149"/>
      <c r="G5" s="149"/>
      <c r="H5" s="149"/>
      <c r="I5" s="149"/>
      <c r="J5" s="150"/>
      <c r="K5" s="150"/>
      <c r="L5" s="189"/>
      <c r="M5" s="65"/>
      <c r="N5" s="66">
        <f>' B_Populations'!B10</f>
        <v>0</v>
      </c>
      <c r="O5" s="141">
        <f>IF(N5=0,0,($C$5/$N$5)*100000)</f>
        <v>0</v>
      </c>
      <c r="P5" s="141">
        <f>' B_Populations'!D10</f>
        <v>0</v>
      </c>
      <c r="Q5" s="141">
        <f>IF(P5=0,0,($D$5/$P$5)*100000)</f>
        <v>0</v>
      </c>
      <c r="R5" s="141">
        <f>' B_Populations'!F10</f>
        <v>0</v>
      </c>
      <c r="S5" s="141">
        <f>IF(R5=0,0,($E$5/$R$5)*100000)</f>
        <v>0</v>
      </c>
      <c r="T5" s="141">
        <f>' B_Populations'!H10</f>
        <v>0</v>
      </c>
      <c r="U5" s="141">
        <f>IF(T5=0,0,($F$5/$T$5)*100000)</f>
        <v>0</v>
      </c>
      <c r="V5" s="141">
        <f>' B_Populations'!J10</f>
        <v>0</v>
      </c>
      <c r="W5" s="141">
        <f>IF(V5=0,0,($G$5/$V$5)*100000)</f>
        <v>0</v>
      </c>
      <c r="X5" s="141">
        <f>' B_Populations'!L10</f>
        <v>0</v>
      </c>
      <c r="Y5" s="141">
        <f>IF(X5=0,0,($G$5/$X$5)*100000)</f>
        <v>0</v>
      </c>
      <c r="Z5" s="141">
        <f>' B_Populations'!N10</f>
        <v>0</v>
      </c>
      <c r="AA5" s="141">
        <f>IF(Z5=0,0,($I$5/$Z$5)*100000)</f>
        <v>0</v>
      </c>
      <c r="AB5" s="141">
        <f>' B_Populations'!P10</f>
        <v>0</v>
      </c>
      <c r="AC5" s="141">
        <f>IF(AB5=0,0,($J$5/$AB$5)*100000)</f>
        <v>0</v>
      </c>
      <c r="AD5" s="141">
        <f>' B_Populations'!R10</f>
        <v>0</v>
      </c>
      <c r="AE5" s="141">
        <f>IF(AD5=0,0,($K$5/$AD$5)*100000)</f>
        <v>0</v>
      </c>
      <c r="AF5" s="141">
        <f>' B_Populations'!T10</f>
        <v>0</v>
      </c>
      <c r="AG5" s="67">
        <f>IF(AF5=0,0,($L$5/$AF$5)*100000)</f>
        <v>0</v>
      </c>
      <c r="AH5" s="65"/>
      <c r="AI5" s="68">
        <v>15192</v>
      </c>
      <c r="AJ5" s="69">
        <v>5.5316999999999998E-2</v>
      </c>
      <c r="AK5" s="65"/>
      <c r="AL5" s="72" t="str">
        <f>' B_Populations'!$A$10</f>
        <v>15-24</v>
      </c>
      <c r="AM5" s="142">
        <f>O5*AJ5</f>
        <v>0</v>
      </c>
      <c r="AN5" s="143">
        <f>Q5*AJ5</f>
        <v>0</v>
      </c>
      <c r="AO5" s="143">
        <f>S5*AJ5</f>
        <v>0</v>
      </c>
      <c r="AP5" s="144">
        <f>U5*AJ5</f>
        <v>0</v>
      </c>
      <c r="AQ5" s="144">
        <f>W5*AJ5</f>
        <v>0</v>
      </c>
      <c r="AR5" s="144">
        <f>Y5*AJ5</f>
        <v>0</v>
      </c>
      <c r="AS5" s="144">
        <f>AA5*AJ5</f>
        <v>0</v>
      </c>
      <c r="AT5" s="144">
        <f>AC5*AJ5</f>
        <v>0</v>
      </c>
      <c r="AU5" s="144">
        <f>AE5*AJ5</f>
        <v>0</v>
      </c>
      <c r="AV5" s="145">
        <f>AG5*AJ5</f>
        <v>0</v>
      </c>
    </row>
    <row r="6" spans="1:48" ht="15.75" x14ac:dyDescent="0.25">
      <c r="A6" s="242"/>
      <c r="B6" s="186" t="str">
        <f>' B_Populations'!$A$11</f>
        <v>25-44</v>
      </c>
      <c r="C6" s="146"/>
      <c r="D6" s="147"/>
      <c r="E6" s="148"/>
      <c r="F6" s="149"/>
      <c r="G6" s="149"/>
      <c r="H6" s="149"/>
      <c r="I6" s="149"/>
      <c r="J6" s="150"/>
      <c r="K6" s="150"/>
      <c r="L6" s="189"/>
      <c r="M6" s="65"/>
      <c r="N6" s="66">
        <f>' B_Populations'!B11</f>
        <v>0</v>
      </c>
      <c r="O6" s="141">
        <f>IF(N6=0,0,($C$6/$N$6)*100000)</f>
        <v>0</v>
      </c>
      <c r="P6" s="141">
        <f>' B_Populations'!D11</f>
        <v>0</v>
      </c>
      <c r="Q6" s="141">
        <f>IF(P6=0,0,($D$6/$P$6)*100000)</f>
        <v>0</v>
      </c>
      <c r="R6" s="141">
        <f>' B_Populations'!F11</f>
        <v>0</v>
      </c>
      <c r="S6" s="141">
        <f>IF(R6=0,0,($E$6/$R$6)*100000)</f>
        <v>0</v>
      </c>
      <c r="T6" s="141">
        <f>' B_Populations'!H11</f>
        <v>0</v>
      </c>
      <c r="U6" s="141">
        <f>IF(T6=0,0,($F$6/$T$6)*100000)</f>
        <v>0</v>
      </c>
      <c r="V6" s="141">
        <f>' B_Populations'!J11</f>
        <v>0</v>
      </c>
      <c r="W6" s="141">
        <f>IF(V6=0,0,($G$6/$V$6)*100000)</f>
        <v>0</v>
      </c>
      <c r="X6" s="141">
        <f>' B_Populations'!L11</f>
        <v>0</v>
      </c>
      <c r="Y6" s="141">
        <f>IF(X6=0,0,($G$6/$X$6)*100000)</f>
        <v>0</v>
      </c>
      <c r="Z6" s="141">
        <f>' B_Populations'!N11</f>
        <v>0</v>
      </c>
      <c r="AA6" s="141">
        <f>IF(Z6=0,0,($I$6/$Z$6)*100000)</f>
        <v>0</v>
      </c>
      <c r="AB6" s="141">
        <f>' B_Populations'!P11</f>
        <v>0</v>
      </c>
      <c r="AC6" s="141">
        <f>IF(AB6=0,0,($J$6/$AB$6)*100000)</f>
        <v>0</v>
      </c>
      <c r="AD6" s="141">
        <f>' B_Populations'!R11</f>
        <v>0</v>
      </c>
      <c r="AE6" s="141">
        <f>IF(AD6=0,0,($K$6/$AD$6)*100000)</f>
        <v>0</v>
      </c>
      <c r="AF6" s="141">
        <f>' B_Populations'!T11</f>
        <v>0</v>
      </c>
      <c r="AG6" s="67">
        <f>IF(AF6=0,0,($L$6/$AF$6)*100000)</f>
        <v>0</v>
      </c>
      <c r="AH6" s="65"/>
      <c r="AI6" s="68">
        <v>19920</v>
      </c>
      <c r="AJ6" s="69">
        <v>7.2533E-2</v>
      </c>
      <c r="AK6" s="65"/>
      <c r="AL6" s="70" t="str">
        <f>' B_Populations'!$A$11</f>
        <v>25-44</v>
      </c>
      <c r="AM6" s="142">
        <f>O6*AJ6</f>
        <v>0</v>
      </c>
      <c r="AN6" s="143">
        <f>Q6*AJ6</f>
        <v>0</v>
      </c>
      <c r="AO6" s="143">
        <f>S6*AJ6</f>
        <v>0</v>
      </c>
      <c r="AP6" s="144">
        <f>U6*AJ6</f>
        <v>0</v>
      </c>
      <c r="AQ6" s="144">
        <f>W6*AJ6</f>
        <v>0</v>
      </c>
      <c r="AR6" s="144">
        <f>Y6*AJ6</f>
        <v>0</v>
      </c>
      <c r="AS6" s="144">
        <f>AA6*AJ6</f>
        <v>0</v>
      </c>
      <c r="AT6" s="144">
        <f>AC6*AJ6</f>
        <v>0</v>
      </c>
      <c r="AU6" s="144">
        <f>AE6*AJ6</f>
        <v>0</v>
      </c>
      <c r="AV6" s="145">
        <f>AG6*AJ6</f>
        <v>0</v>
      </c>
    </row>
    <row r="7" spans="1:48" ht="15.75" x14ac:dyDescent="0.25">
      <c r="A7" s="242"/>
      <c r="B7" s="186" t="str">
        <f>' B_Populations'!$A$12</f>
        <v>45-64</v>
      </c>
      <c r="C7" s="146"/>
      <c r="D7" s="147"/>
      <c r="E7" s="148"/>
      <c r="F7" s="149"/>
      <c r="G7" s="149"/>
      <c r="H7" s="149"/>
      <c r="I7" s="149"/>
      <c r="J7" s="150"/>
      <c r="K7" s="150"/>
      <c r="L7" s="189"/>
      <c r="M7" s="65"/>
      <c r="N7" s="66">
        <f>' B_Populations'!B12</f>
        <v>0</v>
      </c>
      <c r="O7" s="141">
        <f>IF(N7=0,0,($C$7/$N$7)*100000)</f>
        <v>0</v>
      </c>
      <c r="P7" s="141">
        <f>' B_Populations'!D12</f>
        <v>0</v>
      </c>
      <c r="Q7" s="141">
        <f>IF(P7=0,0,($D$7/$P$7)*100000)</f>
        <v>0</v>
      </c>
      <c r="R7" s="141">
        <f>' B_Populations'!F12</f>
        <v>0</v>
      </c>
      <c r="S7" s="141">
        <f>IF(R7=0,0,($E$7/$R$7)*100000)</f>
        <v>0</v>
      </c>
      <c r="T7" s="141">
        <f>' B_Populations'!H12</f>
        <v>0</v>
      </c>
      <c r="U7" s="141">
        <f>IF(T7=0,0,($F$7/$T$7)*100000)</f>
        <v>0</v>
      </c>
      <c r="V7" s="141">
        <f>' B_Populations'!J12</f>
        <v>0</v>
      </c>
      <c r="W7" s="141">
        <f>IF(V7=0,0,($G$7/$V$7)*100000)</f>
        <v>0</v>
      </c>
      <c r="X7" s="141">
        <f>' B_Populations'!L12</f>
        <v>0</v>
      </c>
      <c r="Y7" s="141">
        <f>IF(X7=0,0,($G$7/$X$7)*100000)</f>
        <v>0</v>
      </c>
      <c r="Z7" s="141">
        <f>' B_Populations'!N12</f>
        <v>0</v>
      </c>
      <c r="AA7" s="141">
        <f>IF(Z7=0,0,($I$7/$Z$7)*100000)</f>
        <v>0</v>
      </c>
      <c r="AB7" s="141">
        <f>' B_Populations'!P12</f>
        <v>0</v>
      </c>
      <c r="AC7" s="141">
        <f>IF(AB7=0,0,($J$7/$AB$7)*100000)</f>
        <v>0</v>
      </c>
      <c r="AD7" s="141">
        <f>' B_Populations'!R12</f>
        <v>0</v>
      </c>
      <c r="AE7" s="141">
        <f>IF(AD7=0,0,($K$7/$AD$7)*100000)</f>
        <v>0</v>
      </c>
      <c r="AF7" s="141">
        <f>' B_Populations'!T12</f>
        <v>0</v>
      </c>
      <c r="AG7" s="67">
        <f>IF(AF7=0,0,($L$7/$AF$7)*100000)</f>
        <v>0</v>
      </c>
      <c r="AH7" s="65"/>
      <c r="AI7" s="68">
        <v>20057</v>
      </c>
      <c r="AJ7" s="69">
        <v>7.3032E-2</v>
      </c>
      <c r="AK7" s="65"/>
      <c r="AL7" s="70" t="str">
        <f>' B_Populations'!$A$12</f>
        <v>45-64</v>
      </c>
      <c r="AM7" s="142">
        <f>O7*AJ7</f>
        <v>0</v>
      </c>
      <c r="AN7" s="143">
        <f>Q7*AJ7</f>
        <v>0</v>
      </c>
      <c r="AO7" s="143">
        <f>S7*AJ7</f>
        <v>0</v>
      </c>
      <c r="AP7" s="144">
        <f>U7*AJ7</f>
        <v>0</v>
      </c>
      <c r="AQ7" s="144">
        <f>W7*AJ7</f>
        <v>0</v>
      </c>
      <c r="AR7" s="144">
        <f>Y7*AJ7</f>
        <v>0</v>
      </c>
      <c r="AS7" s="144">
        <f>AA7*AJ7</f>
        <v>0</v>
      </c>
      <c r="AT7" s="144">
        <f>AC7*AJ7</f>
        <v>0</v>
      </c>
      <c r="AU7" s="144">
        <f>AE7*AJ7</f>
        <v>0</v>
      </c>
      <c r="AV7" s="145">
        <f>AG7*AJ7</f>
        <v>0</v>
      </c>
    </row>
    <row r="8" spans="1:48" ht="15.75" x14ac:dyDescent="0.25">
      <c r="A8" s="242"/>
      <c r="B8" s="186" t="str">
        <f>' B_Populations'!$A$13</f>
        <v>65+</v>
      </c>
      <c r="C8" s="146"/>
      <c r="D8" s="147"/>
      <c r="E8" s="148"/>
      <c r="F8" s="149"/>
      <c r="G8" s="149"/>
      <c r="H8" s="149"/>
      <c r="I8" s="149"/>
      <c r="J8" s="150"/>
      <c r="K8" s="150"/>
      <c r="L8" s="189"/>
      <c r="M8" s="65"/>
      <c r="N8" s="66">
        <f>' B_Populations'!B13</f>
        <v>0</v>
      </c>
      <c r="O8" s="141">
        <f>IF(N8=0,0,($C$8/$N$8)*100000)</f>
        <v>0</v>
      </c>
      <c r="P8" s="141">
        <f>' B_Populations'!D13</f>
        <v>0</v>
      </c>
      <c r="Q8" s="141">
        <f>IF(P8=0,0,($D$8/$P$8)*100000)</f>
        <v>0</v>
      </c>
      <c r="R8" s="141">
        <f>' B_Populations'!F13</f>
        <v>0</v>
      </c>
      <c r="S8" s="141">
        <f>IF(R8=0,0,($E$8/$R$8)*100000)</f>
        <v>0</v>
      </c>
      <c r="T8" s="141">
        <f>' B_Populations'!H13</f>
        <v>0</v>
      </c>
      <c r="U8" s="141">
        <f>IF(T8=0,0,($F$8/$T$8)*100000)</f>
        <v>0</v>
      </c>
      <c r="V8" s="141">
        <f>' B_Populations'!J13</f>
        <v>0</v>
      </c>
      <c r="W8" s="141">
        <f>IF(V8=0,0,($G$8/$V$8)*100000)</f>
        <v>0</v>
      </c>
      <c r="X8" s="141">
        <f>' B_Populations'!L13</f>
        <v>0</v>
      </c>
      <c r="Y8" s="141">
        <f>IF(X8=0,0,($G$8/$X$8)*100000)</f>
        <v>0</v>
      </c>
      <c r="Z8" s="141">
        <f>' B_Populations'!N13</f>
        <v>0</v>
      </c>
      <c r="AA8" s="141">
        <f>IF(Z8=0,0,($I$8/$Z$8)*100000)</f>
        <v>0</v>
      </c>
      <c r="AB8" s="141">
        <f>' B_Populations'!P13</f>
        <v>0</v>
      </c>
      <c r="AC8" s="141">
        <f>IF(AB8=0,0,($J$8/$AB$8)*100000)</f>
        <v>0</v>
      </c>
      <c r="AD8" s="141">
        <f>' B_Populations'!R13</f>
        <v>0</v>
      </c>
      <c r="AE8" s="141">
        <f>IF(AD8=0,0,($K$8/$AD$8)*100000)</f>
        <v>0</v>
      </c>
      <c r="AF8" s="141">
        <f>' B_Populations'!T13</f>
        <v>0</v>
      </c>
      <c r="AG8" s="67">
        <f>IF(AF8=0,0,($L$8/$AF$8)*100000)</f>
        <v>0</v>
      </c>
      <c r="AH8" s="65"/>
      <c r="AI8" s="68">
        <v>19820</v>
      </c>
      <c r="AJ8" s="69">
        <v>7.2168999999999997E-2</v>
      </c>
      <c r="AK8" s="65"/>
      <c r="AL8" s="70" t="str">
        <f>' B_Populations'!$A$13</f>
        <v>65+</v>
      </c>
      <c r="AM8" s="142">
        <f>O8*AJ8</f>
        <v>0</v>
      </c>
      <c r="AN8" s="143">
        <f>Q8*AJ8</f>
        <v>0</v>
      </c>
      <c r="AO8" s="143">
        <f>S8*AJ8</f>
        <v>0</v>
      </c>
      <c r="AP8" s="144">
        <f>U8*AJ8</f>
        <v>0</v>
      </c>
      <c r="AQ8" s="144">
        <f>W8*AJ8</f>
        <v>0</v>
      </c>
      <c r="AR8" s="144">
        <f>Y8*AJ8</f>
        <v>0</v>
      </c>
      <c r="AS8" s="144">
        <f>AA8*AJ8</f>
        <v>0</v>
      </c>
      <c r="AT8" s="144">
        <f>AC8*AJ8</f>
        <v>0</v>
      </c>
      <c r="AU8" s="144">
        <f>AE8*AJ8</f>
        <v>0</v>
      </c>
      <c r="AV8" s="145">
        <f>AG8*AJ8</f>
        <v>0</v>
      </c>
    </row>
    <row r="9" spans="1:48" ht="15" customHeight="1" x14ac:dyDescent="0.25">
      <c r="A9" s="242"/>
      <c r="B9" s="182" t="s">
        <v>50</v>
      </c>
      <c r="C9" s="152">
        <f t="shared" ref="C9:L9" si="0">SUM(C4:C8)</f>
        <v>0</v>
      </c>
      <c r="D9" s="152">
        <f t="shared" si="0"/>
        <v>0</v>
      </c>
      <c r="E9" s="152">
        <f t="shared" si="0"/>
        <v>0</v>
      </c>
      <c r="F9" s="152">
        <f t="shared" si="0"/>
        <v>0</v>
      </c>
      <c r="G9" s="152">
        <f t="shared" si="0"/>
        <v>0</v>
      </c>
      <c r="H9" s="152">
        <f t="shared" si="0"/>
        <v>0</v>
      </c>
      <c r="I9" s="152">
        <f t="shared" si="0"/>
        <v>0</v>
      </c>
      <c r="J9" s="152">
        <f t="shared" si="0"/>
        <v>0</v>
      </c>
      <c r="K9" s="152">
        <f t="shared" si="0"/>
        <v>0</v>
      </c>
      <c r="L9" s="190">
        <f t="shared" si="0"/>
        <v>0</v>
      </c>
      <c r="N9" s="74">
        <f t="shared" ref="N9:AG9" si="1">SUM(N4:N8)</f>
        <v>0</v>
      </c>
      <c r="O9" s="153">
        <f t="shared" si="1"/>
        <v>0</v>
      </c>
      <c r="P9" s="153">
        <f t="shared" si="1"/>
        <v>0</v>
      </c>
      <c r="Q9" s="153">
        <f t="shared" si="1"/>
        <v>0</v>
      </c>
      <c r="R9" s="153">
        <f t="shared" si="1"/>
        <v>0</v>
      </c>
      <c r="S9" s="153">
        <f t="shared" si="1"/>
        <v>0</v>
      </c>
      <c r="T9" s="153">
        <f t="shared" si="1"/>
        <v>0</v>
      </c>
      <c r="U9" s="153">
        <f t="shared" si="1"/>
        <v>0</v>
      </c>
      <c r="V9" s="153">
        <f t="shared" si="1"/>
        <v>0</v>
      </c>
      <c r="W9" s="153">
        <f t="shared" si="1"/>
        <v>0</v>
      </c>
      <c r="X9" s="153">
        <f t="shared" si="1"/>
        <v>0</v>
      </c>
      <c r="Y9" s="153">
        <f t="shared" si="1"/>
        <v>0</v>
      </c>
      <c r="Z9" s="153">
        <f t="shared" si="1"/>
        <v>0</v>
      </c>
      <c r="AA9" s="153">
        <f t="shared" si="1"/>
        <v>0</v>
      </c>
      <c r="AB9" s="153">
        <f t="shared" si="1"/>
        <v>0</v>
      </c>
      <c r="AC9" s="153">
        <f t="shared" si="1"/>
        <v>0</v>
      </c>
      <c r="AD9" s="153">
        <f t="shared" si="1"/>
        <v>0</v>
      </c>
      <c r="AE9" s="153">
        <f t="shared" si="1"/>
        <v>0</v>
      </c>
      <c r="AF9" s="153">
        <f t="shared" si="1"/>
        <v>0</v>
      </c>
      <c r="AG9" s="84">
        <f t="shared" si="1"/>
        <v>0</v>
      </c>
      <c r="AI9" s="75">
        <f>SUM(AI4:AI8)</f>
        <v>78784</v>
      </c>
      <c r="AJ9" s="76"/>
      <c r="AL9" s="77" t="s">
        <v>50</v>
      </c>
      <c r="AM9" s="154">
        <f>SUM(AM4:AM8)</f>
        <v>0</v>
      </c>
      <c r="AN9" s="155">
        <f t="shared" ref="AN9:AV9" si="2">SUM(AN4:AN8)</f>
        <v>0</v>
      </c>
      <c r="AO9" s="156">
        <f t="shared" si="2"/>
        <v>0</v>
      </c>
      <c r="AP9" s="157">
        <f t="shared" si="2"/>
        <v>0</v>
      </c>
      <c r="AQ9" s="158">
        <f t="shared" si="2"/>
        <v>0</v>
      </c>
      <c r="AR9" s="158">
        <f t="shared" si="2"/>
        <v>0</v>
      </c>
      <c r="AS9" s="158">
        <f t="shared" si="2"/>
        <v>0</v>
      </c>
      <c r="AT9" s="158">
        <f t="shared" si="2"/>
        <v>0</v>
      </c>
      <c r="AU9" s="158">
        <f t="shared" si="2"/>
        <v>0</v>
      </c>
      <c r="AV9" s="159">
        <f t="shared" si="2"/>
        <v>0</v>
      </c>
    </row>
    <row r="10" spans="1:48" x14ac:dyDescent="0.3">
      <c r="B10" s="178"/>
      <c r="C10" s="48"/>
      <c r="D10" s="48"/>
      <c r="E10" s="48"/>
      <c r="F10" s="48"/>
      <c r="G10" s="48"/>
      <c r="H10" s="48"/>
      <c r="I10" s="48"/>
      <c r="J10" s="48"/>
      <c r="K10" s="48"/>
      <c r="L10" s="191"/>
      <c r="N10" s="52"/>
      <c r="O10" s="125"/>
      <c r="P10" s="125"/>
      <c r="Q10" s="125"/>
      <c r="R10" s="125"/>
      <c r="S10" s="125"/>
      <c r="T10" s="125"/>
      <c r="U10" s="125"/>
      <c r="V10" s="125"/>
      <c r="W10" s="125"/>
      <c r="X10" s="125"/>
      <c r="Y10" s="125"/>
      <c r="Z10" s="125"/>
      <c r="AA10" s="125"/>
      <c r="AB10" s="125"/>
      <c r="AC10" s="125"/>
      <c r="AD10" s="125"/>
      <c r="AE10" s="125"/>
      <c r="AF10" s="125"/>
      <c r="AG10" s="53"/>
      <c r="AI10" s="54"/>
      <c r="AJ10" s="55"/>
      <c r="AL10" s="56"/>
      <c r="AM10" s="48"/>
      <c r="AN10" s="48"/>
      <c r="AO10" s="48"/>
      <c r="AP10" s="48"/>
      <c r="AQ10" s="48"/>
      <c r="AR10" s="48"/>
      <c r="AS10" s="48"/>
      <c r="AT10" s="48"/>
      <c r="AU10" s="48"/>
      <c r="AV10" s="126"/>
    </row>
    <row r="11" spans="1:48" x14ac:dyDescent="0.3">
      <c r="B11" s="192"/>
      <c r="C11" s="160"/>
      <c r="D11" s="161" t="s">
        <v>105</v>
      </c>
      <c r="E11" s="161"/>
      <c r="F11" s="162" t="s">
        <v>43</v>
      </c>
      <c r="G11" s="162"/>
      <c r="H11" s="162"/>
      <c r="I11" s="162"/>
      <c r="J11" s="162"/>
      <c r="K11" s="162"/>
      <c r="L11" s="193"/>
      <c r="N11" s="52"/>
      <c r="O11" s="125"/>
      <c r="P11" s="125"/>
      <c r="Q11" s="125"/>
      <c r="R11" s="125"/>
      <c r="S11" s="125"/>
      <c r="T11" s="125"/>
      <c r="U11" s="125"/>
      <c r="V11" s="125"/>
      <c r="W11" s="125"/>
      <c r="X11" s="125"/>
      <c r="Y11" s="125"/>
      <c r="Z11" s="125"/>
      <c r="AA11" s="125"/>
      <c r="AB11" s="125"/>
      <c r="AC11" s="125"/>
      <c r="AD11" s="125"/>
      <c r="AE11" s="125"/>
      <c r="AF11" s="125"/>
      <c r="AG11" s="53"/>
      <c r="AI11" s="54"/>
      <c r="AJ11" s="55"/>
      <c r="AL11" s="56"/>
      <c r="AM11" s="48" t="s">
        <v>44</v>
      </c>
      <c r="AN11" s="48"/>
      <c r="AO11" s="48"/>
      <c r="AP11" s="48"/>
      <c r="AQ11" s="48"/>
      <c r="AR11" s="48"/>
      <c r="AS11" s="48"/>
      <c r="AT11" s="48"/>
      <c r="AU11" s="48"/>
      <c r="AV11" s="126"/>
    </row>
    <row r="12" spans="1:48" ht="47.25" x14ac:dyDescent="0.25">
      <c r="A12" s="243" t="s">
        <v>53</v>
      </c>
      <c r="B12" s="184" t="s">
        <v>32</v>
      </c>
      <c r="C12" s="127" t="s">
        <v>45</v>
      </c>
      <c r="D12" s="128" t="s">
        <v>96</v>
      </c>
      <c r="E12" s="128" t="s">
        <v>100</v>
      </c>
      <c r="F12" s="129" t="str">
        <f>' B_Populations'!$H$8</f>
        <v>White-Not Hispanic</v>
      </c>
      <c r="G12" s="129" t="str">
        <f>' B_Populations'!$J$8</f>
        <v>Hispanic</v>
      </c>
      <c r="H12" s="129" t="str">
        <f>' B_Populations'!$L$8</f>
        <v>Black-Not Hispanic</v>
      </c>
      <c r="I12" s="129" t="str">
        <f>' B_Populations'!$N$8</f>
        <v>Asian</v>
      </c>
      <c r="J12" s="129" t="str">
        <f>' B_Populations'!$P$8</f>
        <v>American Indian/Alaska Native</v>
      </c>
      <c r="K12" s="129" t="str">
        <f>' B_Populations'!$R$8</f>
        <v>Other</v>
      </c>
      <c r="L12" s="185" t="str">
        <f>' B_Populations'!$T$8</f>
        <v>Other</v>
      </c>
      <c r="M12" s="58"/>
      <c r="N12" s="59" t="s">
        <v>46</v>
      </c>
      <c r="O12" s="131" t="s">
        <v>47</v>
      </c>
      <c r="P12" s="131" t="s">
        <v>95</v>
      </c>
      <c r="Q12" s="131" t="s">
        <v>47</v>
      </c>
      <c r="R12" s="131" t="s">
        <v>99</v>
      </c>
      <c r="S12" s="131" t="s">
        <v>47</v>
      </c>
      <c r="T12" s="131" t="str">
        <f>' B_Populations'!$H$8</f>
        <v>White-Not Hispanic</v>
      </c>
      <c r="U12" s="131" t="s">
        <v>47</v>
      </c>
      <c r="V12" s="131" t="str">
        <f>' B_Populations'!$J$8</f>
        <v>Hispanic</v>
      </c>
      <c r="W12" s="131" t="s">
        <v>47</v>
      </c>
      <c r="X12" s="131" t="str">
        <f>' B_Populations'!$L$8</f>
        <v>Black-Not Hispanic</v>
      </c>
      <c r="Y12" s="131" t="s">
        <v>47</v>
      </c>
      <c r="Z12" s="131" t="str">
        <f>' B_Populations'!$N$8</f>
        <v>Asian</v>
      </c>
      <c r="AA12" s="131" t="s">
        <v>47</v>
      </c>
      <c r="AB12" s="131" t="str">
        <f>' B_Populations'!$P$8</f>
        <v>American Indian/Alaska Native</v>
      </c>
      <c r="AC12" s="131" t="s">
        <v>47</v>
      </c>
      <c r="AD12" s="131" t="str">
        <f>' B_Populations'!$R$8</f>
        <v>Other</v>
      </c>
      <c r="AE12" s="131" t="s">
        <v>47</v>
      </c>
      <c r="AF12" s="131" t="str">
        <f>' B_Populations'!$T$8</f>
        <v>Other</v>
      </c>
      <c r="AG12" s="60" t="s">
        <v>47</v>
      </c>
      <c r="AH12" s="58"/>
      <c r="AI12" s="81" t="s">
        <v>48</v>
      </c>
      <c r="AJ12" s="82" t="s">
        <v>49</v>
      </c>
      <c r="AL12" s="63" t="s">
        <v>32</v>
      </c>
      <c r="AM12" s="132" t="s">
        <v>33</v>
      </c>
      <c r="AN12" s="133" t="s">
        <v>92</v>
      </c>
      <c r="AO12" s="133" t="s">
        <v>93</v>
      </c>
      <c r="AP12" s="129" t="str">
        <f>' B_Populations'!$H$8</f>
        <v>White-Not Hispanic</v>
      </c>
      <c r="AQ12" s="129" t="str">
        <f>' B_Populations'!$J$8</f>
        <v>Hispanic</v>
      </c>
      <c r="AR12" s="129" t="str">
        <f>' B_Populations'!$L$8</f>
        <v>Black-Not Hispanic</v>
      </c>
      <c r="AS12" s="129" t="str">
        <f>' B_Populations'!$N$8</f>
        <v>Asian</v>
      </c>
      <c r="AT12" s="129" t="str">
        <f>' B_Populations'!$P$8</f>
        <v>American Indian/Alaska Native</v>
      </c>
      <c r="AU12" s="129" t="str">
        <f>' B_Populations'!$R$8</f>
        <v>Other</v>
      </c>
      <c r="AV12" s="134" t="str">
        <f>' B_Populations'!$T$8</f>
        <v>Other</v>
      </c>
    </row>
    <row r="13" spans="1:48" ht="15.75" x14ac:dyDescent="0.25">
      <c r="A13" s="243"/>
      <c r="B13" s="186" t="str">
        <f>' B_Populations'!$A$9</f>
        <v>0-14</v>
      </c>
      <c r="C13" s="135"/>
      <c r="D13" s="136"/>
      <c r="E13" s="137"/>
      <c r="F13" s="138"/>
      <c r="G13" s="138"/>
      <c r="H13" s="138"/>
      <c r="I13" s="138"/>
      <c r="J13" s="139"/>
      <c r="K13" s="139"/>
      <c r="L13" s="187"/>
      <c r="M13" s="65"/>
      <c r="N13" s="66">
        <f>' B_Populations'!B9</f>
        <v>0</v>
      </c>
      <c r="O13" s="141">
        <f>IF(N13=0,0,($C$13/$N$13)*100000)</f>
        <v>0</v>
      </c>
      <c r="P13" s="141">
        <f>' B_Populations'!D9</f>
        <v>0</v>
      </c>
      <c r="Q13" s="141">
        <f>IF(P13=0,0,($D$13/$P$13)*100000)</f>
        <v>0</v>
      </c>
      <c r="R13" s="141">
        <f>' B_Populations'!F9</f>
        <v>0</v>
      </c>
      <c r="S13" s="141">
        <f>IF(R13=0,0,($E$13/$R$13)*100000)</f>
        <v>0</v>
      </c>
      <c r="T13" s="141">
        <f>' B_Populations'!H9</f>
        <v>0</v>
      </c>
      <c r="U13" s="141">
        <f>IF(T13=0,0,($F$13/$T$13)*100000)</f>
        <v>0</v>
      </c>
      <c r="V13" s="141">
        <f>' B_Populations'!J9</f>
        <v>0</v>
      </c>
      <c r="W13" s="141">
        <f>IF(V13=0,0,($G$13/$V$13)*100000)</f>
        <v>0</v>
      </c>
      <c r="X13" s="141">
        <f>' B_Populations'!L9</f>
        <v>0</v>
      </c>
      <c r="Y13" s="141">
        <f>IF(X13=0,0,($H$13/$X$13)*100000)</f>
        <v>0</v>
      </c>
      <c r="Z13" s="141">
        <f>' B_Populations'!N9</f>
        <v>0</v>
      </c>
      <c r="AA13" s="141">
        <f>IF(Z13=0,0,($I$13/$Z$13)*100000)</f>
        <v>0</v>
      </c>
      <c r="AB13" s="141">
        <f>' B_Populations'!P9</f>
        <v>0</v>
      </c>
      <c r="AC13" s="141">
        <f>IF(AB13=0,0,($J$13/$AB$13)*100000)</f>
        <v>0</v>
      </c>
      <c r="AD13" s="141">
        <f>' B_Populations'!R9</f>
        <v>0</v>
      </c>
      <c r="AE13" s="141">
        <f>IF(AD13=0,0,($K$13/$AD$13)*100000)</f>
        <v>0</v>
      </c>
      <c r="AF13" s="141">
        <f>' B_Populations'!T9</f>
        <v>0</v>
      </c>
      <c r="AG13" s="67">
        <f>IF(AF13=0,0,($L$13/$AF$13)*100000)</f>
        <v>0</v>
      </c>
      <c r="AH13" s="65"/>
      <c r="AI13" s="68">
        <v>3795</v>
      </c>
      <c r="AJ13" s="69">
        <v>1.3818E-2</v>
      </c>
      <c r="AL13" s="70" t="str">
        <f>' B_Populations'!$A$9</f>
        <v>0-14</v>
      </c>
      <c r="AM13" s="142">
        <f>O13*AJ13</f>
        <v>0</v>
      </c>
      <c r="AN13" s="143">
        <f>Q13*AJ13</f>
        <v>0</v>
      </c>
      <c r="AO13" s="143">
        <f>S13*AJ13</f>
        <v>0</v>
      </c>
      <c r="AP13" s="144">
        <f>U13*AJ13</f>
        <v>0</v>
      </c>
      <c r="AQ13" s="144">
        <f>W13*AJ13</f>
        <v>0</v>
      </c>
      <c r="AR13" s="144">
        <f>Y13*AJ13</f>
        <v>0</v>
      </c>
      <c r="AS13" s="144">
        <f>AA13*AJ13</f>
        <v>0</v>
      </c>
      <c r="AT13" s="144">
        <f>AC13*AJ13</f>
        <v>0</v>
      </c>
      <c r="AU13" s="144">
        <f>AE13*AJ13</f>
        <v>0</v>
      </c>
      <c r="AV13" s="145">
        <f>AG13*AJ13</f>
        <v>0</v>
      </c>
    </row>
    <row r="14" spans="1:48" ht="15.75" x14ac:dyDescent="0.25">
      <c r="A14" s="243"/>
      <c r="B14" s="188" t="str">
        <f>' B_Populations'!$A$10</f>
        <v>15-24</v>
      </c>
      <c r="C14" s="146"/>
      <c r="D14" s="147"/>
      <c r="E14" s="148"/>
      <c r="F14" s="149"/>
      <c r="G14" s="149"/>
      <c r="H14" s="149"/>
      <c r="I14" s="149"/>
      <c r="J14" s="150"/>
      <c r="K14" s="150"/>
      <c r="L14" s="189"/>
      <c r="M14" s="65"/>
      <c r="N14" s="66">
        <f>' B_Populations'!B10</f>
        <v>0</v>
      </c>
      <c r="O14" s="141">
        <f>IF(N14=0,0,($C$14/$N$14)*100000)</f>
        <v>0</v>
      </c>
      <c r="P14" s="141">
        <f>' B_Populations'!D10</f>
        <v>0</v>
      </c>
      <c r="Q14" s="141">
        <f>IF(P14=0,0,($D$14/$P$14)*100000)</f>
        <v>0</v>
      </c>
      <c r="R14" s="141">
        <f>' B_Populations'!F10</f>
        <v>0</v>
      </c>
      <c r="S14" s="141">
        <f>IF(R14=0,0,($E$14/$R$14)*100000)</f>
        <v>0</v>
      </c>
      <c r="T14" s="141">
        <f>' B_Populations'!H10</f>
        <v>0</v>
      </c>
      <c r="U14" s="141">
        <f>IF(T14=0,0,($F$14/$T$14)*100000)</f>
        <v>0</v>
      </c>
      <c r="V14" s="141">
        <f>' B_Populations'!J10</f>
        <v>0</v>
      </c>
      <c r="W14" s="141">
        <f>IF(V14=0,0,($G$14/$V$14)*100000)</f>
        <v>0</v>
      </c>
      <c r="X14" s="141">
        <f>' B_Populations'!L10</f>
        <v>0</v>
      </c>
      <c r="Y14" s="141">
        <f>IF(X14=0,0,($H$14/$X$14)*100000)</f>
        <v>0</v>
      </c>
      <c r="Z14" s="141">
        <f>' B_Populations'!N10</f>
        <v>0</v>
      </c>
      <c r="AA14" s="141">
        <f>IF(Z14=0,0,($I$14/$Z$14)*100000)</f>
        <v>0</v>
      </c>
      <c r="AB14" s="141">
        <f>' B_Populations'!P10</f>
        <v>0</v>
      </c>
      <c r="AC14" s="141">
        <f>IF(AB14=0,0,($J$14/$AB$14)*100000)</f>
        <v>0</v>
      </c>
      <c r="AD14" s="141">
        <f>' B_Populations'!R10</f>
        <v>0</v>
      </c>
      <c r="AE14" s="141">
        <f>IF(AD14=0,0,($K$14/$AD$14)*100000)</f>
        <v>0</v>
      </c>
      <c r="AF14" s="141">
        <f>' B_Populations'!T10</f>
        <v>0</v>
      </c>
      <c r="AG14" s="67">
        <f>IF(AF14=0,0,($L$14/$AF$14)*100000)</f>
        <v>0</v>
      </c>
      <c r="AH14" s="65"/>
      <c r="AI14" s="68">
        <v>15192</v>
      </c>
      <c r="AJ14" s="69">
        <v>5.5316999999999998E-2</v>
      </c>
      <c r="AL14" s="72" t="str">
        <f>' B_Populations'!$A$10</f>
        <v>15-24</v>
      </c>
      <c r="AM14" s="142">
        <f>O14*AJ14</f>
        <v>0</v>
      </c>
      <c r="AN14" s="143">
        <f>Q14*AJ14</f>
        <v>0</v>
      </c>
      <c r="AO14" s="143">
        <f>S14*AJ14</f>
        <v>0</v>
      </c>
      <c r="AP14" s="144">
        <f>U14*AJ14</f>
        <v>0</v>
      </c>
      <c r="AQ14" s="144">
        <f>W14*AJ14</f>
        <v>0</v>
      </c>
      <c r="AR14" s="144">
        <f>Y14*AJ14</f>
        <v>0</v>
      </c>
      <c r="AS14" s="144">
        <f>AA14*AJ14</f>
        <v>0</v>
      </c>
      <c r="AT14" s="144">
        <f>AC14*AJ14</f>
        <v>0</v>
      </c>
      <c r="AU14" s="144">
        <f>AE14*AJ14</f>
        <v>0</v>
      </c>
      <c r="AV14" s="145">
        <f>AG14*AJ14</f>
        <v>0</v>
      </c>
    </row>
    <row r="15" spans="1:48" ht="15.75" x14ac:dyDescent="0.25">
      <c r="A15" s="243"/>
      <c r="B15" s="186" t="str">
        <f>' B_Populations'!$A$11</f>
        <v>25-44</v>
      </c>
      <c r="C15" s="146"/>
      <c r="D15" s="147"/>
      <c r="E15" s="148"/>
      <c r="F15" s="149"/>
      <c r="G15" s="149"/>
      <c r="H15" s="149"/>
      <c r="I15" s="149"/>
      <c r="J15" s="150"/>
      <c r="K15" s="150"/>
      <c r="L15" s="189"/>
      <c r="M15" s="65"/>
      <c r="N15" s="66">
        <f>' B_Populations'!B11</f>
        <v>0</v>
      </c>
      <c r="O15" s="141">
        <f>IF(N15=0,0,($C$15/$N$15)*100000)</f>
        <v>0</v>
      </c>
      <c r="P15" s="141">
        <f>' B_Populations'!D11</f>
        <v>0</v>
      </c>
      <c r="Q15" s="141">
        <f>IF(P15=0,0,($D$15/$P$15)*100000)</f>
        <v>0</v>
      </c>
      <c r="R15" s="141">
        <f>' B_Populations'!F11</f>
        <v>0</v>
      </c>
      <c r="S15" s="141">
        <f>IF(R15=0,0,($E$15/$R$15)*100000)</f>
        <v>0</v>
      </c>
      <c r="T15" s="141">
        <f>' B_Populations'!H11</f>
        <v>0</v>
      </c>
      <c r="U15" s="141">
        <f>IF(T15=0,0,($F$15/$T$15)*100000)</f>
        <v>0</v>
      </c>
      <c r="V15" s="141">
        <f>' B_Populations'!J11</f>
        <v>0</v>
      </c>
      <c r="W15" s="141">
        <f>IF(V15=0,0,($G$15/$V$15)*100000)</f>
        <v>0</v>
      </c>
      <c r="X15" s="141">
        <f>' B_Populations'!L11</f>
        <v>0</v>
      </c>
      <c r="Y15" s="141">
        <f>IF(X15=0,0,($H$15/$X$15)*100000)</f>
        <v>0</v>
      </c>
      <c r="Z15" s="141">
        <f>' B_Populations'!N11</f>
        <v>0</v>
      </c>
      <c r="AA15" s="141">
        <f>IF(Z15=0,0,($I$15/$Z$15)*100000)</f>
        <v>0</v>
      </c>
      <c r="AB15" s="141">
        <f>' B_Populations'!P11</f>
        <v>0</v>
      </c>
      <c r="AC15" s="141">
        <f>IF(AB15=0,0,($J$15/$AB$15)*100000)</f>
        <v>0</v>
      </c>
      <c r="AD15" s="141">
        <f>' B_Populations'!R11</f>
        <v>0</v>
      </c>
      <c r="AE15" s="141">
        <f>IF(AD15=0,0,($K$15/$AD$15)*100000)</f>
        <v>0</v>
      </c>
      <c r="AF15" s="141">
        <f>' B_Populations'!T11</f>
        <v>0</v>
      </c>
      <c r="AG15" s="67">
        <f>IF(AF15=0,0,($L$15/$AF$15)*100000)</f>
        <v>0</v>
      </c>
      <c r="AH15" s="65"/>
      <c r="AI15" s="68">
        <v>19920</v>
      </c>
      <c r="AJ15" s="69">
        <v>7.2533E-2</v>
      </c>
      <c r="AL15" s="70" t="str">
        <f>' B_Populations'!$A$11</f>
        <v>25-44</v>
      </c>
      <c r="AM15" s="142">
        <f>O15*AJ15</f>
        <v>0</v>
      </c>
      <c r="AN15" s="143">
        <f>Q15*AJ15</f>
        <v>0</v>
      </c>
      <c r="AO15" s="143">
        <f>S15*AJ15</f>
        <v>0</v>
      </c>
      <c r="AP15" s="144">
        <f>U15*AJ15</f>
        <v>0</v>
      </c>
      <c r="AQ15" s="144">
        <f>W15*AJ15</f>
        <v>0</v>
      </c>
      <c r="AR15" s="144">
        <f>Y15*AJ15</f>
        <v>0</v>
      </c>
      <c r="AS15" s="144">
        <f>AA15*AJ15</f>
        <v>0</v>
      </c>
      <c r="AT15" s="144">
        <f>AC15*AJ15</f>
        <v>0</v>
      </c>
      <c r="AU15" s="144">
        <f>AE15*AJ15</f>
        <v>0</v>
      </c>
      <c r="AV15" s="145">
        <f>AG15*AJ15</f>
        <v>0</v>
      </c>
    </row>
    <row r="16" spans="1:48" ht="15.75" x14ac:dyDescent="0.25">
      <c r="A16" s="243"/>
      <c r="B16" s="186" t="str">
        <f>' B_Populations'!$A$12</f>
        <v>45-64</v>
      </c>
      <c r="C16" s="146"/>
      <c r="D16" s="147"/>
      <c r="E16" s="148"/>
      <c r="F16" s="149"/>
      <c r="G16" s="149"/>
      <c r="H16" s="149"/>
      <c r="I16" s="149"/>
      <c r="J16" s="150"/>
      <c r="K16" s="150"/>
      <c r="L16" s="189"/>
      <c r="M16" s="65"/>
      <c r="N16" s="66">
        <f>' B_Populations'!B12</f>
        <v>0</v>
      </c>
      <c r="O16" s="141">
        <f>IF(N16=0,0,($C$16/$N$16)*100000)</f>
        <v>0</v>
      </c>
      <c r="P16" s="141">
        <f>' B_Populations'!D12</f>
        <v>0</v>
      </c>
      <c r="Q16" s="141">
        <f>IF(P16=0,0,($D$16/$P$16)*100000)</f>
        <v>0</v>
      </c>
      <c r="R16" s="141">
        <f>' B_Populations'!F12</f>
        <v>0</v>
      </c>
      <c r="S16" s="141">
        <f>IF(R16=0,0,($E$16/$R$16)*100000)</f>
        <v>0</v>
      </c>
      <c r="T16" s="141">
        <f>' B_Populations'!H12</f>
        <v>0</v>
      </c>
      <c r="U16" s="141">
        <f>IF(T16=0,0,($F$16/$T$16)*100000)</f>
        <v>0</v>
      </c>
      <c r="V16" s="141">
        <f>' B_Populations'!J12</f>
        <v>0</v>
      </c>
      <c r="W16" s="141">
        <f>IF(V16=0,0,($G$16/$V$16)*100000)</f>
        <v>0</v>
      </c>
      <c r="X16" s="141">
        <f>' B_Populations'!L12</f>
        <v>0</v>
      </c>
      <c r="Y16" s="141">
        <f>IF(X16=0,0,($H$16/$X$16)*100000)</f>
        <v>0</v>
      </c>
      <c r="Z16" s="141">
        <f>' B_Populations'!N12</f>
        <v>0</v>
      </c>
      <c r="AA16" s="141">
        <f>IF(Z16=0,0,($I$16/$Z$16)*100000)</f>
        <v>0</v>
      </c>
      <c r="AB16" s="141">
        <f>' B_Populations'!P12</f>
        <v>0</v>
      </c>
      <c r="AC16" s="141">
        <f>IF(AB16=0,0,($J$16/$AB$16)*100000)</f>
        <v>0</v>
      </c>
      <c r="AD16" s="141">
        <f>' B_Populations'!R12</f>
        <v>0</v>
      </c>
      <c r="AE16" s="141">
        <f>IF(AD16=0,0,($K$16/$AD$16)*100000)</f>
        <v>0</v>
      </c>
      <c r="AF16" s="141">
        <f>' B_Populations'!T12</f>
        <v>0</v>
      </c>
      <c r="AG16" s="67">
        <f>IF(AF16=0,0,($L$16/$AF$16)*100000)</f>
        <v>0</v>
      </c>
      <c r="AH16" s="65"/>
      <c r="AI16" s="68">
        <v>20057</v>
      </c>
      <c r="AJ16" s="69">
        <v>7.3032E-2</v>
      </c>
      <c r="AL16" s="70" t="str">
        <f>' B_Populations'!$A$12</f>
        <v>45-64</v>
      </c>
      <c r="AM16" s="142">
        <f>O16*AJ16</f>
        <v>0</v>
      </c>
      <c r="AN16" s="143">
        <f>Q16*AJ16</f>
        <v>0</v>
      </c>
      <c r="AO16" s="143">
        <f>S16*AJ16</f>
        <v>0</v>
      </c>
      <c r="AP16" s="144">
        <f>U16*AJ16</f>
        <v>0</v>
      </c>
      <c r="AQ16" s="144">
        <f>W16*AJ16</f>
        <v>0</v>
      </c>
      <c r="AR16" s="144">
        <f>Y16*AJ16</f>
        <v>0</v>
      </c>
      <c r="AS16" s="144">
        <f>AA16*AJ16</f>
        <v>0</v>
      </c>
      <c r="AT16" s="144">
        <f>AC16*AJ16</f>
        <v>0</v>
      </c>
      <c r="AU16" s="144">
        <f>AE16*AJ16</f>
        <v>0</v>
      </c>
      <c r="AV16" s="145">
        <f>AG16*AJ16</f>
        <v>0</v>
      </c>
    </row>
    <row r="17" spans="1:48" ht="15.75" x14ac:dyDescent="0.25">
      <c r="A17" s="243"/>
      <c r="B17" s="186" t="str">
        <f>' B_Populations'!$A$13</f>
        <v>65+</v>
      </c>
      <c r="C17" s="146"/>
      <c r="D17" s="147"/>
      <c r="E17" s="148"/>
      <c r="F17" s="149"/>
      <c r="G17" s="149"/>
      <c r="H17" s="149"/>
      <c r="I17" s="149"/>
      <c r="J17" s="150"/>
      <c r="K17" s="150"/>
      <c r="L17" s="189"/>
      <c r="M17" s="65"/>
      <c r="N17" s="66">
        <f>' B_Populations'!B13</f>
        <v>0</v>
      </c>
      <c r="O17" s="141">
        <f>IF(N17=0,0,($C$17/$N$17)*100000)</f>
        <v>0</v>
      </c>
      <c r="P17" s="141">
        <f>' B_Populations'!D13</f>
        <v>0</v>
      </c>
      <c r="Q17" s="141">
        <f>IF(P17=0,0,($D$17/$P$17)*100000)</f>
        <v>0</v>
      </c>
      <c r="R17" s="141">
        <f>' B_Populations'!F13</f>
        <v>0</v>
      </c>
      <c r="S17" s="141">
        <f>IF(R17=0,0,($E$17/$R$17)*100000)</f>
        <v>0</v>
      </c>
      <c r="T17" s="141">
        <f>' B_Populations'!H13</f>
        <v>0</v>
      </c>
      <c r="U17" s="141">
        <f>IF(T17=0,0,($F$17/$T$17)*100000)</f>
        <v>0</v>
      </c>
      <c r="V17" s="141">
        <f>' B_Populations'!J13</f>
        <v>0</v>
      </c>
      <c r="W17" s="141">
        <f>IF(V17=0,0,($G$17/$V$17)*100000)</f>
        <v>0</v>
      </c>
      <c r="X17" s="141">
        <f>' B_Populations'!L13</f>
        <v>0</v>
      </c>
      <c r="Y17" s="141">
        <f>IF(X17=0,0,($H$17/$X$17)*100000)</f>
        <v>0</v>
      </c>
      <c r="Z17" s="141">
        <f>' B_Populations'!N13</f>
        <v>0</v>
      </c>
      <c r="AA17" s="141">
        <f>IF(Z17=0,0,($I$17/$Z$17)*100000)</f>
        <v>0</v>
      </c>
      <c r="AB17" s="141">
        <f>' B_Populations'!P13</f>
        <v>0</v>
      </c>
      <c r="AC17" s="141">
        <f>IF(AB17=0,0,($J$17/$AB$17)*100000)</f>
        <v>0</v>
      </c>
      <c r="AD17" s="141">
        <f>' B_Populations'!R13</f>
        <v>0</v>
      </c>
      <c r="AE17" s="141">
        <f>IF(AD17=0,0,($K$17/$AD$17)*100000)</f>
        <v>0</v>
      </c>
      <c r="AF17" s="141">
        <f>' B_Populations'!T13</f>
        <v>0</v>
      </c>
      <c r="AG17" s="67">
        <f>IF(AF17=0,0,($L$17/$AF$17)*100000)</f>
        <v>0</v>
      </c>
      <c r="AH17" s="65"/>
      <c r="AI17" s="68">
        <v>19820</v>
      </c>
      <c r="AJ17" s="69">
        <v>7.2168999999999997E-2</v>
      </c>
      <c r="AL17" s="70" t="str">
        <f>' B_Populations'!$A$13</f>
        <v>65+</v>
      </c>
      <c r="AM17" s="142">
        <f>O17*AJ17</f>
        <v>0</v>
      </c>
      <c r="AN17" s="143">
        <f>Q17*AJ17</f>
        <v>0</v>
      </c>
      <c r="AO17" s="143">
        <f>S17*AJ17</f>
        <v>0</v>
      </c>
      <c r="AP17" s="144">
        <f>U17*AJ17</f>
        <v>0</v>
      </c>
      <c r="AQ17" s="144">
        <f>W17*AJ17</f>
        <v>0</v>
      </c>
      <c r="AR17" s="144">
        <f>Y17*AJ17</f>
        <v>0</v>
      </c>
      <c r="AS17" s="144">
        <f>AA17*AJ17</f>
        <v>0</v>
      </c>
      <c r="AT17" s="144">
        <f>AC17*AJ17</f>
        <v>0</v>
      </c>
      <c r="AU17" s="144">
        <f>AE17*AJ17</f>
        <v>0</v>
      </c>
      <c r="AV17" s="145">
        <f>AG17*AJ17</f>
        <v>0</v>
      </c>
    </row>
    <row r="18" spans="1:48" ht="15.75" x14ac:dyDescent="0.25">
      <c r="A18" s="243"/>
      <c r="B18" s="192" t="s">
        <v>50</v>
      </c>
      <c r="C18" s="164">
        <f t="shared" ref="C18:L18" si="3">SUM(C13:C17)</f>
        <v>0</v>
      </c>
      <c r="D18" s="164">
        <f t="shared" si="3"/>
        <v>0</v>
      </c>
      <c r="E18" s="164">
        <f t="shared" si="3"/>
        <v>0</v>
      </c>
      <c r="F18" s="164">
        <f t="shared" si="3"/>
        <v>0</v>
      </c>
      <c r="G18" s="164">
        <f t="shared" si="3"/>
        <v>0</v>
      </c>
      <c r="H18" s="164">
        <f t="shared" si="3"/>
        <v>0</v>
      </c>
      <c r="I18" s="164">
        <f t="shared" si="3"/>
        <v>0</v>
      </c>
      <c r="J18" s="164">
        <f t="shared" si="3"/>
        <v>0</v>
      </c>
      <c r="K18" s="164">
        <f t="shared" si="3"/>
        <v>0</v>
      </c>
      <c r="L18" s="194">
        <f t="shared" si="3"/>
        <v>0</v>
      </c>
      <c r="N18" s="74">
        <f t="shared" ref="N18:AG18" si="4">SUM(N13:N17)</f>
        <v>0</v>
      </c>
      <c r="O18" s="153">
        <f t="shared" si="4"/>
        <v>0</v>
      </c>
      <c r="P18" s="153">
        <f t="shared" si="4"/>
        <v>0</v>
      </c>
      <c r="Q18" s="153">
        <f t="shared" si="4"/>
        <v>0</v>
      </c>
      <c r="R18" s="153">
        <f t="shared" si="4"/>
        <v>0</v>
      </c>
      <c r="S18" s="153">
        <f t="shared" si="4"/>
        <v>0</v>
      </c>
      <c r="T18" s="153">
        <f t="shared" si="4"/>
        <v>0</v>
      </c>
      <c r="U18" s="153">
        <f t="shared" si="4"/>
        <v>0</v>
      </c>
      <c r="V18" s="153">
        <f t="shared" si="4"/>
        <v>0</v>
      </c>
      <c r="W18" s="153">
        <f t="shared" si="4"/>
        <v>0</v>
      </c>
      <c r="X18" s="153">
        <f t="shared" si="4"/>
        <v>0</v>
      </c>
      <c r="Y18" s="153">
        <f t="shared" si="4"/>
        <v>0</v>
      </c>
      <c r="Z18" s="153">
        <f t="shared" si="4"/>
        <v>0</v>
      </c>
      <c r="AA18" s="153">
        <f t="shared" si="4"/>
        <v>0</v>
      </c>
      <c r="AB18" s="153">
        <f t="shared" si="4"/>
        <v>0</v>
      </c>
      <c r="AC18" s="153">
        <f t="shared" si="4"/>
        <v>0</v>
      </c>
      <c r="AD18" s="153">
        <f t="shared" si="4"/>
        <v>0</v>
      </c>
      <c r="AE18" s="153">
        <f t="shared" si="4"/>
        <v>0</v>
      </c>
      <c r="AF18" s="153">
        <f t="shared" si="4"/>
        <v>0</v>
      </c>
      <c r="AG18" s="84">
        <f t="shared" si="4"/>
        <v>0</v>
      </c>
      <c r="AI18" s="85">
        <f>SUM(AI13:AI17)</f>
        <v>78784</v>
      </c>
      <c r="AJ18" s="86"/>
      <c r="AL18" s="77" t="s">
        <v>50</v>
      </c>
      <c r="AM18" s="154">
        <f t="shared" ref="AM18:AV18" si="5">SUM(AM13:AM17)</f>
        <v>0</v>
      </c>
      <c r="AN18" s="155">
        <f t="shared" si="5"/>
        <v>0</v>
      </c>
      <c r="AO18" s="156">
        <f t="shared" si="5"/>
        <v>0</v>
      </c>
      <c r="AP18" s="158">
        <f t="shared" si="5"/>
        <v>0</v>
      </c>
      <c r="AQ18" s="158">
        <f t="shared" si="5"/>
        <v>0</v>
      </c>
      <c r="AR18" s="158">
        <f t="shared" si="5"/>
        <v>0</v>
      </c>
      <c r="AS18" s="158">
        <f t="shared" si="5"/>
        <v>0</v>
      </c>
      <c r="AT18" s="158">
        <f t="shared" si="5"/>
        <v>0</v>
      </c>
      <c r="AU18" s="158">
        <f t="shared" si="5"/>
        <v>0</v>
      </c>
      <c r="AV18" s="159">
        <f t="shared" si="5"/>
        <v>0</v>
      </c>
    </row>
    <row r="19" spans="1:48" x14ac:dyDescent="0.3">
      <c r="B19" s="178"/>
      <c r="C19" s="48"/>
      <c r="D19" s="48"/>
      <c r="E19" s="48"/>
      <c r="F19" s="48"/>
      <c r="G19" s="48"/>
      <c r="H19" s="48"/>
      <c r="I19" s="48"/>
      <c r="J19" s="48"/>
      <c r="K19" s="48"/>
      <c r="L19" s="191"/>
      <c r="N19" s="52"/>
      <c r="O19" s="125"/>
      <c r="P19" s="125"/>
      <c r="Q19" s="125"/>
      <c r="R19" s="125"/>
      <c r="S19" s="125"/>
      <c r="T19" s="125"/>
      <c r="U19" s="125"/>
      <c r="V19" s="125"/>
      <c r="W19" s="125"/>
      <c r="X19" s="125"/>
      <c r="Y19" s="125"/>
      <c r="Z19" s="125"/>
      <c r="AA19" s="125"/>
      <c r="AB19" s="125"/>
      <c r="AC19" s="125"/>
      <c r="AD19" s="125"/>
      <c r="AE19" s="125"/>
      <c r="AF19" s="125"/>
      <c r="AG19" s="53"/>
      <c r="AI19" s="54"/>
      <c r="AJ19" s="55"/>
      <c r="AL19" s="56"/>
      <c r="AM19" s="48"/>
      <c r="AN19" s="48"/>
      <c r="AO19" s="48"/>
      <c r="AP19" s="48"/>
      <c r="AQ19" s="48"/>
      <c r="AR19" s="48"/>
      <c r="AS19" s="48"/>
      <c r="AT19" s="48"/>
      <c r="AU19" s="48"/>
      <c r="AV19" s="126"/>
    </row>
    <row r="20" spans="1:48" x14ac:dyDescent="0.3">
      <c r="B20" s="195"/>
      <c r="C20" s="165"/>
      <c r="D20" s="166" t="s">
        <v>105</v>
      </c>
      <c r="E20" s="166"/>
      <c r="F20" s="167" t="s">
        <v>43</v>
      </c>
      <c r="G20" s="167"/>
      <c r="H20" s="167"/>
      <c r="I20" s="167"/>
      <c r="J20" s="167"/>
      <c r="K20" s="167"/>
      <c r="L20" s="196"/>
      <c r="N20" s="52"/>
      <c r="O20" s="125"/>
      <c r="P20" s="125"/>
      <c r="Q20" s="125"/>
      <c r="R20" s="125"/>
      <c r="S20" s="125"/>
      <c r="T20" s="125"/>
      <c r="U20" s="125"/>
      <c r="V20" s="125"/>
      <c r="W20" s="125"/>
      <c r="X20" s="125"/>
      <c r="Y20" s="125"/>
      <c r="Z20" s="125"/>
      <c r="AA20" s="125"/>
      <c r="AB20" s="125"/>
      <c r="AC20" s="125"/>
      <c r="AD20" s="125"/>
      <c r="AE20" s="125"/>
      <c r="AF20" s="125"/>
      <c r="AG20" s="53"/>
      <c r="AI20" s="54"/>
      <c r="AJ20" s="55"/>
      <c r="AL20" s="56"/>
      <c r="AM20" s="48" t="s">
        <v>44</v>
      </c>
      <c r="AN20" s="48"/>
      <c r="AO20" s="48"/>
      <c r="AP20" s="48"/>
      <c r="AQ20" s="48"/>
      <c r="AR20" s="48"/>
      <c r="AS20" s="48"/>
      <c r="AT20" s="48"/>
      <c r="AU20" s="48"/>
      <c r="AV20" s="126"/>
    </row>
    <row r="21" spans="1:48" ht="47.25" x14ac:dyDescent="0.25">
      <c r="A21" s="244" t="s">
        <v>64</v>
      </c>
      <c r="B21" s="184" t="s">
        <v>32</v>
      </c>
      <c r="C21" s="127" t="s">
        <v>52</v>
      </c>
      <c r="D21" s="128" t="s">
        <v>97</v>
      </c>
      <c r="E21" s="128" t="s">
        <v>101</v>
      </c>
      <c r="F21" s="129" t="str">
        <f>' B_Populations'!$H$8</f>
        <v>White-Not Hispanic</v>
      </c>
      <c r="G21" s="129" t="str">
        <f>' B_Populations'!$J$8</f>
        <v>Hispanic</v>
      </c>
      <c r="H21" s="129" t="str">
        <f>' B_Populations'!$L$8</f>
        <v>Black-Not Hispanic</v>
      </c>
      <c r="I21" s="129" t="str">
        <f>' B_Populations'!$N$8</f>
        <v>Asian</v>
      </c>
      <c r="J21" s="129" t="str">
        <f>' B_Populations'!$P$8</f>
        <v>American Indian/Alaska Native</v>
      </c>
      <c r="K21" s="129" t="str">
        <f>' B_Populations'!$R$8</f>
        <v>Other</v>
      </c>
      <c r="L21" s="185" t="str">
        <f>' B_Populations'!$T$8</f>
        <v>Other</v>
      </c>
      <c r="M21" s="58"/>
      <c r="N21" s="59" t="s">
        <v>46</v>
      </c>
      <c r="O21" s="131" t="s">
        <v>47</v>
      </c>
      <c r="P21" s="131" t="s">
        <v>95</v>
      </c>
      <c r="Q21" s="131" t="s">
        <v>47</v>
      </c>
      <c r="R21" s="131" t="s">
        <v>99</v>
      </c>
      <c r="S21" s="131" t="s">
        <v>47</v>
      </c>
      <c r="T21" s="131" t="str">
        <f>' B_Populations'!$H$8</f>
        <v>White-Not Hispanic</v>
      </c>
      <c r="U21" s="131" t="s">
        <v>47</v>
      </c>
      <c r="V21" s="131" t="str">
        <f>' B_Populations'!$J$8</f>
        <v>Hispanic</v>
      </c>
      <c r="W21" s="131" t="s">
        <v>47</v>
      </c>
      <c r="X21" s="131" t="str">
        <f>' B_Populations'!$L$8</f>
        <v>Black-Not Hispanic</v>
      </c>
      <c r="Y21" s="131" t="s">
        <v>47</v>
      </c>
      <c r="Z21" s="131" t="str">
        <f>' B_Populations'!$N$8</f>
        <v>Asian</v>
      </c>
      <c r="AA21" s="131" t="s">
        <v>47</v>
      </c>
      <c r="AB21" s="131" t="str">
        <f>' B_Populations'!$P$8</f>
        <v>American Indian/Alaska Native</v>
      </c>
      <c r="AC21" s="131" t="s">
        <v>47</v>
      </c>
      <c r="AD21" s="131" t="str">
        <f>' B_Populations'!$R$8</f>
        <v>Other</v>
      </c>
      <c r="AE21" s="131" t="s">
        <v>47</v>
      </c>
      <c r="AF21" s="131" t="str">
        <f>' B_Populations'!$T$8</f>
        <v>Other</v>
      </c>
      <c r="AG21" s="60" t="s">
        <v>47</v>
      </c>
      <c r="AH21" s="58"/>
      <c r="AI21" s="81" t="s">
        <v>48</v>
      </c>
      <c r="AJ21" s="82" t="s">
        <v>49</v>
      </c>
      <c r="AL21" s="63" t="s">
        <v>32</v>
      </c>
      <c r="AM21" s="132" t="s">
        <v>33</v>
      </c>
      <c r="AN21" s="133" t="s">
        <v>92</v>
      </c>
      <c r="AO21" s="133" t="s">
        <v>93</v>
      </c>
      <c r="AP21" s="129" t="str">
        <f>' B_Populations'!$H$8</f>
        <v>White-Not Hispanic</v>
      </c>
      <c r="AQ21" s="129" t="str">
        <f>' B_Populations'!$J$8</f>
        <v>Hispanic</v>
      </c>
      <c r="AR21" s="129" t="str">
        <f>' B_Populations'!$L$8</f>
        <v>Black-Not Hispanic</v>
      </c>
      <c r="AS21" s="129" t="str">
        <f>' B_Populations'!$N$8</f>
        <v>Asian</v>
      </c>
      <c r="AT21" s="129" t="str">
        <f>' B_Populations'!$P$8</f>
        <v>American Indian/Alaska Native</v>
      </c>
      <c r="AU21" s="129" t="str">
        <f>' B_Populations'!$R$8</f>
        <v>Other</v>
      </c>
      <c r="AV21" s="134" t="str">
        <f>' B_Populations'!$T$8</f>
        <v>Other</v>
      </c>
    </row>
    <row r="22" spans="1:48" ht="15.75" x14ac:dyDescent="0.25">
      <c r="A22" s="244"/>
      <c r="B22" s="186" t="str">
        <f>' B_Populations'!$A$9</f>
        <v>0-14</v>
      </c>
      <c r="C22" s="135"/>
      <c r="D22" s="136"/>
      <c r="E22" s="137"/>
      <c r="F22" s="138"/>
      <c r="G22" s="138"/>
      <c r="H22" s="138"/>
      <c r="I22" s="138"/>
      <c r="J22" s="139"/>
      <c r="K22" s="139"/>
      <c r="L22" s="187"/>
      <c r="M22" s="65"/>
      <c r="N22" s="66">
        <f>' B_Populations'!B9</f>
        <v>0</v>
      </c>
      <c r="O22" s="141">
        <f>IF(N22=0,0,($C$22/$N$22)*100000)</f>
        <v>0</v>
      </c>
      <c r="P22" s="141">
        <f>' B_Populations'!D9</f>
        <v>0</v>
      </c>
      <c r="Q22" s="141">
        <f>IF(P22=0,0,($D$22/$P$22)*100000)</f>
        <v>0</v>
      </c>
      <c r="R22" s="141">
        <f>' B_Populations'!F9</f>
        <v>0</v>
      </c>
      <c r="S22" s="141">
        <f>IF(R22=0,0,($E$22/$R$22)*100000)</f>
        <v>0</v>
      </c>
      <c r="T22" s="141">
        <f>' B_Populations'!H9</f>
        <v>0</v>
      </c>
      <c r="U22" s="141">
        <f>IF(T22=0,0,($F$22/$T$22)*100000)</f>
        <v>0</v>
      </c>
      <c r="V22" s="141">
        <f>' B_Populations'!J9</f>
        <v>0</v>
      </c>
      <c r="W22" s="141">
        <f>IF(V22=0,0,($G$22/$V$22)*100000)</f>
        <v>0</v>
      </c>
      <c r="X22" s="141">
        <f>' B_Populations'!L9</f>
        <v>0</v>
      </c>
      <c r="Y22" s="141">
        <f>IF(X22=0,0,($H$22/$X$22)*100000)</f>
        <v>0</v>
      </c>
      <c r="Z22" s="141">
        <f>' B_Populations'!N9</f>
        <v>0</v>
      </c>
      <c r="AA22" s="141">
        <f>IF(Z22=0,0,($I$22/$Z$22)*100000)</f>
        <v>0</v>
      </c>
      <c r="AB22" s="141">
        <f>' B_Populations'!P9</f>
        <v>0</v>
      </c>
      <c r="AC22" s="141">
        <f>IF(AB22=0,0,($J$22/$AB$22)*100000)</f>
        <v>0</v>
      </c>
      <c r="AD22" s="141">
        <f>' B_Populations'!R9</f>
        <v>0</v>
      </c>
      <c r="AE22" s="141">
        <f>IF(AD22=0,0,($K$22/$AD$22)*100000)</f>
        <v>0</v>
      </c>
      <c r="AF22" s="141">
        <f>' B_Populations'!T9</f>
        <v>0</v>
      </c>
      <c r="AG22" s="67">
        <f>IF(AF22=0,0,($L$22/$AF$22)*100000)</f>
        <v>0</v>
      </c>
      <c r="AH22" s="65"/>
      <c r="AI22" s="68">
        <v>3795</v>
      </c>
      <c r="AJ22" s="69">
        <v>1.3818E-2</v>
      </c>
      <c r="AL22" s="70" t="str">
        <f>' B_Populations'!$A$9</f>
        <v>0-14</v>
      </c>
      <c r="AM22" s="142">
        <f>O22*AJ22</f>
        <v>0</v>
      </c>
      <c r="AN22" s="143">
        <f>Q22*AJ22</f>
        <v>0</v>
      </c>
      <c r="AO22" s="143">
        <f>S22*AJ22</f>
        <v>0</v>
      </c>
      <c r="AP22" s="144">
        <f>U22*AJ22</f>
        <v>0</v>
      </c>
      <c r="AQ22" s="144">
        <f>W22*AJ22</f>
        <v>0</v>
      </c>
      <c r="AR22" s="144">
        <f>Y22*AJ22</f>
        <v>0</v>
      </c>
      <c r="AS22" s="144">
        <f>AA22*AJ22</f>
        <v>0</v>
      </c>
      <c r="AT22" s="144">
        <f>AC22*AJ22</f>
        <v>0</v>
      </c>
      <c r="AU22" s="144">
        <f>AE22*AJ22</f>
        <v>0</v>
      </c>
      <c r="AV22" s="145">
        <f>AG22*AJ22</f>
        <v>0</v>
      </c>
    </row>
    <row r="23" spans="1:48" ht="15.75" x14ac:dyDescent="0.25">
      <c r="A23" s="244"/>
      <c r="B23" s="188" t="str">
        <f>' B_Populations'!$A$10</f>
        <v>15-24</v>
      </c>
      <c r="C23" s="146"/>
      <c r="D23" s="147"/>
      <c r="E23" s="148"/>
      <c r="F23" s="149"/>
      <c r="G23" s="149"/>
      <c r="H23" s="149"/>
      <c r="I23" s="149"/>
      <c r="J23" s="150"/>
      <c r="K23" s="150"/>
      <c r="L23" s="189"/>
      <c r="M23" s="65"/>
      <c r="N23" s="66">
        <f>' B_Populations'!B10</f>
        <v>0</v>
      </c>
      <c r="O23" s="141">
        <f>IF(N23=0,0,($C$23/$N$23)*100000)</f>
        <v>0</v>
      </c>
      <c r="P23" s="141">
        <f>' B_Populations'!D10</f>
        <v>0</v>
      </c>
      <c r="Q23" s="141">
        <f>IF(P23=0,0,($D$23/$P$23)*100000)</f>
        <v>0</v>
      </c>
      <c r="R23" s="141">
        <f>' B_Populations'!F10</f>
        <v>0</v>
      </c>
      <c r="S23" s="141">
        <f>IF(R23=0,0,($E$23/$R$23)*100000)</f>
        <v>0</v>
      </c>
      <c r="T23" s="141">
        <f>' B_Populations'!H10</f>
        <v>0</v>
      </c>
      <c r="U23" s="141">
        <f>IF(T23=0,0,($F$23/$T$23)*100000)</f>
        <v>0</v>
      </c>
      <c r="V23" s="141">
        <f>' B_Populations'!J10</f>
        <v>0</v>
      </c>
      <c r="W23" s="141">
        <f>IF(V23=0,0,($G$23/$V$23)*100000)</f>
        <v>0</v>
      </c>
      <c r="X23" s="141">
        <f>' B_Populations'!L10</f>
        <v>0</v>
      </c>
      <c r="Y23" s="141">
        <f>IF(X23=0,0,($H$23/$X$23)*100000)</f>
        <v>0</v>
      </c>
      <c r="Z23" s="141">
        <f>' B_Populations'!N10</f>
        <v>0</v>
      </c>
      <c r="AA23" s="141">
        <f>IF(Z23=0,0,($I$23/$Z$23)*100000)</f>
        <v>0</v>
      </c>
      <c r="AB23" s="141">
        <f>' B_Populations'!P10</f>
        <v>0</v>
      </c>
      <c r="AC23" s="141">
        <f>IF(AB23=0,0,($J$23/$AB$23)*100000)</f>
        <v>0</v>
      </c>
      <c r="AD23" s="141">
        <f>' B_Populations'!R10</f>
        <v>0</v>
      </c>
      <c r="AE23" s="141">
        <f>IF(AD23=0,0,($K$23/$AD$23)*100000)</f>
        <v>0</v>
      </c>
      <c r="AF23" s="141">
        <f>' B_Populations'!T10</f>
        <v>0</v>
      </c>
      <c r="AG23" s="67">
        <f>IF(AF23=0,0,($L$23/$AF$23)*100000)</f>
        <v>0</v>
      </c>
      <c r="AH23" s="65"/>
      <c r="AI23" s="68">
        <v>15192</v>
      </c>
      <c r="AJ23" s="69">
        <v>5.5316999999999998E-2</v>
      </c>
      <c r="AL23" s="72" t="str">
        <f>' B_Populations'!$A$10</f>
        <v>15-24</v>
      </c>
      <c r="AM23" s="142">
        <f>O23*AJ23</f>
        <v>0</v>
      </c>
      <c r="AN23" s="143">
        <f>Q23*AJ23</f>
        <v>0</v>
      </c>
      <c r="AO23" s="143">
        <f>S23*AJ23</f>
        <v>0</v>
      </c>
      <c r="AP23" s="144">
        <f>U23*AJ23</f>
        <v>0</v>
      </c>
      <c r="AQ23" s="144">
        <f>W23*AJ23</f>
        <v>0</v>
      </c>
      <c r="AR23" s="144">
        <f>Y23*AJ23</f>
        <v>0</v>
      </c>
      <c r="AS23" s="144">
        <f>AA23*AJ23</f>
        <v>0</v>
      </c>
      <c r="AT23" s="144">
        <f>AC23*AJ23</f>
        <v>0</v>
      </c>
      <c r="AU23" s="144">
        <f>AE23*AJ23</f>
        <v>0</v>
      </c>
      <c r="AV23" s="145">
        <f>AG23*AJ23</f>
        <v>0</v>
      </c>
    </row>
    <row r="24" spans="1:48" ht="15.75" x14ac:dyDescent="0.25">
      <c r="A24" s="244"/>
      <c r="B24" s="186" t="str">
        <f>' B_Populations'!$A$11</f>
        <v>25-44</v>
      </c>
      <c r="C24" s="146"/>
      <c r="D24" s="147"/>
      <c r="E24" s="148"/>
      <c r="F24" s="149"/>
      <c r="G24" s="149"/>
      <c r="H24" s="149"/>
      <c r="I24" s="149"/>
      <c r="J24" s="150"/>
      <c r="K24" s="150"/>
      <c r="L24" s="189"/>
      <c r="M24" s="65"/>
      <c r="N24" s="66">
        <f>' B_Populations'!B11</f>
        <v>0</v>
      </c>
      <c r="O24" s="141">
        <f>IF(N24=0,0,($C$24/$N$24)*100000)</f>
        <v>0</v>
      </c>
      <c r="P24" s="141">
        <f>' B_Populations'!D11</f>
        <v>0</v>
      </c>
      <c r="Q24" s="141">
        <f>IF(P24=0,0,($D$24/$P$24)*100000)</f>
        <v>0</v>
      </c>
      <c r="R24" s="141">
        <f>' B_Populations'!F11</f>
        <v>0</v>
      </c>
      <c r="S24" s="141">
        <f>IF(R24=0,0,($E$24/$R$24)*100000)</f>
        <v>0</v>
      </c>
      <c r="T24" s="141">
        <f>' B_Populations'!H11</f>
        <v>0</v>
      </c>
      <c r="U24" s="141">
        <f>IF(T24=0,0,($F$24/$T$24)*100000)</f>
        <v>0</v>
      </c>
      <c r="V24" s="141">
        <f>' B_Populations'!J11</f>
        <v>0</v>
      </c>
      <c r="W24" s="141">
        <f>IF(V24=0,0,($G$24/$V$24)*100000)</f>
        <v>0</v>
      </c>
      <c r="X24" s="141">
        <f>' B_Populations'!L11</f>
        <v>0</v>
      </c>
      <c r="Y24" s="141">
        <f>IF(X24=0,0,($H$24/$X$24)*100000)</f>
        <v>0</v>
      </c>
      <c r="Z24" s="141">
        <f>' B_Populations'!N11</f>
        <v>0</v>
      </c>
      <c r="AA24" s="141">
        <f>IF(Z24=0,0,($I$24/$Z$24)*100000)</f>
        <v>0</v>
      </c>
      <c r="AB24" s="141">
        <f>' B_Populations'!P11</f>
        <v>0</v>
      </c>
      <c r="AC24" s="141">
        <f>IF(AB24=0,0,($J$24/$AB$24)*100000)</f>
        <v>0</v>
      </c>
      <c r="AD24" s="141">
        <f>' B_Populations'!R11</f>
        <v>0</v>
      </c>
      <c r="AE24" s="141">
        <f>IF(AD24=0,0,($K$24/$AD$24)*100000)</f>
        <v>0</v>
      </c>
      <c r="AF24" s="141">
        <f>' B_Populations'!T11</f>
        <v>0</v>
      </c>
      <c r="AG24" s="67">
        <f>IF(AF24=0,0,($L$24/$AF$24)*100000)</f>
        <v>0</v>
      </c>
      <c r="AH24" s="65"/>
      <c r="AI24" s="68">
        <v>19920</v>
      </c>
      <c r="AJ24" s="69">
        <v>7.2533E-2</v>
      </c>
      <c r="AL24" s="70" t="str">
        <f>' B_Populations'!$A$11</f>
        <v>25-44</v>
      </c>
      <c r="AM24" s="142">
        <f>O24*AJ24</f>
        <v>0</v>
      </c>
      <c r="AN24" s="143">
        <f>Q24*AJ24</f>
        <v>0</v>
      </c>
      <c r="AO24" s="143">
        <f>S24*AJ24</f>
        <v>0</v>
      </c>
      <c r="AP24" s="144">
        <f>U24*AJ24</f>
        <v>0</v>
      </c>
      <c r="AQ24" s="144">
        <f>W24*AJ24</f>
        <v>0</v>
      </c>
      <c r="AR24" s="144">
        <f>Y24*AJ24</f>
        <v>0</v>
      </c>
      <c r="AS24" s="144">
        <f>AA24*AJ24</f>
        <v>0</v>
      </c>
      <c r="AT24" s="144">
        <f>AC24*AJ24</f>
        <v>0</v>
      </c>
      <c r="AU24" s="144">
        <f>AE24*AJ24</f>
        <v>0</v>
      </c>
      <c r="AV24" s="145">
        <f>AG24*AJ24</f>
        <v>0</v>
      </c>
    </row>
    <row r="25" spans="1:48" ht="15.75" x14ac:dyDescent="0.25">
      <c r="A25" s="244"/>
      <c r="B25" s="186" t="str">
        <f>' B_Populations'!$A$12</f>
        <v>45-64</v>
      </c>
      <c r="C25" s="146"/>
      <c r="D25" s="147"/>
      <c r="E25" s="148"/>
      <c r="F25" s="149"/>
      <c r="G25" s="149"/>
      <c r="H25" s="149"/>
      <c r="I25" s="149"/>
      <c r="J25" s="150"/>
      <c r="K25" s="150"/>
      <c r="L25" s="189"/>
      <c r="M25" s="65"/>
      <c r="N25" s="66">
        <f>' B_Populations'!B12</f>
        <v>0</v>
      </c>
      <c r="O25" s="141">
        <f>IF(N25=0,0,($C$25/$N$25)*100000)</f>
        <v>0</v>
      </c>
      <c r="P25" s="141">
        <f>' B_Populations'!D12</f>
        <v>0</v>
      </c>
      <c r="Q25" s="141">
        <f>IF(P25=0,0,($D$25/$P$25)*100000)</f>
        <v>0</v>
      </c>
      <c r="R25" s="141">
        <f>' B_Populations'!F12</f>
        <v>0</v>
      </c>
      <c r="S25" s="141">
        <f>IF(R25=0,0,($E$25/$R$25)*100000)</f>
        <v>0</v>
      </c>
      <c r="T25" s="141">
        <f>' B_Populations'!H12</f>
        <v>0</v>
      </c>
      <c r="U25" s="141">
        <f>IF(T25=0,0,($F$25/$T$25)*100000)</f>
        <v>0</v>
      </c>
      <c r="V25" s="141">
        <f>' B_Populations'!J12</f>
        <v>0</v>
      </c>
      <c r="W25" s="141">
        <f>IF(V25=0,0,($G$25/$V$25)*100000)</f>
        <v>0</v>
      </c>
      <c r="X25" s="141">
        <f>' B_Populations'!L12</f>
        <v>0</v>
      </c>
      <c r="Y25" s="141">
        <f>IF(X25=0,0,($H$25/$X$25)*100000)</f>
        <v>0</v>
      </c>
      <c r="Z25" s="141">
        <f>' B_Populations'!N12</f>
        <v>0</v>
      </c>
      <c r="AA25" s="141">
        <f>IF(Z25=0,0,($I$25/$Z$25)*100000)</f>
        <v>0</v>
      </c>
      <c r="AB25" s="141">
        <f>' B_Populations'!P12</f>
        <v>0</v>
      </c>
      <c r="AC25" s="141">
        <f>IF(AB25=0,0,($J$25/$AB$25)*100000)</f>
        <v>0</v>
      </c>
      <c r="AD25" s="141">
        <f>' B_Populations'!R12</f>
        <v>0</v>
      </c>
      <c r="AE25" s="141">
        <f>IF(AD25=0,0,($K$25/$AD$25)*100000)</f>
        <v>0</v>
      </c>
      <c r="AF25" s="141">
        <f>' B_Populations'!T12</f>
        <v>0</v>
      </c>
      <c r="AG25" s="67">
        <f>IF(AF25=0,0,($L$25/$AF$25)*100000)</f>
        <v>0</v>
      </c>
      <c r="AH25" s="65"/>
      <c r="AI25" s="68">
        <v>20057</v>
      </c>
      <c r="AJ25" s="69">
        <v>7.3032E-2</v>
      </c>
      <c r="AL25" s="70" t="str">
        <f>' B_Populations'!$A$12</f>
        <v>45-64</v>
      </c>
      <c r="AM25" s="142">
        <f>O25*AJ25</f>
        <v>0</v>
      </c>
      <c r="AN25" s="143">
        <f>Q25*AJ25</f>
        <v>0</v>
      </c>
      <c r="AO25" s="143">
        <f>S25*AJ25</f>
        <v>0</v>
      </c>
      <c r="AP25" s="144">
        <f>U25*AJ25</f>
        <v>0</v>
      </c>
      <c r="AQ25" s="144">
        <f>W25*AJ25</f>
        <v>0</v>
      </c>
      <c r="AR25" s="144">
        <f>Y25*AJ25</f>
        <v>0</v>
      </c>
      <c r="AS25" s="144">
        <f>AA25*AJ25</f>
        <v>0</v>
      </c>
      <c r="AT25" s="144">
        <f>AC25*AJ25</f>
        <v>0</v>
      </c>
      <c r="AU25" s="144">
        <f>AE25*AJ25</f>
        <v>0</v>
      </c>
      <c r="AV25" s="145">
        <f>AG25*AJ25</f>
        <v>0</v>
      </c>
    </row>
    <row r="26" spans="1:48" ht="15.75" x14ac:dyDescent="0.25">
      <c r="A26" s="244"/>
      <c r="B26" s="186" t="str">
        <f>' B_Populations'!$A$13</f>
        <v>65+</v>
      </c>
      <c r="C26" s="146"/>
      <c r="D26" s="147"/>
      <c r="E26" s="148"/>
      <c r="F26" s="149"/>
      <c r="G26" s="149"/>
      <c r="H26" s="149"/>
      <c r="I26" s="149"/>
      <c r="J26" s="150"/>
      <c r="K26" s="150"/>
      <c r="L26" s="189"/>
      <c r="M26" s="65"/>
      <c r="N26" s="66">
        <f>' B_Populations'!B13</f>
        <v>0</v>
      </c>
      <c r="O26" s="141">
        <f>IF(N26=0,0,($C$26/$N$26)*100000)</f>
        <v>0</v>
      </c>
      <c r="P26" s="141">
        <f>' B_Populations'!D13</f>
        <v>0</v>
      </c>
      <c r="Q26" s="141">
        <f>IF(P26=0,0,($D$26/$P$26)*100000)</f>
        <v>0</v>
      </c>
      <c r="R26" s="141">
        <f>' B_Populations'!F13</f>
        <v>0</v>
      </c>
      <c r="S26" s="141">
        <f>IF(R26=0,0,($E$26/$R$26)*100000)</f>
        <v>0</v>
      </c>
      <c r="T26" s="141">
        <f>' B_Populations'!H13</f>
        <v>0</v>
      </c>
      <c r="U26" s="141">
        <f>IF(T26=0,0,($F$26/$T$26)*100000)</f>
        <v>0</v>
      </c>
      <c r="V26" s="141">
        <f>' B_Populations'!J13</f>
        <v>0</v>
      </c>
      <c r="W26" s="141">
        <f>IF(V26=0,0,($G$26/$V$26)*100000)</f>
        <v>0</v>
      </c>
      <c r="X26" s="141">
        <f>' B_Populations'!L13</f>
        <v>0</v>
      </c>
      <c r="Y26" s="141">
        <f>IF(X26=0,0,($H$26/$X$26)*100000)</f>
        <v>0</v>
      </c>
      <c r="Z26" s="141">
        <f>' B_Populations'!N13</f>
        <v>0</v>
      </c>
      <c r="AA26" s="141">
        <f>IF(Z26=0,0,($I$26/$Z$26)*100000)</f>
        <v>0</v>
      </c>
      <c r="AB26" s="141">
        <f>' B_Populations'!P13</f>
        <v>0</v>
      </c>
      <c r="AC26" s="141">
        <f>IF(AB26=0,0,($J$26/$AB$26)*100000)</f>
        <v>0</v>
      </c>
      <c r="AD26" s="141">
        <f>' B_Populations'!R13</f>
        <v>0</v>
      </c>
      <c r="AE26" s="141">
        <f>IF(AD26=0,0,($K$26/$AD$26)*100000)</f>
        <v>0</v>
      </c>
      <c r="AF26" s="141">
        <f>' B_Populations'!T13</f>
        <v>0</v>
      </c>
      <c r="AG26" s="67">
        <f>IF(AF26=0,0,($L$26/$AF$26)*100000)</f>
        <v>0</v>
      </c>
      <c r="AH26" s="65"/>
      <c r="AI26" s="68">
        <v>19820</v>
      </c>
      <c r="AJ26" s="69">
        <v>7.2168999999999997E-2</v>
      </c>
      <c r="AL26" s="70" t="str">
        <f>' B_Populations'!$A$13</f>
        <v>65+</v>
      </c>
      <c r="AM26" s="142">
        <f>O26*AJ26</f>
        <v>0</v>
      </c>
      <c r="AN26" s="143">
        <f>Q26*AJ26</f>
        <v>0</v>
      </c>
      <c r="AO26" s="143">
        <f>S26*AJ26</f>
        <v>0</v>
      </c>
      <c r="AP26" s="144">
        <f>U26*AJ26</f>
        <v>0</v>
      </c>
      <c r="AQ26" s="144">
        <f>W26*AJ26</f>
        <v>0</v>
      </c>
      <c r="AR26" s="144">
        <f>Y26*AJ26</f>
        <v>0</v>
      </c>
      <c r="AS26" s="144">
        <f>AA26*AJ26</f>
        <v>0</v>
      </c>
      <c r="AT26" s="144">
        <f>AC26*AJ26</f>
        <v>0</v>
      </c>
      <c r="AU26" s="144">
        <f>AE26*AJ26</f>
        <v>0</v>
      </c>
      <c r="AV26" s="145">
        <f>AG26*AJ26</f>
        <v>0</v>
      </c>
    </row>
    <row r="27" spans="1:48" ht="16.5" thickBot="1" x14ac:dyDescent="0.3">
      <c r="A27" s="244"/>
      <c r="B27" s="179" t="s">
        <v>50</v>
      </c>
      <c r="C27" s="197">
        <f t="shared" ref="C27:L27" si="6">SUM(C22:C26)</f>
        <v>0</v>
      </c>
      <c r="D27" s="197">
        <f t="shared" si="6"/>
        <v>0</v>
      </c>
      <c r="E27" s="197">
        <f t="shared" si="6"/>
        <v>0</v>
      </c>
      <c r="F27" s="197">
        <f t="shared" si="6"/>
        <v>0</v>
      </c>
      <c r="G27" s="197">
        <f t="shared" si="6"/>
        <v>0</v>
      </c>
      <c r="H27" s="197">
        <f t="shared" si="6"/>
        <v>0</v>
      </c>
      <c r="I27" s="197">
        <f t="shared" si="6"/>
        <v>0</v>
      </c>
      <c r="J27" s="197">
        <f t="shared" si="6"/>
        <v>0</v>
      </c>
      <c r="K27" s="197">
        <f t="shared" si="6"/>
        <v>0</v>
      </c>
      <c r="L27" s="198">
        <f t="shared" si="6"/>
        <v>0</v>
      </c>
      <c r="N27" s="90">
        <f t="shared" ref="N27:AG27" si="7">SUM(N22:N26)</f>
        <v>0</v>
      </c>
      <c r="O27" s="170">
        <f t="shared" si="7"/>
        <v>0</v>
      </c>
      <c r="P27" s="170">
        <f t="shared" si="7"/>
        <v>0</v>
      </c>
      <c r="Q27" s="170">
        <f t="shared" si="7"/>
        <v>0</v>
      </c>
      <c r="R27" s="170">
        <f t="shared" si="7"/>
        <v>0</v>
      </c>
      <c r="S27" s="170">
        <f t="shared" si="7"/>
        <v>0</v>
      </c>
      <c r="T27" s="170">
        <f t="shared" si="7"/>
        <v>0</v>
      </c>
      <c r="U27" s="170">
        <f t="shared" si="7"/>
        <v>0</v>
      </c>
      <c r="V27" s="170">
        <f t="shared" si="7"/>
        <v>0</v>
      </c>
      <c r="W27" s="170">
        <f t="shared" si="7"/>
        <v>0</v>
      </c>
      <c r="X27" s="170">
        <f t="shared" si="7"/>
        <v>0</v>
      </c>
      <c r="Y27" s="170">
        <f t="shared" si="7"/>
        <v>0</v>
      </c>
      <c r="Z27" s="170">
        <f t="shared" si="7"/>
        <v>0</v>
      </c>
      <c r="AA27" s="170">
        <f t="shared" si="7"/>
        <v>0</v>
      </c>
      <c r="AB27" s="170">
        <f t="shared" si="7"/>
        <v>0</v>
      </c>
      <c r="AC27" s="170">
        <f t="shared" si="7"/>
        <v>0</v>
      </c>
      <c r="AD27" s="170">
        <f t="shared" si="7"/>
        <v>0</v>
      </c>
      <c r="AE27" s="170">
        <f t="shared" si="7"/>
        <v>0</v>
      </c>
      <c r="AF27" s="170">
        <f t="shared" si="7"/>
        <v>0</v>
      </c>
      <c r="AG27" s="91">
        <f t="shared" si="7"/>
        <v>0</v>
      </c>
      <c r="AI27" s="92">
        <f>SUM(AI22:AI26)</f>
        <v>78784</v>
      </c>
      <c r="AJ27" s="93"/>
      <c r="AL27" s="94" t="s">
        <v>50</v>
      </c>
      <c r="AM27" s="171">
        <f t="shared" ref="AM27:AV27" si="8">SUM(AM22:AM26)</f>
        <v>0</v>
      </c>
      <c r="AN27" s="172">
        <f t="shared" si="8"/>
        <v>0</v>
      </c>
      <c r="AO27" s="173">
        <f t="shared" si="8"/>
        <v>0</v>
      </c>
      <c r="AP27" s="174">
        <f t="shared" si="8"/>
        <v>0</v>
      </c>
      <c r="AQ27" s="174">
        <f t="shared" si="8"/>
        <v>0</v>
      </c>
      <c r="AR27" s="174">
        <f t="shared" si="8"/>
        <v>0</v>
      </c>
      <c r="AS27" s="174">
        <f t="shared" si="8"/>
        <v>0</v>
      </c>
      <c r="AT27" s="174">
        <f t="shared" si="8"/>
        <v>0</v>
      </c>
      <c r="AU27" s="174">
        <f t="shared" si="8"/>
        <v>0</v>
      </c>
      <c r="AV27" s="175">
        <f t="shared" si="8"/>
        <v>0</v>
      </c>
    </row>
  </sheetData>
  <mergeCells count="5">
    <mergeCell ref="B1:E1"/>
    <mergeCell ref="AL1:AN1"/>
    <mergeCell ref="A3:A9"/>
    <mergeCell ref="A12:A18"/>
    <mergeCell ref="A21:A2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AV27"/>
  <sheetViews>
    <sheetView zoomScale="90" zoomScaleNormal="90" zoomScaleSheetLayoutView="50" workbookViewId="0">
      <pane xSplit="1" topLeftCell="B1" activePane="topRight" state="frozen"/>
      <selection pane="topRight" activeCell="F29" sqref="F29"/>
    </sheetView>
  </sheetViews>
  <sheetFormatPr defaultColWidth="8.7109375" defaultRowHeight="18.75" x14ac:dyDescent="0.3"/>
  <cols>
    <col min="1" max="1" width="11.42578125" style="200" customWidth="1"/>
    <col min="2" max="2" width="8.7109375" style="36"/>
    <col min="3" max="3" width="15.140625" style="36" customWidth="1"/>
    <col min="4" max="4" width="15.5703125" style="36" customWidth="1"/>
    <col min="5" max="5" width="15.140625" style="36" customWidth="1"/>
    <col min="6" max="6" width="17.85546875" style="36" customWidth="1"/>
    <col min="7" max="7" width="15.5703125" style="36" customWidth="1"/>
    <col min="8" max="8" width="15.42578125" style="36" customWidth="1"/>
    <col min="9" max="11" width="15.140625" style="36" customWidth="1"/>
    <col min="12" max="12" width="15.5703125" style="36" customWidth="1"/>
    <col min="13" max="13" width="6" style="36" customWidth="1"/>
    <col min="14" max="14" width="15.140625" style="36" customWidth="1"/>
    <col min="15" max="27" width="11.140625" style="36" customWidth="1"/>
    <col min="28" max="29" width="12.5703125" style="36" customWidth="1"/>
    <col min="30" max="33" width="11.140625" style="36" customWidth="1"/>
    <col min="34" max="34" width="4.42578125" style="36" customWidth="1"/>
    <col min="35" max="35" width="13.85546875" style="36" customWidth="1"/>
    <col min="36" max="36" width="14.5703125" style="36" customWidth="1"/>
    <col min="37" max="37" width="6" style="36" customWidth="1"/>
    <col min="38" max="38" width="8.7109375" style="36"/>
    <col min="39" max="40" width="15.5703125" style="36" customWidth="1"/>
    <col min="41" max="41" width="15.140625" style="36" customWidth="1"/>
    <col min="42" max="42" width="15.42578125" style="36" customWidth="1"/>
    <col min="43" max="43" width="15.5703125" style="36" customWidth="1"/>
    <col min="44" max="44" width="15.42578125" style="36" customWidth="1"/>
    <col min="45" max="48" width="15.140625" style="36" customWidth="1"/>
    <col min="49" max="16384" width="8.7109375" style="36"/>
  </cols>
  <sheetData>
    <row r="1" spans="1:48" s="48" customFormat="1" ht="78.599999999999994" customHeight="1" x14ac:dyDescent="0.3">
      <c r="A1" s="199">
        <f>' B_Populations'!D17</f>
        <v>0</v>
      </c>
      <c r="B1" s="245" t="s">
        <v>90</v>
      </c>
      <c r="C1" s="246"/>
      <c r="D1" s="246"/>
      <c r="E1" s="246"/>
      <c r="F1" s="115"/>
      <c r="G1" s="115"/>
      <c r="H1" s="115"/>
      <c r="I1" s="115"/>
      <c r="J1" s="115"/>
      <c r="K1" s="115"/>
      <c r="L1" s="116"/>
      <c r="N1" s="41" t="s">
        <v>62</v>
      </c>
      <c r="O1" s="117"/>
      <c r="P1" s="117"/>
      <c r="Q1" s="117"/>
      <c r="R1" s="117"/>
      <c r="S1" s="117"/>
      <c r="T1" s="117"/>
      <c r="U1" s="117"/>
      <c r="V1" s="117"/>
      <c r="W1" s="117"/>
      <c r="X1" s="117"/>
      <c r="Y1" s="117"/>
      <c r="Z1" s="117"/>
      <c r="AA1" s="117"/>
      <c r="AB1" s="117"/>
      <c r="AC1" s="117"/>
      <c r="AD1" s="117"/>
      <c r="AE1" s="117"/>
      <c r="AF1" s="117"/>
      <c r="AG1" s="49"/>
      <c r="AI1" s="42" t="s">
        <v>60</v>
      </c>
      <c r="AJ1" s="50"/>
      <c r="AL1" s="240" t="s">
        <v>61</v>
      </c>
      <c r="AM1" s="241"/>
      <c r="AN1" s="241"/>
      <c r="AO1" s="118"/>
      <c r="AP1" s="119"/>
      <c r="AQ1" s="119"/>
      <c r="AR1" s="119"/>
      <c r="AS1" s="119"/>
      <c r="AT1" s="119"/>
      <c r="AU1" s="119"/>
      <c r="AV1" s="120"/>
    </row>
    <row r="2" spans="1:48" x14ac:dyDescent="0.3">
      <c r="B2" s="51"/>
      <c r="C2" s="121"/>
      <c r="D2" s="122" t="s">
        <v>105</v>
      </c>
      <c r="E2" s="122"/>
      <c r="F2" s="123" t="s">
        <v>43</v>
      </c>
      <c r="G2" s="123"/>
      <c r="H2" s="123"/>
      <c r="I2" s="123"/>
      <c r="J2" s="123"/>
      <c r="K2" s="123"/>
      <c r="L2" s="124"/>
      <c r="N2" s="52"/>
      <c r="O2" s="125"/>
      <c r="P2" s="125"/>
      <c r="Q2" s="125"/>
      <c r="R2" s="125"/>
      <c r="S2" s="125"/>
      <c r="T2" s="125"/>
      <c r="U2" s="125"/>
      <c r="V2" s="125"/>
      <c r="W2" s="125"/>
      <c r="X2" s="125"/>
      <c r="Y2" s="125"/>
      <c r="Z2" s="125"/>
      <c r="AA2" s="125"/>
      <c r="AB2" s="125"/>
      <c r="AC2" s="125"/>
      <c r="AD2" s="125"/>
      <c r="AE2" s="125"/>
      <c r="AF2" s="125"/>
      <c r="AG2" s="53"/>
      <c r="AI2" s="54"/>
      <c r="AJ2" s="55"/>
      <c r="AL2" s="56"/>
      <c r="AM2" s="48" t="s">
        <v>44</v>
      </c>
      <c r="AN2" s="48"/>
      <c r="AO2" s="48"/>
      <c r="AP2" s="48"/>
      <c r="AQ2" s="48"/>
      <c r="AR2" s="48"/>
      <c r="AS2" s="48"/>
      <c r="AT2" s="48"/>
      <c r="AU2" s="48"/>
      <c r="AV2" s="126"/>
    </row>
    <row r="3" spans="1:48" ht="47.25" x14ac:dyDescent="0.25">
      <c r="A3" s="242" t="s">
        <v>81</v>
      </c>
      <c r="B3" s="57" t="s">
        <v>32</v>
      </c>
      <c r="C3" s="127" t="s">
        <v>78</v>
      </c>
      <c r="D3" s="128" t="s">
        <v>94</v>
      </c>
      <c r="E3" s="128" t="s">
        <v>98</v>
      </c>
      <c r="F3" s="129" t="str">
        <f>' B_Populations'!$H$8</f>
        <v>White-Not Hispanic</v>
      </c>
      <c r="G3" s="129" t="str">
        <f>' B_Populations'!$J$8</f>
        <v>Hispanic</v>
      </c>
      <c r="H3" s="129" t="str">
        <f>' B_Populations'!$L$8</f>
        <v>Black-Not Hispanic</v>
      </c>
      <c r="I3" s="129" t="str">
        <f>' B_Populations'!$N$8</f>
        <v>Asian</v>
      </c>
      <c r="J3" s="129" t="str">
        <f>' B_Populations'!$P$8</f>
        <v>American Indian/Alaska Native</v>
      </c>
      <c r="K3" s="129" t="str">
        <f>' B_Populations'!$R$8</f>
        <v>Other</v>
      </c>
      <c r="L3" s="130" t="str">
        <f>' B_Populations'!$T$8</f>
        <v>Other</v>
      </c>
      <c r="M3" s="58"/>
      <c r="N3" s="59" t="s">
        <v>46</v>
      </c>
      <c r="O3" s="131" t="s">
        <v>47</v>
      </c>
      <c r="P3" s="131" t="s">
        <v>95</v>
      </c>
      <c r="Q3" s="131" t="s">
        <v>47</v>
      </c>
      <c r="R3" s="131" t="s">
        <v>99</v>
      </c>
      <c r="S3" s="131" t="s">
        <v>47</v>
      </c>
      <c r="T3" s="131" t="str">
        <f>' B_Populations'!$H$8</f>
        <v>White-Not Hispanic</v>
      </c>
      <c r="U3" s="131" t="s">
        <v>47</v>
      </c>
      <c r="V3" s="131" t="str">
        <f>' B_Populations'!$J$8</f>
        <v>Hispanic</v>
      </c>
      <c r="W3" s="131" t="s">
        <v>47</v>
      </c>
      <c r="X3" s="131" t="str">
        <f>' B_Populations'!$L$8</f>
        <v>Black-Not Hispanic</v>
      </c>
      <c r="Y3" s="131" t="s">
        <v>47</v>
      </c>
      <c r="Z3" s="131" t="str">
        <f>' B_Populations'!$N$8</f>
        <v>Asian</v>
      </c>
      <c r="AA3" s="131" t="s">
        <v>47</v>
      </c>
      <c r="AB3" s="131" t="str">
        <f>' B_Populations'!$P$8</f>
        <v>American Indian/Alaska Native</v>
      </c>
      <c r="AC3" s="131" t="s">
        <v>47</v>
      </c>
      <c r="AD3" s="131" t="str">
        <f>' B_Populations'!$R$8</f>
        <v>Other</v>
      </c>
      <c r="AE3" s="131" t="s">
        <v>47</v>
      </c>
      <c r="AF3" s="131" t="str">
        <f>' B_Populations'!$T$8</f>
        <v>Other</v>
      </c>
      <c r="AG3" s="60" t="s">
        <v>47</v>
      </c>
      <c r="AH3" s="58"/>
      <c r="AI3" s="61" t="s">
        <v>48</v>
      </c>
      <c r="AJ3" s="62" t="s">
        <v>49</v>
      </c>
      <c r="AL3" s="63" t="s">
        <v>32</v>
      </c>
      <c r="AM3" s="132" t="s">
        <v>33</v>
      </c>
      <c r="AN3" s="133" t="s">
        <v>92</v>
      </c>
      <c r="AO3" s="133" t="s">
        <v>93</v>
      </c>
      <c r="AP3" s="129" t="str">
        <f>' B_Populations'!$H$8</f>
        <v>White-Not Hispanic</v>
      </c>
      <c r="AQ3" s="129" t="str">
        <f>' B_Populations'!$J$8</f>
        <v>Hispanic</v>
      </c>
      <c r="AR3" s="129" t="str">
        <f>' B_Populations'!$L$8</f>
        <v>Black-Not Hispanic</v>
      </c>
      <c r="AS3" s="129" t="str">
        <f>' B_Populations'!$N$8</f>
        <v>Asian</v>
      </c>
      <c r="AT3" s="129" t="str">
        <f>' B_Populations'!$P$8</f>
        <v>American Indian/Alaska Native</v>
      </c>
      <c r="AU3" s="129" t="str">
        <f>' B_Populations'!$R$8</f>
        <v>Other</v>
      </c>
      <c r="AV3" s="134" t="str">
        <f>' B_Populations'!$T$8</f>
        <v>Other</v>
      </c>
    </row>
    <row r="4" spans="1:48" ht="15.75" x14ac:dyDescent="0.25">
      <c r="A4" s="242"/>
      <c r="B4" s="64" t="str">
        <f>' B_Populations'!$A$9</f>
        <v>0-14</v>
      </c>
      <c r="C4" s="135"/>
      <c r="D4" s="136"/>
      <c r="E4" s="137"/>
      <c r="F4" s="138"/>
      <c r="G4" s="138"/>
      <c r="H4" s="138"/>
      <c r="I4" s="138"/>
      <c r="J4" s="139"/>
      <c r="K4" s="139"/>
      <c r="L4" s="140"/>
      <c r="M4" s="65"/>
      <c r="N4" s="66">
        <f>' B_Populations'!B22</f>
        <v>0</v>
      </c>
      <c r="O4" s="141">
        <f>IF(N4=0,0,($C$4/$N$4)*100000)</f>
        <v>0</v>
      </c>
      <c r="P4" s="141">
        <f>' B_Populations'!D22</f>
        <v>0</v>
      </c>
      <c r="Q4" s="141">
        <f>IF(P4=0,0,($D$4/$P$4)*100000)</f>
        <v>0</v>
      </c>
      <c r="R4" s="141">
        <f>' B_Populations'!F22</f>
        <v>0</v>
      </c>
      <c r="S4" s="141">
        <f>IF(R4=0,0,($E$4/$R$4)*100000)</f>
        <v>0</v>
      </c>
      <c r="T4" s="141">
        <f>' B_Populations'!H22</f>
        <v>0</v>
      </c>
      <c r="U4" s="141">
        <f>IF(T4=0,0,($F$4/$T$4)*100000)</f>
        <v>0</v>
      </c>
      <c r="V4" s="141">
        <f>' B_Populations'!J22</f>
        <v>0</v>
      </c>
      <c r="W4" s="141">
        <f>IF(V4=0,0,($G$4/$V$4)*100000)</f>
        <v>0</v>
      </c>
      <c r="X4" s="141">
        <f>' B_Populations'!L22</f>
        <v>0</v>
      </c>
      <c r="Y4" s="141">
        <f>IF(X4=0,0,($H$4/$X$4)*100000)</f>
        <v>0</v>
      </c>
      <c r="Z4" s="141">
        <f>' B_Populations'!N22</f>
        <v>0</v>
      </c>
      <c r="AA4" s="141">
        <f>IF(Z4=0,0,($I$4/$Z$4)*100000)</f>
        <v>0</v>
      </c>
      <c r="AB4" s="141">
        <f>' B_Populations'!P22</f>
        <v>0</v>
      </c>
      <c r="AC4" s="141">
        <f>IF(AB4=0,0,($J$4/$AB$4)*100000)</f>
        <v>0</v>
      </c>
      <c r="AD4" s="141">
        <f>' B_Populations'!R22</f>
        <v>0</v>
      </c>
      <c r="AE4" s="141">
        <f>IF(AD4=0,0,($K$4/$AD$4)*100000)</f>
        <v>0</v>
      </c>
      <c r="AF4" s="141">
        <f>' B_Populations'!T22</f>
        <v>0</v>
      </c>
      <c r="AG4" s="67">
        <f>IF(AF4=0,0,($L$4/$AF$4)*100000)</f>
        <v>0</v>
      </c>
      <c r="AH4" s="113"/>
      <c r="AI4" s="68">
        <v>3795</v>
      </c>
      <c r="AJ4" s="69">
        <v>1.3818E-2</v>
      </c>
      <c r="AK4" s="65"/>
      <c r="AL4" s="70" t="str">
        <f>' B_Populations'!$A$9</f>
        <v>0-14</v>
      </c>
      <c r="AM4" s="142">
        <f>O4*AJ4</f>
        <v>0</v>
      </c>
      <c r="AN4" s="143">
        <f>Q4*AJ4</f>
        <v>0</v>
      </c>
      <c r="AO4" s="143">
        <f>S4*AJ4</f>
        <v>0</v>
      </c>
      <c r="AP4" s="144">
        <f>U4*AJ4</f>
        <v>0</v>
      </c>
      <c r="AQ4" s="144">
        <f>W4*AJ4</f>
        <v>0</v>
      </c>
      <c r="AR4" s="144">
        <f>Y4*AJ4</f>
        <v>0</v>
      </c>
      <c r="AS4" s="144">
        <f>AA4*AJ4</f>
        <v>0</v>
      </c>
      <c r="AT4" s="144">
        <f>AC4*AJ4</f>
        <v>0</v>
      </c>
      <c r="AU4" s="144">
        <f>AE4*AJ4</f>
        <v>0</v>
      </c>
      <c r="AV4" s="145">
        <f>AG4*AJ4</f>
        <v>0</v>
      </c>
    </row>
    <row r="5" spans="1:48" ht="15.75" x14ac:dyDescent="0.25">
      <c r="A5" s="242"/>
      <c r="B5" s="71" t="str">
        <f>' B_Populations'!$A$10</f>
        <v>15-24</v>
      </c>
      <c r="C5" s="146"/>
      <c r="D5" s="147"/>
      <c r="E5" s="148"/>
      <c r="F5" s="149"/>
      <c r="G5" s="149"/>
      <c r="H5" s="149"/>
      <c r="I5" s="149"/>
      <c r="J5" s="150"/>
      <c r="K5" s="150"/>
      <c r="L5" s="151"/>
      <c r="M5" s="65"/>
      <c r="N5" s="66">
        <f>' B_Populations'!B23</f>
        <v>0</v>
      </c>
      <c r="O5" s="141">
        <f>IF(N5=0,0,($C$5/$N$5)*100000)</f>
        <v>0</v>
      </c>
      <c r="P5" s="141">
        <f>' B_Populations'!D23</f>
        <v>0</v>
      </c>
      <c r="Q5" s="141">
        <f>IF(P5=0,0,($D$5/$P$5)*100000)</f>
        <v>0</v>
      </c>
      <c r="R5" s="141">
        <f>' B_Populations'!F23</f>
        <v>0</v>
      </c>
      <c r="S5" s="141">
        <f>IF(R5=0,0,($E$5/$R$5)*100000)</f>
        <v>0</v>
      </c>
      <c r="T5" s="141">
        <f>' B_Populations'!H23</f>
        <v>0</v>
      </c>
      <c r="U5" s="141">
        <f>IF(T5=0,0,($F$5/$T$5)*100000)</f>
        <v>0</v>
      </c>
      <c r="V5" s="141">
        <f>' B_Populations'!J23</f>
        <v>0</v>
      </c>
      <c r="W5" s="141">
        <f>IF(V5=0,0,($G$5/$V$5)*100000)</f>
        <v>0</v>
      </c>
      <c r="X5" s="141">
        <f>' B_Populations'!L23</f>
        <v>0</v>
      </c>
      <c r="Y5" s="141">
        <f>IF(X5=0,0,($G$5/$X$5)*100000)</f>
        <v>0</v>
      </c>
      <c r="Z5" s="141">
        <f>' B_Populations'!N23</f>
        <v>0</v>
      </c>
      <c r="AA5" s="141">
        <f>IF(Z5=0,0,($I$5/$Z$5)*100000)</f>
        <v>0</v>
      </c>
      <c r="AB5" s="141">
        <f>' B_Populations'!P23</f>
        <v>0</v>
      </c>
      <c r="AC5" s="141">
        <f>IF(AB5=0,0,($J$5/$AB$5)*100000)</f>
        <v>0</v>
      </c>
      <c r="AD5" s="141">
        <f>' B_Populations'!R23</f>
        <v>0</v>
      </c>
      <c r="AE5" s="141">
        <f>IF(AD5=0,0,($K$5/$AD$5)*100000)</f>
        <v>0</v>
      </c>
      <c r="AF5" s="141">
        <f>' B_Populations'!T23</f>
        <v>0</v>
      </c>
      <c r="AG5" s="67">
        <f>IF(AF5=0,0,($L$5/$AF$5)*100000)</f>
        <v>0</v>
      </c>
      <c r="AH5" s="113"/>
      <c r="AI5" s="68">
        <v>15192</v>
      </c>
      <c r="AJ5" s="69">
        <v>5.5316999999999998E-2</v>
      </c>
      <c r="AK5" s="65"/>
      <c r="AL5" s="72" t="str">
        <f>' B_Populations'!$A$10</f>
        <v>15-24</v>
      </c>
      <c r="AM5" s="142">
        <f>O5*AJ5</f>
        <v>0</v>
      </c>
      <c r="AN5" s="143">
        <f>Q5*AJ5</f>
        <v>0</v>
      </c>
      <c r="AO5" s="143">
        <f>S5*AJ5</f>
        <v>0</v>
      </c>
      <c r="AP5" s="144">
        <f>U5*AJ5</f>
        <v>0</v>
      </c>
      <c r="AQ5" s="144">
        <f>W5*AJ5</f>
        <v>0</v>
      </c>
      <c r="AR5" s="144">
        <f>Y5*AJ5</f>
        <v>0</v>
      </c>
      <c r="AS5" s="144">
        <f>AA5*AJ5</f>
        <v>0</v>
      </c>
      <c r="AT5" s="144">
        <f>AC5*AJ5</f>
        <v>0</v>
      </c>
      <c r="AU5" s="144">
        <f>AE5*AJ5</f>
        <v>0</v>
      </c>
      <c r="AV5" s="145">
        <f>AG5*AJ5</f>
        <v>0</v>
      </c>
    </row>
    <row r="6" spans="1:48" ht="15.75" x14ac:dyDescent="0.25">
      <c r="A6" s="242"/>
      <c r="B6" s="64" t="str">
        <f>' B_Populations'!$A$11</f>
        <v>25-44</v>
      </c>
      <c r="C6" s="146"/>
      <c r="D6" s="147"/>
      <c r="E6" s="148"/>
      <c r="F6" s="149"/>
      <c r="G6" s="149"/>
      <c r="H6" s="149"/>
      <c r="I6" s="149"/>
      <c r="J6" s="150"/>
      <c r="K6" s="150"/>
      <c r="L6" s="151"/>
      <c r="M6" s="65"/>
      <c r="N6" s="66">
        <f>' B_Populations'!B24</f>
        <v>0</v>
      </c>
      <c r="O6" s="141">
        <f>IF(N6=0,0,($C$6/$N$6)*100000)</f>
        <v>0</v>
      </c>
      <c r="P6" s="141">
        <f>' B_Populations'!D24</f>
        <v>0</v>
      </c>
      <c r="Q6" s="141">
        <f>IF(P6=0,0,($D$6/$P$6)*100000)</f>
        <v>0</v>
      </c>
      <c r="R6" s="141">
        <f>' B_Populations'!F24</f>
        <v>0</v>
      </c>
      <c r="S6" s="141">
        <f>IF(R6=0,0,($E$6/$R$6)*100000)</f>
        <v>0</v>
      </c>
      <c r="T6" s="141">
        <f>' B_Populations'!H24</f>
        <v>0</v>
      </c>
      <c r="U6" s="141">
        <f>IF(T6=0,0,($F$6/$T$6)*100000)</f>
        <v>0</v>
      </c>
      <c r="V6" s="141">
        <f>' B_Populations'!J24</f>
        <v>0</v>
      </c>
      <c r="W6" s="141">
        <f>IF(V6=0,0,($G$6/$V$6)*100000)</f>
        <v>0</v>
      </c>
      <c r="X6" s="141">
        <f>' B_Populations'!L24</f>
        <v>0</v>
      </c>
      <c r="Y6" s="141">
        <f>IF(X6=0,0,($G$6/$X$6)*100000)</f>
        <v>0</v>
      </c>
      <c r="Z6" s="141">
        <f>' B_Populations'!N24</f>
        <v>0</v>
      </c>
      <c r="AA6" s="141">
        <f>IF(Z6=0,0,($I$6/$Z$6)*100000)</f>
        <v>0</v>
      </c>
      <c r="AB6" s="141">
        <f>' B_Populations'!P24</f>
        <v>0</v>
      </c>
      <c r="AC6" s="141">
        <f>IF(AB6=0,0,($J$6/$AB$6)*100000)</f>
        <v>0</v>
      </c>
      <c r="AD6" s="141">
        <f>' B_Populations'!R24</f>
        <v>0</v>
      </c>
      <c r="AE6" s="141">
        <f>IF(AD6=0,0,($K$6/$AD$6)*100000)</f>
        <v>0</v>
      </c>
      <c r="AF6" s="141">
        <f>' B_Populations'!T24</f>
        <v>0</v>
      </c>
      <c r="AG6" s="67">
        <f>IF(AF6=0,0,($L$6/$AF$6)*100000)</f>
        <v>0</v>
      </c>
      <c r="AH6" s="113"/>
      <c r="AI6" s="68">
        <v>19920</v>
      </c>
      <c r="AJ6" s="69">
        <v>7.2533E-2</v>
      </c>
      <c r="AK6" s="65"/>
      <c r="AL6" s="70" t="str">
        <f>' B_Populations'!$A$11</f>
        <v>25-44</v>
      </c>
      <c r="AM6" s="142">
        <f>O6*AJ6</f>
        <v>0</v>
      </c>
      <c r="AN6" s="143">
        <f>Q6*AJ6</f>
        <v>0</v>
      </c>
      <c r="AO6" s="143">
        <f>S6*AJ6</f>
        <v>0</v>
      </c>
      <c r="AP6" s="144">
        <f>U6*AJ6</f>
        <v>0</v>
      </c>
      <c r="AQ6" s="144">
        <f>W6*AJ6</f>
        <v>0</v>
      </c>
      <c r="AR6" s="144">
        <f>Y6*AJ6</f>
        <v>0</v>
      </c>
      <c r="AS6" s="144">
        <f>AA6*AJ6</f>
        <v>0</v>
      </c>
      <c r="AT6" s="144">
        <f>AC6*AJ6</f>
        <v>0</v>
      </c>
      <c r="AU6" s="144">
        <f>AE6*AJ6</f>
        <v>0</v>
      </c>
      <c r="AV6" s="145">
        <f>AG6*AJ6</f>
        <v>0</v>
      </c>
    </row>
    <row r="7" spans="1:48" ht="15.75" x14ac:dyDescent="0.25">
      <c r="A7" s="242"/>
      <c r="B7" s="64" t="str">
        <f>' B_Populations'!$A$12</f>
        <v>45-64</v>
      </c>
      <c r="C7" s="146"/>
      <c r="D7" s="147"/>
      <c r="E7" s="148"/>
      <c r="F7" s="149"/>
      <c r="G7" s="149"/>
      <c r="H7" s="149"/>
      <c r="I7" s="149"/>
      <c r="J7" s="150"/>
      <c r="K7" s="150"/>
      <c r="L7" s="151"/>
      <c r="M7" s="65"/>
      <c r="N7" s="66">
        <f>' B_Populations'!B25</f>
        <v>0</v>
      </c>
      <c r="O7" s="141">
        <f>IF(N7=0,0,($C$7/$N$7)*100000)</f>
        <v>0</v>
      </c>
      <c r="P7" s="141">
        <f>' B_Populations'!D25</f>
        <v>0</v>
      </c>
      <c r="Q7" s="141">
        <f>IF(P7=0,0,($D$7/$P$7)*100000)</f>
        <v>0</v>
      </c>
      <c r="R7" s="141">
        <f>' B_Populations'!F25</f>
        <v>0</v>
      </c>
      <c r="S7" s="141">
        <f>IF(R7=0,0,($E$7/$R$7)*100000)</f>
        <v>0</v>
      </c>
      <c r="T7" s="141">
        <f>' B_Populations'!H25</f>
        <v>0</v>
      </c>
      <c r="U7" s="141">
        <f>IF(T7=0,0,($F$7/$T$7)*100000)</f>
        <v>0</v>
      </c>
      <c r="V7" s="141">
        <f>' B_Populations'!J25</f>
        <v>0</v>
      </c>
      <c r="W7" s="141">
        <f>IF(V7=0,0,($G$7/$V$7)*100000)</f>
        <v>0</v>
      </c>
      <c r="X7" s="141">
        <f>' B_Populations'!L25</f>
        <v>0</v>
      </c>
      <c r="Y7" s="141">
        <f>IF(X7=0,0,($G$7/$X$7)*100000)</f>
        <v>0</v>
      </c>
      <c r="Z7" s="141">
        <f>' B_Populations'!N25</f>
        <v>0</v>
      </c>
      <c r="AA7" s="141">
        <f>IF(Z7=0,0,($I$7/$Z$7)*100000)</f>
        <v>0</v>
      </c>
      <c r="AB7" s="141">
        <f>' B_Populations'!P25</f>
        <v>0</v>
      </c>
      <c r="AC7" s="141">
        <f>IF(AB7=0,0,($J$7/$AB$7)*100000)</f>
        <v>0</v>
      </c>
      <c r="AD7" s="141">
        <f>' B_Populations'!R25</f>
        <v>0</v>
      </c>
      <c r="AE7" s="141">
        <f>IF(AD7=0,0,($K$7/$AD$7)*100000)</f>
        <v>0</v>
      </c>
      <c r="AF7" s="141">
        <f>' B_Populations'!T25</f>
        <v>0</v>
      </c>
      <c r="AG7" s="67">
        <f>IF(AF7=0,0,($L$7/$AF$7)*100000)</f>
        <v>0</v>
      </c>
      <c r="AH7" s="113"/>
      <c r="AI7" s="68">
        <v>20057</v>
      </c>
      <c r="AJ7" s="69">
        <v>7.3032E-2</v>
      </c>
      <c r="AK7" s="65"/>
      <c r="AL7" s="70" t="str">
        <f>' B_Populations'!$A$12</f>
        <v>45-64</v>
      </c>
      <c r="AM7" s="142">
        <f>O7*AJ7</f>
        <v>0</v>
      </c>
      <c r="AN7" s="143">
        <f>Q7*AJ7</f>
        <v>0</v>
      </c>
      <c r="AO7" s="143">
        <f>S7*AJ7</f>
        <v>0</v>
      </c>
      <c r="AP7" s="144">
        <f>U7*AJ7</f>
        <v>0</v>
      </c>
      <c r="AQ7" s="144">
        <f>W7*AJ7</f>
        <v>0</v>
      </c>
      <c r="AR7" s="144">
        <f>Y7*AJ7</f>
        <v>0</v>
      </c>
      <c r="AS7" s="144">
        <f>AA7*AJ7</f>
        <v>0</v>
      </c>
      <c r="AT7" s="144">
        <f>AC7*AJ7</f>
        <v>0</v>
      </c>
      <c r="AU7" s="144">
        <f>AE7*AJ7</f>
        <v>0</v>
      </c>
      <c r="AV7" s="145">
        <f>AG7*AJ7</f>
        <v>0</v>
      </c>
    </row>
    <row r="8" spans="1:48" ht="15.75" x14ac:dyDescent="0.25">
      <c r="A8" s="242"/>
      <c r="B8" s="64" t="str">
        <f>' B_Populations'!$A$13</f>
        <v>65+</v>
      </c>
      <c r="C8" s="146"/>
      <c r="D8" s="147"/>
      <c r="E8" s="148"/>
      <c r="F8" s="149"/>
      <c r="G8" s="149"/>
      <c r="H8" s="149"/>
      <c r="I8" s="149"/>
      <c r="J8" s="150"/>
      <c r="K8" s="150"/>
      <c r="L8" s="151"/>
      <c r="M8" s="65"/>
      <c r="N8" s="66">
        <f>' B_Populations'!B26</f>
        <v>0</v>
      </c>
      <c r="O8" s="141">
        <f>IF(N8=0,0,($C$8/$N$8)*100000)</f>
        <v>0</v>
      </c>
      <c r="P8" s="141">
        <f>' B_Populations'!D26</f>
        <v>0</v>
      </c>
      <c r="Q8" s="141">
        <f>IF(P8=0,0,($D$8/$P$8)*100000)</f>
        <v>0</v>
      </c>
      <c r="R8" s="141">
        <f>' B_Populations'!F26</f>
        <v>0</v>
      </c>
      <c r="S8" s="141">
        <f>IF(R8=0,0,($E$8/$R$8)*100000)</f>
        <v>0</v>
      </c>
      <c r="T8" s="141">
        <f>' B_Populations'!H26</f>
        <v>0</v>
      </c>
      <c r="U8" s="141">
        <f>IF(T8=0,0,($F$8/$T$8)*100000)</f>
        <v>0</v>
      </c>
      <c r="V8" s="141">
        <f>' B_Populations'!J26</f>
        <v>0</v>
      </c>
      <c r="W8" s="141">
        <f>IF(V8=0,0,($G$8/$V$8)*100000)</f>
        <v>0</v>
      </c>
      <c r="X8" s="141">
        <f>' B_Populations'!L26</f>
        <v>0</v>
      </c>
      <c r="Y8" s="141">
        <f>IF(X8=0,0,($G$8/$X$8)*100000)</f>
        <v>0</v>
      </c>
      <c r="Z8" s="141">
        <f>' B_Populations'!N26</f>
        <v>0</v>
      </c>
      <c r="AA8" s="141">
        <f>IF(Z8=0,0,($I$8/$Z$8)*100000)</f>
        <v>0</v>
      </c>
      <c r="AB8" s="141">
        <f>' B_Populations'!P26</f>
        <v>0</v>
      </c>
      <c r="AC8" s="141">
        <f>IF(AB8=0,0,($J$8/$AB$8)*100000)</f>
        <v>0</v>
      </c>
      <c r="AD8" s="141">
        <f>' B_Populations'!R26</f>
        <v>0</v>
      </c>
      <c r="AE8" s="141">
        <f>IF(AD8=0,0,($K$8/$AD$8)*100000)</f>
        <v>0</v>
      </c>
      <c r="AF8" s="141">
        <f>' B_Populations'!T26</f>
        <v>0</v>
      </c>
      <c r="AG8" s="67">
        <f>IF(AF8=0,0,($L$8/$AF$8)*100000)</f>
        <v>0</v>
      </c>
      <c r="AH8" s="113"/>
      <c r="AI8" s="68">
        <v>19820</v>
      </c>
      <c r="AJ8" s="69">
        <v>7.2168999999999997E-2</v>
      </c>
      <c r="AK8" s="65"/>
      <c r="AL8" s="70" t="str">
        <f>' B_Populations'!$A$13</f>
        <v>65+</v>
      </c>
      <c r="AM8" s="142">
        <f>O8*AJ8</f>
        <v>0</v>
      </c>
      <c r="AN8" s="143">
        <f>Q8*AJ8</f>
        <v>0</v>
      </c>
      <c r="AO8" s="143">
        <f>S8*AJ8</f>
        <v>0</v>
      </c>
      <c r="AP8" s="144">
        <f>U8*AJ8</f>
        <v>0</v>
      </c>
      <c r="AQ8" s="144">
        <f>W8*AJ8</f>
        <v>0</v>
      </c>
      <c r="AR8" s="144">
        <f>Y8*AJ8</f>
        <v>0</v>
      </c>
      <c r="AS8" s="144">
        <f>AA8*AJ8</f>
        <v>0</v>
      </c>
      <c r="AT8" s="144">
        <f>AC8*AJ8</f>
        <v>0</v>
      </c>
      <c r="AU8" s="144">
        <f>AE8*AJ8</f>
        <v>0</v>
      </c>
      <c r="AV8" s="145">
        <f>AG8*AJ8</f>
        <v>0</v>
      </c>
    </row>
    <row r="9" spans="1:48" ht="15.75" x14ac:dyDescent="0.25">
      <c r="A9" s="242"/>
      <c r="B9" s="51" t="s">
        <v>50</v>
      </c>
      <c r="C9" s="152">
        <f t="shared" ref="C9:L9" si="0">SUM(C4:C8)</f>
        <v>0</v>
      </c>
      <c r="D9" s="152">
        <f t="shared" si="0"/>
        <v>0</v>
      </c>
      <c r="E9" s="152">
        <f t="shared" si="0"/>
        <v>0</v>
      </c>
      <c r="F9" s="152">
        <f t="shared" si="0"/>
        <v>0</v>
      </c>
      <c r="G9" s="152">
        <f t="shared" si="0"/>
        <v>0</v>
      </c>
      <c r="H9" s="152">
        <f t="shared" si="0"/>
        <v>0</v>
      </c>
      <c r="I9" s="152">
        <f t="shared" si="0"/>
        <v>0</v>
      </c>
      <c r="J9" s="152">
        <f t="shared" si="0"/>
        <v>0</v>
      </c>
      <c r="K9" s="152">
        <f t="shared" si="0"/>
        <v>0</v>
      </c>
      <c r="L9" s="73">
        <f t="shared" si="0"/>
        <v>0</v>
      </c>
      <c r="N9" s="74">
        <f t="shared" ref="N9:AG9" si="1">SUM(N4:N8)</f>
        <v>0</v>
      </c>
      <c r="O9" s="153">
        <f t="shared" si="1"/>
        <v>0</v>
      </c>
      <c r="P9" s="153">
        <f t="shared" si="1"/>
        <v>0</v>
      </c>
      <c r="Q9" s="153">
        <f t="shared" si="1"/>
        <v>0</v>
      </c>
      <c r="R9" s="153">
        <f t="shared" si="1"/>
        <v>0</v>
      </c>
      <c r="S9" s="153">
        <f t="shared" si="1"/>
        <v>0</v>
      </c>
      <c r="T9" s="153">
        <f t="shared" si="1"/>
        <v>0</v>
      </c>
      <c r="U9" s="153">
        <f t="shared" si="1"/>
        <v>0</v>
      </c>
      <c r="V9" s="153">
        <f t="shared" si="1"/>
        <v>0</v>
      </c>
      <c r="W9" s="153">
        <f t="shared" si="1"/>
        <v>0</v>
      </c>
      <c r="X9" s="153">
        <f t="shared" si="1"/>
        <v>0</v>
      </c>
      <c r="Y9" s="153">
        <f t="shared" si="1"/>
        <v>0</v>
      </c>
      <c r="Z9" s="153">
        <f t="shared" si="1"/>
        <v>0</v>
      </c>
      <c r="AA9" s="153">
        <f t="shared" si="1"/>
        <v>0</v>
      </c>
      <c r="AB9" s="153">
        <f t="shared" si="1"/>
        <v>0</v>
      </c>
      <c r="AC9" s="153">
        <f t="shared" si="1"/>
        <v>0</v>
      </c>
      <c r="AD9" s="153">
        <f t="shared" si="1"/>
        <v>0</v>
      </c>
      <c r="AE9" s="153">
        <f t="shared" si="1"/>
        <v>0</v>
      </c>
      <c r="AF9" s="153">
        <f t="shared" si="1"/>
        <v>0</v>
      </c>
      <c r="AG9" s="84">
        <f t="shared" si="1"/>
        <v>0</v>
      </c>
      <c r="AH9" s="114"/>
      <c r="AI9" s="75">
        <f>SUM(AI4:AI8)</f>
        <v>78784</v>
      </c>
      <c r="AJ9" s="76"/>
      <c r="AL9" s="77" t="s">
        <v>50</v>
      </c>
      <c r="AM9" s="154">
        <f t="shared" ref="AM9:AV9" si="2">SUM(AM4:AM8)</f>
        <v>0</v>
      </c>
      <c r="AN9" s="155">
        <f t="shared" si="2"/>
        <v>0</v>
      </c>
      <c r="AO9" s="156">
        <f t="shared" si="2"/>
        <v>0</v>
      </c>
      <c r="AP9" s="157">
        <f t="shared" si="2"/>
        <v>0</v>
      </c>
      <c r="AQ9" s="158">
        <f t="shared" si="2"/>
        <v>0</v>
      </c>
      <c r="AR9" s="158">
        <f t="shared" si="2"/>
        <v>0</v>
      </c>
      <c r="AS9" s="158">
        <f t="shared" si="2"/>
        <v>0</v>
      </c>
      <c r="AT9" s="158">
        <f t="shared" si="2"/>
        <v>0</v>
      </c>
      <c r="AU9" s="158">
        <f t="shared" si="2"/>
        <v>0</v>
      </c>
      <c r="AV9" s="159">
        <f t="shared" si="2"/>
        <v>0</v>
      </c>
    </row>
    <row r="10" spans="1:48" x14ac:dyDescent="0.3">
      <c r="B10" s="78"/>
      <c r="C10" s="48"/>
      <c r="D10" s="48"/>
      <c r="E10" s="48"/>
      <c r="F10" s="48"/>
      <c r="G10" s="48"/>
      <c r="H10" s="48"/>
      <c r="I10" s="48"/>
      <c r="J10" s="48"/>
      <c r="K10" s="48"/>
      <c r="L10" s="79"/>
      <c r="N10" s="52"/>
      <c r="O10" s="125"/>
      <c r="P10" s="125"/>
      <c r="Q10" s="125"/>
      <c r="R10" s="125"/>
      <c r="S10" s="125"/>
      <c r="T10" s="125"/>
      <c r="U10" s="125"/>
      <c r="V10" s="125"/>
      <c r="W10" s="125"/>
      <c r="X10" s="125"/>
      <c r="Y10" s="125"/>
      <c r="Z10" s="125"/>
      <c r="AA10" s="125"/>
      <c r="AB10" s="125"/>
      <c r="AC10" s="125"/>
      <c r="AD10" s="125"/>
      <c r="AE10" s="125"/>
      <c r="AF10" s="125"/>
      <c r="AG10" s="53"/>
      <c r="AI10" s="54"/>
      <c r="AJ10" s="55"/>
      <c r="AL10" s="56"/>
      <c r="AM10" s="48"/>
      <c r="AN10" s="48"/>
      <c r="AO10" s="48"/>
      <c r="AP10" s="48"/>
      <c r="AQ10" s="48"/>
      <c r="AR10" s="48"/>
      <c r="AS10" s="48"/>
      <c r="AT10" s="48"/>
      <c r="AU10" s="48"/>
      <c r="AV10" s="126"/>
    </row>
    <row r="11" spans="1:48" x14ac:dyDescent="0.3">
      <c r="B11" s="80"/>
      <c r="C11" s="160"/>
      <c r="D11" s="161" t="s">
        <v>105</v>
      </c>
      <c r="E11" s="161"/>
      <c r="F11" s="162" t="s">
        <v>43</v>
      </c>
      <c r="G11" s="162"/>
      <c r="H11" s="162"/>
      <c r="I11" s="162"/>
      <c r="J11" s="162"/>
      <c r="K11" s="162"/>
      <c r="L11" s="163"/>
      <c r="N11" s="52"/>
      <c r="O11" s="125"/>
      <c r="P11" s="125"/>
      <c r="Q11" s="125"/>
      <c r="R11" s="125"/>
      <c r="S11" s="125"/>
      <c r="T11" s="125"/>
      <c r="U11" s="125"/>
      <c r="V11" s="125"/>
      <c r="W11" s="125"/>
      <c r="X11" s="125"/>
      <c r="Y11" s="125"/>
      <c r="Z11" s="125"/>
      <c r="AA11" s="125"/>
      <c r="AB11" s="125"/>
      <c r="AC11" s="125"/>
      <c r="AD11" s="125"/>
      <c r="AE11" s="125"/>
      <c r="AF11" s="125"/>
      <c r="AG11" s="53"/>
      <c r="AI11" s="54"/>
      <c r="AJ11" s="55"/>
      <c r="AL11" s="56"/>
      <c r="AM11" s="48" t="s">
        <v>44</v>
      </c>
      <c r="AN11" s="48"/>
      <c r="AO11" s="48"/>
      <c r="AP11" s="48"/>
      <c r="AQ11" s="48"/>
      <c r="AR11" s="48"/>
      <c r="AS11" s="48"/>
      <c r="AT11" s="48"/>
      <c r="AU11" s="48"/>
      <c r="AV11" s="126"/>
    </row>
    <row r="12" spans="1:48" ht="47.25" x14ac:dyDescent="0.25">
      <c r="A12" s="243" t="s">
        <v>53</v>
      </c>
      <c r="B12" s="57" t="s">
        <v>32</v>
      </c>
      <c r="C12" s="127" t="s">
        <v>79</v>
      </c>
      <c r="D12" s="128" t="s">
        <v>96</v>
      </c>
      <c r="E12" s="128" t="s">
        <v>100</v>
      </c>
      <c r="F12" s="129" t="str">
        <f>' B_Populations'!$H$8</f>
        <v>White-Not Hispanic</v>
      </c>
      <c r="G12" s="129" t="str">
        <f>' B_Populations'!$J$8</f>
        <v>Hispanic</v>
      </c>
      <c r="H12" s="129" t="str">
        <f>' B_Populations'!$L$8</f>
        <v>Black-Not Hispanic</v>
      </c>
      <c r="I12" s="129" t="str">
        <f>' B_Populations'!$N$8</f>
        <v>Asian</v>
      </c>
      <c r="J12" s="129" t="str">
        <f>' B_Populations'!$P$8</f>
        <v>American Indian/Alaska Native</v>
      </c>
      <c r="K12" s="129" t="str">
        <f>' B_Populations'!$R$8</f>
        <v>Other</v>
      </c>
      <c r="L12" s="130" t="str">
        <f>' B_Populations'!$T$8</f>
        <v>Other</v>
      </c>
      <c r="M12" s="58"/>
      <c r="N12" s="59" t="s">
        <v>46</v>
      </c>
      <c r="O12" s="131" t="s">
        <v>47</v>
      </c>
      <c r="P12" s="131" t="s">
        <v>95</v>
      </c>
      <c r="Q12" s="131" t="s">
        <v>47</v>
      </c>
      <c r="R12" s="131" t="s">
        <v>99</v>
      </c>
      <c r="S12" s="131" t="s">
        <v>47</v>
      </c>
      <c r="T12" s="131" t="str">
        <f>' B_Populations'!$H$8</f>
        <v>White-Not Hispanic</v>
      </c>
      <c r="U12" s="131" t="s">
        <v>47</v>
      </c>
      <c r="V12" s="131" t="str">
        <f>' B_Populations'!$J$8</f>
        <v>Hispanic</v>
      </c>
      <c r="W12" s="131" t="s">
        <v>47</v>
      </c>
      <c r="X12" s="131" t="str">
        <f>' B_Populations'!$L$8</f>
        <v>Black-Not Hispanic</v>
      </c>
      <c r="Y12" s="131" t="s">
        <v>47</v>
      </c>
      <c r="Z12" s="131" t="str">
        <f>' B_Populations'!$N$8</f>
        <v>Asian</v>
      </c>
      <c r="AA12" s="131" t="s">
        <v>47</v>
      </c>
      <c r="AB12" s="131" t="str">
        <f>' B_Populations'!$P$8</f>
        <v>American Indian/Alaska Native</v>
      </c>
      <c r="AC12" s="131" t="s">
        <v>47</v>
      </c>
      <c r="AD12" s="131" t="str">
        <f>' B_Populations'!$R$8</f>
        <v>Other</v>
      </c>
      <c r="AE12" s="131" t="s">
        <v>47</v>
      </c>
      <c r="AF12" s="131" t="str">
        <f>' B_Populations'!$T$8</f>
        <v>Other</v>
      </c>
      <c r="AG12" s="60" t="s">
        <v>47</v>
      </c>
      <c r="AH12" s="58"/>
      <c r="AI12" s="81" t="s">
        <v>48</v>
      </c>
      <c r="AJ12" s="82" t="s">
        <v>49</v>
      </c>
      <c r="AL12" s="63" t="s">
        <v>32</v>
      </c>
      <c r="AM12" s="132" t="s">
        <v>33</v>
      </c>
      <c r="AN12" s="133" t="s">
        <v>92</v>
      </c>
      <c r="AO12" s="133" t="s">
        <v>93</v>
      </c>
      <c r="AP12" s="129" t="str">
        <f>' B_Populations'!$H$8</f>
        <v>White-Not Hispanic</v>
      </c>
      <c r="AQ12" s="129" t="str">
        <f>' B_Populations'!$J$8</f>
        <v>Hispanic</v>
      </c>
      <c r="AR12" s="129" t="str">
        <f>' B_Populations'!$L$8</f>
        <v>Black-Not Hispanic</v>
      </c>
      <c r="AS12" s="129" t="str">
        <f>' B_Populations'!$N$8</f>
        <v>Asian</v>
      </c>
      <c r="AT12" s="129" t="str">
        <f>' B_Populations'!$P$8</f>
        <v>American Indian/Alaska Native</v>
      </c>
      <c r="AU12" s="129" t="str">
        <f>' B_Populations'!$R$8</f>
        <v>Other</v>
      </c>
      <c r="AV12" s="134" t="str">
        <f>' B_Populations'!$T$8</f>
        <v>Other</v>
      </c>
    </row>
    <row r="13" spans="1:48" ht="15.75" x14ac:dyDescent="0.25">
      <c r="A13" s="243"/>
      <c r="B13" s="64" t="str">
        <f>' B_Populations'!$A$9</f>
        <v>0-14</v>
      </c>
      <c r="C13" s="135"/>
      <c r="D13" s="136"/>
      <c r="E13" s="137"/>
      <c r="F13" s="138"/>
      <c r="G13" s="138"/>
      <c r="H13" s="138"/>
      <c r="I13" s="138"/>
      <c r="J13" s="139"/>
      <c r="K13" s="139"/>
      <c r="L13" s="140"/>
      <c r="M13" s="65"/>
      <c r="N13" s="66">
        <f>' B_Populations'!B22</f>
        <v>0</v>
      </c>
      <c r="O13" s="141">
        <f>IF(N13=0,0,($C$13/$N$13)*100000)</f>
        <v>0</v>
      </c>
      <c r="P13" s="141">
        <f>' B_Populations'!D22</f>
        <v>0</v>
      </c>
      <c r="Q13" s="141">
        <f>IF(P13=0,0,($D$13/$P$13)*100000)</f>
        <v>0</v>
      </c>
      <c r="R13" s="141">
        <f>' B_Populations'!F22</f>
        <v>0</v>
      </c>
      <c r="S13" s="141">
        <f>IF(R13=0,0,($E$13/$R$13)*100000)</f>
        <v>0</v>
      </c>
      <c r="T13" s="141">
        <f>' B_Populations'!H22</f>
        <v>0</v>
      </c>
      <c r="U13" s="141">
        <f>IF(T13=0,0,($F$13/$T$13)*100000)</f>
        <v>0</v>
      </c>
      <c r="V13" s="141">
        <f>' B_Populations'!J22</f>
        <v>0</v>
      </c>
      <c r="W13" s="141">
        <f>IF(V13=0,0,($G$13/$V$13)*100000)</f>
        <v>0</v>
      </c>
      <c r="X13" s="141">
        <f>' B_Populations'!L22</f>
        <v>0</v>
      </c>
      <c r="Y13" s="141">
        <f>IF(X13=0,0,($H$13/$X$13)*100000)</f>
        <v>0</v>
      </c>
      <c r="Z13" s="141">
        <f>' B_Populations'!N22</f>
        <v>0</v>
      </c>
      <c r="AA13" s="141">
        <f>IF(Z13=0,0,($I$13/$Z$13)*100000)</f>
        <v>0</v>
      </c>
      <c r="AB13" s="141">
        <f>' B_Populations'!P22</f>
        <v>0</v>
      </c>
      <c r="AC13" s="141">
        <f>IF(AB13=0,0,($J$13/$AB$13)*100000)</f>
        <v>0</v>
      </c>
      <c r="AD13" s="141">
        <f>' B_Populations'!R22</f>
        <v>0</v>
      </c>
      <c r="AE13" s="141">
        <f>IF(AD13=0,0,($K$13/$AD$13)*100000)</f>
        <v>0</v>
      </c>
      <c r="AF13" s="141">
        <f>' B_Populations'!T22</f>
        <v>0</v>
      </c>
      <c r="AG13" s="67">
        <f>IF(AF13=0,0,($L$13/$AF$13)*100000)</f>
        <v>0</v>
      </c>
      <c r="AH13" s="113"/>
      <c r="AI13" s="68">
        <v>3795</v>
      </c>
      <c r="AJ13" s="69">
        <v>1.3818E-2</v>
      </c>
      <c r="AL13" s="70" t="str">
        <f>' B_Populations'!$A$9</f>
        <v>0-14</v>
      </c>
      <c r="AM13" s="142">
        <f>O13*AJ13</f>
        <v>0</v>
      </c>
      <c r="AN13" s="143">
        <f>Q13*AJ13</f>
        <v>0</v>
      </c>
      <c r="AO13" s="143">
        <f>S13*AJ13</f>
        <v>0</v>
      </c>
      <c r="AP13" s="144">
        <f>U13*AJ13</f>
        <v>0</v>
      </c>
      <c r="AQ13" s="144">
        <f>W13*AJ13</f>
        <v>0</v>
      </c>
      <c r="AR13" s="144">
        <f>Y13*AJ13</f>
        <v>0</v>
      </c>
      <c r="AS13" s="144">
        <f>AA13*AJ13</f>
        <v>0</v>
      </c>
      <c r="AT13" s="144">
        <f>AC13*AJ13</f>
        <v>0</v>
      </c>
      <c r="AU13" s="144">
        <f>AE13*AJ13</f>
        <v>0</v>
      </c>
      <c r="AV13" s="145">
        <f>AG13*AJ13</f>
        <v>0</v>
      </c>
    </row>
    <row r="14" spans="1:48" ht="15.75" x14ac:dyDescent="0.25">
      <c r="A14" s="243"/>
      <c r="B14" s="71" t="str">
        <f>' B_Populations'!$A$10</f>
        <v>15-24</v>
      </c>
      <c r="C14" s="146"/>
      <c r="D14" s="147"/>
      <c r="E14" s="148"/>
      <c r="F14" s="149"/>
      <c r="G14" s="149"/>
      <c r="H14" s="149"/>
      <c r="I14" s="149"/>
      <c r="J14" s="150"/>
      <c r="K14" s="150"/>
      <c r="L14" s="151"/>
      <c r="M14" s="65"/>
      <c r="N14" s="66">
        <f>' B_Populations'!B23</f>
        <v>0</v>
      </c>
      <c r="O14" s="141">
        <f>IF(N14=0,0,($C$14/$N$14)*100000)</f>
        <v>0</v>
      </c>
      <c r="P14" s="141">
        <f>' B_Populations'!D23</f>
        <v>0</v>
      </c>
      <c r="Q14" s="141">
        <f>IF(P14=0,0,($D$14/$P$14)*100000)</f>
        <v>0</v>
      </c>
      <c r="R14" s="141">
        <f>' B_Populations'!F23</f>
        <v>0</v>
      </c>
      <c r="S14" s="141">
        <f>IF(R14=0,0,($E$14/$R$14)*100000)</f>
        <v>0</v>
      </c>
      <c r="T14" s="141">
        <f>' B_Populations'!H23</f>
        <v>0</v>
      </c>
      <c r="U14" s="141">
        <f>IF(T14=0,0,($F$14/$T$14)*100000)</f>
        <v>0</v>
      </c>
      <c r="V14" s="141">
        <f>' B_Populations'!J23</f>
        <v>0</v>
      </c>
      <c r="W14" s="141">
        <f>IF(V14=0,0,($G$14/$V$14)*100000)</f>
        <v>0</v>
      </c>
      <c r="X14" s="141">
        <f>' B_Populations'!L23</f>
        <v>0</v>
      </c>
      <c r="Y14" s="141">
        <f>IF(X14=0,0,($H$14/$X$14)*100000)</f>
        <v>0</v>
      </c>
      <c r="Z14" s="141">
        <f>' B_Populations'!N23</f>
        <v>0</v>
      </c>
      <c r="AA14" s="141">
        <f>IF(Z14=0,0,($I$14/$Z$14)*100000)</f>
        <v>0</v>
      </c>
      <c r="AB14" s="141">
        <f>' B_Populations'!P23</f>
        <v>0</v>
      </c>
      <c r="AC14" s="141">
        <f>IF(AB14=0,0,($J$14/$AB$14)*100000)</f>
        <v>0</v>
      </c>
      <c r="AD14" s="141">
        <f>' B_Populations'!R23</f>
        <v>0</v>
      </c>
      <c r="AE14" s="141">
        <f>IF(AD14=0,0,($K$14/$AD$14)*100000)</f>
        <v>0</v>
      </c>
      <c r="AF14" s="141">
        <f>' B_Populations'!T23</f>
        <v>0</v>
      </c>
      <c r="AG14" s="67">
        <f>IF(AF14=0,0,($L$14/$AF$14)*100000)</f>
        <v>0</v>
      </c>
      <c r="AH14" s="113"/>
      <c r="AI14" s="68">
        <v>15192</v>
      </c>
      <c r="AJ14" s="69">
        <v>5.5316999999999998E-2</v>
      </c>
      <c r="AL14" s="72" t="str">
        <f>' B_Populations'!$A$10</f>
        <v>15-24</v>
      </c>
      <c r="AM14" s="142">
        <f>O14*AJ14</f>
        <v>0</v>
      </c>
      <c r="AN14" s="143">
        <f>Q14*AJ14</f>
        <v>0</v>
      </c>
      <c r="AO14" s="143">
        <f>S14*AJ14</f>
        <v>0</v>
      </c>
      <c r="AP14" s="144">
        <f>U14*AJ14</f>
        <v>0</v>
      </c>
      <c r="AQ14" s="144">
        <f>W14*AJ14</f>
        <v>0</v>
      </c>
      <c r="AR14" s="144">
        <f>Y14*AJ14</f>
        <v>0</v>
      </c>
      <c r="AS14" s="144">
        <f>AA14*AJ14</f>
        <v>0</v>
      </c>
      <c r="AT14" s="144">
        <f>AC14*AJ14</f>
        <v>0</v>
      </c>
      <c r="AU14" s="144">
        <f>AE14*AJ14</f>
        <v>0</v>
      </c>
      <c r="AV14" s="145">
        <f>AG14*AJ14</f>
        <v>0</v>
      </c>
    </row>
    <row r="15" spans="1:48" ht="15.75" x14ac:dyDescent="0.25">
      <c r="A15" s="243"/>
      <c r="B15" s="64" t="str">
        <f>' B_Populations'!$A$11</f>
        <v>25-44</v>
      </c>
      <c r="C15" s="146"/>
      <c r="D15" s="147"/>
      <c r="E15" s="148"/>
      <c r="F15" s="149"/>
      <c r="G15" s="149"/>
      <c r="H15" s="149"/>
      <c r="I15" s="149"/>
      <c r="J15" s="150"/>
      <c r="K15" s="150"/>
      <c r="L15" s="151"/>
      <c r="M15" s="65"/>
      <c r="N15" s="66">
        <f>' B_Populations'!B24</f>
        <v>0</v>
      </c>
      <c r="O15" s="141">
        <f>IF(N15=0,0,($C$15/$N$15)*100000)</f>
        <v>0</v>
      </c>
      <c r="P15" s="141">
        <f>' B_Populations'!D24</f>
        <v>0</v>
      </c>
      <c r="Q15" s="141">
        <f>IF(P15=0,0,($D$15/$P$15)*100000)</f>
        <v>0</v>
      </c>
      <c r="R15" s="141">
        <f>' B_Populations'!F24</f>
        <v>0</v>
      </c>
      <c r="S15" s="141">
        <f>IF(R15=0,0,($E$15/$R$15)*100000)</f>
        <v>0</v>
      </c>
      <c r="T15" s="141">
        <f>' B_Populations'!H24</f>
        <v>0</v>
      </c>
      <c r="U15" s="141">
        <f>IF(T15=0,0,($F$15/$T$15)*100000)</f>
        <v>0</v>
      </c>
      <c r="V15" s="141">
        <f>' B_Populations'!J24</f>
        <v>0</v>
      </c>
      <c r="W15" s="141">
        <f>IF(V15=0,0,($G$15/$V$15)*100000)</f>
        <v>0</v>
      </c>
      <c r="X15" s="141">
        <f>' B_Populations'!L24</f>
        <v>0</v>
      </c>
      <c r="Y15" s="141">
        <f>IF(X15=0,0,($H$15/$X$15)*100000)</f>
        <v>0</v>
      </c>
      <c r="Z15" s="141">
        <f>' B_Populations'!N24</f>
        <v>0</v>
      </c>
      <c r="AA15" s="141">
        <f>IF(Z15=0,0,($I$15/$Z$15)*100000)</f>
        <v>0</v>
      </c>
      <c r="AB15" s="141">
        <f>' B_Populations'!P24</f>
        <v>0</v>
      </c>
      <c r="AC15" s="141">
        <f>IF(AB15=0,0,($J$15/$AB$15)*100000)</f>
        <v>0</v>
      </c>
      <c r="AD15" s="141">
        <f>' B_Populations'!R24</f>
        <v>0</v>
      </c>
      <c r="AE15" s="141">
        <f>IF(AD15=0,0,($K$15/$AD$15)*100000)</f>
        <v>0</v>
      </c>
      <c r="AF15" s="141">
        <f>' B_Populations'!T24</f>
        <v>0</v>
      </c>
      <c r="AG15" s="67">
        <f>IF(AF15=0,0,($L$15/$AF$15)*100000)</f>
        <v>0</v>
      </c>
      <c r="AH15" s="113"/>
      <c r="AI15" s="68">
        <v>19920</v>
      </c>
      <c r="AJ15" s="69">
        <v>7.2533E-2</v>
      </c>
      <c r="AL15" s="70" t="str">
        <f>' B_Populations'!$A$11</f>
        <v>25-44</v>
      </c>
      <c r="AM15" s="142">
        <f>O15*AJ15</f>
        <v>0</v>
      </c>
      <c r="AN15" s="143">
        <f>Q15*AJ15</f>
        <v>0</v>
      </c>
      <c r="AO15" s="143">
        <f>S15*AJ15</f>
        <v>0</v>
      </c>
      <c r="AP15" s="144">
        <f>U15*AJ15</f>
        <v>0</v>
      </c>
      <c r="AQ15" s="144">
        <f>W15*AJ15</f>
        <v>0</v>
      </c>
      <c r="AR15" s="144">
        <f>Y15*AJ15</f>
        <v>0</v>
      </c>
      <c r="AS15" s="144">
        <f>AA15*AJ15</f>
        <v>0</v>
      </c>
      <c r="AT15" s="144">
        <f>AC15*AJ15</f>
        <v>0</v>
      </c>
      <c r="AU15" s="144">
        <f>AE15*AJ15</f>
        <v>0</v>
      </c>
      <c r="AV15" s="145">
        <f>AG15*AJ15</f>
        <v>0</v>
      </c>
    </row>
    <row r="16" spans="1:48" ht="15.75" x14ac:dyDescent="0.25">
      <c r="A16" s="243"/>
      <c r="B16" s="64" t="str">
        <f>' B_Populations'!$A$12</f>
        <v>45-64</v>
      </c>
      <c r="C16" s="146"/>
      <c r="D16" s="147"/>
      <c r="E16" s="148"/>
      <c r="F16" s="149"/>
      <c r="G16" s="149"/>
      <c r="H16" s="149"/>
      <c r="I16" s="149"/>
      <c r="J16" s="150"/>
      <c r="K16" s="150"/>
      <c r="L16" s="151"/>
      <c r="M16" s="65"/>
      <c r="N16" s="66">
        <f>' B_Populations'!B25</f>
        <v>0</v>
      </c>
      <c r="O16" s="141">
        <f>IF(N16=0,0,($C$16/$N$16)*100000)</f>
        <v>0</v>
      </c>
      <c r="P16" s="141">
        <f>' B_Populations'!D25</f>
        <v>0</v>
      </c>
      <c r="Q16" s="141">
        <f>IF(P16=0,0,($D$16/$P$16)*100000)</f>
        <v>0</v>
      </c>
      <c r="R16" s="141">
        <f>' B_Populations'!F25</f>
        <v>0</v>
      </c>
      <c r="S16" s="141">
        <f>IF(R16=0,0,($E$16/$R$16)*100000)</f>
        <v>0</v>
      </c>
      <c r="T16" s="141">
        <f>' B_Populations'!H25</f>
        <v>0</v>
      </c>
      <c r="U16" s="141">
        <f>IF(T16=0,0,($F$16/$T$16)*100000)</f>
        <v>0</v>
      </c>
      <c r="V16" s="141">
        <f>' B_Populations'!J25</f>
        <v>0</v>
      </c>
      <c r="W16" s="141">
        <f>IF(V16=0,0,($G$16/$V$16)*100000)</f>
        <v>0</v>
      </c>
      <c r="X16" s="141">
        <f>' B_Populations'!L25</f>
        <v>0</v>
      </c>
      <c r="Y16" s="141">
        <f>IF(X16=0,0,($H$16/$X$16)*100000)</f>
        <v>0</v>
      </c>
      <c r="Z16" s="141">
        <f>' B_Populations'!N25</f>
        <v>0</v>
      </c>
      <c r="AA16" s="141">
        <f>IF(Z16=0,0,($I$16/$Z$16)*100000)</f>
        <v>0</v>
      </c>
      <c r="AB16" s="141">
        <f>' B_Populations'!P25</f>
        <v>0</v>
      </c>
      <c r="AC16" s="141">
        <f>IF(AB16=0,0,($J$16/$AB$16)*100000)</f>
        <v>0</v>
      </c>
      <c r="AD16" s="141">
        <f>' B_Populations'!R25</f>
        <v>0</v>
      </c>
      <c r="AE16" s="141">
        <f>IF(AD16=0,0,($K$16/$AD$16)*100000)</f>
        <v>0</v>
      </c>
      <c r="AF16" s="141">
        <f>' B_Populations'!T25</f>
        <v>0</v>
      </c>
      <c r="AG16" s="67">
        <f>IF(AF16=0,0,($L$16/$AF$16)*100000)</f>
        <v>0</v>
      </c>
      <c r="AH16" s="113"/>
      <c r="AI16" s="68">
        <v>20057</v>
      </c>
      <c r="AJ16" s="69">
        <v>7.3032E-2</v>
      </c>
      <c r="AL16" s="70" t="str">
        <f>' B_Populations'!$A$12</f>
        <v>45-64</v>
      </c>
      <c r="AM16" s="142">
        <f>O16*AJ16</f>
        <v>0</v>
      </c>
      <c r="AN16" s="143">
        <f>Q16*AJ16</f>
        <v>0</v>
      </c>
      <c r="AO16" s="143">
        <f>S16*AJ16</f>
        <v>0</v>
      </c>
      <c r="AP16" s="144">
        <f>U16*AJ16</f>
        <v>0</v>
      </c>
      <c r="AQ16" s="144">
        <f>W16*AJ16</f>
        <v>0</v>
      </c>
      <c r="AR16" s="144">
        <f>Y16*AJ16</f>
        <v>0</v>
      </c>
      <c r="AS16" s="144">
        <f>AA16*AJ16</f>
        <v>0</v>
      </c>
      <c r="AT16" s="144">
        <f>AC16*AJ16</f>
        <v>0</v>
      </c>
      <c r="AU16" s="144">
        <f>AE16*AJ16</f>
        <v>0</v>
      </c>
      <c r="AV16" s="145">
        <f>AG16*AJ16</f>
        <v>0</v>
      </c>
    </row>
    <row r="17" spans="1:48" ht="15.75" x14ac:dyDescent="0.25">
      <c r="A17" s="243"/>
      <c r="B17" s="64" t="str">
        <f>' B_Populations'!$A$13</f>
        <v>65+</v>
      </c>
      <c r="C17" s="146"/>
      <c r="D17" s="147"/>
      <c r="E17" s="148"/>
      <c r="F17" s="149"/>
      <c r="G17" s="149"/>
      <c r="H17" s="149"/>
      <c r="I17" s="149"/>
      <c r="J17" s="150"/>
      <c r="K17" s="150"/>
      <c r="L17" s="151"/>
      <c r="M17" s="65"/>
      <c r="N17" s="66">
        <f>' B_Populations'!B26</f>
        <v>0</v>
      </c>
      <c r="O17" s="141">
        <f>IF(N17=0,0,($C$17/$N$17)*100000)</f>
        <v>0</v>
      </c>
      <c r="P17" s="141">
        <f>' B_Populations'!D26</f>
        <v>0</v>
      </c>
      <c r="Q17" s="141">
        <f>IF(P17=0,0,($D$17/$P$17)*100000)</f>
        <v>0</v>
      </c>
      <c r="R17" s="141">
        <f>' B_Populations'!F26</f>
        <v>0</v>
      </c>
      <c r="S17" s="141">
        <f>IF(R17=0,0,($E$17/$R$17)*100000)</f>
        <v>0</v>
      </c>
      <c r="T17" s="141">
        <f>' B_Populations'!H26</f>
        <v>0</v>
      </c>
      <c r="U17" s="141">
        <f>IF(T17=0,0,($F$17/$T$17)*100000)</f>
        <v>0</v>
      </c>
      <c r="V17" s="141">
        <f>' B_Populations'!J26</f>
        <v>0</v>
      </c>
      <c r="W17" s="141">
        <f>IF(V17=0,0,($G$17/$V$17)*100000)</f>
        <v>0</v>
      </c>
      <c r="X17" s="141">
        <f>' B_Populations'!L26</f>
        <v>0</v>
      </c>
      <c r="Y17" s="141">
        <f>IF(X17=0,0,($H$17/$X$17)*100000)</f>
        <v>0</v>
      </c>
      <c r="Z17" s="141">
        <f>' B_Populations'!N26</f>
        <v>0</v>
      </c>
      <c r="AA17" s="141">
        <f>IF(Z17=0,0,($I$17/$Z$17)*100000)</f>
        <v>0</v>
      </c>
      <c r="AB17" s="141">
        <f>' B_Populations'!P26</f>
        <v>0</v>
      </c>
      <c r="AC17" s="141">
        <f>IF(AB17=0,0,($J$17/$AB$17)*100000)</f>
        <v>0</v>
      </c>
      <c r="AD17" s="141">
        <f>' B_Populations'!R26</f>
        <v>0</v>
      </c>
      <c r="AE17" s="141">
        <f>IF(AD17=0,0,($K$17/$AD$17)*100000)</f>
        <v>0</v>
      </c>
      <c r="AF17" s="141">
        <f>' B_Populations'!T26</f>
        <v>0</v>
      </c>
      <c r="AG17" s="67">
        <f>IF(AF17=0,0,($L$17/$AF$17)*100000)</f>
        <v>0</v>
      </c>
      <c r="AH17" s="113"/>
      <c r="AI17" s="68">
        <v>19820</v>
      </c>
      <c r="AJ17" s="69">
        <v>7.2168999999999997E-2</v>
      </c>
      <c r="AL17" s="70" t="str">
        <f>' B_Populations'!$A$13</f>
        <v>65+</v>
      </c>
      <c r="AM17" s="142">
        <f>O17*AJ17</f>
        <v>0</v>
      </c>
      <c r="AN17" s="143">
        <f>Q17*AJ17</f>
        <v>0</v>
      </c>
      <c r="AO17" s="143">
        <f>S17*AJ17</f>
        <v>0</v>
      </c>
      <c r="AP17" s="144">
        <f>U17*AJ17</f>
        <v>0</v>
      </c>
      <c r="AQ17" s="144">
        <f>W17*AJ17</f>
        <v>0</v>
      </c>
      <c r="AR17" s="144">
        <f>Y17*AJ17</f>
        <v>0</v>
      </c>
      <c r="AS17" s="144">
        <f>AA17*AJ17</f>
        <v>0</v>
      </c>
      <c r="AT17" s="144">
        <f>AC17*AJ17</f>
        <v>0</v>
      </c>
      <c r="AU17" s="144">
        <f>AE17*AJ17</f>
        <v>0</v>
      </c>
      <c r="AV17" s="145">
        <f>AG17*AJ17</f>
        <v>0</v>
      </c>
    </row>
    <row r="18" spans="1:48" ht="15.75" x14ac:dyDescent="0.25">
      <c r="A18" s="243"/>
      <c r="B18" s="80" t="s">
        <v>50</v>
      </c>
      <c r="C18" s="164">
        <f t="shared" ref="C18:L18" si="3">SUM(C13:C17)</f>
        <v>0</v>
      </c>
      <c r="D18" s="164">
        <f t="shared" si="3"/>
        <v>0</v>
      </c>
      <c r="E18" s="164">
        <f t="shared" si="3"/>
        <v>0</v>
      </c>
      <c r="F18" s="164">
        <f t="shared" si="3"/>
        <v>0</v>
      </c>
      <c r="G18" s="164">
        <f t="shared" si="3"/>
        <v>0</v>
      </c>
      <c r="H18" s="164">
        <f t="shared" si="3"/>
        <v>0</v>
      </c>
      <c r="I18" s="164">
        <f t="shared" si="3"/>
        <v>0</v>
      </c>
      <c r="J18" s="164">
        <f t="shared" si="3"/>
        <v>0</v>
      </c>
      <c r="K18" s="164">
        <f t="shared" si="3"/>
        <v>0</v>
      </c>
      <c r="L18" s="83">
        <f t="shared" si="3"/>
        <v>0</v>
      </c>
      <c r="N18" s="74">
        <f t="shared" ref="N18:AG18" si="4">SUM(N13:N17)</f>
        <v>0</v>
      </c>
      <c r="O18" s="153">
        <f t="shared" si="4"/>
        <v>0</v>
      </c>
      <c r="P18" s="153">
        <f t="shared" si="4"/>
        <v>0</v>
      </c>
      <c r="Q18" s="153">
        <f t="shared" si="4"/>
        <v>0</v>
      </c>
      <c r="R18" s="153">
        <f t="shared" si="4"/>
        <v>0</v>
      </c>
      <c r="S18" s="153">
        <f t="shared" si="4"/>
        <v>0</v>
      </c>
      <c r="T18" s="153">
        <f t="shared" si="4"/>
        <v>0</v>
      </c>
      <c r="U18" s="153">
        <f t="shared" si="4"/>
        <v>0</v>
      </c>
      <c r="V18" s="153">
        <f t="shared" si="4"/>
        <v>0</v>
      </c>
      <c r="W18" s="153">
        <f t="shared" si="4"/>
        <v>0</v>
      </c>
      <c r="X18" s="153">
        <f t="shared" si="4"/>
        <v>0</v>
      </c>
      <c r="Y18" s="153">
        <f t="shared" si="4"/>
        <v>0</v>
      </c>
      <c r="Z18" s="153">
        <f t="shared" si="4"/>
        <v>0</v>
      </c>
      <c r="AA18" s="153">
        <f t="shared" si="4"/>
        <v>0</v>
      </c>
      <c r="AB18" s="153">
        <f t="shared" si="4"/>
        <v>0</v>
      </c>
      <c r="AC18" s="153">
        <f t="shared" si="4"/>
        <v>0</v>
      </c>
      <c r="AD18" s="153">
        <f t="shared" si="4"/>
        <v>0</v>
      </c>
      <c r="AE18" s="153">
        <f t="shared" si="4"/>
        <v>0</v>
      </c>
      <c r="AF18" s="153">
        <f t="shared" si="4"/>
        <v>0</v>
      </c>
      <c r="AG18" s="84">
        <f t="shared" si="4"/>
        <v>0</v>
      </c>
      <c r="AH18" s="114"/>
      <c r="AI18" s="85">
        <f>SUM(AI13:AI17)</f>
        <v>78784</v>
      </c>
      <c r="AJ18" s="86"/>
      <c r="AL18" s="77" t="s">
        <v>50</v>
      </c>
      <c r="AM18" s="154">
        <f t="shared" ref="AM18:AV18" si="5">SUM(AM13:AM17)</f>
        <v>0</v>
      </c>
      <c r="AN18" s="155">
        <f t="shared" si="5"/>
        <v>0</v>
      </c>
      <c r="AO18" s="156">
        <f t="shared" si="5"/>
        <v>0</v>
      </c>
      <c r="AP18" s="158">
        <f t="shared" si="5"/>
        <v>0</v>
      </c>
      <c r="AQ18" s="158">
        <f t="shared" si="5"/>
        <v>0</v>
      </c>
      <c r="AR18" s="158">
        <f t="shared" si="5"/>
        <v>0</v>
      </c>
      <c r="AS18" s="158">
        <f t="shared" si="5"/>
        <v>0</v>
      </c>
      <c r="AT18" s="158">
        <f t="shared" si="5"/>
        <v>0</v>
      </c>
      <c r="AU18" s="158">
        <f t="shared" si="5"/>
        <v>0</v>
      </c>
      <c r="AV18" s="159">
        <f t="shared" si="5"/>
        <v>0</v>
      </c>
    </row>
    <row r="19" spans="1:48" x14ac:dyDescent="0.3">
      <c r="B19" s="78"/>
      <c r="C19" s="48"/>
      <c r="D19" s="48"/>
      <c r="E19" s="48"/>
      <c r="F19" s="48"/>
      <c r="G19" s="48"/>
      <c r="H19" s="48"/>
      <c r="I19" s="48"/>
      <c r="J19" s="48"/>
      <c r="K19" s="48"/>
      <c r="L19" s="79"/>
      <c r="N19" s="52"/>
      <c r="O19" s="125"/>
      <c r="P19" s="125"/>
      <c r="Q19" s="125"/>
      <c r="R19" s="125"/>
      <c r="S19" s="125"/>
      <c r="T19" s="125"/>
      <c r="U19" s="125"/>
      <c r="V19" s="125"/>
      <c r="W19" s="125"/>
      <c r="X19" s="125"/>
      <c r="Y19" s="125"/>
      <c r="Z19" s="125"/>
      <c r="AA19" s="125"/>
      <c r="AB19" s="125"/>
      <c r="AC19" s="125"/>
      <c r="AD19" s="125"/>
      <c r="AE19" s="125"/>
      <c r="AF19" s="125"/>
      <c r="AG19" s="53"/>
      <c r="AI19" s="54"/>
      <c r="AJ19" s="55"/>
      <c r="AL19" s="56"/>
      <c r="AM19" s="48"/>
      <c r="AN19" s="48"/>
      <c r="AO19" s="48"/>
      <c r="AP19" s="48"/>
      <c r="AQ19" s="48"/>
      <c r="AR19" s="48"/>
      <c r="AS19" s="48"/>
      <c r="AT19" s="48"/>
      <c r="AU19" s="48"/>
      <c r="AV19" s="126"/>
    </row>
    <row r="20" spans="1:48" x14ac:dyDescent="0.3">
      <c r="B20" s="87"/>
      <c r="C20" s="165"/>
      <c r="D20" s="166" t="s">
        <v>105</v>
      </c>
      <c r="E20" s="166"/>
      <c r="F20" s="167" t="s">
        <v>43</v>
      </c>
      <c r="G20" s="167"/>
      <c r="H20" s="167"/>
      <c r="I20" s="167"/>
      <c r="J20" s="167"/>
      <c r="K20" s="167"/>
      <c r="L20" s="168"/>
      <c r="N20" s="52"/>
      <c r="O20" s="125"/>
      <c r="P20" s="125"/>
      <c r="Q20" s="125"/>
      <c r="R20" s="125"/>
      <c r="S20" s="125"/>
      <c r="T20" s="125"/>
      <c r="U20" s="125"/>
      <c r="V20" s="125"/>
      <c r="W20" s="125"/>
      <c r="X20" s="125"/>
      <c r="Y20" s="125"/>
      <c r="Z20" s="125"/>
      <c r="AA20" s="125"/>
      <c r="AB20" s="125"/>
      <c r="AC20" s="125"/>
      <c r="AD20" s="125"/>
      <c r="AE20" s="125"/>
      <c r="AF20" s="125"/>
      <c r="AG20" s="53"/>
      <c r="AI20" s="54"/>
      <c r="AJ20" s="55"/>
      <c r="AL20" s="56"/>
      <c r="AM20" s="48" t="s">
        <v>44</v>
      </c>
      <c r="AN20" s="48"/>
      <c r="AO20" s="48"/>
      <c r="AP20" s="48"/>
      <c r="AQ20" s="48"/>
      <c r="AR20" s="48"/>
      <c r="AS20" s="48"/>
      <c r="AT20" s="48"/>
      <c r="AU20" s="48"/>
      <c r="AV20" s="126"/>
    </row>
    <row r="21" spans="1:48" ht="47.25" x14ac:dyDescent="0.25">
      <c r="A21" s="244" t="s">
        <v>64</v>
      </c>
      <c r="B21" s="57" t="s">
        <v>32</v>
      </c>
      <c r="C21" s="127" t="s">
        <v>52</v>
      </c>
      <c r="D21" s="128" t="s">
        <v>97</v>
      </c>
      <c r="E21" s="128" t="s">
        <v>101</v>
      </c>
      <c r="F21" s="129" t="str">
        <f>' B_Populations'!$H$8</f>
        <v>White-Not Hispanic</v>
      </c>
      <c r="G21" s="129" t="str">
        <f>' B_Populations'!$J$8</f>
        <v>Hispanic</v>
      </c>
      <c r="H21" s="129" t="str">
        <f>' B_Populations'!$L$8</f>
        <v>Black-Not Hispanic</v>
      </c>
      <c r="I21" s="129" t="str">
        <f>' B_Populations'!$N$8</f>
        <v>Asian</v>
      </c>
      <c r="J21" s="129" t="str">
        <f>' B_Populations'!$P$8</f>
        <v>American Indian/Alaska Native</v>
      </c>
      <c r="K21" s="129" t="str">
        <f>' B_Populations'!$R$8</f>
        <v>Other</v>
      </c>
      <c r="L21" s="130" t="str">
        <f>' B_Populations'!$T$8</f>
        <v>Other</v>
      </c>
      <c r="M21" s="58"/>
      <c r="N21" s="59" t="s">
        <v>46</v>
      </c>
      <c r="O21" s="131" t="s">
        <v>47</v>
      </c>
      <c r="P21" s="131" t="s">
        <v>95</v>
      </c>
      <c r="Q21" s="131" t="s">
        <v>47</v>
      </c>
      <c r="R21" s="131" t="s">
        <v>99</v>
      </c>
      <c r="S21" s="131" t="s">
        <v>47</v>
      </c>
      <c r="T21" s="131" t="str">
        <f>' B_Populations'!$H$8</f>
        <v>White-Not Hispanic</v>
      </c>
      <c r="U21" s="131" t="s">
        <v>47</v>
      </c>
      <c r="V21" s="131" t="str">
        <f>' B_Populations'!$J$8</f>
        <v>Hispanic</v>
      </c>
      <c r="W21" s="131" t="s">
        <v>47</v>
      </c>
      <c r="X21" s="131" t="str">
        <f>' B_Populations'!$L$8</f>
        <v>Black-Not Hispanic</v>
      </c>
      <c r="Y21" s="131" t="s">
        <v>47</v>
      </c>
      <c r="Z21" s="131" t="str">
        <f>' B_Populations'!$N$8</f>
        <v>Asian</v>
      </c>
      <c r="AA21" s="131" t="s">
        <v>47</v>
      </c>
      <c r="AB21" s="131" t="str">
        <f>' B_Populations'!$P$8</f>
        <v>American Indian/Alaska Native</v>
      </c>
      <c r="AC21" s="131" t="s">
        <v>47</v>
      </c>
      <c r="AD21" s="131" t="str">
        <f>' B_Populations'!$R$8</f>
        <v>Other</v>
      </c>
      <c r="AE21" s="131" t="s">
        <v>47</v>
      </c>
      <c r="AF21" s="131" t="str">
        <f>' B_Populations'!$T$8</f>
        <v>Other</v>
      </c>
      <c r="AG21" s="60" t="s">
        <v>47</v>
      </c>
      <c r="AH21" s="58"/>
      <c r="AI21" s="81" t="s">
        <v>48</v>
      </c>
      <c r="AJ21" s="82" t="s">
        <v>49</v>
      </c>
      <c r="AL21" s="63" t="s">
        <v>32</v>
      </c>
      <c r="AM21" s="132" t="s">
        <v>33</v>
      </c>
      <c r="AN21" s="133" t="s">
        <v>92</v>
      </c>
      <c r="AO21" s="133" t="s">
        <v>93</v>
      </c>
      <c r="AP21" s="129" t="str">
        <f>' B_Populations'!$H$8</f>
        <v>White-Not Hispanic</v>
      </c>
      <c r="AQ21" s="129" t="str">
        <f>' B_Populations'!$J$8</f>
        <v>Hispanic</v>
      </c>
      <c r="AR21" s="129" t="str">
        <f>' B_Populations'!$L$8</f>
        <v>Black-Not Hispanic</v>
      </c>
      <c r="AS21" s="129" t="str">
        <f>' B_Populations'!$N$8</f>
        <v>Asian</v>
      </c>
      <c r="AT21" s="129" t="str">
        <f>' B_Populations'!$P$8</f>
        <v>American Indian/Alaska Native</v>
      </c>
      <c r="AU21" s="129" t="str">
        <f>' B_Populations'!$R$8</f>
        <v>Other</v>
      </c>
      <c r="AV21" s="134" t="str">
        <f>' B_Populations'!$T$8</f>
        <v>Other</v>
      </c>
    </row>
    <row r="22" spans="1:48" ht="15.75" x14ac:dyDescent="0.25">
      <c r="A22" s="244"/>
      <c r="B22" s="64" t="str">
        <f>' B_Populations'!$A$9</f>
        <v>0-14</v>
      </c>
      <c r="C22" s="135"/>
      <c r="D22" s="136"/>
      <c r="E22" s="137"/>
      <c r="F22" s="138"/>
      <c r="G22" s="138"/>
      <c r="H22" s="138"/>
      <c r="I22" s="138"/>
      <c r="J22" s="139"/>
      <c r="K22" s="139"/>
      <c r="L22" s="140"/>
      <c r="M22" s="65"/>
      <c r="N22" s="66">
        <f>' B_Populations'!B22</f>
        <v>0</v>
      </c>
      <c r="O22" s="141">
        <f>IF(N22=0,0,($C$22/$N$22)*100000)</f>
        <v>0</v>
      </c>
      <c r="P22" s="141">
        <f>' B_Populations'!D22</f>
        <v>0</v>
      </c>
      <c r="Q22" s="141">
        <f>IF(P22=0,0,($D$22/$P$22)*100000)</f>
        <v>0</v>
      </c>
      <c r="R22" s="141">
        <f>' B_Populations'!F22</f>
        <v>0</v>
      </c>
      <c r="S22" s="141">
        <f>IF(R22=0,0,($E$22/$R$22)*100000)</f>
        <v>0</v>
      </c>
      <c r="T22" s="141">
        <f>' B_Populations'!H22</f>
        <v>0</v>
      </c>
      <c r="U22" s="141">
        <f>IF(T22=0,0,($F$22/$T$22)*100000)</f>
        <v>0</v>
      </c>
      <c r="V22" s="141">
        <f>' B_Populations'!J22</f>
        <v>0</v>
      </c>
      <c r="W22" s="141">
        <f>IF(V22=0,0,($G$22/$V$22)*100000)</f>
        <v>0</v>
      </c>
      <c r="X22" s="141">
        <f>' B_Populations'!L22</f>
        <v>0</v>
      </c>
      <c r="Y22" s="141">
        <f>IF(X22=0,0,($H$22/$X$22)*100000)</f>
        <v>0</v>
      </c>
      <c r="Z22" s="141">
        <f>' B_Populations'!N22</f>
        <v>0</v>
      </c>
      <c r="AA22" s="141">
        <f>IF(Z22=0,0,($I$22/$Z$22)*100000)</f>
        <v>0</v>
      </c>
      <c r="AB22" s="141">
        <f>' B_Populations'!P22</f>
        <v>0</v>
      </c>
      <c r="AC22" s="141">
        <f>IF(AB22=0,0,($J$22/$AB$22)*100000)</f>
        <v>0</v>
      </c>
      <c r="AD22" s="141">
        <f>' B_Populations'!R22</f>
        <v>0</v>
      </c>
      <c r="AE22" s="141">
        <f>IF(AD22=0,0,($K$22/$AD$22)*100000)</f>
        <v>0</v>
      </c>
      <c r="AF22" s="141">
        <f>' B_Populations'!T22</f>
        <v>0</v>
      </c>
      <c r="AG22" s="67">
        <f>IF(AF22=0,0,($L$22/$AF$22)*100000)</f>
        <v>0</v>
      </c>
      <c r="AH22" s="113"/>
      <c r="AI22" s="68">
        <v>3795</v>
      </c>
      <c r="AJ22" s="69">
        <v>1.3818E-2</v>
      </c>
      <c r="AL22" s="70" t="str">
        <f>' B_Populations'!$A$9</f>
        <v>0-14</v>
      </c>
      <c r="AM22" s="142">
        <f>O22*AJ22</f>
        <v>0</v>
      </c>
      <c r="AN22" s="143">
        <f>Q22*AJ22</f>
        <v>0</v>
      </c>
      <c r="AO22" s="143">
        <f>S22*AJ22</f>
        <v>0</v>
      </c>
      <c r="AP22" s="144">
        <f>U22*AJ22</f>
        <v>0</v>
      </c>
      <c r="AQ22" s="144">
        <f>W22*AJ22</f>
        <v>0</v>
      </c>
      <c r="AR22" s="144">
        <f>Y22*AJ22</f>
        <v>0</v>
      </c>
      <c r="AS22" s="144">
        <f>AA22*AJ22</f>
        <v>0</v>
      </c>
      <c r="AT22" s="144">
        <f>AC22*AJ22</f>
        <v>0</v>
      </c>
      <c r="AU22" s="144">
        <f>AE22*AJ22</f>
        <v>0</v>
      </c>
      <c r="AV22" s="145">
        <f>AG22*AJ22</f>
        <v>0</v>
      </c>
    </row>
    <row r="23" spans="1:48" ht="15.75" x14ac:dyDescent="0.25">
      <c r="A23" s="244"/>
      <c r="B23" s="71" t="str">
        <f>' B_Populations'!$A$10</f>
        <v>15-24</v>
      </c>
      <c r="C23" s="146"/>
      <c r="D23" s="147"/>
      <c r="E23" s="148"/>
      <c r="F23" s="149"/>
      <c r="G23" s="149"/>
      <c r="H23" s="149"/>
      <c r="I23" s="149"/>
      <c r="J23" s="150"/>
      <c r="K23" s="150"/>
      <c r="L23" s="151"/>
      <c r="M23" s="65"/>
      <c r="N23" s="66">
        <f>' B_Populations'!B23</f>
        <v>0</v>
      </c>
      <c r="O23" s="141">
        <f>IF(N23=0,0,($C$23/$N$23)*100000)</f>
        <v>0</v>
      </c>
      <c r="P23" s="141">
        <f>' B_Populations'!D23</f>
        <v>0</v>
      </c>
      <c r="Q23" s="141">
        <f>IF(P23=0,0,($D$23/$P$23)*100000)</f>
        <v>0</v>
      </c>
      <c r="R23" s="141">
        <f>' B_Populations'!F23</f>
        <v>0</v>
      </c>
      <c r="S23" s="141">
        <f>IF(R23=0,0,($E$23/$R$23)*100000)</f>
        <v>0</v>
      </c>
      <c r="T23" s="141">
        <f>' B_Populations'!H23</f>
        <v>0</v>
      </c>
      <c r="U23" s="141">
        <f>IF(T23=0,0,($F$23/$T$23)*100000)</f>
        <v>0</v>
      </c>
      <c r="V23" s="141">
        <f>' B_Populations'!J23</f>
        <v>0</v>
      </c>
      <c r="W23" s="141">
        <f>IF(V23=0,0,($G$23/$V$23)*100000)</f>
        <v>0</v>
      </c>
      <c r="X23" s="141">
        <f>' B_Populations'!L23</f>
        <v>0</v>
      </c>
      <c r="Y23" s="141">
        <f>IF(X23=0,0,($H$23/$X$23)*100000)</f>
        <v>0</v>
      </c>
      <c r="Z23" s="141">
        <f>' B_Populations'!N23</f>
        <v>0</v>
      </c>
      <c r="AA23" s="141">
        <f>IF(Z23=0,0,($I$23/$Z$23)*100000)</f>
        <v>0</v>
      </c>
      <c r="AB23" s="141">
        <f>' B_Populations'!P23</f>
        <v>0</v>
      </c>
      <c r="AC23" s="141">
        <f>IF(AB23=0,0,($J$23/$AB$23)*100000)</f>
        <v>0</v>
      </c>
      <c r="AD23" s="141">
        <f>' B_Populations'!R23</f>
        <v>0</v>
      </c>
      <c r="AE23" s="141">
        <f>IF(AD23=0,0,($K$23/$AD$23)*100000)</f>
        <v>0</v>
      </c>
      <c r="AF23" s="141">
        <f>' B_Populations'!T23</f>
        <v>0</v>
      </c>
      <c r="AG23" s="67">
        <f>IF(AF23=0,0,($L$23/$AF$23)*100000)</f>
        <v>0</v>
      </c>
      <c r="AH23" s="113"/>
      <c r="AI23" s="68">
        <v>15192</v>
      </c>
      <c r="AJ23" s="69">
        <v>5.5316999999999998E-2</v>
      </c>
      <c r="AL23" s="72" t="str">
        <f>' B_Populations'!$A$10</f>
        <v>15-24</v>
      </c>
      <c r="AM23" s="142">
        <f>O23*AJ23</f>
        <v>0</v>
      </c>
      <c r="AN23" s="143">
        <f>Q23*AJ23</f>
        <v>0</v>
      </c>
      <c r="AO23" s="143">
        <f>S23*AJ23</f>
        <v>0</v>
      </c>
      <c r="AP23" s="144">
        <f>U23*AJ23</f>
        <v>0</v>
      </c>
      <c r="AQ23" s="144">
        <f>W23*AJ23</f>
        <v>0</v>
      </c>
      <c r="AR23" s="144">
        <f>Y23*AJ23</f>
        <v>0</v>
      </c>
      <c r="AS23" s="144">
        <f>AA23*AJ23</f>
        <v>0</v>
      </c>
      <c r="AT23" s="144">
        <f>AC23*AJ23</f>
        <v>0</v>
      </c>
      <c r="AU23" s="144">
        <f>AE23*AJ23</f>
        <v>0</v>
      </c>
      <c r="AV23" s="145">
        <f>AG23*AJ23</f>
        <v>0</v>
      </c>
    </row>
    <row r="24" spans="1:48" ht="15.75" x14ac:dyDescent="0.25">
      <c r="A24" s="244"/>
      <c r="B24" s="64" t="str">
        <f>' B_Populations'!$A$11</f>
        <v>25-44</v>
      </c>
      <c r="C24" s="146"/>
      <c r="D24" s="147"/>
      <c r="E24" s="148"/>
      <c r="F24" s="149"/>
      <c r="G24" s="149"/>
      <c r="H24" s="149"/>
      <c r="I24" s="149"/>
      <c r="J24" s="150"/>
      <c r="K24" s="150"/>
      <c r="L24" s="151"/>
      <c r="M24" s="65"/>
      <c r="N24" s="66">
        <f>' B_Populations'!B24</f>
        <v>0</v>
      </c>
      <c r="O24" s="141">
        <f>IF(N24=0,0,($C$24/$N$24)*100000)</f>
        <v>0</v>
      </c>
      <c r="P24" s="141">
        <f>' B_Populations'!D24</f>
        <v>0</v>
      </c>
      <c r="Q24" s="141">
        <f>IF(P24=0,0,($D$24/$P$24)*100000)</f>
        <v>0</v>
      </c>
      <c r="R24" s="141">
        <f>' B_Populations'!F24</f>
        <v>0</v>
      </c>
      <c r="S24" s="141">
        <f>IF(R24=0,0,($E$24/$R$24)*100000)</f>
        <v>0</v>
      </c>
      <c r="T24" s="141">
        <f>' B_Populations'!H24</f>
        <v>0</v>
      </c>
      <c r="U24" s="141">
        <f>IF(T24=0,0,($F$24/$T$24)*100000)</f>
        <v>0</v>
      </c>
      <c r="V24" s="141">
        <f>' B_Populations'!J24</f>
        <v>0</v>
      </c>
      <c r="W24" s="141">
        <f>IF(V24=0,0,($G$24/$V$24)*100000)</f>
        <v>0</v>
      </c>
      <c r="X24" s="141">
        <f>' B_Populations'!L24</f>
        <v>0</v>
      </c>
      <c r="Y24" s="141">
        <f>IF(X24=0,0,($H$24/$X$24)*100000)</f>
        <v>0</v>
      </c>
      <c r="Z24" s="141">
        <f>' B_Populations'!N24</f>
        <v>0</v>
      </c>
      <c r="AA24" s="141">
        <f>IF(Z24=0,0,($I$24/$Z$24)*100000)</f>
        <v>0</v>
      </c>
      <c r="AB24" s="141">
        <f>' B_Populations'!P24</f>
        <v>0</v>
      </c>
      <c r="AC24" s="141">
        <f>IF(AB24=0,0,($J$24/$AB$24)*100000)</f>
        <v>0</v>
      </c>
      <c r="AD24" s="141">
        <f>' B_Populations'!R24</f>
        <v>0</v>
      </c>
      <c r="AE24" s="141">
        <f>IF(AD24=0,0,($K$24/$AD$24)*100000)</f>
        <v>0</v>
      </c>
      <c r="AF24" s="141">
        <f>' B_Populations'!T24</f>
        <v>0</v>
      </c>
      <c r="AG24" s="67">
        <f>IF(AF24=0,0,($L$24/$AF$24)*100000)</f>
        <v>0</v>
      </c>
      <c r="AH24" s="113"/>
      <c r="AI24" s="68">
        <v>19920</v>
      </c>
      <c r="AJ24" s="69">
        <v>7.2533E-2</v>
      </c>
      <c r="AL24" s="70" t="str">
        <f>' B_Populations'!$A$11</f>
        <v>25-44</v>
      </c>
      <c r="AM24" s="142">
        <f>O24*AJ24</f>
        <v>0</v>
      </c>
      <c r="AN24" s="143">
        <f>Q24*AJ24</f>
        <v>0</v>
      </c>
      <c r="AO24" s="143">
        <f>S24*AJ24</f>
        <v>0</v>
      </c>
      <c r="AP24" s="144">
        <f>U24*AJ24</f>
        <v>0</v>
      </c>
      <c r="AQ24" s="144">
        <f>W24*AJ24</f>
        <v>0</v>
      </c>
      <c r="AR24" s="144">
        <f>Y24*AJ24</f>
        <v>0</v>
      </c>
      <c r="AS24" s="144">
        <f>AA24*AJ24</f>
        <v>0</v>
      </c>
      <c r="AT24" s="144">
        <f>AC24*AJ24</f>
        <v>0</v>
      </c>
      <c r="AU24" s="144">
        <f>AE24*AJ24</f>
        <v>0</v>
      </c>
      <c r="AV24" s="145">
        <f>AG24*AJ24</f>
        <v>0</v>
      </c>
    </row>
    <row r="25" spans="1:48" ht="15.75" x14ac:dyDescent="0.25">
      <c r="A25" s="244"/>
      <c r="B25" s="64" t="str">
        <f>' B_Populations'!$A$12</f>
        <v>45-64</v>
      </c>
      <c r="C25" s="146"/>
      <c r="D25" s="147"/>
      <c r="E25" s="148"/>
      <c r="F25" s="149"/>
      <c r="G25" s="149"/>
      <c r="H25" s="149"/>
      <c r="I25" s="149"/>
      <c r="J25" s="150"/>
      <c r="K25" s="150"/>
      <c r="L25" s="151"/>
      <c r="M25" s="65"/>
      <c r="N25" s="66">
        <f>' B_Populations'!B25</f>
        <v>0</v>
      </c>
      <c r="O25" s="141">
        <f>IF(N25=0,0,($C$25/$N$25)*100000)</f>
        <v>0</v>
      </c>
      <c r="P25" s="141">
        <f>' B_Populations'!D25</f>
        <v>0</v>
      </c>
      <c r="Q25" s="141">
        <f>IF(P25=0,0,($D$25/$P$25)*100000)</f>
        <v>0</v>
      </c>
      <c r="R25" s="141">
        <f>' B_Populations'!F25</f>
        <v>0</v>
      </c>
      <c r="S25" s="141">
        <f>IF(R25=0,0,($E$25/$R$25)*100000)</f>
        <v>0</v>
      </c>
      <c r="T25" s="141">
        <f>' B_Populations'!H25</f>
        <v>0</v>
      </c>
      <c r="U25" s="141">
        <f>IF(T25=0,0,($F$25/$T$25)*100000)</f>
        <v>0</v>
      </c>
      <c r="V25" s="141">
        <f>' B_Populations'!J25</f>
        <v>0</v>
      </c>
      <c r="W25" s="141">
        <f>IF(V25=0,0,($G$25/$V$25)*100000)</f>
        <v>0</v>
      </c>
      <c r="X25" s="141">
        <f>' B_Populations'!L25</f>
        <v>0</v>
      </c>
      <c r="Y25" s="141">
        <f>IF(X25=0,0,($H$25/$X$25)*100000)</f>
        <v>0</v>
      </c>
      <c r="Z25" s="141">
        <f>' B_Populations'!N25</f>
        <v>0</v>
      </c>
      <c r="AA25" s="141">
        <f>IF(Z25=0,0,($I$25/$Z$25)*100000)</f>
        <v>0</v>
      </c>
      <c r="AB25" s="141">
        <f>' B_Populations'!P25</f>
        <v>0</v>
      </c>
      <c r="AC25" s="141">
        <f>IF(AB25=0,0,($J$25/$AB$25)*100000)</f>
        <v>0</v>
      </c>
      <c r="AD25" s="141">
        <f>' B_Populations'!R25</f>
        <v>0</v>
      </c>
      <c r="AE25" s="141">
        <f>IF(AD25=0,0,($K$25/$AD$25)*100000)</f>
        <v>0</v>
      </c>
      <c r="AF25" s="141">
        <f>' B_Populations'!T25</f>
        <v>0</v>
      </c>
      <c r="AG25" s="67">
        <f>IF(AF25=0,0,($L$25/$AF$25)*100000)</f>
        <v>0</v>
      </c>
      <c r="AH25" s="113"/>
      <c r="AI25" s="68">
        <v>20057</v>
      </c>
      <c r="AJ25" s="69">
        <v>7.3032E-2</v>
      </c>
      <c r="AL25" s="70" t="str">
        <f>' B_Populations'!$A$12</f>
        <v>45-64</v>
      </c>
      <c r="AM25" s="142">
        <f>O25*AJ25</f>
        <v>0</v>
      </c>
      <c r="AN25" s="143">
        <f>Q25*AJ25</f>
        <v>0</v>
      </c>
      <c r="AO25" s="143">
        <f>S25*AJ25</f>
        <v>0</v>
      </c>
      <c r="AP25" s="144">
        <f>U25*AJ25</f>
        <v>0</v>
      </c>
      <c r="AQ25" s="144">
        <f>W25*AJ25</f>
        <v>0</v>
      </c>
      <c r="AR25" s="144">
        <f>Y25*AJ25</f>
        <v>0</v>
      </c>
      <c r="AS25" s="144">
        <f>AA25*AJ25</f>
        <v>0</v>
      </c>
      <c r="AT25" s="144">
        <f>AC25*AJ25</f>
        <v>0</v>
      </c>
      <c r="AU25" s="144">
        <f>AE25*AJ25</f>
        <v>0</v>
      </c>
      <c r="AV25" s="145">
        <f>AG25*AJ25</f>
        <v>0</v>
      </c>
    </row>
    <row r="26" spans="1:48" ht="15.75" x14ac:dyDescent="0.25">
      <c r="A26" s="244"/>
      <c r="B26" s="64" t="str">
        <f>' B_Populations'!$A$13</f>
        <v>65+</v>
      </c>
      <c r="C26" s="146"/>
      <c r="D26" s="147"/>
      <c r="E26" s="148"/>
      <c r="F26" s="149"/>
      <c r="G26" s="149"/>
      <c r="H26" s="149"/>
      <c r="I26" s="149"/>
      <c r="J26" s="150"/>
      <c r="K26" s="150"/>
      <c r="L26" s="151"/>
      <c r="M26" s="65"/>
      <c r="N26" s="66">
        <f>' B_Populations'!B26</f>
        <v>0</v>
      </c>
      <c r="O26" s="141">
        <f>IF(N26=0,0,($C$26/$N$26)*100000)</f>
        <v>0</v>
      </c>
      <c r="P26" s="141">
        <f>' B_Populations'!D26</f>
        <v>0</v>
      </c>
      <c r="Q26" s="141">
        <f>IF(P26=0,0,($D$26/$P$26)*100000)</f>
        <v>0</v>
      </c>
      <c r="R26" s="141">
        <f>' B_Populations'!F26</f>
        <v>0</v>
      </c>
      <c r="S26" s="141">
        <f>IF(R26=0,0,($E$26/$R$26)*100000)</f>
        <v>0</v>
      </c>
      <c r="T26" s="141">
        <f>' B_Populations'!H26</f>
        <v>0</v>
      </c>
      <c r="U26" s="141">
        <f>IF(T26=0,0,($F$26/$T$26)*100000)</f>
        <v>0</v>
      </c>
      <c r="V26" s="141">
        <f>' B_Populations'!J26</f>
        <v>0</v>
      </c>
      <c r="W26" s="141">
        <f>IF(V26=0,0,($G$26/$V$26)*100000)</f>
        <v>0</v>
      </c>
      <c r="X26" s="141">
        <f>' B_Populations'!L26</f>
        <v>0</v>
      </c>
      <c r="Y26" s="141">
        <f>IF(X26=0,0,($H$26/$X$26)*100000)</f>
        <v>0</v>
      </c>
      <c r="Z26" s="141">
        <f>' B_Populations'!N26</f>
        <v>0</v>
      </c>
      <c r="AA26" s="141">
        <f>IF(Z26=0,0,($I$26/$Z$26)*100000)</f>
        <v>0</v>
      </c>
      <c r="AB26" s="141">
        <f>' B_Populations'!P26</f>
        <v>0</v>
      </c>
      <c r="AC26" s="141">
        <f>IF(AB26=0,0,($J$26/$AB$26)*100000)</f>
        <v>0</v>
      </c>
      <c r="AD26" s="141">
        <f>' B_Populations'!R26</f>
        <v>0</v>
      </c>
      <c r="AE26" s="141">
        <f>IF(AD26=0,0,($K$26/$AD$26)*100000)</f>
        <v>0</v>
      </c>
      <c r="AF26" s="141">
        <f>' B_Populations'!T26</f>
        <v>0</v>
      </c>
      <c r="AG26" s="67">
        <f>IF(AF26=0,0,($L$26/$AF$26)*100000)</f>
        <v>0</v>
      </c>
      <c r="AH26" s="113"/>
      <c r="AI26" s="68">
        <v>19820</v>
      </c>
      <c r="AJ26" s="69">
        <v>7.2168999999999997E-2</v>
      </c>
      <c r="AL26" s="70" t="str">
        <f>' B_Populations'!$A$13</f>
        <v>65+</v>
      </c>
      <c r="AM26" s="142">
        <f>O26*AJ26</f>
        <v>0</v>
      </c>
      <c r="AN26" s="143">
        <f>Q26*AJ26</f>
        <v>0</v>
      </c>
      <c r="AO26" s="143">
        <f>S26*AJ26</f>
        <v>0</v>
      </c>
      <c r="AP26" s="144">
        <f>U26*AJ26</f>
        <v>0</v>
      </c>
      <c r="AQ26" s="144">
        <f>W26*AJ26</f>
        <v>0</v>
      </c>
      <c r="AR26" s="144">
        <f>Y26*AJ26</f>
        <v>0</v>
      </c>
      <c r="AS26" s="144">
        <f>AA26*AJ26</f>
        <v>0</v>
      </c>
      <c r="AT26" s="144">
        <f>AC26*AJ26</f>
        <v>0</v>
      </c>
      <c r="AU26" s="144">
        <f>AE26*AJ26</f>
        <v>0</v>
      </c>
      <c r="AV26" s="145">
        <f>AG26*AJ26</f>
        <v>0</v>
      </c>
    </row>
    <row r="27" spans="1:48" ht="16.5" thickBot="1" x14ac:dyDescent="0.3">
      <c r="A27" s="244"/>
      <c r="B27" s="88" t="s">
        <v>50</v>
      </c>
      <c r="C27" s="169">
        <f t="shared" ref="C27:L27" si="6">SUM(C22:C26)</f>
        <v>0</v>
      </c>
      <c r="D27" s="169">
        <f t="shared" si="6"/>
        <v>0</v>
      </c>
      <c r="E27" s="169">
        <f t="shared" si="6"/>
        <v>0</v>
      </c>
      <c r="F27" s="169">
        <f t="shared" si="6"/>
        <v>0</v>
      </c>
      <c r="G27" s="169">
        <f t="shared" si="6"/>
        <v>0</v>
      </c>
      <c r="H27" s="169">
        <f t="shared" si="6"/>
        <v>0</v>
      </c>
      <c r="I27" s="169">
        <f t="shared" si="6"/>
        <v>0</v>
      </c>
      <c r="J27" s="169">
        <f t="shared" si="6"/>
        <v>0</v>
      </c>
      <c r="K27" s="169">
        <f t="shared" si="6"/>
        <v>0</v>
      </c>
      <c r="L27" s="89">
        <f t="shared" si="6"/>
        <v>0</v>
      </c>
      <c r="N27" s="90">
        <f t="shared" ref="N27:AG27" si="7">SUM(N22:N26)</f>
        <v>0</v>
      </c>
      <c r="O27" s="170">
        <f t="shared" si="7"/>
        <v>0</v>
      </c>
      <c r="P27" s="170">
        <f t="shared" si="7"/>
        <v>0</v>
      </c>
      <c r="Q27" s="170">
        <f t="shared" si="7"/>
        <v>0</v>
      </c>
      <c r="R27" s="170">
        <f t="shared" si="7"/>
        <v>0</v>
      </c>
      <c r="S27" s="170">
        <f t="shared" si="7"/>
        <v>0</v>
      </c>
      <c r="T27" s="170">
        <f t="shared" si="7"/>
        <v>0</v>
      </c>
      <c r="U27" s="170">
        <f t="shared" si="7"/>
        <v>0</v>
      </c>
      <c r="V27" s="170">
        <f t="shared" si="7"/>
        <v>0</v>
      </c>
      <c r="W27" s="170">
        <f t="shared" si="7"/>
        <v>0</v>
      </c>
      <c r="X27" s="170">
        <f t="shared" si="7"/>
        <v>0</v>
      </c>
      <c r="Y27" s="170">
        <f t="shared" si="7"/>
        <v>0</v>
      </c>
      <c r="Z27" s="170">
        <f t="shared" si="7"/>
        <v>0</v>
      </c>
      <c r="AA27" s="170">
        <f t="shared" si="7"/>
        <v>0</v>
      </c>
      <c r="AB27" s="170">
        <f t="shared" si="7"/>
        <v>0</v>
      </c>
      <c r="AC27" s="170">
        <f t="shared" si="7"/>
        <v>0</v>
      </c>
      <c r="AD27" s="170">
        <f t="shared" si="7"/>
        <v>0</v>
      </c>
      <c r="AE27" s="170">
        <f t="shared" si="7"/>
        <v>0</v>
      </c>
      <c r="AF27" s="170">
        <f t="shared" si="7"/>
        <v>0</v>
      </c>
      <c r="AG27" s="91">
        <f t="shared" si="7"/>
        <v>0</v>
      </c>
      <c r="AH27" s="114"/>
      <c r="AI27" s="92">
        <f>SUM(AI22:AI26)</f>
        <v>78784</v>
      </c>
      <c r="AJ27" s="93"/>
      <c r="AL27" s="94" t="s">
        <v>50</v>
      </c>
      <c r="AM27" s="171">
        <f t="shared" ref="AM27:AV27" si="8">SUM(AM22:AM26)</f>
        <v>0</v>
      </c>
      <c r="AN27" s="172">
        <f t="shared" si="8"/>
        <v>0</v>
      </c>
      <c r="AO27" s="173">
        <f t="shared" si="8"/>
        <v>0</v>
      </c>
      <c r="AP27" s="174">
        <f t="shared" si="8"/>
        <v>0</v>
      </c>
      <c r="AQ27" s="174">
        <f t="shared" si="8"/>
        <v>0</v>
      </c>
      <c r="AR27" s="174">
        <f t="shared" si="8"/>
        <v>0</v>
      </c>
      <c r="AS27" s="174">
        <f t="shared" si="8"/>
        <v>0</v>
      </c>
      <c r="AT27" s="174">
        <f t="shared" si="8"/>
        <v>0</v>
      </c>
      <c r="AU27" s="174">
        <f t="shared" si="8"/>
        <v>0</v>
      </c>
      <c r="AV27" s="175">
        <f t="shared" si="8"/>
        <v>0</v>
      </c>
    </row>
  </sheetData>
  <mergeCells count="5">
    <mergeCell ref="B1:E1"/>
    <mergeCell ref="AL1:AN1"/>
    <mergeCell ref="A3:A9"/>
    <mergeCell ref="A12:A18"/>
    <mergeCell ref="A21:A27"/>
  </mergeCells>
  <phoneticPr fontId="3" type="noConversion"/>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AV27"/>
  <sheetViews>
    <sheetView zoomScale="90" zoomScaleNormal="90" workbookViewId="0">
      <pane xSplit="1" topLeftCell="B1" activePane="topRight" state="frozen"/>
      <selection pane="topRight"/>
    </sheetView>
  </sheetViews>
  <sheetFormatPr defaultColWidth="8.7109375" defaultRowHeight="18.75" x14ac:dyDescent="0.3"/>
  <cols>
    <col min="1" max="1" width="11.5703125" style="200" customWidth="1"/>
    <col min="2" max="2" width="8.7109375" style="36"/>
    <col min="3" max="3" width="15.140625" style="36" customWidth="1"/>
    <col min="4" max="4" width="15.5703125" style="36" customWidth="1"/>
    <col min="5" max="5" width="15.140625" style="36" customWidth="1"/>
    <col min="6" max="6" width="17.85546875" style="36" customWidth="1"/>
    <col min="7" max="7" width="15.5703125" style="36" customWidth="1"/>
    <col min="8" max="8" width="15.42578125" style="36" customWidth="1"/>
    <col min="9" max="11" width="15.140625" style="36" customWidth="1"/>
    <col min="12" max="12" width="15.5703125" style="36" customWidth="1"/>
    <col min="13" max="13" width="6" style="36" customWidth="1"/>
    <col min="14" max="14" width="15.140625" style="36" customWidth="1"/>
    <col min="15" max="27" width="11.140625" style="36" customWidth="1"/>
    <col min="28" max="29" width="12.5703125" style="36" customWidth="1"/>
    <col min="30" max="33" width="11.140625" style="36" customWidth="1"/>
    <col min="34" max="34" width="6" style="36" customWidth="1"/>
    <col min="35" max="35" width="13.85546875" style="36" customWidth="1"/>
    <col min="36" max="36" width="14.5703125" style="36" customWidth="1"/>
    <col min="37" max="37" width="6" style="36" customWidth="1"/>
    <col min="38" max="38" width="8.7109375" style="36"/>
    <col min="39" max="40" width="15.5703125" style="36" customWidth="1"/>
    <col min="41" max="41" width="15.140625" style="36" customWidth="1"/>
    <col min="42" max="42" width="15.42578125" style="36" customWidth="1"/>
    <col min="43" max="43" width="15.5703125" style="36" customWidth="1"/>
    <col min="44" max="44" width="15.42578125" style="36" customWidth="1"/>
    <col min="45" max="48" width="15.140625" style="36" customWidth="1"/>
    <col min="49" max="16384" width="8.7109375" style="36"/>
  </cols>
  <sheetData>
    <row r="1" spans="1:48" s="48" customFormat="1" ht="78.599999999999994" customHeight="1" x14ac:dyDescent="0.3">
      <c r="A1" s="199">
        <f>' B_Populations'!D30</f>
        <v>0</v>
      </c>
      <c r="B1" s="245" t="s">
        <v>90</v>
      </c>
      <c r="C1" s="246"/>
      <c r="D1" s="246"/>
      <c r="E1" s="246"/>
      <c r="F1" s="115"/>
      <c r="G1" s="115"/>
      <c r="H1" s="115"/>
      <c r="I1" s="115"/>
      <c r="J1" s="115"/>
      <c r="K1" s="115"/>
      <c r="L1" s="116"/>
      <c r="N1" s="41" t="s">
        <v>62</v>
      </c>
      <c r="O1" s="117"/>
      <c r="P1" s="117"/>
      <c r="Q1" s="117"/>
      <c r="R1" s="117"/>
      <c r="S1" s="117"/>
      <c r="T1" s="117"/>
      <c r="U1" s="117"/>
      <c r="V1" s="117"/>
      <c r="W1" s="117"/>
      <c r="X1" s="117"/>
      <c r="Y1" s="117"/>
      <c r="Z1" s="117"/>
      <c r="AA1" s="117"/>
      <c r="AB1" s="117"/>
      <c r="AC1" s="117"/>
      <c r="AD1" s="117"/>
      <c r="AE1" s="117"/>
      <c r="AF1" s="117"/>
      <c r="AG1" s="49"/>
      <c r="AI1" s="42" t="s">
        <v>60</v>
      </c>
      <c r="AJ1" s="50"/>
      <c r="AL1" s="240" t="s">
        <v>61</v>
      </c>
      <c r="AM1" s="241"/>
      <c r="AN1" s="241"/>
      <c r="AO1" s="118"/>
      <c r="AP1" s="119"/>
      <c r="AQ1" s="119"/>
      <c r="AR1" s="119"/>
      <c r="AS1" s="119"/>
      <c r="AT1" s="119"/>
      <c r="AU1" s="119"/>
      <c r="AV1" s="120"/>
    </row>
    <row r="2" spans="1:48" x14ac:dyDescent="0.3">
      <c r="B2" s="51"/>
      <c r="C2" s="121"/>
      <c r="D2" s="122" t="s">
        <v>105</v>
      </c>
      <c r="E2" s="122"/>
      <c r="F2" s="123" t="s">
        <v>43</v>
      </c>
      <c r="G2" s="123"/>
      <c r="H2" s="123"/>
      <c r="I2" s="123"/>
      <c r="J2" s="123"/>
      <c r="K2" s="123"/>
      <c r="L2" s="124"/>
      <c r="N2" s="52"/>
      <c r="O2" s="125"/>
      <c r="P2" s="125"/>
      <c r="Q2" s="125"/>
      <c r="R2" s="125"/>
      <c r="S2" s="125"/>
      <c r="T2" s="125"/>
      <c r="U2" s="125"/>
      <c r="V2" s="125"/>
      <c r="W2" s="125"/>
      <c r="X2" s="125"/>
      <c r="Y2" s="125"/>
      <c r="Z2" s="125"/>
      <c r="AA2" s="125"/>
      <c r="AB2" s="125"/>
      <c r="AC2" s="125"/>
      <c r="AD2" s="125"/>
      <c r="AE2" s="125"/>
      <c r="AF2" s="125"/>
      <c r="AG2" s="53"/>
      <c r="AI2" s="54"/>
      <c r="AJ2" s="55"/>
      <c r="AL2" s="56"/>
      <c r="AM2" s="48" t="s">
        <v>44</v>
      </c>
      <c r="AN2" s="48"/>
      <c r="AO2" s="48"/>
      <c r="AP2" s="48"/>
      <c r="AQ2" s="48"/>
      <c r="AR2" s="48"/>
      <c r="AS2" s="48"/>
      <c r="AT2" s="48"/>
      <c r="AU2" s="48"/>
      <c r="AV2" s="126"/>
    </row>
    <row r="3" spans="1:48" ht="47.25" x14ac:dyDescent="0.25">
      <c r="A3" s="242" t="s">
        <v>81</v>
      </c>
      <c r="B3" s="57" t="s">
        <v>32</v>
      </c>
      <c r="C3" s="127" t="s">
        <v>80</v>
      </c>
      <c r="D3" s="128" t="s">
        <v>94</v>
      </c>
      <c r="E3" s="128" t="s">
        <v>98</v>
      </c>
      <c r="F3" s="129" t="str">
        <f>' B_Populations'!$H$8</f>
        <v>White-Not Hispanic</v>
      </c>
      <c r="G3" s="129" t="str">
        <f>' B_Populations'!$J$8</f>
        <v>Hispanic</v>
      </c>
      <c r="H3" s="129" t="str">
        <f>' B_Populations'!$L$8</f>
        <v>Black-Not Hispanic</v>
      </c>
      <c r="I3" s="129" t="str">
        <f>' B_Populations'!$N$8</f>
        <v>Asian</v>
      </c>
      <c r="J3" s="129" t="str">
        <f>' B_Populations'!$P$8</f>
        <v>American Indian/Alaska Native</v>
      </c>
      <c r="K3" s="129" t="str">
        <f>' B_Populations'!$R$8</f>
        <v>Other</v>
      </c>
      <c r="L3" s="130" t="str">
        <f>' B_Populations'!$T$8</f>
        <v>Other</v>
      </c>
      <c r="M3" s="58"/>
      <c r="N3" s="59" t="s">
        <v>46</v>
      </c>
      <c r="O3" s="131" t="s">
        <v>47</v>
      </c>
      <c r="P3" s="131" t="s">
        <v>95</v>
      </c>
      <c r="Q3" s="131" t="s">
        <v>47</v>
      </c>
      <c r="R3" s="131" t="s">
        <v>99</v>
      </c>
      <c r="S3" s="131" t="s">
        <v>47</v>
      </c>
      <c r="T3" s="131" t="str">
        <f>' B_Populations'!$H$8</f>
        <v>White-Not Hispanic</v>
      </c>
      <c r="U3" s="131" t="s">
        <v>47</v>
      </c>
      <c r="V3" s="131" t="str">
        <f>' B_Populations'!$J$8</f>
        <v>Hispanic</v>
      </c>
      <c r="W3" s="131" t="s">
        <v>47</v>
      </c>
      <c r="X3" s="131" t="str">
        <f>' B_Populations'!$L$8</f>
        <v>Black-Not Hispanic</v>
      </c>
      <c r="Y3" s="131" t="s">
        <v>47</v>
      </c>
      <c r="Z3" s="131" t="str">
        <f>' B_Populations'!$N$8</f>
        <v>Asian</v>
      </c>
      <c r="AA3" s="131" t="s">
        <v>47</v>
      </c>
      <c r="AB3" s="131" t="str">
        <f>' B_Populations'!$P$8</f>
        <v>American Indian/Alaska Native</v>
      </c>
      <c r="AC3" s="131" t="s">
        <v>47</v>
      </c>
      <c r="AD3" s="131" t="str">
        <f>' B_Populations'!$R$8</f>
        <v>Other</v>
      </c>
      <c r="AE3" s="131" t="s">
        <v>47</v>
      </c>
      <c r="AF3" s="131" t="str">
        <f>' B_Populations'!$T$8</f>
        <v>Other</v>
      </c>
      <c r="AG3" s="60" t="s">
        <v>47</v>
      </c>
      <c r="AH3" s="58"/>
      <c r="AI3" s="61" t="s">
        <v>48</v>
      </c>
      <c r="AJ3" s="62" t="s">
        <v>49</v>
      </c>
      <c r="AL3" s="63" t="s">
        <v>32</v>
      </c>
      <c r="AM3" s="132" t="s">
        <v>33</v>
      </c>
      <c r="AN3" s="133" t="s">
        <v>92</v>
      </c>
      <c r="AO3" s="133" t="s">
        <v>93</v>
      </c>
      <c r="AP3" s="129" t="str">
        <f>' B_Populations'!$H$8</f>
        <v>White-Not Hispanic</v>
      </c>
      <c r="AQ3" s="129" t="str">
        <f>' B_Populations'!$J$8</f>
        <v>Hispanic</v>
      </c>
      <c r="AR3" s="129" t="str">
        <f>' B_Populations'!$L$8</f>
        <v>Black-Not Hispanic</v>
      </c>
      <c r="AS3" s="129" t="str">
        <f>' B_Populations'!$N$8</f>
        <v>Asian</v>
      </c>
      <c r="AT3" s="129" t="str">
        <f>' B_Populations'!$P$8</f>
        <v>American Indian/Alaska Native</v>
      </c>
      <c r="AU3" s="129" t="str">
        <f>' B_Populations'!$R$8</f>
        <v>Other</v>
      </c>
      <c r="AV3" s="134" t="str">
        <f>' B_Populations'!$T$8</f>
        <v>Other</v>
      </c>
    </row>
    <row r="4" spans="1:48" ht="15.75" x14ac:dyDescent="0.25">
      <c r="A4" s="242"/>
      <c r="B4" s="64" t="str">
        <f>' B_Populations'!$A$9</f>
        <v>0-14</v>
      </c>
      <c r="C4" s="135"/>
      <c r="D4" s="136"/>
      <c r="E4" s="137"/>
      <c r="F4" s="138"/>
      <c r="G4" s="138"/>
      <c r="H4" s="138"/>
      <c r="I4" s="138"/>
      <c r="J4" s="139"/>
      <c r="K4" s="139"/>
      <c r="L4" s="140"/>
      <c r="M4" s="65"/>
      <c r="N4" s="66">
        <f>' B_Populations'!B35</f>
        <v>0</v>
      </c>
      <c r="O4" s="141">
        <f>IF(N4=0,0,($C$4/$N$4)*100000)</f>
        <v>0</v>
      </c>
      <c r="P4" s="141">
        <f>' B_Populations'!D35</f>
        <v>0</v>
      </c>
      <c r="Q4" s="141">
        <f>IF(P4=0,0,($D$4/$P$4)*100000)</f>
        <v>0</v>
      </c>
      <c r="R4" s="141">
        <f>' B_Populations'!F35</f>
        <v>0</v>
      </c>
      <c r="S4" s="141">
        <f>IF(R4=0,0,($E$4/$R$4)*100000)</f>
        <v>0</v>
      </c>
      <c r="T4" s="141">
        <f>' B_Populations'!H35</f>
        <v>0</v>
      </c>
      <c r="U4" s="141">
        <f>IF(T4=0,0,($F$4/$T$4)*100000)</f>
        <v>0</v>
      </c>
      <c r="V4" s="141">
        <f>' B_Populations'!J35</f>
        <v>0</v>
      </c>
      <c r="W4" s="141">
        <f>IF(V4=0,0,($G$4/$V$4)*100000)</f>
        <v>0</v>
      </c>
      <c r="X4" s="141">
        <f>' B_Populations'!L35</f>
        <v>0</v>
      </c>
      <c r="Y4" s="141">
        <f>IF(X4=0,0,($H$4/$X$4)*100000)</f>
        <v>0</v>
      </c>
      <c r="Z4" s="141">
        <f>' B_Populations'!N35</f>
        <v>0</v>
      </c>
      <c r="AA4" s="141">
        <f>IF(Z4=0,0,($I$4/$Z$4)*100000)</f>
        <v>0</v>
      </c>
      <c r="AB4" s="141">
        <f>' B_Populations'!P35</f>
        <v>0</v>
      </c>
      <c r="AC4" s="141">
        <f>IF(AB4=0,0,($J$4/$AB$4)*100000)</f>
        <v>0</v>
      </c>
      <c r="AD4" s="141">
        <f>' B_Populations'!R35</f>
        <v>0</v>
      </c>
      <c r="AE4" s="141">
        <f>IF(AD4=0,0,($K$4/$AD$4)*100000)</f>
        <v>0</v>
      </c>
      <c r="AF4" s="141">
        <f>' B_Populations'!T35</f>
        <v>0</v>
      </c>
      <c r="AG4" s="67">
        <f>IF(AF4=0,0,($L$4/$AF$4)*100000)</f>
        <v>0</v>
      </c>
      <c r="AH4" s="65"/>
      <c r="AI4" s="68">
        <v>3795</v>
      </c>
      <c r="AJ4" s="69">
        <v>1.3818E-2</v>
      </c>
      <c r="AK4" s="65"/>
      <c r="AL4" s="70" t="str">
        <f>' B_Populations'!$A$9</f>
        <v>0-14</v>
      </c>
      <c r="AM4" s="142">
        <f>O4*AJ4</f>
        <v>0</v>
      </c>
      <c r="AN4" s="143">
        <f>Q4*AJ4</f>
        <v>0</v>
      </c>
      <c r="AO4" s="143">
        <f>S4*AJ4</f>
        <v>0</v>
      </c>
      <c r="AP4" s="144">
        <f>U4*AJ4</f>
        <v>0</v>
      </c>
      <c r="AQ4" s="144">
        <f>W4*AJ4</f>
        <v>0</v>
      </c>
      <c r="AR4" s="144">
        <f>Y4*AJ4</f>
        <v>0</v>
      </c>
      <c r="AS4" s="144">
        <f>AA4*AJ4</f>
        <v>0</v>
      </c>
      <c r="AT4" s="144">
        <f>AC4*AJ4</f>
        <v>0</v>
      </c>
      <c r="AU4" s="144">
        <f>AE4*AJ4</f>
        <v>0</v>
      </c>
      <c r="AV4" s="145">
        <f>AG4*AJ4</f>
        <v>0</v>
      </c>
    </row>
    <row r="5" spans="1:48" ht="15.75" x14ac:dyDescent="0.25">
      <c r="A5" s="242"/>
      <c r="B5" s="71" t="str">
        <f>' B_Populations'!$A$10</f>
        <v>15-24</v>
      </c>
      <c r="C5" s="146"/>
      <c r="D5" s="147"/>
      <c r="E5" s="148"/>
      <c r="F5" s="149"/>
      <c r="G5" s="149"/>
      <c r="H5" s="149"/>
      <c r="I5" s="149"/>
      <c r="J5" s="150"/>
      <c r="K5" s="150"/>
      <c r="L5" s="151"/>
      <c r="M5" s="65"/>
      <c r="N5" s="66">
        <f>' B_Populations'!B36</f>
        <v>0</v>
      </c>
      <c r="O5" s="141">
        <f>IF(N5=0,0,($C$5/$N$5)*100000)</f>
        <v>0</v>
      </c>
      <c r="P5" s="141">
        <f>' B_Populations'!D36</f>
        <v>0</v>
      </c>
      <c r="Q5" s="141">
        <f>IF(P5=0,0,($D$5/$P$5)*100000)</f>
        <v>0</v>
      </c>
      <c r="R5" s="141">
        <f>' B_Populations'!F36</f>
        <v>0</v>
      </c>
      <c r="S5" s="141">
        <f>IF(R5=0,0,($E$5/$R$5)*100000)</f>
        <v>0</v>
      </c>
      <c r="T5" s="141">
        <f>' B_Populations'!H36</f>
        <v>0</v>
      </c>
      <c r="U5" s="141">
        <f>IF(T5=0,0,($F$5/$T$5)*100000)</f>
        <v>0</v>
      </c>
      <c r="V5" s="141">
        <f>' B_Populations'!J36</f>
        <v>0</v>
      </c>
      <c r="W5" s="141">
        <f>IF(V5=0,0,($G$5/$V$5)*100000)</f>
        <v>0</v>
      </c>
      <c r="X5" s="141">
        <f>' B_Populations'!L36</f>
        <v>0</v>
      </c>
      <c r="Y5" s="141">
        <f>IF(X5=0,0,($G$5/$X$5)*100000)</f>
        <v>0</v>
      </c>
      <c r="Z5" s="141">
        <f>' B_Populations'!N36</f>
        <v>0</v>
      </c>
      <c r="AA5" s="141">
        <f>IF(Z5=0,0,($I$5/$Z$5)*100000)</f>
        <v>0</v>
      </c>
      <c r="AB5" s="141">
        <f>' B_Populations'!P36</f>
        <v>0</v>
      </c>
      <c r="AC5" s="141">
        <f>IF(AB5=0,0,($J$5/$AB$5)*100000)</f>
        <v>0</v>
      </c>
      <c r="AD5" s="141">
        <f>' B_Populations'!R36</f>
        <v>0</v>
      </c>
      <c r="AE5" s="141">
        <f>IF(AD5=0,0,($K$5/$AD$5)*100000)</f>
        <v>0</v>
      </c>
      <c r="AF5" s="141">
        <f>' B_Populations'!T36</f>
        <v>0</v>
      </c>
      <c r="AG5" s="67">
        <f>IF(AF5=0,0,($L$5/$AF$5)*100000)</f>
        <v>0</v>
      </c>
      <c r="AH5" s="65"/>
      <c r="AI5" s="68">
        <v>15192</v>
      </c>
      <c r="AJ5" s="69">
        <v>5.5316999999999998E-2</v>
      </c>
      <c r="AK5" s="65"/>
      <c r="AL5" s="72" t="str">
        <f>' B_Populations'!$A$10</f>
        <v>15-24</v>
      </c>
      <c r="AM5" s="142">
        <f>O5*AJ5</f>
        <v>0</v>
      </c>
      <c r="AN5" s="143">
        <f>Q5*AJ5</f>
        <v>0</v>
      </c>
      <c r="AO5" s="143">
        <f>S5*AJ5</f>
        <v>0</v>
      </c>
      <c r="AP5" s="144">
        <f>U5*AJ5</f>
        <v>0</v>
      </c>
      <c r="AQ5" s="144">
        <f>W5*AJ5</f>
        <v>0</v>
      </c>
      <c r="AR5" s="144">
        <f>Y5*AJ5</f>
        <v>0</v>
      </c>
      <c r="AS5" s="144">
        <f>AA5*AJ5</f>
        <v>0</v>
      </c>
      <c r="AT5" s="144">
        <f>AC5*AJ5</f>
        <v>0</v>
      </c>
      <c r="AU5" s="144">
        <f>AE5*AJ5</f>
        <v>0</v>
      </c>
      <c r="AV5" s="145">
        <f>AG5*AJ5</f>
        <v>0</v>
      </c>
    </row>
    <row r="6" spans="1:48" ht="15.75" x14ac:dyDescent="0.25">
      <c r="A6" s="242"/>
      <c r="B6" s="64" t="str">
        <f>' B_Populations'!$A$11</f>
        <v>25-44</v>
      </c>
      <c r="C6" s="146"/>
      <c r="D6" s="147"/>
      <c r="E6" s="148"/>
      <c r="F6" s="149"/>
      <c r="G6" s="149"/>
      <c r="H6" s="149"/>
      <c r="I6" s="149"/>
      <c r="J6" s="150"/>
      <c r="K6" s="150"/>
      <c r="L6" s="151"/>
      <c r="M6" s="65"/>
      <c r="N6" s="66">
        <f>' B_Populations'!B37</f>
        <v>0</v>
      </c>
      <c r="O6" s="141">
        <f>IF(N6=0,0,($C$6/$N$6)*100000)</f>
        <v>0</v>
      </c>
      <c r="P6" s="141">
        <f>' B_Populations'!D37</f>
        <v>0</v>
      </c>
      <c r="Q6" s="141">
        <f>IF(P6=0,0,($D$6/$P$6)*100000)</f>
        <v>0</v>
      </c>
      <c r="R6" s="141">
        <f>' B_Populations'!F37</f>
        <v>0</v>
      </c>
      <c r="S6" s="141">
        <f>IF(R6=0,0,($E$6/$R$6)*100000)</f>
        <v>0</v>
      </c>
      <c r="T6" s="141">
        <f>' B_Populations'!H37</f>
        <v>0</v>
      </c>
      <c r="U6" s="141">
        <f>IF(T6=0,0,($F$6/$T$6)*100000)</f>
        <v>0</v>
      </c>
      <c r="V6" s="141">
        <f>' B_Populations'!J37</f>
        <v>0</v>
      </c>
      <c r="W6" s="141">
        <f>IF(V6=0,0,($G$6/$V$6)*100000)</f>
        <v>0</v>
      </c>
      <c r="X6" s="141">
        <f>' B_Populations'!L37</f>
        <v>0</v>
      </c>
      <c r="Y6" s="141">
        <f>IF(X6=0,0,($G$6/$X$6)*100000)</f>
        <v>0</v>
      </c>
      <c r="Z6" s="141">
        <f>' B_Populations'!N37</f>
        <v>0</v>
      </c>
      <c r="AA6" s="141">
        <f>IF(Z6=0,0,($I$6/$Z$6)*100000)</f>
        <v>0</v>
      </c>
      <c r="AB6" s="141">
        <f>' B_Populations'!P37</f>
        <v>0</v>
      </c>
      <c r="AC6" s="141">
        <f>IF(AB6=0,0,($J$6/$AB$6)*100000)</f>
        <v>0</v>
      </c>
      <c r="AD6" s="141">
        <f>' B_Populations'!R37</f>
        <v>0</v>
      </c>
      <c r="AE6" s="141">
        <f>IF(AD6=0,0,($K$6/$AD$6)*100000)</f>
        <v>0</v>
      </c>
      <c r="AF6" s="141">
        <f>' B_Populations'!T37</f>
        <v>0</v>
      </c>
      <c r="AG6" s="67">
        <f>IF(AF6=0,0,($L$6/$AF$6)*100000)</f>
        <v>0</v>
      </c>
      <c r="AH6" s="65"/>
      <c r="AI6" s="68">
        <v>19920</v>
      </c>
      <c r="AJ6" s="69">
        <v>7.2533E-2</v>
      </c>
      <c r="AK6" s="65"/>
      <c r="AL6" s="70" t="str">
        <f>' B_Populations'!$A$11</f>
        <v>25-44</v>
      </c>
      <c r="AM6" s="142">
        <f>O6*AJ6</f>
        <v>0</v>
      </c>
      <c r="AN6" s="143">
        <f>Q6*AJ6</f>
        <v>0</v>
      </c>
      <c r="AO6" s="143">
        <f>S6*AJ6</f>
        <v>0</v>
      </c>
      <c r="AP6" s="144">
        <f>U6*AJ6</f>
        <v>0</v>
      </c>
      <c r="AQ6" s="144">
        <f>W6*AJ6</f>
        <v>0</v>
      </c>
      <c r="AR6" s="144">
        <f>Y6*AJ6</f>
        <v>0</v>
      </c>
      <c r="AS6" s="144">
        <f>AA6*AJ6</f>
        <v>0</v>
      </c>
      <c r="AT6" s="144">
        <f>AC6*AJ6</f>
        <v>0</v>
      </c>
      <c r="AU6" s="144">
        <f>AE6*AJ6</f>
        <v>0</v>
      </c>
      <c r="AV6" s="145">
        <f>AG6*AJ6</f>
        <v>0</v>
      </c>
    </row>
    <row r="7" spans="1:48" ht="15.75" x14ac:dyDescent="0.25">
      <c r="A7" s="242"/>
      <c r="B7" s="64" t="str">
        <f>' B_Populations'!$A$12</f>
        <v>45-64</v>
      </c>
      <c r="C7" s="146"/>
      <c r="D7" s="147"/>
      <c r="E7" s="148"/>
      <c r="F7" s="149"/>
      <c r="G7" s="149"/>
      <c r="H7" s="149"/>
      <c r="I7" s="149"/>
      <c r="J7" s="150"/>
      <c r="K7" s="150"/>
      <c r="L7" s="151"/>
      <c r="M7" s="65"/>
      <c r="N7" s="66">
        <f>' B_Populations'!B38</f>
        <v>0</v>
      </c>
      <c r="O7" s="141">
        <f>IF(N7=0,0,($C$7/$N$7)*100000)</f>
        <v>0</v>
      </c>
      <c r="P7" s="141">
        <f>' B_Populations'!D38</f>
        <v>0</v>
      </c>
      <c r="Q7" s="141">
        <f>IF(P7=0,0,($D$7/$P$7)*100000)</f>
        <v>0</v>
      </c>
      <c r="R7" s="141">
        <f>' B_Populations'!F38</f>
        <v>0</v>
      </c>
      <c r="S7" s="141">
        <f>IF(R7=0,0,($E$7/$R$7)*100000)</f>
        <v>0</v>
      </c>
      <c r="T7" s="141">
        <f>' B_Populations'!H38</f>
        <v>0</v>
      </c>
      <c r="U7" s="141">
        <f>IF(T7=0,0,($F$7/$T$7)*100000)</f>
        <v>0</v>
      </c>
      <c r="V7" s="141">
        <f>' B_Populations'!J38</f>
        <v>0</v>
      </c>
      <c r="W7" s="141">
        <f>IF(V7=0,0,($G$7/$V$7)*100000)</f>
        <v>0</v>
      </c>
      <c r="X7" s="141">
        <f>' B_Populations'!L38</f>
        <v>0</v>
      </c>
      <c r="Y7" s="141">
        <f>IF(X7=0,0,($G$7/$X$7)*100000)</f>
        <v>0</v>
      </c>
      <c r="Z7" s="141">
        <f>' B_Populations'!N38</f>
        <v>0</v>
      </c>
      <c r="AA7" s="141">
        <f>IF(Z7=0,0,($I$7/$Z$7)*100000)</f>
        <v>0</v>
      </c>
      <c r="AB7" s="141">
        <f>' B_Populations'!P38</f>
        <v>0</v>
      </c>
      <c r="AC7" s="141">
        <f>IF(AB7=0,0,($J$7/$AB$7)*100000)</f>
        <v>0</v>
      </c>
      <c r="AD7" s="141">
        <f>' B_Populations'!R38</f>
        <v>0</v>
      </c>
      <c r="AE7" s="141">
        <f>IF(AD7=0,0,($K$7/$AD$7)*100000)</f>
        <v>0</v>
      </c>
      <c r="AF7" s="141">
        <f>' B_Populations'!T38</f>
        <v>0</v>
      </c>
      <c r="AG7" s="67">
        <f>IF(AF7=0,0,($L$7/$AF$7)*100000)</f>
        <v>0</v>
      </c>
      <c r="AH7" s="65"/>
      <c r="AI7" s="68">
        <v>20057</v>
      </c>
      <c r="AJ7" s="69">
        <v>7.3032E-2</v>
      </c>
      <c r="AK7" s="65"/>
      <c r="AL7" s="70" t="str">
        <f>' B_Populations'!$A$12</f>
        <v>45-64</v>
      </c>
      <c r="AM7" s="142">
        <f>O7*AJ7</f>
        <v>0</v>
      </c>
      <c r="AN7" s="143">
        <f>Q7*AJ7</f>
        <v>0</v>
      </c>
      <c r="AO7" s="143">
        <f>S7*AJ7</f>
        <v>0</v>
      </c>
      <c r="AP7" s="144">
        <f>U7*AJ7</f>
        <v>0</v>
      </c>
      <c r="AQ7" s="144">
        <f>W7*AJ7</f>
        <v>0</v>
      </c>
      <c r="AR7" s="144">
        <f>Y7*AJ7</f>
        <v>0</v>
      </c>
      <c r="AS7" s="144">
        <f>AA7*AJ7</f>
        <v>0</v>
      </c>
      <c r="AT7" s="144">
        <f>AC7*AJ7</f>
        <v>0</v>
      </c>
      <c r="AU7" s="144">
        <f>AE7*AJ7</f>
        <v>0</v>
      </c>
      <c r="AV7" s="145">
        <f>AG7*AJ7</f>
        <v>0</v>
      </c>
    </row>
    <row r="8" spans="1:48" ht="15.75" x14ac:dyDescent="0.25">
      <c r="A8" s="242"/>
      <c r="B8" s="64" t="str">
        <f>' B_Populations'!$A$13</f>
        <v>65+</v>
      </c>
      <c r="C8" s="146"/>
      <c r="D8" s="147"/>
      <c r="E8" s="148"/>
      <c r="F8" s="149"/>
      <c r="G8" s="149"/>
      <c r="H8" s="149"/>
      <c r="I8" s="149"/>
      <c r="J8" s="150"/>
      <c r="K8" s="150"/>
      <c r="L8" s="151"/>
      <c r="M8" s="65"/>
      <c r="N8" s="66">
        <f>' B_Populations'!B39</f>
        <v>0</v>
      </c>
      <c r="O8" s="141">
        <f>IF(N8=0,0,($C$8/$N$8)*100000)</f>
        <v>0</v>
      </c>
      <c r="P8" s="141">
        <f>' B_Populations'!D39</f>
        <v>0</v>
      </c>
      <c r="Q8" s="141">
        <f>IF(P8=0,0,($D$8/$P$8)*100000)</f>
        <v>0</v>
      </c>
      <c r="R8" s="141">
        <f>' B_Populations'!F39</f>
        <v>0</v>
      </c>
      <c r="S8" s="141">
        <f>IF(R8=0,0,($E$8/$R$8)*100000)</f>
        <v>0</v>
      </c>
      <c r="T8" s="141">
        <f>' B_Populations'!H39</f>
        <v>0</v>
      </c>
      <c r="U8" s="141">
        <f>IF(T8=0,0,($F$8/$T$8)*100000)</f>
        <v>0</v>
      </c>
      <c r="V8" s="141">
        <f>' B_Populations'!J39</f>
        <v>0</v>
      </c>
      <c r="W8" s="141">
        <f>IF(V8=0,0,($G$8/$V$8)*100000)</f>
        <v>0</v>
      </c>
      <c r="X8" s="141">
        <f>' B_Populations'!L39</f>
        <v>0</v>
      </c>
      <c r="Y8" s="141">
        <f>IF(X8=0,0,($G$8/$X$8)*100000)</f>
        <v>0</v>
      </c>
      <c r="Z8" s="141">
        <f>' B_Populations'!N39</f>
        <v>0</v>
      </c>
      <c r="AA8" s="141">
        <f>IF(Z8=0,0,($I$8/$Z$8)*100000)</f>
        <v>0</v>
      </c>
      <c r="AB8" s="141">
        <f>' B_Populations'!P39</f>
        <v>0</v>
      </c>
      <c r="AC8" s="141">
        <f>IF(AB8=0,0,($J$8/$AB$8)*100000)</f>
        <v>0</v>
      </c>
      <c r="AD8" s="141">
        <f>' B_Populations'!R39</f>
        <v>0</v>
      </c>
      <c r="AE8" s="141">
        <f>IF(AD8=0,0,($K$8/$AD$8)*100000)</f>
        <v>0</v>
      </c>
      <c r="AF8" s="141">
        <f>' B_Populations'!T39</f>
        <v>0</v>
      </c>
      <c r="AG8" s="67">
        <f>IF(AF8=0,0,($L$8/$AF$8)*100000)</f>
        <v>0</v>
      </c>
      <c r="AH8" s="65"/>
      <c r="AI8" s="68">
        <v>19820</v>
      </c>
      <c r="AJ8" s="69">
        <v>7.2168999999999997E-2</v>
      </c>
      <c r="AK8" s="65"/>
      <c r="AL8" s="70" t="str">
        <f>' B_Populations'!$A$13</f>
        <v>65+</v>
      </c>
      <c r="AM8" s="142">
        <f>O8*AJ8</f>
        <v>0</v>
      </c>
      <c r="AN8" s="143">
        <f>Q8*AJ8</f>
        <v>0</v>
      </c>
      <c r="AO8" s="143">
        <f>S8*AJ8</f>
        <v>0</v>
      </c>
      <c r="AP8" s="144">
        <f>U8*AJ8</f>
        <v>0</v>
      </c>
      <c r="AQ8" s="144">
        <f>W8*AJ8</f>
        <v>0</v>
      </c>
      <c r="AR8" s="144">
        <f>Y8*AJ8</f>
        <v>0</v>
      </c>
      <c r="AS8" s="144">
        <f>AA8*AJ8</f>
        <v>0</v>
      </c>
      <c r="AT8" s="144">
        <f>AC8*AJ8</f>
        <v>0</v>
      </c>
      <c r="AU8" s="144">
        <f>AE8*AJ8</f>
        <v>0</v>
      </c>
      <c r="AV8" s="145">
        <f>AG8*AJ8</f>
        <v>0</v>
      </c>
    </row>
    <row r="9" spans="1:48" ht="15.75" x14ac:dyDescent="0.25">
      <c r="A9" s="242"/>
      <c r="B9" s="51" t="s">
        <v>50</v>
      </c>
      <c r="C9" s="152">
        <f t="shared" ref="C9:L9" si="0">SUM(C4:C8)</f>
        <v>0</v>
      </c>
      <c r="D9" s="152">
        <f t="shared" si="0"/>
        <v>0</v>
      </c>
      <c r="E9" s="152">
        <f t="shared" si="0"/>
        <v>0</v>
      </c>
      <c r="F9" s="152">
        <f t="shared" si="0"/>
        <v>0</v>
      </c>
      <c r="G9" s="152">
        <f t="shared" si="0"/>
        <v>0</v>
      </c>
      <c r="H9" s="152">
        <f t="shared" si="0"/>
        <v>0</v>
      </c>
      <c r="I9" s="152">
        <f t="shared" si="0"/>
        <v>0</v>
      </c>
      <c r="J9" s="152">
        <f t="shared" si="0"/>
        <v>0</v>
      </c>
      <c r="K9" s="152">
        <f t="shared" si="0"/>
        <v>0</v>
      </c>
      <c r="L9" s="73">
        <f t="shared" si="0"/>
        <v>0</v>
      </c>
      <c r="N9" s="74">
        <f t="shared" ref="N9:AG9" si="1">SUM(N4:N8)</f>
        <v>0</v>
      </c>
      <c r="O9" s="153">
        <f t="shared" si="1"/>
        <v>0</v>
      </c>
      <c r="P9" s="153">
        <f t="shared" si="1"/>
        <v>0</v>
      </c>
      <c r="Q9" s="153">
        <f t="shared" si="1"/>
        <v>0</v>
      </c>
      <c r="R9" s="153">
        <f t="shared" si="1"/>
        <v>0</v>
      </c>
      <c r="S9" s="153">
        <f t="shared" si="1"/>
        <v>0</v>
      </c>
      <c r="T9" s="153">
        <f t="shared" si="1"/>
        <v>0</v>
      </c>
      <c r="U9" s="153">
        <f t="shared" si="1"/>
        <v>0</v>
      </c>
      <c r="V9" s="153">
        <f t="shared" si="1"/>
        <v>0</v>
      </c>
      <c r="W9" s="153">
        <f t="shared" si="1"/>
        <v>0</v>
      </c>
      <c r="X9" s="153">
        <f t="shared" si="1"/>
        <v>0</v>
      </c>
      <c r="Y9" s="153">
        <f t="shared" si="1"/>
        <v>0</v>
      </c>
      <c r="Z9" s="153">
        <f t="shared" si="1"/>
        <v>0</v>
      </c>
      <c r="AA9" s="153">
        <f t="shared" si="1"/>
        <v>0</v>
      </c>
      <c r="AB9" s="153">
        <f t="shared" si="1"/>
        <v>0</v>
      </c>
      <c r="AC9" s="153">
        <f t="shared" si="1"/>
        <v>0</v>
      </c>
      <c r="AD9" s="153">
        <f t="shared" si="1"/>
        <v>0</v>
      </c>
      <c r="AE9" s="153">
        <f t="shared" si="1"/>
        <v>0</v>
      </c>
      <c r="AF9" s="153">
        <f t="shared" si="1"/>
        <v>0</v>
      </c>
      <c r="AG9" s="84">
        <f t="shared" si="1"/>
        <v>0</v>
      </c>
      <c r="AI9" s="75">
        <f>SUM(AI4:AI8)</f>
        <v>78784</v>
      </c>
      <c r="AJ9" s="76"/>
      <c r="AL9" s="77" t="s">
        <v>50</v>
      </c>
      <c r="AM9" s="154">
        <f t="shared" ref="AM9:AV9" si="2">SUM(AM4:AM8)</f>
        <v>0</v>
      </c>
      <c r="AN9" s="155">
        <f t="shared" si="2"/>
        <v>0</v>
      </c>
      <c r="AO9" s="156">
        <f t="shared" si="2"/>
        <v>0</v>
      </c>
      <c r="AP9" s="157">
        <f t="shared" si="2"/>
        <v>0</v>
      </c>
      <c r="AQ9" s="158">
        <f t="shared" si="2"/>
        <v>0</v>
      </c>
      <c r="AR9" s="158">
        <f t="shared" si="2"/>
        <v>0</v>
      </c>
      <c r="AS9" s="158">
        <f t="shared" si="2"/>
        <v>0</v>
      </c>
      <c r="AT9" s="158">
        <f t="shared" si="2"/>
        <v>0</v>
      </c>
      <c r="AU9" s="158">
        <f t="shared" si="2"/>
        <v>0</v>
      </c>
      <c r="AV9" s="159">
        <f t="shared" si="2"/>
        <v>0</v>
      </c>
    </row>
    <row r="10" spans="1:48" x14ac:dyDescent="0.3">
      <c r="B10" s="78"/>
      <c r="C10" s="48"/>
      <c r="D10" s="48"/>
      <c r="E10" s="48"/>
      <c r="F10" s="48"/>
      <c r="G10" s="48"/>
      <c r="H10" s="48"/>
      <c r="I10" s="48"/>
      <c r="J10" s="48"/>
      <c r="K10" s="48"/>
      <c r="L10" s="79"/>
      <c r="N10" s="52"/>
      <c r="O10" s="125"/>
      <c r="P10" s="125"/>
      <c r="Q10" s="125"/>
      <c r="R10" s="125"/>
      <c r="S10" s="125"/>
      <c r="T10" s="125"/>
      <c r="U10" s="125"/>
      <c r="V10" s="125"/>
      <c r="W10" s="125"/>
      <c r="X10" s="125"/>
      <c r="Y10" s="125"/>
      <c r="Z10" s="125"/>
      <c r="AA10" s="125"/>
      <c r="AB10" s="125"/>
      <c r="AC10" s="125"/>
      <c r="AD10" s="125"/>
      <c r="AE10" s="125"/>
      <c r="AF10" s="125"/>
      <c r="AG10" s="53"/>
      <c r="AI10" s="54"/>
      <c r="AJ10" s="55"/>
      <c r="AL10" s="56"/>
      <c r="AM10" s="48"/>
      <c r="AN10" s="48"/>
      <c r="AO10" s="48"/>
      <c r="AP10" s="48"/>
      <c r="AQ10" s="48"/>
      <c r="AR10" s="48"/>
      <c r="AS10" s="48"/>
      <c r="AT10" s="48"/>
      <c r="AU10" s="48"/>
      <c r="AV10" s="126"/>
    </row>
    <row r="11" spans="1:48" x14ac:dyDescent="0.3">
      <c r="B11" s="80"/>
      <c r="C11" s="160"/>
      <c r="D11" s="161" t="s">
        <v>105</v>
      </c>
      <c r="E11" s="161"/>
      <c r="F11" s="162" t="s">
        <v>43</v>
      </c>
      <c r="G11" s="162"/>
      <c r="H11" s="162"/>
      <c r="I11" s="162"/>
      <c r="J11" s="162"/>
      <c r="K11" s="162"/>
      <c r="L11" s="163"/>
      <c r="N11" s="52"/>
      <c r="O11" s="125"/>
      <c r="P11" s="125"/>
      <c r="Q11" s="125"/>
      <c r="R11" s="125"/>
      <c r="S11" s="125"/>
      <c r="T11" s="125"/>
      <c r="U11" s="125"/>
      <c r="V11" s="125"/>
      <c r="W11" s="125"/>
      <c r="X11" s="125"/>
      <c r="Y11" s="125"/>
      <c r="Z11" s="125"/>
      <c r="AA11" s="125"/>
      <c r="AB11" s="125"/>
      <c r="AC11" s="125"/>
      <c r="AD11" s="125"/>
      <c r="AE11" s="125"/>
      <c r="AF11" s="125"/>
      <c r="AG11" s="53"/>
      <c r="AI11" s="54"/>
      <c r="AJ11" s="55"/>
      <c r="AL11" s="56"/>
      <c r="AM11" s="48" t="s">
        <v>44</v>
      </c>
      <c r="AN11" s="48"/>
      <c r="AO11" s="48"/>
      <c r="AP11" s="48"/>
      <c r="AQ11" s="48"/>
      <c r="AR11" s="48"/>
      <c r="AS11" s="48"/>
      <c r="AT11" s="48"/>
      <c r="AU11" s="48"/>
      <c r="AV11" s="126"/>
    </row>
    <row r="12" spans="1:48" ht="47.25" x14ac:dyDescent="0.25">
      <c r="A12" s="243" t="s">
        <v>53</v>
      </c>
      <c r="B12" s="57" t="s">
        <v>32</v>
      </c>
      <c r="C12" s="127" t="s">
        <v>45</v>
      </c>
      <c r="D12" s="128" t="s">
        <v>96</v>
      </c>
      <c r="E12" s="128" t="s">
        <v>100</v>
      </c>
      <c r="F12" s="129" t="str">
        <f>' B_Populations'!$H$8</f>
        <v>White-Not Hispanic</v>
      </c>
      <c r="G12" s="129" t="str">
        <f>' B_Populations'!$J$8</f>
        <v>Hispanic</v>
      </c>
      <c r="H12" s="129" t="str">
        <f>' B_Populations'!$L$8</f>
        <v>Black-Not Hispanic</v>
      </c>
      <c r="I12" s="129" t="str">
        <f>' B_Populations'!$N$8</f>
        <v>Asian</v>
      </c>
      <c r="J12" s="129" t="str">
        <f>' B_Populations'!$P$8</f>
        <v>American Indian/Alaska Native</v>
      </c>
      <c r="K12" s="129" t="str">
        <f>' B_Populations'!$R$8</f>
        <v>Other</v>
      </c>
      <c r="L12" s="130" t="str">
        <f>' B_Populations'!$T$8</f>
        <v>Other</v>
      </c>
      <c r="M12" s="58"/>
      <c r="N12" s="59" t="s">
        <v>46</v>
      </c>
      <c r="O12" s="131" t="s">
        <v>47</v>
      </c>
      <c r="P12" s="131" t="s">
        <v>95</v>
      </c>
      <c r="Q12" s="131" t="s">
        <v>47</v>
      </c>
      <c r="R12" s="131" t="s">
        <v>99</v>
      </c>
      <c r="S12" s="131" t="s">
        <v>47</v>
      </c>
      <c r="T12" s="131" t="str">
        <f>' B_Populations'!$H$8</f>
        <v>White-Not Hispanic</v>
      </c>
      <c r="U12" s="131" t="s">
        <v>47</v>
      </c>
      <c r="V12" s="131" t="str">
        <f>' B_Populations'!$J$8</f>
        <v>Hispanic</v>
      </c>
      <c r="W12" s="131" t="s">
        <v>47</v>
      </c>
      <c r="X12" s="131" t="str">
        <f>' B_Populations'!$L$8</f>
        <v>Black-Not Hispanic</v>
      </c>
      <c r="Y12" s="131" t="s">
        <v>47</v>
      </c>
      <c r="Z12" s="131" t="str">
        <f>' B_Populations'!$N$8</f>
        <v>Asian</v>
      </c>
      <c r="AA12" s="131" t="s">
        <v>47</v>
      </c>
      <c r="AB12" s="131" t="str">
        <f>' B_Populations'!$P$8</f>
        <v>American Indian/Alaska Native</v>
      </c>
      <c r="AC12" s="131" t="s">
        <v>47</v>
      </c>
      <c r="AD12" s="131" t="str">
        <f>' B_Populations'!$R$8</f>
        <v>Other</v>
      </c>
      <c r="AE12" s="131" t="s">
        <v>47</v>
      </c>
      <c r="AF12" s="131" t="str">
        <f>' B_Populations'!$T$8</f>
        <v>Other</v>
      </c>
      <c r="AG12" s="60" t="s">
        <v>47</v>
      </c>
      <c r="AH12" s="58"/>
      <c r="AI12" s="81" t="s">
        <v>48</v>
      </c>
      <c r="AJ12" s="82" t="s">
        <v>49</v>
      </c>
      <c r="AL12" s="63" t="s">
        <v>32</v>
      </c>
      <c r="AM12" s="132" t="s">
        <v>33</v>
      </c>
      <c r="AN12" s="133" t="s">
        <v>92</v>
      </c>
      <c r="AO12" s="133" t="s">
        <v>93</v>
      </c>
      <c r="AP12" s="129" t="str">
        <f>' B_Populations'!$H$8</f>
        <v>White-Not Hispanic</v>
      </c>
      <c r="AQ12" s="129" t="str">
        <f>' B_Populations'!$J$8</f>
        <v>Hispanic</v>
      </c>
      <c r="AR12" s="129" t="str">
        <f>' B_Populations'!$L$8</f>
        <v>Black-Not Hispanic</v>
      </c>
      <c r="AS12" s="129" t="str">
        <f>' B_Populations'!$N$8</f>
        <v>Asian</v>
      </c>
      <c r="AT12" s="129" t="str">
        <f>' B_Populations'!$P$8</f>
        <v>American Indian/Alaska Native</v>
      </c>
      <c r="AU12" s="129" t="str">
        <f>' B_Populations'!$R$8</f>
        <v>Other</v>
      </c>
      <c r="AV12" s="134" t="str">
        <f>' B_Populations'!$T$8</f>
        <v>Other</v>
      </c>
    </row>
    <row r="13" spans="1:48" ht="15.75" x14ac:dyDescent="0.25">
      <c r="A13" s="243"/>
      <c r="B13" s="64" t="str">
        <f>' B_Populations'!$A$9</f>
        <v>0-14</v>
      </c>
      <c r="C13" s="135"/>
      <c r="D13" s="136"/>
      <c r="E13" s="137"/>
      <c r="F13" s="138"/>
      <c r="G13" s="138"/>
      <c r="H13" s="138"/>
      <c r="I13" s="138"/>
      <c r="J13" s="139"/>
      <c r="K13" s="139"/>
      <c r="L13" s="140"/>
      <c r="M13" s="65"/>
      <c r="N13" s="66">
        <f>' B_Populations'!B35</f>
        <v>0</v>
      </c>
      <c r="O13" s="141">
        <f>IF(N13=0,0,($C$13/$N$13)*100000)</f>
        <v>0</v>
      </c>
      <c r="P13" s="141">
        <f>' B_Populations'!D35</f>
        <v>0</v>
      </c>
      <c r="Q13" s="141">
        <f>IF(P13=0,0,($D$13/$P$13)*100000)</f>
        <v>0</v>
      </c>
      <c r="R13" s="141">
        <f>' B_Populations'!F35</f>
        <v>0</v>
      </c>
      <c r="S13" s="141">
        <f>IF(R13=0,0,($E$13/$R$13)*100000)</f>
        <v>0</v>
      </c>
      <c r="T13" s="141">
        <f>' B_Populations'!H35</f>
        <v>0</v>
      </c>
      <c r="U13" s="141">
        <f>IF(T13=0,0,($F$13/$T$13)*100000)</f>
        <v>0</v>
      </c>
      <c r="V13" s="141">
        <f>' B_Populations'!J35</f>
        <v>0</v>
      </c>
      <c r="W13" s="141">
        <f>IF(V13=0,0,($G$13/$V$13)*100000)</f>
        <v>0</v>
      </c>
      <c r="X13" s="141">
        <f>' B_Populations'!L35</f>
        <v>0</v>
      </c>
      <c r="Y13" s="141">
        <f>IF(X13=0,0,($H$13/$X$13)*100000)</f>
        <v>0</v>
      </c>
      <c r="Z13" s="141">
        <f>' B_Populations'!N35</f>
        <v>0</v>
      </c>
      <c r="AA13" s="141">
        <f>IF(Z13=0,0,($I$13/$Z$13)*100000)</f>
        <v>0</v>
      </c>
      <c r="AB13" s="141">
        <f>' B_Populations'!P35</f>
        <v>0</v>
      </c>
      <c r="AC13" s="141">
        <f>IF(AB13=0,0,($J$13/$AB$13)*100000)</f>
        <v>0</v>
      </c>
      <c r="AD13" s="141">
        <f>' B_Populations'!R35</f>
        <v>0</v>
      </c>
      <c r="AE13" s="141">
        <f>IF(AD13=0,0,($K$13/$AD$13)*100000)</f>
        <v>0</v>
      </c>
      <c r="AF13" s="141">
        <f>' B_Populations'!T35</f>
        <v>0</v>
      </c>
      <c r="AG13" s="67">
        <f>IF(AF13=0,0,($L$13/$AF$13)*100000)</f>
        <v>0</v>
      </c>
      <c r="AH13" s="65"/>
      <c r="AI13" s="68">
        <v>3795</v>
      </c>
      <c r="AJ13" s="69">
        <v>1.3818E-2</v>
      </c>
      <c r="AL13" s="70" t="str">
        <f>' B_Populations'!$A$9</f>
        <v>0-14</v>
      </c>
      <c r="AM13" s="142">
        <f>O13*AJ13</f>
        <v>0</v>
      </c>
      <c r="AN13" s="143">
        <f>Q13*AJ13</f>
        <v>0</v>
      </c>
      <c r="AO13" s="143">
        <f>S13*AJ13</f>
        <v>0</v>
      </c>
      <c r="AP13" s="144">
        <f>U13*AJ13</f>
        <v>0</v>
      </c>
      <c r="AQ13" s="144">
        <f>W13*AJ13</f>
        <v>0</v>
      </c>
      <c r="AR13" s="144">
        <f>Y13*AJ13</f>
        <v>0</v>
      </c>
      <c r="AS13" s="144">
        <f>AA13*AJ13</f>
        <v>0</v>
      </c>
      <c r="AT13" s="144">
        <f>AC13*AJ13</f>
        <v>0</v>
      </c>
      <c r="AU13" s="144">
        <f>AE13*AJ13</f>
        <v>0</v>
      </c>
      <c r="AV13" s="145">
        <f>AG13*AJ13</f>
        <v>0</v>
      </c>
    </row>
    <row r="14" spans="1:48" ht="15.75" x14ac:dyDescent="0.25">
      <c r="A14" s="243"/>
      <c r="B14" s="71" t="str">
        <f>' B_Populations'!$A$10</f>
        <v>15-24</v>
      </c>
      <c r="C14" s="146"/>
      <c r="D14" s="147"/>
      <c r="E14" s="148"/>
      <c r="F14" s="149"/>
      <c r="G14" s="149"/>
      <c r="H14" s="149"/>
      <c r="I14" s="149"/>
      <c r="J14" s="150"/>
      <c r="K14" s="150"/>
      <c r="L14" s="151"/>
      <c r="M14" s="65"/>
      <c r="N14" s="66">
        <f>' B_Populations'!B36</f>
        <v>0</v>
      </c>
      <c r="O14" s="141">
        <f>IF(N14=0,0,($C$14/$N$14)*100000)</f>
        <v>0</v>
      </c>
      <c r="P14" s="141">
        <f>' B_Populations'!D36</f>
        <v>0</v>
      </c>
      <c r="Q14" s="141">
        <f>IF(P14=0,0,($D$14/$P$14)*100000)</f>
        <v>0</v>
      </c>
      <c r="R14" s="141">
        <f>' B_Populations'!F36</f>
        <v>0</v>
      </c>
      <c r="S14" s="141">
        <f>IF(R14=0,0,($E$14/$R$14)*100000)</f>
        <v>0</v>
      </c>
      <c r="T14" s="141">
        <f>' B_Populations'!H36</f>
        <v>0</v>
      </c>
      <c r="U14" s="141">
        <f>IF(T14=0,0,($F$14/$T$14)*100000)</f>
        <v>0</v>
      </c>
      <c r="V14" s="141">
        <f>' B_Populations'!J36</f>
        <v>0</v>
      </c>
      <c r="W14" s="141">
        <f>IF(V14=0,0,($G$14/$V$14)*100000)</f>
        <v>0</v>
      </c>
      <c r="X14" s="141">
        <f>' B_Populations'!L36</f>
        <v>0</v>
      </c>
      <c r="Y14" s="141">
        <f>IF(X14=0,0,($H$14/$X$14)*100000)</f>
        <v>0</v>
      </c>
      <c r="Z14" s="141">
        <f>' B_Populations'!N36</f>
        <v>0</v>
      </c>
      <c r="AA14" s="141">
        <f>IF(Z14=0,0,($I$14/$Z$14)*100000)</f>
        <v>0</v>
      </c>
      <c r="AB14" s="141">
        <f>' B_Populations'!P36</f>
        <v>0</v>
      </c>
      <c r="AC14" s="141">
        <f>IF(AB14=0,0,($J$14/$AB$14)*100000)</f>
        <v>0</v>
      </c>
      <c r="AD14" s="141">
        <f>' B_Populations'!R36</f>
        <v>0</v>
      </c>
      <c r="AE14" s="141">
        <f>IF(AD14=0,0,($K$14/$AD$14)*100000)</f>
        <v>0</v>
      </c>
      <c r="AF14" s="141">
        <f>' B_Populations'!T36</f>
        <v>0</v>
      </c>
      <c r="AG14" s="67">
        <f>IF(AF14=0,0,($L$14/$AF$14)*100000)</f>
        <v>0</v>
      </c>
      <c r="AH14" s="65"/>
      <c r="AI14" s="68">
        <v>15192</v>
      </c>
      <c r="AJ14" s="69">
        <v>5.5316999999999998E-2</v>
      </c>
      <c r="AL14" s="72" t="str">
        <f>' B_Populations'!$A$10</f>
        <v>15-24</v>
      </c>
      <c r="AM14" s="142">
        <f>O14*AJ14</f>
        <v>0</v>
      </c>
      <c r="AN14" s="143">
        <f>Q14*AJ14</f>
        <v>0</v>
      </c>
      <c r="AO14" s="143">
        <f>S14*AJ14</f>
        <v>0</v>
      </c>
      <c r="AP14" s="144">
        <f>U14*AJ14</f>
        <v>0</v>
      </c>
      <c r="AQ14" s="144">
        <f>W14*AJ14</f>
        <v>0</v>
      </c>
      <c r="AR14" s="144">
        <f>Y14*AJ14</f>
        <v>0</v>
      </c>
      <c r="AS14" s="144">
        <f>AA14*AJ14</f>
        <v>0</v>
      </c>
      <c r="AT14" s="144">
        <f>AC14*AJ14</f>
        <v>0</v>
      </c>
      <c r="AU14" s="144">
        <f>AE14*AJ14</f>
        <v>0</v>
      </c>
      <c r="AV14" s="145">
        <f>AG14*AJ14</f>
        <v>0</v>
      </c>
    </row>
    <row r="15" spans="1:48" ht="15.75" x14ac:dyDescent="0.25">
      <c r="A15" s="243"/>
      <c r="B15" s="64" t="str">
        <f>' B_Populations'!$A$11</f>
        <v>25-44</v>
      </c>
      <c r="C15" s="146"/>
      <c r="D15" s="147"/>
      <c r="E15" s="148"/>
      <c r="F15" s="149"/>
      <c r="G15" s="149"/>
      <c r="H15" s="149"/>
      <c r="I15" s="149"/>
      <c r="J15" s="150"/>
      <c r="K15" s="150"/>
      <c r="L15" s="151"/>
      <c r="M15" s="65"/>
      <c r="N15" s="66">
        <f>' B_Populations'!B37</f>
        <v>0</v>
      </c>
      <c r="O15" s="141">
        <f>IF(N15=0,0,($C$15/$N$15)*100000)</f>
        <v>0</v>
      </c>
      <c r="P15" s="141">
        <f>' B_Populations'!D37</f>
        <v>0</v>
      </c>
      <c r="Q15" s="141">
        <f>IF(P15=0,0,($D$15/$P$15)*100000)</f>
        <v>0</v>
      </c>
      <c r="R15" s="141">
        <f>' B_Populations'!F37</f>
        <v>0</v>
      </c>
      <c r="S15" s="141">
        <f>IF(R15=0,0,($E$15/$R$15)*100000)</f>
        <v>0</v>
      </c>
      <c r="T15" s="141">
        <f>' B_Populations'!H37</f>
        <v>0</v>
      </c>
      <c r="U15" s="141">
        <f>IF(T15=0,0,($F$15/$T$15)*100000)</f>
        <v>0</v>
      </c>
      <c r="V15" s="141">
        <f>' B_Populations'!J37</f>
        <v>0</v>
      </c>
      <c r="W15" s="141">
        <f>IF(V15=0,0,($G$15/$V$15)*100000)</f>
        <v>0</v>
      </c>
      <c r="X15" s="141">
        <f>' B_Populations'!L37</f>
        <v>0</v>
      </c>
      <c r="Y15" s="141">
        <f>IF(X15=0,0,($H$15/$X$15)*100000)</f>
        <v>0</v>
      </c>
      <c r="Z15" s="141">
        <f>' B_Populations'!N37</f>
        <v>0</v>
      </c>
      <c r="AA15" s="141">
        <f>IF(Z15=0,0,($I$15/$Z$15)*100000)</f>
        <v>0</v>
      </c>
      <c r="AB15" s="141">
        <f>' B_Populations'!P37</f>
        <v>0</v>
      </c>
      <c r="AC15" s="141">
        <f>IF(AB15=0,0,($J$15/$AB$15)*100000)</f>
        <v>0</v>
      </c>
      <c r="AD15" s="141">
        <f>' B_Populations'!R37</f>
        <v>0</v>
      </c>
      <c r="AE15" s="141">
        <f>IF(AD15=0,0,($K$15/$AD$15)*100000)</f>
        <v>0</v>
      </c>
      <c r="AF15" s="141">
        <f>' B_Populations'!T37</f>
        <v>0</v>
      </c>
      <c r="AG15" s="67">
        <f>IF(AF15=0,0,($L$15/$AF$15)*100000)</f>
        <v>0</v>
      </c>
      <c r="AH15" s="65"/>
      <c r="AI15" s="68">
        <v>19920</v>
      </c>
      <c r="AJ15" s="69">
        <v>7.2533E-2</v>
      </c>
      <c r="AL15" s="70" t="str">
        <f>' B_Populations'!$A$11</f>
        <v>25-44</v>
      </c>
      <c r="AM15" s="142">
        <f>O15*AJ15</f>
        <v>0</v>
      </c>
      <c r="AN15" s="143">
        <f>Q15*AJ15</f>
        <v>0</v>
      </c>
      <c r="AO15" s="143">
        <f>S15*AJ15</f>
        <v>0</v>
      </c>
      <c r="AP15" s="144">
        <f>U15*AJ15</f>
        <v>0</v>
      </c>
      <c r="AQ15" s="144">
        <f>W15*AJ15</f>
        <v>0</v>
      </c>
      <c r="AR15" s="144">
        <f>Y15*AJ15</f>
        <v>0</v>
      </c>
      <c r="AS15" s="144">
        <f>AA15*AJ15</f>
        <v>0</v>
      </c>
      <c r="AT15" s="144">
        <f>AC15*AJ15</f>
        <v>0</v>
      </c>
      <c r="AU15" s="144">
        <f>AE15*AJ15</f>
        <v>0</v>
      </c>
      <c r="AV15" s="145">
        <f>AG15*AJ15</f>
        <v>0</v>
      </c>
    </row>
    <row r="16" spans="1:48" ht="15.75" x14ac:dyDescent="0.25">
      <c r="A16" s="243"/>
      <c r="B16" s="64" t="str">
        <f>' B_Populations'!$A$12</f>
        <v>45-64</v>
      </c>
      <c r="C16" s="146"/>
      <c r="D16" s="147"/>
      <c r="E16" s="148"/>
      <c r="F16" s="149"/>
      <c r="G16" s="149"/>
      <c r="H16" s="149"/>
      <c r="I16" s="149"/>
      <c r="J16" s="150"/>
      <c r="K16" s="150"/>
      <c r="L16" s="151"/>
      <c r="M16" s="65"/>
      <c r="N16" s="66">
        <f>' B_Populations'!B38</f>
        <v>0</v>
      </c>
      <c r="O16" s="141">
        <f>IF(N16=0,0,($C$16/$N$16)*100000)</f>
        <v>0</v>
      </c>
      <c r="P16" s="141">
        <f>' B_Populations'!D38</f>
        <v>0</v>
      </c>
      <c r="Q16" s="141">
        <f>IF(P16=0,0,($D$16/$P$16)*100000)</f>
        <v>0</v>
      </c>
      <c r="R16" s="141">
        <f>' B_Populations'!F38</f>
        <v>0</v>
      </c>
      <c r="S16" s="141">
        <f>IF(R16=0,0,($E$16/$R$16)*100000)</f>
        <v>0</v>
      </c>
      <c r="T16" s="141">
        <f>' B_Populations'!H38</f>
        <v>0</v>
      </c>
      <c r="U16" s="141">
        <f>IF(T16=0,0,($F$16/$T$16)*100000)</f>
        <v>0</v>
      </c>
      <c r="V16" s="141">
        <f>' B_Populations'!J38</f>
        <v>0</v>
      </c>
      <c r="W16" s="141">
        <f>IF(V16=0,0,($G$16/$V$16)*100000)</f>
        <v>0</v>
      </c>
      <c r="X16" s="141">
        <f>' B_Populations'!L38</f>
        <v>0</v>
      </c>
      <c r="Y16" s="141">
        <f>IF(X16=0,0,($H$16/$X$16)*100000)</f>
        <v>0</v>
      </c>
      <c r="Z16" s="141">
        <f>' B_Populations'!N38</f>
        <v>0</v>
      </c>
      <c r="AA16" s="141">
        <f>IF(Z16=0,0,($I$16/$Z$16)*100000)</f>
        <v>0</v>
      </c>
      <c r="AB16" s="141">
        <f>' B_Populations'!P38</f>
        <v>0</v>
      </c>
      <c r="AC16" s="141">
        <f>IF(AB16=0,0,($J$16/$AB$16)*100000)</f>
        <v>0</v>
      </c>
      <c r="AD16" s="141">
        <f>' B_Populations'!R38</f>
        <v>0</v>
      </c>
      <c r="AE16" s="141">
        <f>IF(AD16=0,0,($K$16/$AD$16)*100000)</f>
        <v>0</v>
      </c>
      <c r="AF16" s="141">
        <f>' B_Populations'!T38</f>
        <v>0</v>
      </c>
      <c r="AG16" s="67">
        <f>IF(AF16=0,0,($L$16/$AF$16)*100000)</f>
        <v>0</v>
      </c>
      <c r="AH16" s="65"/>
      <c r="AI16" s="68">
        <v>20057</v>
      </c>
      <c r="AJ16" s="69">
        <v>7.3032E-2</v>
      </c>
      <c r="AL16" s="70" t="str">
        <f>' B_Populations'!$A$12</f>
        <v>45-64</v>
      </c>
      <c r="AM16" s="142">
        <f>O16*AJ16</f>
        <v>0</v>
      </c>
      <c r="AN16" s="143">
        <f>Q16*AJ16</f>
        <v>0</v>
      </c>
      <c r="AO16" s="143">
        <f>S16*AJ16</f>
        <v>0</v>
      </c>
      <c r="AP16" s="144">
        <f>U16*AJ16</f>
        <v>0</v>
      </c>
      <c r="AQ16" s="144">
        <f>W16*AJ16</f>
        <v>0</v>
      </c>
      <c r="AR16" s="144">
        <f>Y16*AJ16</f>
        <v>0</v>
      </c>
      <c r="AS16" s="144">
        <f>AA16*AJ16</f>
        <v>0</v>
      </c>
      <c r="AT16" s="144">
        <f>AC16*AJ16</f>
        <v>0</v>
      </c>
      <c r="AU16" s="144">
        <f>AE16*AJ16</f>
        <v>0</v>
      </c>
      <c r="AV16" s="145">
        <f>AG16*AJ16</f>
        <v>0</v>
      </c>
    </row>
    <row r="17" spans="1:48" ht="15.75" x14ac:dyDescent="0.25">
      <c r="A17" s="243"/>
      <c r="B17" s="64" t="str">
        <f>' B_Populations'!$A$13</f>
        <v>65+</v>
      </c>
      <c r="C17" s="146"/>
      <c r="D17" s="147"/>
      <c r="E17" s="148"/>
      <c r="F17" s="149"/>
      <c r="G17" s="149"/>
      <c r="H17" s="149"/>
      <c r="I17" s="149"/>
      <c r="J17" s="150"/>
      <c r="K17" s="150"/>
      <c r="L17" s="151"/>
      <c r="M17" s="65"/>
      <c r="N17" s="66">
        <f>' B_Populations'!B39</f>
        <v>0</v>
      </c>
      <c r="O17" s="141">
        <f>IF(N17=0,0,($C$17/$N$17)*100000)</f>
        <v>0</v>
      </c>
      <c r="P17" s="141">
        <f>' B_Populations'!D39</f>
        <v>0</v>
      </c>
      <c r="Q17" s="141">
        <f>IF(P17=0,0,($D$17/$P$17)*100000)</f>
        <v>0</v>
      </c>
      <c r="R17" s="141">
        <f>' B_Populations'!F39</f>
        <v>0</v>
      </c>
      <c r="S17" s="141">
        <f>IF(R17=0,0,($E$17/$R$17)*100000)</f>
        <v>0</v>
      </c>
      <c r="T17" s="141">
        <f>' B_Populations'!H39</f>
        <v>0</v>
      </c>
      <c r="U17" s="141">
        <f>IF(T17=0,0,($F$17/$T$17)*100000)</f>
        <v>0</v>
      </c>
      <c r="V17" s="141">
        <f>' B_Populations'!J39</f>
        <v>0</v>
      </c>
      <c r="W17" s="141">
        <f>IF(V17=0,0,($G$17/$V$17)*100000)</f>
        <v>0</v>
      </c>
      <c r="X17" s="141">
        <f>' B_Populations'!L39</f>
        <v>0</v>
      </c>
      <c r="Y17" s="141">
        <f>IF(X17=0,0,($H$17/$X$17)*100000)</f>
        <v>0</v>
      </c>
      <c r="Z17" s="141">
        <f>' B_Populations'!N39</f>
        <v>0</v>
      </c>
      <c r="AA17" s="141">
        <f>IF(Z17=0,0,($I$17/$Z$17)*100000)</f>
        <v>0</v>
      </c>
      <c r="AB17" s="141">
        <f>' B_Populations'!P39</f>
        <v>0</v>
      </c>
      <c r="AC17" s="141">
        <f>IF(AB17=0,0,($J$17/$AB$17)*100000)</f>
        <v>0</v>
      </c>
      <c r="AD17" s="141">
        <f>' B_Populations'!R39</f>
        <v>0</v>
      </c>
      <c r="AE17" s="141">
        <f>IF(AD17=0,0,($K$17/$AD$17)*100000)</f>
        <v>0</v>
      </c>
      <c r="AF17" s="141">
        <f>' B_Populations'!T39</f>
        <v>0</v>
      </c>
      <c r="AG17" s="67">
        <f>IF(AF17=0,0,($L$17/$AF$17)*100000)</f>
        <v>0</v>
      </c>
      <c r="AH17" s="65"/>
      <c r="AI17" s="68">
        <v>19820</v>
      </c>
      <c r="AJ17" s="69">
        <v>7.2168999999999997E-2</v>
      </c>
      <c r="AL17" s="70" t="str">
        <f>' B_Populations'!$A$13</f>
        <v>65+</v>
      </c>
      <c r="AM17" s="142">
        <f>O17*AJ17</f>
        <v>0</v>
      </c>
      <c r="AN17" s="143">
        <f>Q17*AJ17</f>
        <v>0</v>
      </c>
      <c r="AO17" s="143">
        <f>S17*AJ17</f>
        <v>0</v>
      </c>
      <c r="AP17" s="144">
        <f>U17*AJ17</f>
        <v>0</v>
      </c>
      <c r="AQ17" s="144">
        <f>W17*AJ17</f>
        <v>0</v>
      </c>
      <c r="AR17" s="144">
        <f>Y17*AJ17</f>
        <v>0</v>
      </c>
      <c r="AS17" s="144">
        <f>AA17*AJ17</f>
        <v>0</v>
      </c>
      <c r="AT17" s="144">
        <f>AC17*AJ17</f>
        <v>0</v>
      </c>
      <c r="AU17" s="144">
        <f>AE17*AJ17</f>
        <v>0</v>
      </c>
      <c r="AV17" s="145">
        <f>AG17*AJ17</f>
        <v>0</v>
      </c>
    </row>
    <row r="18" spans="1:48" ht="15.75" x14ac:dyDescent="0.25">
      <c r="A18" s="243"/>
      <c r="B18" s="80" t="s">
        <v>50</v>
      </c>
      <c r="C18" s="164">
        <f t="shared" ref="C18:L18" si="3">SUM(C13:C17)</f>
        <v>0</v>
      </c>
      <c r="D18" s="164">
        <f t="shared" si="3"/>
        <v>0</v>
      </c>
      <c r="E18" s="164">
        <f t="shared" si="3"/>
        <v>0</v>
      </c>
      <c r="F18" s="164">
        <f t="shared" si="3"/>
        <v>0</v>
      </c>
      <c r="G18" s="164">
        <f t="shared" si="3"/>
        <v>0</v>
      </c>
      <c r="H18" s="164">
        <f t="shared" si="3"/>
        <v>0</v>
      </c>
      <c r="I18" s="164">
        <f t="shared" si="3"/>
        <v>0</v>
      </c>
      <c r="J18" s="164">
        <f t="shared" si="3"/>
        <v>0</v>
      </c>
      <c r="K18" s="164">
        <f t="shared" si="3"/>
        <v>0</v>
      </c>
      <c r="L18" s="83">
        <f t="shared" si="3"/>
        <v>0</v>
      </c>
      <c r="N18" s="74">
        <f t="shared" ref="N18:AG18" si="4">SUM(N13:N17)</f>
        <v>0</v>
      </c>
      <c r="O18" s="153">
        <f t="shared" si="4"/>
        <v>0</v>
      </c>
      <c r="P18" s="153">
        <f t="shared" si="4"/>
        <v>0</v>
      </c>
      <c r="Q18" s="153">
        <f t="shared" si="4"/>
        <v>0</v>
      </c>
      <c r="R18" s="153">
        <f t="shared" si="4"/>
        <v>0</v>
      </c>
      <c r="S18" s="153">
        <f t="shared" si="4"/>
        <v>0</v>
      </c>
      <c r="T18" s="153">
        <f t="shared" si="4"/>
        <v>0</v>
      </c>
      <c r="U18" s="153">
        <f t="shared" si="4"/>
        <v>0</v>
      </c>
      <c r="V18" s="153">
        <f t="shared" si="4"/>
        <v>0</v>
      </c>
      <c r="W18" s="153">
        <f t="shared" si="4"/>
        <v>0</v>
      </c>
      <c r="X18" s="153">
        <f t="shared" si="4"/>
        <v>0</v>
      </c>
      <c r="Y18" s="153">
        <f t="shared" si="4"/>
        <v>0</v>
      </c>
      <c r="Z18" s="153">
        <f t="shared" si="4"/>
        <v>0</v>
      </c>
      <c r="AA18" s="153">
        <f t="shared" si="4"/>
        <v>0</v>
      </c>
      <c r="AB18" s="153">
        <f t="shared" si="4"/>
        <v>0</v>
      </c>
      <c r="AC18" s="153">
        <f t="shared" si="4"/>
        <v>0</v>
      </c>
      <c r="AD18" s="153">
        <f t="shared" si="4"/>
        <v>0</v>
      </c>
      <c r="AE18" s="153">
        <f t="shared" si="4"/>
        <v>0</v>
      </c>
      <c r="AF18" s="153">
        <f t="shared" si="4"/>
        <v>0</v>
      </c>
      <c r="AG18" s="84">
        <f t="shared" si="4"/>
        <v>0</v>
      </c>
      <c r="AI18" s="85">
        <f>SUM(AI13:AI17)</f>
        <v>78784</v>
      </c>
      <c r="AJ18" s="86"/>
      <c r="AL18" s="77" t="s">
        <v>50</v>
      </c>
      <c r="AM18" s="154">
        <f t="shared" ref="AM18:AV18" si="5">SUM(AM13:AM17)</f>
        <v>0</v>
      </c>
      <c r="AN18" s="155">
        <f t="shared" si="5"/>
        <v>0</v>
      </c>
      <c r="AO18" s="156">
        <f t="shared" si="5"/>
        <v>0</v>
      </c>
      <c r="AP18" s="158">
        <f t="shared" si="5"/>
        <v>0</v>
      </c>
      <c r="AQ18" s="158">
        <f t="shared" si="5"/>
        <v>0</v>
      </c>
      <c r="AR18" s="158">
        <f t="shared" si="5"/>
        <v>0</v>
      </c>
      <c r="AS18" s="158">
        <f t="shared" si="5"/>
        <v>0</v>
      </c>
      <c r="AT18" s="158">
        <f t="shared" si="5"/>
        <v>0</v>
      </c>
      <c r="AU18" s="158">
        <f t="shared" si="5"/>
        <v>0</v>
      </c>
      <c r="AV18" s="159">
        <f t="shared" si="5"/>
        <v>0</v>
      </c>
    </row>
    <row r="19" spans="1:48" x14ac:dyDescent="0.3">
      <c r="B19" s="78"/>
      <c r="C19" s="48"/>
      <c r="D19" s="48"/>
      <c r="E19" s="48"/>
      <c r="F19" s="48"/>
      <c r="G19" s="48"/>
      <c r="H19" s="48"/>
      <c r="I19" s="48"/>
      <c r="J19" s="48"/>
      <c r="K19" s="48"/>
      <c r="L19" s="79"/>
      <c r="N19" s="52"/>
      <c r="O19" s="125"/>
      <c r="P19" s="125"/>
      <c r="Q19" s="125"/>
      <c r="R19" s="125"/>
      <c r="S19" s="125"/>
      <c r="T19" s="125"/>
      <c r="U19" s="125"/>
      <c r="V19" s="125"/>
      <c r="W19" s="125"/>
      <c r="X19" s="125"/>
      <c r="Y19" s="125"/>
      <c r="Z19" s="125"/>
      <c r="AA19" s="125"/>
      <c r="AB19" s="125"/>
      <c r="AC19" s="125"/>
      <c r="AD19" s="125"/>
      <c r="AE19" s="125"/>
      <c r="AF19" s="125"/>
      <c r="AG19" s="53"/>
      <c r="AI19" s="54"/>
      <c r="AJ19" s="55"/>
      <c r="AL19" s="56"/>
      <c r="AM19" s="48"/>
      <c r="AN19" s="48"/>
      <c r="AO19" s="48"/>
      <c r="AP19" s="48"/>
      <c r="AQ19" s="48"/>
      <c r="AR19" s="48"/>
      <c r="AS19" s="48"/>
      <c r="AT19" s="48"/>
      <c r="AU19" s="48"/>
      <c r="AV19" s="126"/>
    </row>
    <row r="20" spans="1:48" x14ac:dyDescent="0.3">
      <c r="B20" s="87"/>
      <c r="C20" s="165"/>
      <c r="D20" s="166" t="s">
        <v>105</v>
      </c>
      <c r="E20" s="166"/>
      <c r="F20" s="167" t="s">
        <v>43</v>
      </c>
      <c r="G20" s="167"/>
      <c r="H20" s="167"/>
      <c r="I20" s="167"/>
      <c r="J20" s="167"/>
      <c r="K20" s="167"/>
      <c r="L20" s="168"/>
      <c r="N20" s="52"/>
      <c r="O20" s="125"/>
      <c r="P20" s="125"/>
      <c r="Q20" s="125"/>
      <c r="R20" s="125"/>
      <c r="S20" s="125"/>
      <c r="T20" s="125"/>
      <c r="U20" s="125"/>
      <c r="V20" s="125"/>
      <c r="W20" s="125"/>
      <c r="X20" s="125"/>
      <c r="Y20" s="125"/>
      <c r="Z20" s="125"/>
      <c r="AA20" s="125"/>
      <c r="AB20" s="125"/>
      <c r="AC20" s="125"/>
      <c r="AD20" s="125"/>
      <c r="AE20" s="125"/>
      <c r="AF20" s="125"/>
      <c r="AG20" s="53"/>
      <c r="AI20" s="54"/>
      <c r="AJ20" s="55"/>
      <c r="AL20" s="56"/>
      <c r="AM20" s="48" t="s">
        <v>44</v>
      </c>
      <c r="AN20" s="48"/>
      <c r="AO20" s="48"/>
      <c r="AP20" s="48"/>
      <c r="AQ20" s="48"/>
      <c r="AR20" s="48"/>
      <c r="AS20" s="48"/>
      <c r="AT20" s="48"/>
      <c r="AU20" s="48"/>
      <c r="AV20" s="126"/>
    </row>
    <row r="21" spans="1:48" ht="47.25" x14ac:dyDescent="0.25">
      <c r="A21" s="244" t="s">
        <v>64</v>
      </c>
      <c r="B21" s="57" t="s">
        <v>32</v>
      </c>
      <c r="C21" s="127" t="s">
        <v>52</v>
      </c>
      <c r="D21" s="128" t="s">
        <v>97</v>
      </c>
      <c r="E21" s="128" t="s">
        <v>101</v>
      </c>
      <c r="F21" s="129" t="str">
        <f>' B_Populations'!$H$8</f>
        <v>White-Not Hispanic</v>
      </c>
      <c r="G21" s="129" t="str">
        <f>' B_Populations'!$J$8</f>
        <v>Hispanic</v>
      </c>
      <c r="H21" s="129" t="str">
        <f>' B_Populations'!$L$8</f>
        <v>Black-Not Hispanic</v>
      </c>
      <c r="I21" s="129" t="str">
        <f>' B_Populations'!$N$8</f>
        <v>Asian</v>
      </c>
      <c r="J21" s="129" t="str">
        <f>' B_Populations'!$P$8</f>
        <v>American Indian/Alaska Native</v>
      </c>
      <c r="K21" s="129" t="str">
        <f>' B_Populations'!$R$8</f>
        <v>Other</v>
      </c>
      <c r="L21" s="130" t="str">
        <f>' B_Populations'!$T$8</f>
        <v>Other</v>
      </c>
      <c r="M21" s="58"/>
      <c r="N21" s="59" t="s">
        <v>46</v>
      </c>
      <c r="O21" s="131" t="s">
        <v>47</v>
      </c>
      <c r="P21" s="131" t="s">
        <v>95</v>
      </c>
      <c r="Q21" s="131" t="s">
        <v>47</v>
      </c>
      <c r="R21" s="131" t="s">
        <v>99</v>
      </c>
      <c r="S21" s="131" t="s">
        <v>47</v>
      </c>
      <c r="T21" s="131" t="str">
        <f>' B_Populations'!$H$8</f>
        <v>White-Not Hispanic</v>
      </c>
      <c r="U21" s="131" t="s">
        <v>47</v>
      </c>
      <c r="V21" s="131" t="str">
        <f>' B_Populations'!$J$8</f>
        <v>Hispanic</v>
      </c>
      <c r="W21" s="131" t="s">
        <v>47</v>
      </c>
      <c r="X21" s="131" t="str">
        <f>' B_Populations'!$L$8</f>
        <v>Black-Not Hispanic</v>
      </c>
      <c r="Y21" s="131" t="s">
        <v>47</v>
      </c>
      <c r="Z21" s="131" t="str">
        <f>' B_Populations'!$N$8</f>
        <v>Asian</v>
      </c>
      <c r="AA21" s="131" t="s">
        <v>47</v>
      </c>
      <c r="AB21" s="131" t="str">
        <f>' B_Populations'!$P$8</f>
        <v>American Indian/Alaska Native</v>
      </c>
      <c r="AC21" s="131" t="s">
        <v>47</v>
      </c>
      <c r="AD21" s="131" t="str">
        <f>' B_Populations'!$R$8</f>
        <v>Other</v>
      </c>
      <c r="AE21" s="131" t="s">
        <v>47</v>
      </c>
      <c r="AF21" s="131" t="str">
        <f>' B_Populations'!$T$8</f>
        <v>Other</v>
      </c>
      <c r="AG21" s="60" t="s">
        <v>47</v>
      </c>
      <c r="AH21" s="58"/>
      <c r="AI21" s="81" t="s">
        <v>48</v>
      </c>
      <c r="AJ21" s="82" t="s">
        <v>49</v>
      </c>
      <c r="AL21" s="63" t="s">
        <v>32</v>
      </c>
      <c r="AM21" s="132" t="s">
        <v>33</v>
      </c>
      <c r="AN21" s="133" t="s">
        <v>92</v>
      </c>
      <c r="AO21" s="133" t="s">
        <v>93</v>
      </c>
      <c r="AP21" s="129" t="str">
        <f>' B_Populations'!$H$8</f>
        <v>White-Not Hispanic</v>
      </c>
      <c r="AQ21" s="129" t="str">
        <f>' B_Populations'!$J$8</f>
        <v>Hispanic</v>
      </c>
      <c r="AR21" s="129" t="str">
        <f>' B_Populations'!$L$8</f>
        <v>Black-Not Hispanic</v>
      </c>
      <c r="AS21" s="129" t="str">
        <f>' B_Populations'!$N$8</f>
        <v>Asian</v>
      </c>
      <c r="AT21" s="129" t="str">
        <f>' B_Populations'!$P$8</f>
        <v>American Indian/Alaska Native</v>
      </c>
      <c r="AU21" s="129" t="str">
        <f>' B_Populations'!$R$8</f>
        <v>Other</v>
      </c>
      <c r="AV21" s="134" t="str">
        <f>' B_Populations'!$T$8</f>
        <v>Other</v>
      </c>
    </row>
    <row r="22" spans="1:48" ht="15.75" x14ac:dyDescent="0.25">
      <c r="A22" s="244"/>
      <c r="B22" s="64" t="str">
        <f>' B_Populations'!$A$9</f>
        <v>0-14</v>
      </c>
      <c r="C22" s="135"/>
      <c r="D22" s="136"/>
      <c r="E22" s="137"/>
      <c r="F22" s="138"/>
      <c r="G22" s="138"/>
      <c r="H22" s="138"/>
      <c r="I22" s="138"/>
      <c r="J22" s="139"/>
      <c r="K22" s="139"/>
      <c r="L22" s="140"/>
      <c r="M22" s="65"/>
      <c r="N22" s="66">
        <f>' B_Populations'!B35</f>
        <v>0</v>
      </c>
      <c r="O22" s="141">
        <f>IF(N22=0,0,($C$22/$N$22)*100000)</f>
        <v>0</v>
      </c>
      <c r="P22" s="141">
        <f>' B_Populations'!D35</f>
        <v>0</v>
      </c>
      <c r="Q22" s="141">
        <f>IF(P22=0,0,($D$22/$P$22)*100000)</f>
        <v>0</v>
      </c>
      <c r="R22" s="141">
        <f>' B_Populations'!F35</f>
        <v>0</v>
      </c>
      <c r="S22" s="141">
        <f>IF(R22=0,0,($E$22/$R$22)*100000)</f>
        <v>0</v>
      </c>
      <c r="T22" s="141">
        <f>' B_Populations'!H35</f>
        <v>0</v>
      </c>
      <c r="U22" s="141">
        <f>IF(T22=0,0,($F$22/$T$22)*100000)</f>
        <v>0</v>
      </c>
      <c r="V22" s="141">
        <f>' B_Populations'!J35</f>
        <v>0</v>
      </c>
      <c r="W22" s="141">
        <f>IF(V22=0,0,($G$22/$V$22)*100000)</f>
        <v>0</v>
      </c>
      <c r="X22" s="141">
        <f>' B_Populations'!L35</f>
        <v>0</v>
      </c>
      <c r="Y22" s="141">
        <f>IF(X22=0,0,($H$22/$X$22)*100000)</f>
        <v>0</v>
      </c>
      <c r="Z22" s="141">
        <f>' B_Populations'!N35</f>
        <v>0</v>
      </c>
      <c r="AA22" s="141">
        <f>IF(Z22=0,0,($I$22/$Z$22)*100000)</f>
        <v>0</v>
      </c>
      <c r="AB22" s="141">
        <f>' B_Populations'!P35</f>
        <v>0</v>
      </c>
      <c r="AC22" s="141">
        <f>IF(AB22=0,0,($J$22/$AB$22)*100000)</f>
        <v>0</v>
      </c>
      <c r="AD22" s="141">
        <f>' B_Populations'!R35</f>
        <v>0</v>
      </c>
      <c r="AE22" s="141">
        <f>IF(AD22=0,0,($K$22/$AD$22)*100000)</f>
        <v>0</v>
      </c>
      <c r="AF22" s="141">
        <f>' B_Populations'!T35</f>
        <v>0</v>
      </c>
      <c r="AG22" s="67">
        <f>IF(AF22=0,0,($L$22/$AF$22)*100000)</f>
        <v>0</v>
      </c>
      <c r="AH22" s="65"/>
      <c r="AI22" s="68">
        <v>3795</v>
      </c>
      <c r="AJ22" s="69">
        <v>1.3818E-2</v>
      </c>
      <c r="AL22" s="70" t="str">
        <f>' B_Populations'!$A$9</f>
        <v>0-14</v>
      </c>
      <c r="AM22" s="142">
        <f>O22*AJ22</f>
        <v>0</v>
      </c>
      <c r="AN22" s="143">
        <f>Q22*AJ22</f>
        <v>0</v>
      </c>
      <c r="AO22" s="143">
        <f>S22*AJ22</f>
        <v>0</v>
      </c>
      <c r="AP22" s="144">
        <f>U22*AJ22</f>
        <v>0</v>
      </c>
      <c r="AQ22" s="144">
        <f>W22*AJ22</f>
        <v>0</v>
      </c>
      <c r="AR22" s="144">
        <f>Y22*AJ22</f>
        <v>0</v>
      </c>
      <c r="AS22" s="144">
        <f>AA22*AJ22</f>
        <v>0</v>
      </c>
      <c r="AT22" s="144">
        <f>AC22*AJ22</f>
        <v>0</v>
      </c>
      <c r="AU22" s="144">
        <f>AE22*AJ22</f>
        <v>0</v>
      </c>
      <c r="AV22" s="145">
        <f>AG22*AJ22</f>
        <v>0</v>
      </c>
    </row>
    <row r="23" spans="1:48" ht="15.75" x14ac:dyDescent="0.25">
      <c r="A23" s="244"/>
      <c r="B23" s="71" t="str">
        <f>' B_Populations'!$A$10</f>
        <v>15-24</v>
      </c>
      <c r="C23" s="146"/>
      <c r="D23" s="147"/>
      <c r="E23" s="148"/>
      <c r="F23" s="149"/>
      <c r="G23" s="149"/>
      <c r="H23" s="149"/>
      <c r="I23" s="149"/>
      <c r="J23" s="150"/>
      <c r="K23" s="150"/>
      <c r="L23" s="151"/>
      <c r="M23" s="65"/>
      <c r="N23" s="66">
        <f>' B_Populations'!B36</f>
        <v>0</v>
      </c>
      <c r="O23" s="141">
        <f>IF(N23=0,0,($C$23/$N$23)*100000)</f>
        <v>0</v>
      </c>
      <c r="P23" s="141">
        <f>' B_Populations'!D36</f>
        <v>0</v>
      </c>
      <c r="Q23" s="141">
        <f>IF(P23=0,0,($D$23/$P$23)*100000)</f>
        <v>0</v>
      </c>
      <c r="R23" s="141">
        <f>' B_Populations'!F36</f>
        <v>0</v>
      </c>
      <c r="S23" s="141">
        <f>IF(R23=0,0,($E$23/$R$23)*100000)</f>
        <v>0</v>
      </c>
      <c r="T23" s="141">
        <f>' B_Populations'!H36</f>
        <v>0</v>
      </c>
      <c r="U23" s="141">
        <f>IF(T23=0,0,($F$23/$T$23)*100000)</f>
        <v>0</v>
      </c>
      <c r="V23" s="141">
        <f>' B_Populations'!J36</f>
        <v>0</v>
      </c>
      <c r="W23" s="141">
        <f>IF(V23=0,0,($G$23/$V$23)*100000)</f>
        <v>0</v>
      </c>
      <c r="X23" s="141">
        <f>' B_Populations'!L36</f>
        <v>0</v>
      </c>
      <c r="Y23" s="141">
        <f>IF(X23=0,0,($H$23/$X$23)*100000)</f>
        <v>0</v>
      </c>
      <c r="Z23" s="141">
        <f>' B_Populations'!N36</f>
        <v>0</v>
      </c>
      <c r="AA23" s="141">
        <f>IF(Z23=0,0,($I$23/$Z$23)*100000)</f>
        <v>0</v>
      </c>
      <c r="AB23" s="141">
        <f>' B_Populations'!P36</f>
        <v>0</v>
      </c>
      <c r="AC23" s="141">
        <f>IF(AB23=0,0,($J$23/$AB$23)*100000)</f>
        <v>0</v>
      </c>
      <c r="AD23" s="141">
        <f>' B_Populations'!R36</f>
        <v>0</v>
      </c>
      <c r="AE23" s="141">
        <f>IF(AD23=0,0,($K$23/$AD$23)*100000)</f>
        <v>0</v>
      </c>
      <c r="AF23" s="141">
        <f>' B_Populations'!T36</f>
        <v>0</v>
      </c>
      <c r="AG23" s="67">
        <f>IF(AF23=0,0,($L$23/$AF$23)*100000)</f>
        <v>0</v>
      </c>
      <c r="AH23" s="65"/>
      <c r="AI23" s="68">
        <v>15192</v>
      </c>
      <c r="AJ23" s="69">
        <v>5.5316999999999998E-2</v>
      </c>
      <c r="AL23" s="72" t="str">
        <f>' B_Populations'!$A$10</f>
        <v>15-24</v>
      </c>
      <c r="AM23" s="142">
        <f>O23*AJ23</f>
        <v>0</v>
      </c>
      <c r="AN23" s="143">
        <f>Q23*AJ23</f>
        <v>0</v>
      </c>
      <c r="AO23" s="143">
        <f>S23*AJ23</f>
        <v>0</v>
      </c>
      <c r="AP23" s="144">
        <f>U23*AJ23</f>
        <v>0</v>
      </c>
      <c r="AQ23" s="144">
        <f>W23*AJ23</f>
        <v>0</v>
      </c>
      <c r="AR23" s="144">
        <f>Y23*AJ23</f>
        <v>0</v>
      </c>
      <c r="AS23" s="144">
        <f>AA23*AJ23</f>
        <v>0</v>
      </c>
      <c r="AT23" s="144">
        <f>AC23*AJ23</f>
        <v>0</v>
      </c>
      <c r="AU23" s="144">
        <f>AE23*AJ23</f>
        <v>0</v>
      </c>
      <c r="AV23" s="145">
        <f>AG23*AJ23</f>
        <v>0</v>
      </c>
    </row>
    <row r="24" spans="1:48" ht="15.75" x14ac:dyDescent="0.25">
      <c r="A24" s="244"/>
      <c r="B24" s="64" t="str">
        <f>' B_Populations'!$A$11</f>
        <v>25-44</v>
      </c>
      <c r="C24" s="146"/>
      <c r="D24" s="147"/>
      <c r="E24" s="148"/>
      <c r="F24" s="149"/>
      <c r="G24" s="149"/>
      <c r="H24" s="149"/>
      <c r="I24" s="149"/>
      <c r="J24" s="150"/>
      <c r="K24" s="150"/>
      <c r="L24" s="151"/>
      <c r="M24" s="65"/>
      <c r="N24" s="66">
        <f>' B_Populations'!B37</f>
        <v>0</v>
      </c>
      <c r="O24" s="141">
        <f>IF(N24=0,0,($C$24/$N$24)*100000)</f>
        <v>0</v>
      </c>
      <c r="P24" s="141">
        <f>' B_Populations'!D37</f>
        <v>0</v>
      </c>
      <c r="Q24" s="141">
        <f>IF(P24=0,0,($D$24/$P$24)*100000)</f>
        <v>0</v>
      </c>
      <c r="R24" s="141">
        <f>' B_Populations'!F37</f>
        <v>0</v>
      </c>
      <c r="S24" s="141">
        <f>IF(R24=0,0,($E$24/$R$24)*100000)</f>
        <v>0</v>
      </c>
      <c r="T24" s="141">
        <f>' B_Populations'!H37</f>
        <v>0</v>
      </c>
      <c r="U24" s="141">
        <f>IF(T24=0,0,($F$24/$T$24)*100000)</f>
        <v>0</v>
      </c>
      <c r="V24" s="141">
        <f>' B_Populations'!J37</f>
        <v>0</v>
      </c>
      <c r="W24" s="141">
        <f>IF(V24=0,0,($G$24/$V$24)*100000)</f>
        <v>0</v>
      </c>
      <c r="X24" s="141">
        <f>' B_Populations'!L37</f>
        <v>0</v>
      </c>
      <c r="Y24" s="141">
        <f>IF(X24=0,0,($H$24/$X$24)*100000)</f>
        <v>0</v>
      </c>
      <c r="Z24" s="141">
        <f>' B_Populations'!N37</f>
        <v>0</v>
      </c>
      <c r="AA24" s="141">
        <f>IF(Z24=0,0,($I$24/$Z$24)*100000)</f>
        <v>0</v>
      </c>
      <c r="AB24" s="141">
        <f>' B_Populations'!P37</f>
        <v>0</v>
      </c>
      <c r="AC24" s="141">
        <f>IF(AB24=0,0,($J$24/$AB$24)*100000)</f>
        <v>0</v>
      </c>
      <c r="AD24" s="141">
        <f>' B_Populations'!R37</f>
        <v>0</v>
      </c>
      <c r="AE24" s="141">
        <f>IF(AD24=0,0,($K$24/$AD$24)*100000)</f>
        <v>0</v>
      </c>
      <c r="AF24" s="141">
        <f>' B_Populations'!T37</f>
        <v>0</v>
      </c>
      <c r="AG24" s="67">
        <f>IF(AF24=0,0,($L$24/$AF$24)*100000)</f>
        <v>0</v>
      </c>
      <c r="AH24" s="65"/>
      <c r="AI24" s="68">
        <v>19920</v>
      </c>
      <c r="AJ24" s="69">
        <v>7.2533E-2</v>
      </c>
      <c r="AL24" s="70" t="str">
        <f>' B_Populations'!$A$11</f>
        <v>25-44</v>
      </c>
      <c r="AM24" s="142">
        <f>O24*AJ24</f>
        <v>0</v>
      </c>
      <c r="AN24" s="143">
        <f>Q24*AJ24</f>
        <v>0</v>
      </c>
      <c r="AO24" s="143">
        <f>S24*AJ24</f>
        <v>0</v>
      </c>
      <c r="AP24" s="144">
        <f>U24*AJ24</f>
        <v>0</v>
      </c>
      <c r="AQ24" s="144">
        <f>W24*AJ24</f>
        <v>0</v>
      </c>
      <c r="AR24" s="144">
        <f>Y24*AJ24</f>
        <v>0</v>
      </c>
      <c r="AS24" s="144">
        <f>AA24*AJ24</f>
        <v>0</v>
      </c>
      <c r="AT24" s="144">
        <f>AC24*AJ24</f>
        <v>0</v>
      </c>
      <c r="AU24" s="144">
        <f>AE24*AJ24</f>
        <v>0</v>
      </c>
      <c r="AV24" s="145">
        <f>AG24*AJ24</f>
        <v>0</v>
      </c>
    </row>
    <row r="25" spans="1:48" ht="15.75" x14ac:dyDescent="0.25">
      <c r="A25" s="244"/>
      <c r="B25" s="64" t="str">
        <f>' B_Populations'!$A$12</f>
        <v>45-64</v>
      </c>
      <c r="C25" s="146"/>
      <c r="D25" s="147"/>
      <c r="E25" s="148"/>
      <c r="F25" s="149"/>
      <c r="G25" s="149"/>
      <c r="H25" s="149"/>
      <c r="I25" s="149"/>
      <c r="J25" s="150"/>
      <c r="K25" s="150"/>
      <c r="L25" s="151"/>
      <c r="M25" s="65"/>
      <c r="N25" s="66">
        <f>' B_Populations'!B38</f>
        <v>0</v>
      </c>
      <c r="O25" s="141">
        <f>IF(N25=0,0,($C$25/$N$25)*100000)</f>
        <v>0</v>
      </c>
      <c r="P25" s="141">
        <f>' B_Populations'!D38</f>
        <v>0</v>
      </c>
      <c r="Q25" s="141">
        <f>IF(P25=0,0,($D$25/$P$25)*100000)</f>
        <v>0</v>
      </c>
      <c r="R25" s="141">
        <f>' B_Populations'!F38</f>
        <v>0</v>
      </c>
      <c r="S25" s="141">
        <f>IF(R25=0,0,($E$25/$R$25)*100000)</f>
        <v>0</v>
      </c>
      <c r="T25" s="141">
        <f>' B_Populations'!H38</f>
        <v>0</v>
      </c>
      <c r="U25" s="141">
        <f>IF(T25=0,0,($F$25/$T$25)*100000)</f>
        <v>0</v>
      </c>
      <c r="V25" s="141">
        <f>' B_Populations'!J38</f>
        <v>0</v>
      </c>
      <c r="W25" s="141">
        <f>IF(V25=0,0,($G$25/$V$25)*100000)</f>
        <v>0</v>
      </c>
      <c r="X25" s="141">
        <f>' B_Populations'!L38</f>
        <v>0</v>
      </c>
      <c r="Y25" s="141">
        <f>IF(X25=0,0,($H$25/$X$25)*100000)</f>
        <v>0</v>
      </c>
      <c r="Z25" s="141">
        <f>' B_Populations'!N38</f>
        <v>0</v>
      </c>
      <c r="AA25" s="141">
        <f>IF(Z25=0,0,($I$25/$Z$25)*100000)</f>
        <v>0</v>
      </c>
      <c r="AB25" s="141">
        <f>' B_Populations'!P38</f>
        <v>0</v>
      </c>
      <c r="AC25" s="141">
        <f>IF(AB25=0,0,($J$25/$AB$25)*100000)</f>
        <v>0</v>
      </c>
      <c r="AD25" s="141">
        <f>' B_Populations'!R38</f>
        <v>0</v>
      </c>
      <c r="AE25" s="141">
        <f>IF(AD25=0,0,($K$25/$AD$25)*100000)</f>
        <v>0</v>
      </c>
      <c r="AF25" s="141">
        <f>' B_Populations'!T38</f>
        <v>0</v>
      </c>
      <c r="AG25" s="67">
        <f>IF(AF25=0,0,($L$25/$AF$25)*100000)</f>
        <v>0</v>
      </c>
      <c r="AH25" s="65"/>
      <c r="AI25" s="68">
        <v>20057</v>
      </c>
      <c r="AJ25" s="69">
        <v>7.3032E-2</v>
      </c>
      <c r="AL25" s="70" t="str">
        <f>' B_Populations'!$A$12</f>
        <v>45-64</v>
      </c>
      <c r="AM25" s="142">
        <f>O25*AJ25</f>
        <v>0</v>
      </c>
      <c r="AN25" s="143">
        <f>Q25*AJ25</f>
        <v>0</v>
      </c>
      <c r="AO25" s="143">
        <f>S25*AJ25</f>
        <v>0</v>
      </c>
      <c r="AP25" s="144">
        <f>U25*AJ25</f>
        <v>0</v>
      </c>
      <c r="AQ25" s="144">
        <f>W25*AJ25</f>
        <v>0</v>
      </c>
      <c r="AR25" s="144">
        <f>Y25*AJ25</f>
        <v>0</v>
      </c>
      <c r="AS25" s="144">
        <f>AA25*AJ25</f>
        <v>0</v>
      </c>
      <c r="AT25" s="144">
        <f>AC25*AJ25</f>
        <v>0</v>
      </c>
      <c r="AU25" s="144">
        <f>AE25*AJ25</f>
        <v>0</v>
      </c>
      <c r="AV25" s="145">
        <f>AG25*AJ25</f>
        <v>0</v>
      </c>
    </row>
    <row r="26" spans="1:48" ht="15.75" x14ac:dyDescent="0.25">
      <c r="A26" s="244"/>
      <c r="B26" s="64" t="str">
        <f>' B_Populations'!$A$13</f>
        <v>65+</v>
      </c>
      <c r="C26" s="146"/>
      <c r="D26" s="147"/>
      <c r="E26" s="148"/>
      <c r="F26" s="149"/>
      <c r="G26" s="149"/>
      <c r="H26" s="149"/>
      <c r="I26" s="149"/>
      <c r="J26" s="150"/>
      <c r="K26" s="150"/>
      <c r="L26" s="151"/>
      <c r="M26" s="65"/>
      <c r="N26" s="66">
        <f>' B_Populations'!B39</f>
        <v>0</v>
      </c>
      <c r="O26" s="141">
        <f>IF(N26=0,0,($C$26/$N$26)*100000)</f>
        <v>0</v>
      </c>
      <c r="P26" s="141">
        <f>' B_Populations'!D39</f>
        <v>0</v>
      </c>
      <c r="Q26" s="141">
        <f>IF(P26=0,0,($D$26/$P$26)*100000)</f>
        <v>0</v>
      </c>
      <c r="R26" s="141">
        <f>' B_Populations'!F39</f>
        <v>0</v>
      </c>
      <c r="S26" s="141">
        <f>IF(R26=0,0,($E$26/$R$26)*100000)</f>
        <v>0</v>
      </c>
      <c r="T26" s="141">
        <f>' B_Populations'!H39</f>
        <v>0</v>
      </c>
      <c r="U26" s="141">
        <f>IF(T26=0,0,($F$26/$T$26)*100000)</f>
        <v>0</v>
      </c>
      <c r="V26" s="141">
        <f>' B_Populations'!J39</f>
        <v>0</v>
      </c>
      <c r="W26" s="141">
        <f>IF(V26=0,0,($G$26/$V$26)*100000)</f>
        <v>0</v>
      </c>
      <c r="X26" s="141">
        <f>' B_Populations'!L39</f>
        <v>0</v>
      </c>
      <c r="Y26" s="141">
        <f>IF(X26=0,0,($H$26/$X$26)*100000)</f>
        <v>0</v>
      </c>
      <c r="Z26" s="141">
        <f>' B_Populations'!N39</f>
        <v>0</v>
      </c>
      <c r="AA26" s="141">
        <f>IF(Z26=0,0,($I$26/$Z$26)*100000)</f>
        <v>0</v>
      </c>
      <c r="AB26" s="141">
        <f>' B_Populations'!P39</f>
        <v>0</v>
      </c>
      <c r="AC26" s="141">
        <f>IF(AB26=0,0,($J$26/$AB$26)*100000)</f>
        <v>0</v>
      </c>
      <c r="AD26" s="141">
        <f>' B_Populations'!R39</f>
        <v>0</v>
      </c>
      <c r="AE26" s="141">
        <f>IF(AD26=0,0,($K$26/$AD$26)*100000)</f>
        <v>0</v>
      </c>
      <c r="AF26" s="141">
        <f>' B_Populations'!T39</f>
        <v>0</v>
      </c>
      <c r="AG26" s="67">
        <f>IF(AF26=0,0,($L$26/$AF$26)*100000)</f>
        <v>0</v>
      </c>
      <c r="AH26" s="65"/>
      <c r="AI26" s="68">
        <v>19820</v>
      </c>
      <c r="AJ26" s="69">
        <v>7.2168999999999997E-2</v>
      </c>
      <c r="AL26" s="70" t="str">
        <f>' B_Populations'!$A$13</f>
        <v>65+</v>
      </c>
      <c r="AM26" s="142">
        <f>O26*AJ26</f>
        <v>0</v>
      </c>
      <c r="AN26" s="143">
        <f>Q26*AJ26</f>
        <v>0</v>
      </c>
      <c r="AO26" s="143">
        <f>S26*AJ26</f>
        <v>0</v>
      </c>
      <c r="AP26" s="144">
        <f>U26*AJ26</f>
        <v>0</v>
      </c>
      <c r="AQ26" s="144">
        <f>W26*AJ26</f>
        <v>0</v>
      </c>
      <c r="AR26" s="144">
        <f>Y26*AJ26</f>
        <v>0</v>
      </c>
      <c r="AS26" s="144">
        <f>AA26*AJ26</f>
        <v>0</v>
      </c>
      <c r="AT26" s="144">
        <f>AC26*AJ26</f>
        <v>0</v>
      </c>
      <c r="AU26" s="144">
        <f>AE26*AJ26</f>
        <v>0</v>
      </c>
      <c r="AV26" s="145">
        <f>AG26*AJ26</f>
        <v>0</v>
      </c>
    </row>
    <row r="27" spans="1:48" ht="16.5" thickBot="1" x14ac:dyDescent="0.3">
      <c r="A27" s="244"/>
      <c r="B27" s="88" t="s">
        <v>50</v>
      </c>
      <c r="C27" s="169">
        <f t="shared" ref="C27:L27" si="6">SUM(C22:C26)</f>
        <v>0</v>
      </c>
      <c r="D27" s="169">
        <f t="shared" si="6"/>
        <v>0</v>
      </c>
      <c r="E27" s="169">
        <f t="shared" si="6"/>
        <v>0</v>
      </c>
      <c r="F27" s="169">
        <f t="shared" si="6"/>
        <v>0</v>
      </c>
      <c r="G27" s="169">
        <f t="shared" si="6"/>
        <v>0</v>
      </c>
      <c r="H27" s="169">
        <f t="shared" si="6"/>
        <v>0</v>
      </c>
      <c r="I27" s="169">
        <f t="shared" si="6"/>
        <v>0</v>
      </c>
      <c r="J27" s="169">
        <f t="shared" si="6"/>
        <v>0</v>
      </c>
      <c r="K27" s="169">
        <f t="shared" si="6"/>
        <v>0</v>
      </c>
      <c r="L27" s="89">
        <f t="shared" si="6"/>
        <v>0</v>
      </c>
      <c r="N27" s="90">
        <f t="shared" ref="N27:AG27" si="7">SUM(N22:N26)</f>
        <v>0</v>
      </c>
      <c r="O27" s="170">
        <f t="shared" si="7"/>
        <v>0</v>
      </c>
      <c r="P27" s="170">
        <f t="shared" si="7"/>
        <v>0</v>
      </c>
      <c r="Q27" s="170">
        <f t="shared" si="7"/>
        <v>0</v>
      </c>
      <c r="R27" s="170">
        <f t="shared" si="7"/>
        <v>0</v>
      </c>
      <c r="S27" s="170">
        <f t="shared" si="7"/>
        <v>0</v>
      </c>
      <c r="T27" s="170">
        <f t="shared" si="7"/>
        <v>0</v>
      </c>
      <c r="U27" s="170">
        <f t="shared" si="7"/>
        <v>0</v>
      </c>
      <c r="V27" s="170">
        <f t="shared" si="7"/>
        <v>0</v>
      </c>
      <c r="W27" s="170">
        <f t="shared" si="7"/>
        <v>0</v>
      </c>
      <c r="X27" s="170">
        <f t="shared" si="7"/>
        <v>0</v>
      </c>
      <c r="Y27" s="170">
        <f t="shared" si="7"/>
        <v>0</v>
      </c>
      <c r="Z27" s="170">
        <f t="shared" si="7"/>
        <v>0</v>
      </c>
      <c r="AA27" s="170">
        <f t="shared" si="7"/>
        <v>0</v>
      </c>
      <c r="AB27" s="170">
        <f t="shared" si="7"/>
        <v>0</v>
      </c>
      <c r="AC27" s="170">
        <f t="shared" si="7"/>
        <v>0</v>
      </c>
      <c r="AD27" s="170">
        <f t="shared" si="7"/>
        <v>0</v>
      </c>
      <c r="AE27" s="170">
        <f t="shared" si="7"/>
        <v>0</v>
      </c>
      <c r="AF27" s="170">
        <f t="shared" si="7"/>
        <v>0</v>
      </c>
      <c r="AG27" s="91">
        <f t="shared" si="7"/>
        <v>0</v>
      </c>
      <c r="AI27" s="92">
        <f>SUM(AI22:AI26)</f>
        <v>78784</v>
      </c>
      <c r="AJ27" s="93"/>
      <c r="AL27" s="94" t="s">
        <v>50</v>
      </c>
      <c r="AM27" s="171">
        <f t="shared" ref="AM27:AV27" si="8">SUM(AM22:AM26)</f>
        <v>0</v>
      </c>
      <c r="AN27" s="172">
        <f t="shared" si="8"/>
        <v>0</v>
      </c>
      <c r="AO27" s="173">
        <f t="shared" si="8"/>
        <v>0</v>
      </c>
      <c r="AP27" s="174">
        <f t="shared" si="8"/>
        <v>0</v>
      </c>
      <c r="AQ27" s="174">
        <f t="shared" si="8"/>
        <v>0</v>
      </c>
      <c r="AR27" s="174">
        <f t="shared" si="8"/>
        <v>0</v>
      </c>
      <c r="AS27" s="174">
        <f t="shared" si="8"/>
        <v>0</v>
      </c>
      <c r="AT27" s="174">
        <f t="shared" si="8"/>
        <v>0</v>
      </c>
      <c r="AU27" s="174">
        <f t="shared" si="8"/>
        <v>0</v>
      </c>
      <c r="AV27" s="175">
        <f t="shared" si="8"/>
        <v>0</v>
      </c>
    </row>
  </sheetData>
  <mergeCells count="5">
    <mergeCell ref="B1:E1"/>
    <mergeCell ref="AL1:AN1"/>
    <mergeCell ref="A3:A9"/>
    <mergeCell ref="A12:A18"/>
    <mergeCell ref="A21:A27"/>
  </mergeCells>
  <pageMargins left="1" right="1"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AV27"/>
  <sheetViews>
    <sheetView zoomScale="90" zoomScaleNormal="90" workbookViewId="0">
      <pane xSplit="1" topLeftCell="B1" activePane="topRight" state="frozen"/>
      <selection pane="topRight"/>
    </sheetView>
  </sheetViews>
  <sheetFormatPr defaultColWidth="8.7109375" defaultRowHeight="18.75" x14ac:dyDescent="0.3"/>
  <cols>
    <col min="1" max="1" width="11.140625" style="176" customWidth="1"/>
    <col min="2" max="2" width="8.7109375" style="36"/>
    <col min="3" max="3" width="15.140625" style="36" customWidth="1"/>
    <col min="4" max="4" width="15.5703125" style="36" customWidth="1"/>
    <col min="5" max="5" width="15.140625" style="36" customWidth="1"/>
    <col min="6" max="6" width="17.85546875" style="36" customWidth="1"/>
    <col min="7" max="7" width="15.5703125" style="36" customWidth="1"/>
    <col min="8" max="8" width="15.42578125" style="36" customWidth="1"/>
    <col min="9" max="11" width="15.140625" style="36" customWidth="1"/>
    <col min="12" max="12" width="15.5703125" style="36" customWidth="1"/>
    <col min="13" max="13" width="6" style="36" customWidth="1"/>
    <col min="14" max="14" width="15.140625" style="36" customWidth="1"/>
    <col min="15" max="27" width="11.140625" style="36" customWidth="1"/>
    <col min="28" max="29" width="12.5703125" style="36" customWidth="1"/>
    <col min="30" max="33" width="11.140625" style="36" customWidth="1"/>
    <col min="34" max="34" width="6" style="36" customWidth="1"/>
    <col min="35" max="35" width="13.85546875" style="36" customWidth="1"/>
    <col min="36" max="36" width="14.5703125" style="36" customWidth="1"/>
    <col min="37" max="37" width="6" style="36" customWidth="1"/>
    <col min="38" max="38" width="8.7109375" style="36"/>
    <col min="39" max="40" width="15.5703125" style="36" customWidth="1"/>
    <col min="41" max="41" width="15.140625" style="36" customWidth="1"/>
    <col min="42" max="42" width="15.42578125" style="36" customWidth="1"/>
    <col min="43" max="43" width="15.5703125" style="36" customWidth="1"/>
    <col min="44" max="44" width="15.42578125" style="36" customWidth="1"/>
    <col min="45" max="48" width="15.140625" style="36" customWidth="1"/>
    <col min="49" max="16384" width="8.7109375" style="36"/>
  </cols>
  <sheetData>
    <row r="1" spans="1:48" s="48" customFormat="1" ht="78.599999999999994" customHeight="1" x14ac:dyDescent="0.3">
      <c r="A1" s="199">
        <f>' B_Populations'!D43</f>
        <v>0</v>
      </c>
      <c r="B1" s="245" t="s">
        <v>90</v>
      </c>
      <c r="C1" s="246"/>
      <c r="D1" s="246"/>
      <c r="E1" s="246"/>
      <c r="F1" s="115"/>
      <c r="G1" s="115"/>
      <c r="H1" s="115"/>
      <c r="I1" s="115"/>
      <c r="J1" s="115"/>
      <c r="K1" s="115"/>
      <c r="L1" s="116"/>
      <c r="N1" s="41" t="s">
        <v>62</v>
      </c>
      <c r="O1" s="117"/>
      <c r="P1" s="117"/>
      <c r="Q1" s="117"/>
      <c r="R1" s="117"/>
      <c r="S1" s="117"/>
      <c r="T1" s="117"/>
      <c r="U1" s="117"/>
      <c r="V1" s="117"/>
      <c r="W1" s="117"/>
      <c r="X1" s="117"/>
      <c r="Y1" s="117"/>
      <c r="Z1" s="117"/>
      <c r="AA1" s="117"/>
      <c r="AB1" s="117"/>
      <c r="AC1" s="117"/>
      <c r="AD1" s="117"/>
      <c r="AE1" s="117"/>
      <c r="AF1" s="117"/>
      <c r="AG1" s="49"/>
      <c r="AI1" s="42" t="s">
        <v>60</v>
      </c>
      <c r="AJ1" s="50"/>
      <c r="AL1" s="240" t="s">
        <v>61</v>
      </c>
      <c r="AM1" s="241"/>
      <c r="AN1" s="241"/>
      <c r="AO1" s="118"/>
      <c r="AP1" s="119"/>
      <c r="AQ1" s="119"/>
      <c r="AR1" s="119"/>
      <c r="AS1" s="119"/>
      <c r="AT1" s="119"/>
      <c r="AU1" s="119"/>
      <c r="AV1" s="120"/>
    </row>
    <row r="2" spans="1:48" x14ac:dyDescent="0.3">
      <c r="B2" s="51"/>
      <c r="C2" s="121"/>
      <c r="D2" s="122" t="s">
        <v>105</v>
      </c>
      <c r="E2" s="122"/>
      <c r="F2" s="123" t="s">
        <v>43</v>
      </c>
      <c r="G2" s="123"/>
      <c r="H2" s="123"/>
      <c r="I2" s="123"/>
      <c r="J2" s="123"/>
      <c r="K2" s="123"/>
      <c r="L2" s="124"/>
      <c r="N2" s="52"/>
      <c r="O2" s="125"/>
      <c r="P2" s="125"/>
      <c r="Q2" s="125"/>
      <c r="R2" s="125"/>
      <c r="S2" s="125"/>
      <c r="T2" s="125"/>
      <c r="U2" s="125"/>
      <c r="V2" s="125"/>
      <c r="W2" s="125"/>
      <c r="X2" s="125"/>
      <c r="Y2" s="125"/>
      <c r="Z2" s="125"/>
      <c r="AA2" s="125"/>
      <c r="AB2" s="125"/>
      <c r="AC2" s="125"/>
      <c r="AD2" s="125"/>
      <c r="AE2" s="125"/>
      <c r="AF2" s="125"/>
      <c r="AG2" s="53"/>
      <c r="AI2" s="54"/>
      <c r="AJ2" s="55"/>
      <c r="AL2" s="56"/>
      <c r="AM2" s="48" t="s">
        <v>44</v>
      </c>
      <c r="AN2" s="48"/>
      <c r="AO2" s="48"/>
      <c r="AP2" s="48"/>
      <c r="AQ2" s="48"/>
      <c r="AR2" s="48"/>
      <c r="AS2" s="48"/>
      <c r="AT2" s="48"/>
      <c r="AU2" s="48"/>
      <c r="AV2" s="126"/>
    </row>
    <row r="3" spans="1:48" ht="47.25" x14ac:dyDescent="0.25">
      <c r="A3" s="242" t="s">
        <v>81</v>
      </c>
      <c r="B3" s="57" t="s">
        <v>32</v>
      </c>
      <c r="C3" s="127" t="s">
        <v>51</v>
      </c>
      <c r="D3" s="128" t="s">
        <v>94</v>
      </c>
      <c r="E3" s="128" t="s">
        <v>98</v>
      </c>
      <c r="F3" s="129" t="str">
        <f>' B_Populations'!$H$8</f>
        <v>White-Not Hispanic</v>
      </c>
      <c r="G3" s="129" t="str">
        <f>' B_Populations'!$J$8</f>
        <v>Hispanic</v>
      </c>
      <c r="H3" s="129" t="str">
        <f>' B_Populations'!$L$8</f>
        <v>Black-Not Hispanic</v>
      </c>
      <c r="I3" s="129" t="str">
        <f>' B_Populations'!$N$8</f>
        <v>Asian</v>
      </c>
      <c r="J3" s="129" t="str">
        <f>' B_Populations'!$P$8</f>
        <v>American Indian/Alaska Native</v>
      </c>
      <c r="K3" s="129" t="str">
        <f>' B_Populations'!$R$8</f>
        <v>Other</v>
      </c>
      <c r="L3" s="130" t="str">
        <f>' B_Populations'!$T$8</f>
        <v>Other</v>
      </c>
      <c r="M3" s="58"/>
      <c r="N3" s="59" t="s">
        <v>46</v>
      </c>
      <c r="O3" s="131" t="s">
        <v>47</v>
      </c>
      <c r="P3" s="131" t="s">
        <v>95</v>
      </c>
      <c r="Q3" s="131" t="s">
        <v>47</v>
      </c>
      <c r="R3" s="131" t="s">
        <v>99</v>
      </c>
      <c r="S3" s="131" t="s">
        <v>47</v>
      </c>
      <c r="T3" s="131" t="str">
        <f>' B_Populations'!$H$8</f>
        <v>White-Not Hispanic</v>
      </c>
      <c r="U3" s="131" t="s">
        <v>47</v>
      </c>
      <c r="V3" s="131" t="str">
        <f>' B_Populations'!$J$8</f>
        <v>Hispanic</v>
      </c>
      <c r="W3" s="131" t="s">
        <v>47</v>
      </c>
      <c r="X3" s="131" t="str">
        <f>' B_Populations'!$L$8</f>
        <v>Black-Not Hispanic</v>
      </c>
      <c r="Y3" s="131" t="s">
        <v>47</v>
      </c>
      <c r="Z3" s="131" t="str">
        <f>' B_Populations'!$N$8</f>
        <v>Asian</v>
      </c>
      <c r="AA3" s="131" t="s">
        <v>47</v>
      </c>
      <c r="AB3" s="131" t="str">
        <f>' B_Populations'!$P$8</f>
        <v>American Indian/Alaska Native</v>
      </c>
      <c r="AC3" s="131" t="s">
        <v>47</v>
      </c>
      <c r="AD3" s="131" t="str">
        <f>' B_Populations'!$R$8</f>
        <v>Other</v>
      </c>
      <c r="AE3" s="131" t="s">
        <v>47</v>
      </c>
      <c r="AF3" s="131" t="str">
        <f>' B_Populations'!$T$8</f>
        <v>Other</v>
      </c>
      <c r="AG3" s="60" t="s">
        <v>47</v>
      </c>
      <c r="AH3" s="58"/>
      <c r="AI3" s="61" t="s">
        <v>48</v>
      </c>
      <c r="AJ3" s="62" t="s">
        <v>49</v>
      </c>
      <c r="AL3" s="63" t="s">
        <v>32</v>
      </c>
      <c r="AM3" s="132" t="s">
        <v>33</v>
      </c>
      <c r="AN3" s="133" t="s">
        <v>92</v>
      </c>
      <c r="AO3" s="133" t="s">
        <v>93</v>
      </c>
      <c r="AP3" s="129" t="str">
        <f>' B_Populations'!$H$8</f>
        <v>White-Not Hispanic</v>
      </c>
      <c r="AQ3" s="129" t="str">
        <f>' B_Populations'!$J$8</f>
        <v>Hispanic</v>
      </c>
      <c r="AR3" s="129" t="str">
        <f>' B_Populations'!$L$8</f>
        <v>Black-Not Hispanic</v>
      </c>
      <c r="AS3" s="129" t="str">
        <f>' B_Populations'!$N$8</f>
        <v>Asian</v>
      </c>
      <c r="AT3" s="129" t="str">
        <f>' B_Populations'!$P$8</f>
        <v>American Indian/Alaska Native</v>
      </c>
      <c r="AU3" s="129" t="str">
        <f>' B_Populations'!$R$8</f>
        <v>Other</v>
      </c>
      <c r="AV3" s="134" t="str">
        <f>' B_Populations'!$T$8</f>
        <v>Other</v>
      </c>
    </row>
    <row r="4" spans="1:48" ht="15.75" x14ac:dyDescent="0.25">
      <c r="A4" s="242"/>
      <c r="B4" s="64" t="str">
        <f>' B_Populations'!$A$9</f>
        <v>0-14</v>
      </c>
      <c r="C4" s="135"/>
      <c r="D4" s="136"/>
      <c r="E4" s="137"/>
      <c r="F4" s="138"/>
      <c r="G4" s="138"/>
      <c r="H4" s="138"/>
      <c r="I4" s="138"/>
      <c r="J4" s="139"/>
      <c r="K4" s="139"/>
      <c r="L4" s="140"/>
      <c r="M4" s="65"/>
      <c r="N4" s="66">
        <f>' B_Populations'!B48</f>
        <v>0</v>
      </c>
      <c r="O4" s="141">
        <f>IF(N4=0,0,($C$4/$N$4)*100000)</f>
        <v>0</v>
      </c>
      <c r="P4" s="141">
        <f>' B_Populations'!D48</f>
        <v>0</v>
      </c>
      <c r="Q4" s="141">
        <f>IF(P4=0,0,($D$4/$P$4)*100000)</f>
        <v>0</v>
      </c>
      <c r="R4" s="141">
        <f>' B_Populations'!F48</f>
        <v>0</v>
      </c>
      <c r="S4" s="141">
        <f>IF(R4=0,0,($E$4/$R$4)*100000)</f>
        <v>0</v>
      </c>
      <c r="T4" s="141">
        <f>' B_Populations'!H48</f>
        <v>0</v>
      </c>
      <c r="U4" s="141">
        <f>IF(T4=0,0,($F$4/$T$4)*100000)</f>
        <v>0</v>
      </c>
      <c r="V4" s="141">
        <f>' B_Populations'!J48</f>
        <v>0</v>
      </c>
      <c r="W4" s="141">
        <f>IF(V4=0,0,($G$4/$V$4)*100000)</f>
        <v>0</v>
      </c>
      <c r="X4" s="141">
        <f>' B_Populations'!L48</f>
        <v>0</v>
      </c>
      <c r="Y4" s="141">
        <f>IF(X4=0,0,($H$4/$X$4)*100000)</f>
        <v>0</v>
      </c>
      <c r="Z4" s="141">
        <f>' B_Populations'!N48</f>
        <v>0</v>
      </c>
      <c r="AA4" s="141">
        <f>IF(Z4=0,0,($I$4/$Z$4)*100000)</f>
        <v>0</v>
      </c>
      <c r="AB4" s="141">
        <f>' B_Populations'!P48</f>
        <v>0</v>
      </c>
      <c r="AC4" s="141">
        <f>IF(AB4=0,0,($J$4/$AB$4)*100000)</f>
        <v>0</v>
      </c>
      <c r="AD4" s="141">
        <f>' B_Populations'!R48</f>
        <v>0</v>
      </c>
      <c r="AE4" s="141">
        <f>IF(AD4=0,0,($K$4/$AD$4)*100000)</f>
        <v>0</v>
      </c>
      <c r="AF4" s="141">
        <f>' B_Populations'!T48</f>
        <v>0</v>
      </c>
      <c r="AG4" s="67">
        <f>IF(AF4=0,0,($L$4/$AF$4)*100000)</f>
        <v>0</v>
      </c>
      <c r="AH4" s="65"/>
      <c r="AI4" s="68">
        <v>3795</v>
      </c>
      <c r="AJ4" s="69">
        <v>1.3818E-2</v>
      </c>
      <c r="AK4" s="65"/>
      <c r="AL4" s="70" t="str">
        <f>' B_Populations'!$A$9</f>
        <v>0-14</v>
      </c>
      <c r="AM4" s="142">
        <f>O4*AJ4</f>
        <v>0</v>
      </c>
      <c r="AN4" s="143">
        <f>Q4*AJ4</f>
        <v>0</v>
      </c>
      <c r="AO4" s="143">
        <f>S4*AJ4</f>
        <v>0</v>
      </c>
      <c r="AP4" s="144">
        <f>U4*AJ4</f>
        <v>0</v>
      </c>
      <c r="AQ4" s="144">
        <f>W4*AJ4</f>
        <v>0</v>
      </c>
      <c r="AR4" s="144">
        <f>Y4*AJ4</f>
        <v>0</v>
      </c>
      <c r="AS4" s="144">
        <f>AA4*AJ4</f>
        <v>0</v>
      </c>
      <c r="AT4" s="144">
        <f>AC4*AJ4</f>
        <v>0</v>
      </c>
      <c r="AU4" s="144">
        <f>AE4*AJ4</f>
        <v>0</v>
      </c>
      <c r="AV4" s="145">
        <f>AG4*AJ4</f>
        <v>0</v>
      </c>
    </row>
    <row r="5" spans="1:48" ht="15.75" x14ac:dyDescent="0.25">
      <c r="A5" s="242"/>
      <c r="B5" s="71" t="str">
        <f>' B_Populations'!$A$10</f>
        <v>15-24</v>
      </c>
      <c r="C5" s="146"/>
      <c r="D5" s="147"/>
      <c r="E5" s="148"/>
      <c r="F5" s="149"/>
      <c r="G5" s="149"/>
      <c r="H5" s="149"/>
      <c r="I5" s="149"/>
      <c r="J5" s="150"/>
      <c r="K5" s="150"/>
      <c r="L5" s="151"/>
      <c r="M5" s="65"/>
      <c r="N5" s="66">
        <f>' B_Populations'!B49</f>
        <v>0</v>
      </c>
      <c r="O5" s="141">
        <f>IF(N5=0,0,($C$5/$N$5)*100000)</f>
        <v>0</v>
      </c>
      <c r="P5" s="141">
        <f>' B_Populations'!D49</f>
        <v>0</v>
      </c>
      <c r="Q5" s="141">
        <f>IF(P5=0,0,($D$5/$P$5)*100000)</f>
        <v>0</v>
      </c>
      <c r="R5" s="141">
        <f>' B_Populations'!F49</f>
        <v>0</v>
      </c>
      <c r="S5" s="141">
        <f>IF(R5=0,0,($E$5/$R$5)*100000)</f>
        <v>0</v>
      </c>
      <c r="T5" s="141">
        <f>' B_Populations'!H49</f>
        <v>0</v>
      </c>
      <c r="U5" s="141">
        <f>IF(T5=0,0,($F$5/$T$5)*100000)</f>
        <v>0</v>
      </c>
      <c r="V5" s="141">
        <f>' B_Populations'!J49</f>
        <v>0</v>
      </c>
      <c r="W5" s="141">
        <f>IF(V5=0,0,($G$5/$V$5)*100000)</f>
        <v>0</v>
      </c>
      <c r="X5" s="141">
        <f>' B_Populations'!L49</f>
        <v>0</v>
      </c>
      <c r="Y5" s="141">
        <f>IF(X5=0,0,($G$5/$X$5)*100000)</f>
        <v>0</v>
      </c>
      <c r="Z5" s="141">
        <f>' B_Populations'!N49</f>
        <v>0</v>
      </c>
      <c r="AA5" s="141">
        <f>IF(Z5=0,0,($I$5/$Z$5)*100000)</f>
        <v>0</v>
      </c>
      <c r="AB5" s="141">
        <f>' B_Populations'!P49</f>
        <v>0</v>
      </c>
      <c r="AC5" s="141">
        <f>IF(AB5=0,0,($J$5/$AB$5)*100000)</f>
        <v>0</v>
      </c>
      <c r="AD5" s="141">
        <f>' B_Populations'!R49</f>
        <v>0</v>
      </c>
      <c r="AE5" s="141">
        <f>IF(AD5=0,0,($K$5/$AD$5)*100000)</f>
        <v>0</v>
      </c>
      <c r="AF5" s="141">
        <f>' B_Populations'!T49</f>
        <v>0</v>
      </c>
      <c r="AG5" s="67">
        <f>IF(AF5=0,0,($L$5/$AF$5)*100000)</f>
        <v>0</v>
      </c>
      <c r="AH5" s="65"/>
      <c r="AI5" s="68">
        <v>15192</v>
      </c>
      <c r="AJ5" s="69">
        <v>5.5316999999999998E-2</v>
      </c>
      <c r="AK5" s="65"/>
      <c r="AL5" s="72" t="str">
        <f>' B_Populations'!$A$10</f>
        <v>15-24</v>
      </c>
      <c r="AM5" s="142">
        <f>O5*AJ5</f>
        <v>0</v>
      </c>
      <c r="AN5" s="143">
        <f>Q5*AJ5</f>
        <v>0</v>
      </c>
      <c r="AO5" s="143">
        <f>S5*AJ5</f>
        <v>0</v>
      </c>
      <c r="AP5" s="144">
        <f>U5*AJ5</f>
        <v>0</v>
      </c>
      <c r="AQ5" s="144">
        <f>W5*AJ5</f>
        <v>0</v>
      </c>
      <c r="AR5" s="144">
        <f>Y5*AJ5</f>
        <v>0</v>
      </c>
      <c r="AS5" s="144">
        <f>AA5*AJ5</f>
        <v>0</v>
      </c>
      <c r="AT5" s="144">
        <f>AC5*AJ5</f>
        <v>0</v>
      </c>
      <c r="AU5" s="144">
        <f>AE5*AJ5</f>
        <v>0</v>
      </c>
      <c r="AV5" s="145">
        <f>AG5*AJ5</f>
        <v>0</v>
      </c>
    </row>
    <row r="6" spans="1:48" ht="15.75" x14ac:dyDescent="0.25">
      <c r="A6" s="242"/>
      <c r="B6" s="64" t="str">
        <f>' B_Populations'!$A$11</f>
        <v>25-44</v>
      </c>
      <c r="C6" s="146"/>
      <c r="D6" s="147"/>
      <c r="E6" s="148"/>
      <c r="F6" s="149"/>
      <c r="G6" s="149"/>
      <c r="H6" s="149"/>
      <c r="I6" s="149"/>
      <c r="J6" s="150"/>
      <c r="K6" s="150"/>
      <c r="L6" s="151"/>
      <c r="M6" s="65"/>
      <c r="N6" s="66">
        <f>' B_Populations'!B50</f>
        <v>0</v>
      </c>
      <c r="O6" s="141">
        <f>IF(N6=0,0,($C$6/$N$6)*100000)</f>
        <v>0</v>
      </c>
      <c r="P6" s="141">
        <f>' B_Populations'!D50</f>
        <v>0</v>
      </c>
      <c r="Q6" s="141">
        <f>IF(P6=0,0,($D$6/$P$6)*100000)</f>
        <v>0</v>
      </c>
      <c r="R6" s="141">
        <f>' B_Populations'!F50</f>
        <v>0</v>
      </c>
      <c r="S6" s="141">
        <f>IF(R6=0,0,($E$6/$R$6)*100000)</f>
        <v>0</v>
      </c>
      <c r="T6" s="141">
        <f>' B_Populations'!H50</f>
        <v>0</v>
      </c>
      <c r="U6" s="141">
        <f>IF(T6=0,0,($F$6/$T$6)*100000)</f>
        <v>0</v>
      </c>
      <c r="V6" s="141">
        <f>' B_Populations'!J50</f>
        <v>0</v>
      </c>
      <c r="W6" s="141">
        <f>IF(V6=0,0,($G$6/$V$6)*100000)</f>
        <v>0</v>
      </c>
      <c r="X6" s="141">
        <f>' B_Populations'!L50</f>
        <v>0</v>
      </c>
      <c r="Y6" s="141">
        <f>IF(X6=0,0,($G$6/$X$6)*100000)</f>
        <v>0</v>
      </c>
      <c r="Z6" s="141">
        <f>' B_Populations'!N50</f>
        <v>0</v>
      </c>
      <c r="AA6" s="141">
        <f>IF(Z6=0,0,($I$6/$Z$6)*100000)</f>
        <v>0</v>
      </c>
      <c r="AB6" s="141">
        <f>' B_Populations'!P50</f>
        <v>0</v>
      </c>
      <c r="AC6" s="141">
        <f>IF(AB6=0,0,($J$6/$AB$6)*100000)</f>
        <v>0</v>
      </c>
      <c r="AD6" s="141">
        <f>' B_Populations'!R50</f>
        <v>0</v>
      </c>
      <c r="AE6" s="141">
        <f>IF(AD6=0,0,($K$6/$AD$6)*100000)</f>
        <v>0</v>
      </c>
      <c r="AF6" s="141">
        <f>' B_Populations'!T50</f>
        <v>0</v>
      </c>
      <c r="AG6" s="67">
        <f>IF(AF6=0,0,($L$6/$AF$6)*100000)</f>
        <v>0</v>
      </c>
      <c r="AH6" s="65"/>
      <c r="AI6" s="68">
        <v>19920</v>
      </c>
      <c r="AJ6" s="69">
        <v>7.2533E-2</v>
      </c>
      <c r="AK6" s="65"/>
      <c r="AL6" s="70" t="str">
        <f>' B_Populations'!$A$11</f>
        <v>25-44</v>
      </c>
      <c r="AM6" s="142">
        <f>O6*AJ6</f>
        <v>0</v>
      </c>
      <c r="AN6" s="143">
        <f>Q6*AJ6</f>
        <v>0</v>
      </c>
      <c r="AO6" s="143">
        <f>S6*AJ6</f>
        <v>0</v>
      </c>
      <c r="AP6" s="144">
        <f>U6*AJ6</f>
        <v>0</v>
      </c>
      <c r="AQ6" s="144">
        <f>W6*AJ6</f>
        <v>0</v>
      </c>
      <c r="AR6" s="144">
        <f>Y6*AJ6</f>
        <v>0</v>
      </c>
      <c r="AS6" s="144">
        <f>AA6*AJ6</f>
        <v>0</v>
      </c>
      <c r="AT6" s="144">
        <f>AC6*AJ6</f>
        <v>0</v>
      </c>
      <c r="AU6" s="144">
        <f>AE6*AJ6</f>
        <v>0</v>
      </c>
      <c r="AV6" s="145">
        <f>AG6*AJ6</f>
        <v>0</v>
      </c>
    </row>
    <row r="7" spans="1:48" ht="15.75" x14ac:dyDescent="0.25">
      <c r="A7" s="242"/>
      <c r="B7" s="64" t="str">
        <f>' B_Populations'!$A$12</f>
        <v>45-64</v>
      </c>
      <c r="C7" s="146"/>
      <c r="D7" s="147"/>
      <c r="E7" s="148"/>
      <c r="F7" s="149"/>
      <c r="G7" s="149"/>
      <c r="H7" s="149"/>
      <c r="I7" s="149"/>
      <c r="J7" s="150"/>
      <c r="K7" s="150"/>
      <c r="L7" s="151"/>
      <c r="M7" s="65"/>
      <c r="N7" s="66">
        <f>' B_Populations'!B51</f>
        <v>0</v>
      </c>
      <c r="O7" s="141">
        <f>IF(N7=0,0,($C$7/$N$7)*100000)</f>
        <v>0</v>
      </c>
      <c r="P7" s="141">
        <f>' B_Populations'!D51</f>
        <v>0</v>
      </c>
      <c r="Q7" s="141">
        <f>IF(P7=0,0,($D$7/$P$7)*100000)</f>
        <v>0</v>
      </c>
      <c r="R7" s="141">
        <f>' B_Populations'!F51</f>
        <v>0</v>
      </c>
      <c r="S7" s="141">
        <f>IF(R7=0,0,($E$7/$R$7)*100000)</f>
        <v>0</v>
      </c>
      <c r="T7" s="141">
        <f>' B_Populations'!H51</f>
        <v>0</v>
      </c>
      <c r="U7" s="141">
        <f>IF(T7=0,0,($F$7/$T$7)*100000)</f>
        <v>0</v>
      </c>
      <c r="V7" s="141">
        <f>' B_Populations'!J51</f>
        <v>0</v>
      </c>
      <c r="W7" s="141">
        <f>IF(V7=0,0,($G$7/$V$7)*100000)</f>
        <v>0</v>
      </c>
      <c r="X7" s="141">
        <f>' B_Populations'!L51</f>
        <v>0</v>
      </c>
      <c r="Y7" s="141">
        <f>IF(X7=0,0,($G$7/$X$7)*100000)</f>
        <v>0</v>
      </c>
      <c r="Z7" s="141">
        <f>' B_Populations'!N51</f>
        <v>0</v>
      </c>
      <c r="AA7" s="141">
        <f>IF(Z7=0,0,($I$7/$Z$7)*100000)</f>
        <v>0</v>
      </c>
      <c r="AB7" s="141">
        <f>' B_Populations'!P51</f>
        <v>0</v>
      </c>
      <c r="AC7" s="141">
        <f>IF(AB7=0,0,($J$7/$AB$7)*100000)</f>
        <v>0</v>
      </c>
      <c r="AD7" s="141">
        <f>' B_Populations'!R51</f>
        <v>0</v>
      </c>
      <c r="AE7" s="141">
        <f>IF(AD7=0,0,($K$7/$AD$7)*100000)</f>
        <v>0</v>
      </c>
      <c r="AF7" s="141">
        <f>' B_Populations'!T51</f>
        <v>0</v>
      </c>
      <c r="AG7" s="67">
        <f>IF(AF7=0,0,($L$7/$AF$7)*100000)</f>
        <v>0</v>
      </c>
      <c r="AH7" s="65"/>
      <c r="AI7" s="68">
        <v>20057</v>
      </c>
      <c r="AJ7" s="69">
        <v>7.3032E-2</v>
      </c>
      <c r="AK7" s="65"/>
      <c r="AL7" s="70" t="str">
        <f>' B_Populations'!$A$12</f>
        <v>45-64</v>
      </c>
      <c r="AM7" s="142">
        <f>O7*AJ7</f>
        <v>0</v>
      </c>
      <c r="AN7" s="143">
        <f>Q7*AJ7</f>
        <v>0</v>
      </c>
      <c r="AO7" s="143">
        <f>S7*AJ7</f>
        <v>0</v>
      </c>
      <c r="AP7" s="144">
        <f>U7*AJ7</f>
        <v>0</v>
      </c>
      <c r="AQ7" s="144">
        <f>W7*AJ7</f>
        <v>0</v>
      </c>
      <c r="AR7" s="144">
        <f>Y7*AJ7</f>
        <v>0</v>
      </c>
      <c r="AS7" s="144">
        <f>AA7*AJ7</f>
        <v>0</v>
      </c>
      <c r="AT7" s="144">
        <f>AC7*AJ7</f>
        <v>0</v>
      </c>
      <c r="AU7" s="144">
        <f>AE7*AJ7</f>
        <v>0</v>
      </c>
      <c r="AV7" s="145">
        <f>AG7*AJ7</f>
        <v>0</v>
      </c>
    </row>
    <row r="8" spans="1:48" ht="15.75" x14ac:dyDescent="0.25">
      <c r="A8" s="242"/>
      <c r="B8" s="64" t="str">
        <f>' B_Populations'!$A$13</f>
        <v>65+</v>
      </c>
      <c r="C8" s="146"/>
      <c r="D8" s="147"/>
      <c r="E8" s="148"/>
      <c r="F8" s="149"/>
      <c r="G8" s="149"/>
      <c r="H8" s="149"/>
      <c r="I8" s="149"/>
      <c r="J8" s="150"/>
      <c r="K8" s="150"/>
      <c r="L8" s="151"/>
      <c r="M8" s="65"/>
      <c r="N8" s="66">
        <f>' B_Populations'!B52</f>
        <v>0</v>
      </c>
      <c r="O8" s="141">
        <f>IF(N8=0,0,($C$8/$N$8)*100000)</f>
        <v>0</v>
      </c>
      <c r="P8" s="141">
        <f>' B_Populations'!D52</f>
        <v>0</v>
      </c>
      <c r="Q8" s="141">
        <f>IF(P8=0,0,($D$8/$P$8)*100000)</f>
        <v>0</v>
      </c>
      <c r="R8" s="141">
        <f>' B_Populations'!F52</f>
        <v>0</v>
      </c>
      <c r="S8" s="141">
        <f>IF(R8=0,0,($E$8/$R$8)*100000)</f>
        <v>0</v>
      </c>
      <c r="T8" s="141">
        <f>' B_Populations'!H52</f>
        <v>0</v>
      </c>
      <c r="U8" s="141">
        <f>IF(T8=0,0,($F$8/$T$8)*100000)</f>
        <v>0</v>
      </c>
      <c r="V8" s="141">
        <f>' B_Populations'!J52</f>
        <v>0</v>
      </c>
      <c r="W8" s="141">
        <f>IF(V8=0,0,($G$8/$V$8)*100000)</f>
        <v>0</v>
      </c>
      <c r="X8" s="141">
        <f>' B_Populations'!L52</f>
        <v>0</v>
      </c>
      <c r="Y8" s="141">
        <f>IF(X8=0,0,($G$8/$X$8)*100000)</f>
        <v>0</v>
      </c>
      <c r="Z8" s="141">
        <f>' B_Populations'!N52</f>
        <v>0</v>
      </c>
      <c r="AA8" s="141">
        <f>IF(Z8=0,0,($I$8/$Z$8)*100000)</f>
        <v>0</v>
      </c>
      <c r="AB8" s="141">
        <f>' B_Populations'!P52</f>
        <v>0</v>
      </c>
      <c r="AC8" s="141">
        <f>IF(AB8=0,0,($J$8/$AB$8)*100000)</f>
        <v>0</v>
      </c>
      <c r="AD8" s="141">
        <f>' B_Populations'!R52</f>
        <v>0</v>
      </c>
      <c r="AE8" s="141">
        <f>IF(AD8=0,0,($K$8/$AD$8)*100000)</f>
        <v>0</v>
      </c>
      <c r="AF8" s="141">
        <f>' B_Populations'!T52</f>
        <v>0</v>
      </c>
      <c r="AG8" s="67">
        <f>IF(AF8=0,0,($L$8/$AF$8)*100000)</f>
        <v>0</v>
      </c>
      <c r="AH8" s="65"/>
      <c r="AI8" s="68">
        <v>19820</v>
      </c>
      <c r="AJ8" s="69">
        <v>7.2168999999999997E-2</v>
      </c>
      <c r="AK8" s="65"/>
      <c r="AL8" s="70" t="str">
        <f>' B_Populations'!$A$13</f>
        <v>65+</v>
      </c>
      <c r="AM8" s="142">
        <f>O8*AJ8</f>
        <v>0</v>
      </c>
      <c r="AN8" s="143">
        <f>Q8*AJ8</f>
        <v>0</v>
      </c>
      <c r="AO8" s="143">
        <f>S8*AJ8</f>
        <v>0</v>
      </c>
      <c r="AP8" s="144">
        <f>U8*AJ8</f>
        <v>0</v>
      </c>
      <c r="AQ8" s="144">
        <f>W8*AJ8</f>
        <v>0</v>
      </c>
      <c r="AR8" s="144">
        <f>Y8*AJ8</f>
        <v>0</v>
      </c>
      <c r="AS8" s="144">
        <f>AA8*AJ8</f>
        <v>0</v>
      </c>
      <c r="AT8" s="144">
        <f>AC8*AJ8</f>
        <v>0</v>
      </c>
      <c r="AU8" s="144">
        <f>AE8*AJ8</f>
        <v>0</v>
      </c>
      <c r="AV8" s="145">
        <f>AG8*AJ8</f>
        <v>0</v>
      </c>
    </row>
    <row r="9" spans="1:48" ht="15.75" x14ac:dyDescent="0.25">
      <c r="A9" s="242"/>
      <c r="B9" s="51" t="s">
        <v>50</v>
      </c>
      <c r="C9" s="152">
        <f t="shared" ref="C9:L9" si="0">SUM(C4:C8)</f>
        <v>0</v>
      </c>
      <c r="D9" s="152">
        <f t="shared" si="0"/>
        <v>0</v>
      </c>
      <c r="E9" s="152">
        <f t="shared" si="0"/>
        <v>0</v>
      </c>
      <c r="F9" s="152">
        <f t="shared" si="0"/>
        <v>0</v>
      </c>
      <c r="G9" s="152">
        <f t="shared" si="0"/>
        <v>0</v>
      </c>
      <c r="H9" s="152">
        <f t="shared" si="0"/>
        <v>0</v>
      </c>
      <c r="I9" s="152">
        <f t="shared" si="0"/>
        <v>0</v>
      </c>
      <c r="J9" s="152">
        <f t="shared" si="0"/>
        <v>0</v>
      </c>
      <c r="K9" s="152">
        <f t="shared" si="0"/>
        <v>0</v>
      </c>
      <c r="L9" s="73">
        <f t="shared" si="0"/>
        <v>0</v>
      </c>
      <c r="N9" s="74">
        <f t="shared" ref="N9:AG9" si="1">SUM(N4:N8)</f>
        <v>0</v>
      </c>
      <c r="O9" s="153">
        <f t="shared" si="1"/>
        <v>0</v>
      </c>
      <c r="P9" s="153">
        <f t="shared" si="1"/>
        <v>0</v>
      </c>
      <c r="Q9" s="153">
        <f t="shared" si="1"/>
        <v>0</v>
      </c>
      <c r="R9" s="153">
        <f t="shared" si="1"/>
        <v>0</v>
      </c>
      <c r="S9" s="153">
        <f t="shared" si="1"/>
        <v>0</v>
      </c>
      <c r="T9" s="153">
        <f t="shared" si="1"/>
        <v>0</v>
      </c>
      <c r="U9" s="153">
        <f t="shared" si="1"/>
        <v>0</v>
      </c>
      <c r="V9" s="153">
        <f t="shared" si="1"/>
        <v>0</v>
      </c>
      <c r="W9" s="153">
        <f t="shared" si="1"/>
        <v>0</v>
      </c>
      <c r="X9" s="153">
        <f t="shared" si="1"/>
        <v>0</v>
      </c>
      <c r="Y9" s="153">
        <f t="shared" si="1"/>
        <v>0</v>
      </c>
      <c r="Z9" s="153">
        <f t="shared" si="1"/>
        <v>0</v>
      </c>
      <c r="AA9" s="153">
        <f t="shared" si="1"/>
        <v>0</v>
      </c>
      <c r="AB9" s="153">
        <f t="shared" si="1"/>
        <v>0</v>
      </c>
      <c r="AC9" s="153">
        <f t="shared" si="1"/>
        <v>0</v>
      </c>
      <c r="AD9" s="153">
        <f t="shared" si="1"/>
        <v>0</v>
      </c>
      <c r="AE9" s="153">
        <f t="shared" si="1"/>
        <v>0</v>
      </c>
      <c r="AF9" s="153">
        <f t="shared" si="1"/>
        <v>0</v>
      </c>
      <c r="AG9" s="84">
        <f t="shared" si="1"/>
        <v>0</v>
      </c>
      <c r="AI9" s="75">
        <f>SUM(AI4:AI8)</f>
        <v>78784</v>
      </c>
      <c r="AJ9" s="76"/>
      <c r="AL9" s="77" t="s">
        <v>50</v>
      </c>
      <c r="AM9" s="154">
        <f t="shared" ref="AM9:AV9" si="2">SUM(AM4:AM8)</f>
        <v>0</v>
      </c>
      <c r="AN9" s="155">
        <f t="shared" si="2"/>
        <v>0</v>
      </c>
      <c r="AO9" s="156">
        <f t="shared" si="2"/>
        <v>0</v>
      </c>
      <c r="AP9" s="157">
        <f t="shared" si="2"/>
        <v>0</v>
      </c>
      <c r="AQ9" s="158">
        <f t="shared" si="2"/>
        <v>0</v>
      </c>
      <c r="AR9" s="158">
        <f t="shared" si="2"/>
        <v>0</v>
      </c>
      <c r="AS9" s="158">
        <f t="shared" si="2"/>
        <v>0</v>
      </c>
      <c r="AT9" s="158">
        <f t="shared" si="2"/>
        <v>0</v>
      </c>
      <c r="AU9" s="158">
        <f t="shared" si="2"/>
        <v>0</v>
      </c>
      <c r="AV9" s="159">
        <f t="shared" si="2"/>
        <v>0</v>
      </c>
    </row>
    <row r="10" spans="1:48" x14ac:dyDescent="0.3">
      <c r="A10" s="177"/>
      <c r="B10" s="78"/>
      <c r="C10" s="48"/>
      <c r="D10" s="48"/>
      <c r="E10" s="48"/>
      <c r="F10" s="48"/>
      <c r="G10" s="48"/>
      <c r="H10" s="48"/>
      <c r="I10" s="48"/>
      <c r="J10" s="48"/>
      <c r="K10" s="48"/>
      <c r="L10" s="79"/>
      <c r="N10" s="52"/>
      <c r="O10" s="125"/>
      <c r="P10" s="125"/>
      <c r="Q10" s="125"/>
      <c r="R10" s="125"/>
      <c r="S10" s="125"/>
      <c r="T10" s="125"/>
      <c r="U10" s="125"/>
      <c r="V10" s="125"/>
      <c r="W10" s="125"/>
      <c r="X10" s="125"/>
      <c r="Y10" s="125"/>
      <c r="Z10" s="125"/>
      <c r="AA10" s="125"/>
      <c r="AB10" s="125"/>
      <c r="AC10" s="125"/>
      <c r="AD10" s="125"/>
      <c r="AE10" s="125"/>
      <c r="AF10" s="125"/>
      <c r="AG10" s="53"/>
      <c r="AI10" s="54"/>
      <c r="AJ10" s="55"/>
      <c r="AL10" s="56"/>
      <c r="AM10" s="48"/>
      <c r="AN10" s="48"/>
      <c r="AO10" s="48"/>
      <c r="AP10" s="48"/>
      <c r="AQ10" s="48"/>
      <c r="AR10" s="48"/>
      <c r="AS10" s="48"/>
      <c r="AT10" s="48"/>
      <c r="AU10" s="48"/>
      <c r="AV10" s="126"/>
    </row>
    <row r="11" spans="1:48" x14ac:dyDescent="0.3">
      <c r="A11" s="177"/>
      <c r="B11" s="80"/>
      <c r="C11" s="160"/>
      <c r="D11" s="161" t="s">
        <v>105</v>
      </c>
      <c r="E11" s="161"/>
      <c r="F11" s="162" t="s">
        <v>43</v>
      </c>
      <c r="G11" s="162"/>
      <c r="H11" s="162"/>
      <c r="I11" s="162"/>
      <c r="J11" s="162"/>
      <c r="K11" s="162"/>
      <c r="L11" s="163"/>
      <c r="N11" s="52"/>
      <c r="O11" s="125"/>
      <c r="P11" s="125"/>
      <c r="Q11" s="125"/>
      <c r="R11" s="125"/>
      <c r="S11" s="125"/>
      <c r="T11" s="125"/>
      <c r="U11" s="125"/>
      <c r="V11" s="125"/>
      <c r="W11" s="125"/>
      <c r="X11" s="125"/>
      <c r="Y11" s="125"/>
      <c r="Z11" s="125"/>
      <c r="AA11" s="125"/>
      <c r="AB11" s="125"/>
      <c r="AC11" s="125"/>
      <c r="AD11" s="125"/>
      <c r="AE11" s="125"/>
      <c r="AF11" s="125"/>
      <c r="AG11" s="53"/>
      <c r="AI11" s="54"/>
      <c r="AJ11" s="55"/>
      <c r="AL11" s="56"/>
      <c r="AM11" s="48" t="s">
        <v>44</v>
      </c>
      <c r="AN11" s="48"/>
      <c r="AO11" s="48"/>
      <c r="AP11" s="48"/>
      <c r="AQ11" s="48"/>
      <c r="AR11" s="48"/>
      <c r="AS11" s="48"/>
      <c r="AT11" s="48"/>
      <c r="AU11" s="48"/>
      <c r="AV11" s="126"/>
    </row>
    <row r="12" spans="1:48" ht="47.25" x14ac:dyDescent="0.25">
      <c r="A12" s="243" t="s">
        <v>53</v>
      </c>
      <c r="B12" s="57" t="s">
        <v>32</v>
      </c>
      <c r="C12" s="127" t="s">
        <v>45</v>
      </c>
      <c r="D12" s="128" t="s">
        <v>96</v>
      </c>
      <c r="E12" s="128" t="s">
        <v>100</v>
      </c>
      <c r="F12" s="129" t="str">
        <f>' B_Populations'!$H$8</f>
        <v>White-Not Hispanic</v>
      </c>
      <c r="G12" s="129" t="str">
        <f>' B_Populations'!$J$8</f>
        <v>Hispanic</v>
      </c>
      <c r="H12" s="129" t="str">
        <f>' B_Populations'!$L$8</f>
        <v>Black-Not Hispanic</v>
      </c>
      <c r="I12" s="129" t="str">
        <f>' B_Populations'!$N$8</f>
        <v>Asian</v>
      </c>
      <c r="J12" s="129" t="str">
        <f>' B_Populations'!$P$8</f>
        <v>American Indian/Alaska Native</v>
      </c>
      <c r="K12" s="129" t="str">
        <f>' B_Populations'!$R$8</f>
        <v>Other</v>
      </c>
      <c r="L12" s="130" t="str">
        <f>' B_Populations'!$T$8</f>
        <v>Other</v>
      </c>
      <c r="M12" s="58"/>
      <c r="N12" s="59" t="s">
        <v>46</v>
      </c>
      <c r="O12" s="131" t="s">
        <v>47</v>
      </c>
      <c r="P12" s="131" t="s">
        <v>95</v>
      </c>
      <c r="Q12" s="131" t="s">
        <v>47</v>
      </c>
      <c r="R12" s="131" t="s">
        <v>99</v>
      </c>
      <c r="S12" s="131" t="s">
        <v>47</v>
      </c>
      <c r="T12" s="131" t="str">
        <f>' B_Populations'!$H$8</f>
        <v>White-Not Hispanic</v>
      </c>
      <c r="U12" s="131" t="s">
        <v>47</v>
      </c>
      <c r="V12" s="131" t="str">
        <f>' B_Populations'!$J$8</f>
        <v>Hispanic</v>
      </c>
      <c r="W12" s="131" t="s">
        <v>47</v>
      </c>
      <c r="X12" s="131" t="str">
        <f>' B_Populations'!$L$8</f>
        <v>Black-Not Hispanic</v>
      </c>
      <c r="Y12" s="131" t="s">
        <v>47</v>
      </c>
      <c r="Z12" s="131" t="str">
        <f>' B_Populations'!$N$8</f>
        <v>Asian</v>
      </c>
      <c r="AA12" s="131" t="s">
        <v>47</v>
      </c>
      <c r="AB12" s="131" t="str">
        <f>' B_Populations'!$P$8</f>
        <v>American Indian/Alaska Native</v>
      </c>
      <c r="AC12" s="131" t="s">
        <v>47</v>
      </c>
      <c r="AD12" s="131" t="str">
        <f>' B_Populations'!$R$8</f>
        <v>Other</v>
      </c>
      <c r="AE12" s="131" t="s">
        <v>47</v>
      </c>
      <c r="AF12" s="131" t="str">
        <f>' B_Populations'!$T$8</f>
        <v>Other</v>
      </c>
      <c r="AG12" s="60" t="s">
        <v>47</v>
      </c>
      <c r="AH12" s="58"/>
      <c r="AI12" s="81" t="s">
        <v>48</v>
      </c>
      <c r="AJ12" s="82" t="s">
        <v>49</v>
      </c>
      <c r="AL12" s="63" t="s">
        <v>32</v>
      </c>
      <c r="AM12" s="132" t="s">
        <v>33</v>
      </c>
      <c r="AN12" s="133" t="s">
        <v>92</v>
      </c>
      <c r="AO12" s="133" t="s">
        <v>93</v>
      </c>
      <c r="AP12" s="129" t="str">
        <f>' B_Populations'!$H$8</f>
        <v>White-Not Hispanic</v>
      </c>
      <c r="AQ12" s="129" t="str">
        <f>' B_Populations'!$J$8</f>
        <v>Hispanic</v>
      </c>
      <c r="AR12" s="129" t="str">
        <f>' B_Populations'!$L$8</f>
        <v>Black-Not Hispanic</v>
      </c>
      <c r="AS12" s="129" t="str">
        <f>' B_Populations'!$N$8</f>
        <v>Asian</v>
      </c>
      <c r="AT12" s="129" t="str">
        <f>' B_Populations'!$P$8</f>
        <v>American Indian/Alaska Native</v>
      </c>
      <c r="AU12" s="129" t="str">
        <f>' B_Populations'!$R$8</f>
        <v>Other</v>
      </c>
      <c r="AV12" s="134" t="str">
        <f>' B_Populations'!$T$8</f>
        <v>Other</v>
      </c>
    </row>
    <row r="13" spans="1:48" ht="15.75" x14ac:dyDescent="0.25">
      <c r="A13" s="243"/>
      <c r="B13" s="64" t="str">
        <f>' B_Populations'!$A$9</f>
        <v>0-14</v>
      </c>
      <c r="C13" s="135"/>
      <c r="D13" s="136"/>
      <c r="E13" s="137"/>
      <c r="F13" s="138"/>
      <c r="G13" s="138"/>
      <c r="H13" s="138"/>
      <c r="I13" s="138"/>
      <c r="J13" s="139"/>
      <c r="K13" s="139"/>
      <c r="L13" s="140"/>
      <c r="M13" s="65"/>
      <c r="N13" s="66">
        <f>' B_Populations'!B48</f>
        <v>0</v>
      </c>
      <c r="O13" s="141">
        <f>IF(N13=0,0,($C$13/$N$13)*100000)</f>
        <v>0</v>
      </c>
      <c r="P13" s="141">
        <f>' B_Populations'!D48</f>
        <v>0</v>
      </c>
      <c r="Q13" s="141">
        <f>IF(P13=0,0,($D$13/$P$13)*100000)</f>
        <v>0</v>
      </c>
      <c r="R13" s="141">
        <f>' B_Populations'!F48</f>
        <v>0</v>
      </c>
      <c r="S13" s="141">
        <f>IF(R13=0,0,($E$13/$R$13)*100000)</f>
        <v>0</v>
      </c>
      <c r="T13" s="141">
        <f>' B_Populations'!H48</f>
        <v>0</v>
      </c>
      <c r="U13" s="141">
        <f>IF(T13=0,0,($F$13/$T$13)*100000)</f>
        <v>0</v>
      </c>
      <c r="V13" s="141">
        <f>' B_Populations'!J48</f>
        <v>0</v>
      </c>
      <c r="W13" s="141">
        <f>IF(V13=0,0,($G$13/$V$13)*100000)</f>
        <v>0</v>
      </c>
      <c r="X13" s="141">
        <f>' B_Populations'!L48</f>
        <v>0</v>
      </c>
      <c r="Y13" s="141">
        <f>IF(X13=0,0,($H$13/$X$13)*100000)</f>
        <v>0</v>
      </c>
      <c r="Z13" s="141">
        <f>' B_Populations'!N48</f>
        <v>0</v>
      </c>
      <c r="AA13" s="141">
        <f>IF(Z13=0,0,($I$13/$Z$13)*100000)</f>
        <v>0</v>
      </c>
      <c r="AB13" s="141">
        <f>' B_Populations'!P48</f>
        <v>0</v>
      </c>
      <c r="AC13" s="141">
        <f>IF(AB13=0,0,($J$13/$AB$13)*100000)</f>
        <v>0</v>
      </c>
      <c r="AD13" s="141">
        <f>' B_Populations'!R48</f>
        <v>0</v>
      </c>
      <c r="AE13" s="141">
        <f>IF(AD13=0,0,($K$13/$AD$13)*100000)</f>
        <v>0</v>
      </c>
      <c r="AF13" s="141">
        <f>' B_Populations'!T48</f>
        <v>0</v>
      </c>
      <c r="AG13" s="67">
        <f>IF(AF13=0,0,($L$13/$AF$13)*100000)</f>
        <v>0</v>
      </c>
      <c r="AH13" s="65"/>
      <c r="AI13" s="68">
        <v>3795</v>
      </c>
      <c r="AJ13" s="69">
        <v>1.3818E-2</v>
      </c>
      <c r="AL13" s="70" t="str">
        <f>' B_Populations'!$A$9</f>
        <v>0-14</v>
      </c>
      <c r="AM13" s="142">
        <f>O13*AJ13</f>
        <v>0</v>
      </c>
      <c r="AN13" s="143">
        <f>Q13*AJ13</f>
        <v>0</v>
      </c>
      <c r="AO13" s="143">
        <f>S13*AJ13</f>
        <v>0</v>
      </c>
      <c r="AP13" s="144">
        <f>U13*AJ13</f>
        <v>0</v>
      </c>
      <c r="AQ13" s="144">
        <f>W13*AJ13</f>
        <v>0</v>
      </c>
      <c r="AR13" s="144">
        <f>Y13*AJ13</f>
        <v>0</v>
      </c>
      <c r="AS13" s="144">
        <f>AA13*AJ13</f>
        <v>0</v>
      </c>
      <c r="AT13" s="144">
        <f>AC13*AJ13</f>
        <v>0</v>
      </c>
      <c r="AU13" s="144">
        <f>AE13*AJ13</f>
        <v>0</v>
      </c>
      <c r="AV13" s="145">
        <f>AG13*AJ13</f>
        <v>0</v>
      </c>
    </row>
    <row r="14" spans="1:48" ht="15.75" x14ac:dyDescent="0.25">
      <c r="A14" s="243"/>
      <c r="B14" s="71" t="str">
        <f>' B_Populations'!$A$10</f>
        <v>15-24</v>
      </c>
      <c r="C14" s="146"/>
      <c r="D14" s="147"/>
      <c r="E14" s="148"/>
      <c r="F14" s="149"/>
      <c r="G14" s="149"/>
      <c r="H14" s="149"/>
      <c r="I14" s="149"/>
      <c r="J14" s="150"/>
      <c r="K14" s="150"/>
      <c r="L14" s="151"/>
      <c r="M14" s="65"/>
      <c r="N14" s="66">
        <f>' B_Populations'!B49</f>
        <v>0</v>
      </c>
      <c r="O14" s="141">
        <f>IF(N14=0,0,($C$14/$N$14)*100000)</f>
        <v>0</v>
      </c>
      <c r="P14" s="141">
        <f>' B_Populations'!D49</f>
        <v>0</v>
      </c>
      <c r="Q14" s="141">
        <f>IF(P14=0,0,($D$14/$P$14)*100000)</f>
        <v>0</v>
      </c>
      <c r="R14" s="141">
        <f>' B_Populations'!F49</f>
        <v>0</v>
      </c>
      <c r="S14" s="141">
        <f>IF(R14=0,0,($E$14/$R$14)*100000)</f>
        <v>0</v>
      </c>
      <c r="T14" s="141">
        <f>' B_Populations'!H49</f>
        <v>0</v>
      </c>
      <c r="U14" s="141">
        <f>IF(T14=0,0,($F$14/$T$14)*100000)</f>
        <v>0</v>
      </c>
      <c r="V14" s="141">
        <f>' B_Populations'!J49</f>
        <v>0</v>
      </c>
      <c r="W14" s="141">
        <f>IF(V14=0,0,($G$14/$V$14)*100000)</f>
        <v>0</v>
      </c>
      <c r="X14" s="141">
        <f>' B_Populations'!L49</f>
        <v>0</v>
      </c>
      <c r="Y14" s="141">
        <f>IF(X14=0,0,($H$14/$X$14)*100000)</f>
        <v>0</v>
      </c>
      <c r="Z14" s="141">
        <f>' B_Populations'!N49</f>
        <v>0</v>
      </c>
      <c r="AA14" s="141">
        <f>IF(Z14=0,0,($I$14/$Z$14)*100000)</f>
        <v>0</v>
      </c>
      <c r="AB14" s="141">
        <f>' B_Populations'!P49</f>
        <v>0</v>
      </c>
      <c r="AC14" s="141">
        <f>IF(AB14=0,0,($J$14/$AB$14)*100000)</f>
        <v>0</v>
      </c>
      <c r="AD14" s="141">
        <f>' B_Populations'!R49</f>
        <v>0</v>
      </c>
      <c r="AE14" s="141">
        <f>IF(AD14=0,0,($K$14/$AD$14)*100000)</f>
        <v>0</v>
      </c>
      <c r="AF14" s="141">
        <f>' B_Populations'!T49</f>
        <v>0</v>
      </c>
      <c r="AG14" s="67">
        <f>IF(AF14=0,0,($L$14/$AF$14)*100000)</f>
        <v>0</v>
      </c>
      <c r="AH14" s="65"/>
      <c r="AI14" s="68">
        <v>15192</v>
      </c>
      <c r="AJ14" s="69">
        <v>5.5316999999999998E-2</v>
      </c>
      <c r="AL14" s="72" t="str">
        <f>' B_Populations'!$A$10</f>
        <v>15-24</v>
      </c>
      <c r="AM14" s="142">
        <f>O14*AJ14</f>
        <v>0</v>
      </c>
      <c r="AN14" s="143">
        <f>Q14*AJ14</f>
        <v>0</v>
      </c>
      <c r="AO14" s="143">
        <f>S14*AJ14</f>
        <v>0</v>
      </c>
      <c r="AP14" s="144">
        <f>U14*AJ14</f>
        <v>0</v>
      </c>
      <c r="AQ14" s="144">
        <f>W14*AJ14</f>
        <v>0</v>
      </c>
      <c r="AR14" s="144">
        <f>Y14*AJ14</f>
        <v>0</v>
      </c>
      <c r="AS14" s="144">
        <f>AA14*AJ14</f>
        <v>0</v>
      </c>
      <c r="AT14" s="144">
        <f>AC14*AJ14</f>
        <v>0</v>
      </c>
      <c r="AU14" s="144">
        <f>AE14*AJ14</f>
        <v>0</v>
      </c>
      <c r="AV14" s="145">
        <f>AG14*AJ14</f>
        <v>0</v>
      </c>
    </row>
    <row r="15" spans="1:48" ht="15.75" x14ac:dyDescent="0.25">
      <c r="A15" s="243"/>
      <c r="B15" s="64" t="str">
        <f>' B_Populations'!$A$11</f>
        <v>25-44</v>
      </c>
      <c r="C15" s="146"/>
      <c r="D15" s="147"/>
      <c r="E15" s="148"/>
      <c r="F15" s="149"/>
      <c r="G15" s="149"/>
      <c r="H15" s="149"/>
      <c r="I15" s="149"/>
      <c r="J15" s="150"/>
      <c r="K15" s="150"/>
      <c r="L15" s="151"/>
      <c r="M15" s="65"/>
      <c r="N15" s="66">
        <f>' B_Populations'!B50</f>
        <v>0</v>
      </c>
      <c r="O15" s="141">
        <f>IF(N15=0,0,($C$15/$N$15)*100000)</f>
        <v>0</v>
      </c>
      <c r="P15" s="141">
        <f>' B_Populations'!D50</f>
        <v>0</v>
      </c>
      <c r="Q15" s="141">
        <f>IF(P15=0,0,($D$15/$P$15)*100000)</f>
        <v>0</v>
      </c>
      <c r="R15" s="141">
        <f>' B_Populations'!F50</f>
        <v>0</v>
      </c>
      <c r="S15" s="141">
        <f>IF(R15=0,0,($E$15/$R$15)*100000)</f>
        <v>0</v>
      </c>
      <c r="T15" s="141">
        <f>' B_Populations'!H50</f>
        <v>0</v>
      </c>
      <c r="U15" s="141">
        <f>IF(T15=0,0,($F$15/$T$15)*100000)</f>
        <v>0</v>
      </c>
      <c r="V15" s="141">
        <f>' B_Populations'!J50</f>
        <v>0</v>
      </c>
      <c r="W15" s="141">
        <f>IF(V15=0,0,($G$15/$V$15)*100000)</f>
        <v>0</v>
      </c>
      <c r="X15" s="141">
        <f>' B_Populations'!L50</f>
        <v>0</v>
      </c>
      <c r="Y15" s="141">
        <f>IF(X15=0,0,($H$15/$X$15)*100000)</f>
        <v>0</v>
      </c>
      <c r="Z15" s="141">
        <f>' B_Populations'!N50</f>
        <v>0</v>
      </c>
      <c r="AA15" s="141">
        <f>IF(Z15=0,0,($I$15/$Z$15)*100000)</f>
        <v>0</v>
      </c>
      <c r="AB15" s="141">
        <f>' B_Populations'!P50</f>
        <v>0</v>
      </c>
      <c r="AC15" s="141">
        <f>IF(AB15=0,0,($J$15/$AB$15)*100000)</f>
        <v>0</v>
      </c>
      <c r="AD15" s="141">
        <f>' B_Populations'!R50</f>
        <v>0</v>
      </c>
      <c r="AE15" s="141">
        <f>IF(AD15=0,0,($K$15/$AD$15)*100000)</f>
        <v>0</v>
      </c>
      <c r="AF15" s="141">
        <f>' B_Populations'!T50</f>
        <v>0</v>
      </c>
      <c r="AG15" s="67">
        <f>IF(AF15=0,0,($L$15/$AF$15)*100000)</f>
        <v>0</v>
      </c>
      <c r="AH15" s="65"/>
      <c r="AI15" s="68">
        <v>19920</v>
      </c>
      <c r="AJ15" s="69">
        <v>7.2533E-2</v>
      </c>
      <c r="AL15" s="70" t="str">
        <f>' B_Populations'!$A$11</f>
        <v>25-44</v>
      </c>
      <c r="AM15" s="142">
        <f>O15*AJ15</f>
        <v>0</v>
      </c>
      <c r="AN15" s="143">
        <f>Q15*AJ15</f>
        <v>0</v>
      </c>
      <c r="AO15" s="143">
        <f>S15*AJ15</f>
        <v>0</v>
      </c>
      <c r="AP15" s="144">
        <f>U15*AJ15</f>
        <v>0</v>
      </c>
      <c r="AQ15" s="144">
        <f>W15*AJ15</f>
        <v>0</v>
      </c>
      <c r="AR15" s="144">
        <f>Y15*AJ15</f>
        <v>0</v>
      </c>
      <c r="AS15" s="144">
        <f>AA15*AJ15</f>
        <v>0</v>
      </c>
      <c r="AT15" s="144">
        <f>AC15*AJ15</f>
        <v>0</v>
      </c>
      <c r="AU15" s="144">
        <f>AE15*AJ15</f>
        <v>0</v>
      </c>
      <c r="AV15" s="145">
        <f>AG15*AJ15</f>
        <v>0</v>
      </c>
    </row>
    <row r="16" spans="1:48" ht="15.75" x14ac:dyDescent="0.25">
      <c r="A16" s="243"/>
      <c r="B16" s="64" t="str">
        <f>' B_Populations'!$A$12</f>
        <v>45-64</v>
      </c>
      <c r="C16" s="146"/>
      <c r="D16" s="147"/>
      <c r="E16" s="148"/>
      <c r="F16" s="149"/>
      <c r="G16" s="149"/>
      <c r="H16" s="149"/>
      <c r="I16" s="149"/>
      <c r="J16" s="150"/>
      <c r="K16" s="150"/>
      <c r="L16" s="151"/>
      <c r="M16" s="65"/>
      <c r="N16" s="66">
        <f>' B_Populations'!B51</f>
        <v>0</v>
      </c>
      <c r="O16" s="141">
        <f>IF(N16=0,0,($C$16/$N$16)*100000)</f>
        <v>0</v>
      </c>
      <c r="P16" s="141">
        <f>' B_Populations'!D51</f>
        <v>0</v>
      </c>
      <c r="Q16" s="141">
        <f>IF(P16=0,0,($D$16/$P$16)*100000)</f>
        <v>0</v>
      </c>
      <c r="R16" s="141">
        <f>' B_Populations'!F51</f>
        <v>0</v>
      </c>
      <c r="S16" s="141">
        <f>IF(R16=0,0,($E$16/$R$16)*100000)</f>
        <v>0</v>
      </c>
      <c r="T16" s="141">
        <f>' B_Populations'!H51</f>
        <v>0</v>
      </c>
      <c r="U16" s="141">
        <f>IF(T16=0,0,($F$16/$T$16)*100000)</f>
        <v>0</v>
      </c>
      <c r="V16" s="141">
        <f>' B_Populations'!J51</f>
        <v>0</v>
      </c>
      <c r="W16" s="141">
        <f>IF(V16=0,0,($G$16/$V$16)*100000)</f>
        <v>0</v>
      </c>
      <c r="X16" s="141">
        <f>' B_Populations'!L51</f>
        <v>0</v>
      </c>
      <c r="Y16" s="141">
        <f>IF(X16=0,0,($H$16/$X$16)*100000)</f>
        <v>0</v>
      </c>
      <c r="Z16" s="141">
        <f>' B_Populations'!N51</f>
        <v>0</v>
      </c>
      <c r="AA16" s="141">
        <f>IF(Z16=0,0,($I$16/$Z$16)*100000)</f>
        <v>0</v>
      </c>
      <c r="AB16" s="141">
        <f>' B_Populations'!P51</f>
        <v>0</v>
      </c>
      <c r="AC16" s="141">
        <f>IF(AB16=0,0,($J$16/$AB$16)*100000)</f>
        <v>0</v>
      </c>
      <c r="AD16" s="141">
        <f>' B_Populations'!R51</f>
        <v>0</v>
      </c>
      <c r="AE16" s="141">
        <f>IF(AD16=0,0,($K$16/$AD$16)*100000)</f>
        <v>0</v>
      </c>
      <c r="AF16" s="141">
        <f>' B_Populations'!T51</f>
        <v>0</v>
      </c>
      <c r="AG16" s="67">
        <f>IF(AF16=0,0,($L$16/$AF$16)*100000)</f>
        <v>0</v>
      </c>
      <c r="AH16" s="65"/>
      <c r="AI16" s="68">
        <v>20057</v>
      </c>
      <c r="AJ16" s="69">
        <v>7.3032E-2</v>
      </c>
      <c r="AL16" s="70" t="str">
        <f>' B_Populations'!$A$12</f>
        <v>45-64</v>
      </c>
      <c r="AM16" s="142">
        <f>O16*AJ16</f>
        <v>0</v>
      </c>
      <c r="AN16" s="143">
        <f>Q16*AJ16</f>
        <v>0</v>
      </c>
      <c r="AO16" s="143">
        <f>S16*AJ16</f>
        <v>0</v>
      </c>
      <c r="AP16" s="144">
        <f>U16*AJ16</f>
        <v>0</v>
      </c>
      <c r="AQ16" s="144">
        <f>W16*AJ16</f>
        <v>0</v>
      </c>
      <c r="AR16" s="144">
        <f>Y16*AJ16</f>
        <v>0</v>
      </c>
      <c r="AS16" s="144">
        <f>AA16*AJ16</f>
        <v>0</v>
      </c>
      <c r="AT16" s="144">
        <f>AC16*AJ16</f>
        <v>0</v>
      </c>
      <c r="AU16" s="144">
        <f>AE16*AJ16</f>
        <v>0</v>
      </c>
      <c r="AV16" s="145">
        <f>AG16*AJ16</f>
        <v>0</v>
      </c>
    </row>
    <row r="17" spans="1:48" ht="15.75" x14ac:dyDescent="0.25">
      <c r="A17" s="243"/>
      <c r="B17" s="64" t="str">
        <f>' B_Populations'!$A$13</f>
        <v>65+</v>
      </c>
      <c r="C17" s="146"/>
      <c r="D17" s="147"/>
      <c r="E17" s="148"/>
      <c r="F17" s="149"/>
      <c r="G17" s="149"/>
      <c r="H17" s="149"/>
      <c r="I17" s="149"/>
      <c r="J17" s="150"/>
      <c r="K17" s="150"/>
      <c r="L17" s="151"/>
      <c r="M17" s="65"/>
      <c r="N17" s="66">
        <f>' B_Populations'!B52</f>
        <v>0</v>
      </c>
      <c r="O17" s="141">
        <f>IF(N17=0,0,($C$17/$N$17)*100000)</f>
        <v>0</v>
      </c>
      <c r="P17" s="141">
        <f>' B_Populations'!D52</f>
        <v>0</v>
      </c>
      <c r="Q17" s="141">
        <f>IF(P17=0,0,($D$17/$P$17)*100000)</f>
        <v>0</v>
      </c>
      <c r="R17" s="141">
        <f>' B_Populations'!F52</f>
        <v>0</v>
      </c>
      <c r="S17" s="141">
        <f>IF(R17=0,0,($E$17/$R$17)*100000)</f>
        <v>0</v>
      </c>
      <c r="T17" s="141">
        <f>' B_Populations'!H52</f>
        <v>0</v>
      </c>
      <c r="U17" s="141">
        <f>IF(T17=0,0,($F$17/$T$17)*100000)</f>
        <v>0</v>
      </c>
      <c r="V17" s="141">
        <f>' B_Populations'!J52</f>
        <v>0</v>
      </c>
      <c r="W17" s="141">
        <f>IF(V17=0,0,($G$17/$V$17)*100000)</f>
        <v>0</v>
      </c>
      <c r="X17" s="141">
        <f>' B_Populations'!L52</f>
        <v>0</v>
      </c>
      <c r="Y17" s="141">
        <f>IF(X17=0,0,($H$17/$X$17)*100000)</f>
        <v>0</v>
      </c>
      <c r="Z17" s="141">
        <f>' B_Populations'!N52</f>
        <v>0</v>
      </c>
      <c r="AA17" s="141">
        <f>IF(Z17=0,0,($I$17/$Z$17)*100000)</f>
        <v>0</v>
      </c>
      <c r="AB17" s="141">
        <f>' B_Populations'!P52</f>
        <v>0</v>
      </c>
      <c r="AC17" s="141">
        <f>IF(AB17=0,0,($J$17/$AB$17)*100000)</f>
        <v>0</v>
      </c>
      <c r="AD17" s="141">
        <f>' B_Populations'!R52</f>
        <v>0</v>
      </c>
      <c r="AE17" s="141">
        <f>IF(AD17=0,0,($K$17/$AD$17)*100000)</f>
        <v>0</v>
      </c>
      <c r="AF17" s="141">
        <f>' B_Populations'!T52</f>
        <v>0</v>
      </c>
      <c r="AG17" s="67">
        <f>IF(AF17=0,0,($L$17/$AF$17)*100000)</f>
        <v>0</v>
      </c>
      <c r="AH17" s="65"/>
      <c r="AI17" s="68">
        <v>19820</v>
      </c>
      <c r="AJ17" s="69">
        <v>7.2168999999999997E-2</v>
      </c>
      <c r="AL17" s="70" t="str">
        <f>' B_Populations'!$A$13</f>
        <v>65+</v>
      </c>
      <c r="AM17" s="142">
        <f>O17*AJ17</f>
        <v>0</v>
      </c>
      <c r="AN17" s="143">
        <f>Q17*AJ17</f>
        <v>0</v>
      </c>
      <c r="AO17" s="143">
        <f>S17*AJ17</f>
        <v>0</v>
      </c>
      <c r="AP17" s="144">
        <f>U17*AJ17</f>
        <v>0</v>
      </c>
      <c r="AQ17" s="144">
        <f>W17*AJ17</f>
        <v>0</v>
      </c>
      <c r="AR17" s="144">
        <f>Y17*AJ17</f>
        <v>0</v>
      </c>
      <c r="AS17" s="144">
        <f>AA17*AJ17</f>
        <v>0</v>
      </c>
      <c r="AT17" s="144">
        <f>AC17*AJ17</f>
        <v>0</v>
      </c>
      <c r="AU17" s="144">
        <f>AE17*AJ17</f>
        <v>0</v>
      </c>
      <c r="AV17" s="145">
        <f>AG17*AJ17</f>
        <v>0</v>
      </c>
    </row>
    <row r="18" spans="1:48" ht="15.75" x14ac:dyDescent="0.25">
      <c r="A18" s="243"/>
      <c r="B18" s="80" t="s">
        <v>50</v>
      </c>
      <c r="C18" s="164">
        <f t="shared" ref="C18:L18" si="3">SUM(C13:C17)</f>
        <v>0</v>
      </c>
      <c r="D18" s="164">
        <f t="shared" si="3"/>
        <v>0</v>
      </c>
      <c r="E18" s="164">
        <f t="shared" si="3"/>
        <v>0</v>
      </c>
      <c r="F18" s="164">
        <f t="shared" si="3"/>
        <v>0</v>
      </c>
      <c r="G18" s="164">
        <f t="shared" si="3"/>
        <v>0</v>
      </c>
      <c r="H18" s="164">
        <f t="shared" si="3"/>
        <v>0</v>
      </c>
      <c r="I18" s="164">
        <f t="shared" si="3"/>
        <v>0</v>
      </c>
      <c r="J18" s="164">
        <f t="shared" si="3"/>
        <v>0</v>
      </c>
      <c r="K18" s="164">
        <f t="shared" si="3"/>
        <v>0</v>
      </c>
      <c r="L18" s="83">
        <f t="shared" si="3"/>
        <v>0</v>
      </c>
      <c r="N18" s="74">
        <f t="shared" ref="N18:AG18" si="4">SUM(N13:N17)</f>
        <v>0</v>
      </c>
      <c r="O18" s="153">
        <f t="shared" si="4"/>
        <v>0</v>
      </c>
      <c r="P18" s="153">
        <f t="shared" si="4"/>
        <v>0</v>
      </c>
      <c r="Q18" s="153">
        <f t="shared" si="4"/>
        <v>0</v>
      </c>
      <c r="R18" s="153">
        <f t="shared" si="4"/>
        <v>0</v>
      </c>
      <c r="S18" s="153">
        <f t="shared" si="4"/>
        <v>0</v>
      </c>
      <c r="T18" s="153">
        <f t="shared" si="4"/>
        <v>0</v>
      </c>
      <c r="U18" s="153">
        <f t="shared" si="4"/>
        <v>0</v>
      </c>
      <c r="V18" s="153">
        <f t="shared" si="4"/>
        <v>0</v>
      </c>
      <c r="W18" s="153">
        <f t="shared" si="4"/>
        <v>0</v>
      </c>
      <c r="X18" s="153">
        <f t="shared" si="4"/>
        <v>0</v>
      </c>
      <c r="Y18" s="153">
        <f t="shared" si="4"/>
        <v>0</v>
      </c>
      <c r="Z18" s="153">
        <f t="shared" si="4"/>
        <v>0</v>
      </c>
      <c r="AA18" s="153">
        <f t="shared" si="4"/>
        <v>0</v>
      </c>
      <c r="AB18" s="153">
        <f t="shared" si="4"/>
        <v>0</v>
      </c>
      <c r="AC18" s="153">
        <f t="shared" si="4"/>
        <v>0</v>
      </c>
      <c r="AD18" s="153">
        <f t="shared" si="4"/>
        <v>0</v>
      </c>
      <c r="AE18" s="153">
        <f t="shared" si="4"/>
        <v>0</v>
      </c>
      <c r="AF18" s="153">
        <f t="shared" si="4"/>
        <v>0</v>
      </c>
      <c r="AG18" s="84">
        <f t="shared" si="4"/>
        <v>0</v>
      </c>
      <c r="AI18" s="85">
        <f>SUM(AI13:AI17)</f>
        <v>78784</v>
      </c>
      <c r="AJ18" s="86"/>
      <c r="AL18" s="77" t="s">
        <v>50</v>
      </c>
      <c r="AM18" s="154">
        <f t="shared" ref="AM18:AV18" si="5">SUM(AM13:AM17)</f>
        <v>0</v>
      </c>
      <c r="AN18" s="155">
        <f t="shared" si="5"/>
        <v>0</v>
      </c>
      <c r="AO18" s="156">
        <f t="shared" si="5"/>
        <v>0</v>
      </c>
      <c r="AP18" s="158">
        <f t="shared" si="5"/>
        <v>0</v>
      </c>
      <c r="AQ18" s="158">
        <f t="shared" si="5"/>
        <v>0</v>
      </c>
      <c r="AR18" s="158">
        <f t="shared" si="5"/>
        <v>0</v>
      </c>
      <c r="AS18" s="158">
        <f t="shared" si="5"/>
        <v>0</v>
      </c>
      <c r="AT18" s="158">
        <f t="shared" si="5"/>
        <v>0</v>
      </c>
      <c r="AU18" s="158">
        <f t="shared" si="5"/>
        <v>0</v>
      </c>
      <c r="AV18" s="159">
        <f t="shared" si="5"/>
        <v>0</v>
      </c>
    </row>
    <row r="19" spans="1:48" x14ac:dyDescent="0.3">
      <c r="A19" s="177"/>
      <c r="B19" s="78"/>
      <c r="C19" s="48"/>
      <c r="D19" s="48"/>
      <c r="E19" s="48"/>
      <c r="F19" s="48"/>
      <c r="G19" s="48"/>
      <c r="H19" s="48"/>
      <c r="I19" s="48"/>
      <c r="J19" s="48"/>
      <c r="K19" s="48"/>
      <c r="L19" s="79"/>
      <c r="N19" s="52"/>
      <c r="O19" s="125"/>
      <c r="P19" s="125"/>
      <c r="Q19" s="125"/>
      <c r="R19" s="125"/>
      <c r="S19" s="125"/>
      <c r="T19" s="125"/>
      <c r="U19" s="125"/>
      <c r="V19" s="125"/>
      <c r="W19" s="125"/>
      <c r="X19" s="125"/>
      <c r="Y19" s="125"/>
      <c r="Z19" s="125"/>
      <c r="AA19" s="125"/>
      <c r="AB19" s="125"/>
      <c r="AC19" s="125"/>
      <c r="AD19" s="125"/>
      <c r="AE19" s="125"/>
      <c r="AF19" s="125"/>
      <c r="AG19" s="53"/>
      <c r="AI19" s="54"/>
      <c r="AJ19" s="55"/>
      <c r="AL19" s="56"/>
      <c r="AM19" s="48"/>
      <c r="AN19" s="48"/>
      <c r="AO19" s="48"/>
      <c r="AP19" s="48"/>
      <c r="AQ19" s="48"/>
      <c r="AR19" s="48"/>
      <c r="AS19" s="48"/>
      <c r="AT19" s="48"/>
      <c r="AU19" s="48"/>
      <c r="AV19" s="126"/>
    </row>
    <row r="20" spans="1:48" x14ac:dyDescent="0.3">
      <c r="A20" s="177"/>
      <c r="B20" s="87"/>
      <c r="C20" s="165"/>
      <c r="D20" s="166" t="s">
        <v>105</v>
      </c>
      <c r="E20" s="166"/>
      <c r="F20" s="167" t="s">
        <v>43</v>
      </c>
      <c r="G20" s="167"/>
      <c r="H20" s="167"/>
      <c r="I20" s="167"/>
      <c r="J20" s="167"/>
      <c r="K20" s="167"/>
      <c r="L20" s="168"/>
      <c r="N20" s="52"/>
      <c r="O20" s="125"/>
      <c r="P20" s="125"/>
      <c r="Q20" s="125"/>
      <c r="R20" s="125"/>
      <c r="S20" s="125"/>
      <c r="T20" s="125"/>
      <c r="U20" s="125"/>
      <c r="V20" s="125"/>
      <c r="W20" s="125"/>
      <c r="X20" s="125"/>
      <c r="Y20" s="125"/>
      <c r="Z20" s="125"/>
      <c r="AA20" s="125"/>
      <c r="AB20" s="125"/>
      <c r="AC20" s="125"/>
      <c r="AD20" s="125"/>
      <c r="AE20" s="125"/>
      <c r="AF20" s="125"/>
      <c r="AG20" s="53"/>
      <c r="AI20" s="54"/>
      <c r="AJ20" s="55"/>
      <c r="AL20" s="56"/>
      <c r="AM20" s="48" t="s">
        <v>44</v>
      </c>
      <c r="AN20" s="48"/>
      <c r="AO20" s="48"/>
      <c r="AP20" s="48"/>
      <c r="AQ20" s="48"/>
      <c r="AR20" s="48"/>
      <c r="AS20" s="48"/>
      <c r="AT20" s="48"/>
      <c r="AU20" s="48"/>
      <c r="AV20" s="126"/>
    </row>
    <row r="21" spans="1:48" ht="47.25" x14ac:dyDescent="0.25">
      <c r="A21" s="244" t="s">
        <v>64</v>
      </c>
      <c r="B21" s="57" t="s">
        <v>32</v>
      </c>
      <c r="C21" s="127" t="s">
        <v>52</v>
      </c>
      <c r="D21" s="128" t="s">
        <v>97</v>
      </c>
      <c r="E21" s="128" t="s">
        <v>101</v>
      </c>
      <c r="F21" s="129" t="str">
        <f>' B_Populations'!$H$8</f>
        <v>White-Not Hispanic</v>
      </c>
      <c r="G21" s="129" t="str">
        <f>' B_Populations'!$J$8</f>
        <v>Hispanic</v>
      </c>
      <c r="H21" s="129" t="str">
        <f>' B_Populations'!$L$8</f>
        <v>Black-Not Hispanic</v>
      </c>
      <c r="I21" s="129" t="str">
        <f>' B_Populations'!$N$8</f>
        <v>Asian</v>
      </c>
      <c r="J21" s="129" t="str">
        <f>' B_Populations'!$P$8</f>
        <v>American Indian/Alaska Native</v>
      </c>
      <c r="K21" s="129" t="str">
        <f>' B_Populations'!$R$8</f>
        <v>Other</v>
      </c>
      <c r="L21" s="130" t="str">
        <f>' B_Populations'!$T$8</f>
        <v>Other</v>
      </c>
      <c r="M21" s="58"/>
      <c r="N21" s="59" t="s">
        <v>46</v>
      </c>
      <c r="O21" s="131" t="s">
        <v>47</v>
      </c>
      <c r="P21" s="131" t="s">
        <v>95</v>
      </c>
      <c r="Q21" s="131" t="s">
        <v>47</v>
      </c>
      <c r="R21" s="131" t="s">
        <v>99</v>
      </c>
      <c r="S21" s="131" t="s">
        <v>47</v>
      </c>
      <c r="T21" s="131" t="str">
        <f>' B_Populations'!$H$8</f>
        <v>White-Not Hispanic</v>
      </c>
      <c r="U21" s="131" t="s">
        <v>47</v>
      </c>
      <c r="V21" s="131" t="str">
        <f>' B_Populations'!$J$8</f>
        <v>Hispanic</v>
      </c>
      <c r="W21" s="131" t="s">
        <v>47</v>
      </c>
      <c r="X21" s="131" t="str">
        <f>' B_Populations'!$L$8</f>
        <v>Black-Not Hispanic</v>
      </c>
      <c r="Y21" s="131" t="s">
        <v>47</v>
      </c>
      <c r="Z21" s="131" t="str">
        <f>' B_Populations'!$N$8</f>
        <v>Asian</v>
      </c>
      <c r="AA21" s="131" t="s">
        <v>47</v>
      </c>
      <c r="AB21" s="131" t="str">
        <f>' B_Populations'!$P$8</f>
        <v>American Indian/Alaska Native</v>
      </c>
      <c r="AC21" s="131" t="s">
        <v>47</v>
      </c>
      <c r="AD21" s="131" t="str">
        <f>' B_Populations'!$R$8</f>
        <v>Other</v>
      </c>
      <c r="AE21" s="131" t="s">
        <v>47</v>
      </c>
      <c r="AF21" s="131" t="str">
        <f>' B_Populations'!$T$8</f>
        <v>Other</v>
      </c>
      <c r="AG21" s="60" t="s">
        <v>47</v>
      </c>
      <c r="AH21" s="58"/>
      <c r="AI21" s="81" t="s">
        <v>48</v>
      </c>
      <c r="AJ21" s="82" t="s">
        <v>49</v>
      </c>
      <c r="AL21" s="63" t="s">
        <v>32</v>
      </c>
      <c r="AM21" s="132" t="s">
        <v>33</v>
      </c>
      <c r="AN21" s="133" t="s">
        <v>92</v>
      </c>
      <c r="AO21" s="133" t="s">
        <v>93</v>
      </c>
      <c r="AP21" s="129" t="str">
        <f>' B_Populations'!$H$8</f>
        <v>White-Not Hispanic</v>
      </c>
      <c r="AQ21" s="129" t="str">
        <f>' B_Populations'!$J$8</f>
        <v>Hispanic</v>
      </c>
      <c r="AR21" s="129" t="str">
        <f>' B_Populations'!$L$8</f>
        <v>Black-Not Hispanic</v>
      </c>
      <c r="AS21" s="129" t="str">
        <f>' B_Populations'!$N$8</f>
        <v>Asian</v>
      </c>
      <c r="AT21" s="129" t="str">
        <f>' B_Populations'!$P$8</f>
        <v>American Indian/Alaska Native</v>
      </c>
      <c r="AU21" s="129" t="str">
        <f>' B_Populations'!$R$8</f>
        <v>Other</v>
      </c>
      <c r="AV21" s="134" t="str">
        <f>' B_Populations'!$T$8</f>
        <v>Other</v>
      </c>
    </row>
    <row r="22" spans="1:48" ht="15.75" x14ac:dyDescent="0.25">
      <c r="A22" s="244"/>
      <c r="B22" s="64" t="str">
        <f>' B_Populations'!$A$9</f>
        <v>0-14</v>
      </c>
      <c r="C22" s="135"/>
      <c r="D22" s="136"/>
      <c r="E22" s="137"/>
      <c r="F22" s="138"/>
      <c r="G22" s="138"/>
      <c r="H22" s="138"/>
      <c r="I22" s="138"/>
      <c r="J22" s="139"/>
      <c r="K22" s="139"/>
      <c r="L22" s="140"/>
      <c r="M22" s="65"/>
      <c r="N22" s="66">
        <f>' B_Populations'!B48</f>
        <v>0</v>
      </c>
      <c r="O22" s="141">
        <f>IF(N22=0,0,($C$22/$N$22)*100000)</f>
        <v>0</v>
      </c>
      <c r="P22" s="141">
        <f>' B_Populations'!D48</f>
        <v>0</v>
      </c>
      <c r="Q22" s="141">
        <f>IF(P22=0,0,($D$22/$P$22)*100000)</f>
        <v>0</v>
      </c>
      <c r="R22" s="141">
        <f>' B_Populations'!F48</f>
        <v>0</v>
      </c>
      <c r="S22" s="141">
        <f>IF(R22=0,0,($E$22/$R$22)*100000)</f>
        <v>0</v>
      </c>
      <c r="T22" s="141">
        <f>' B_Populations'!H48</f>
        <v>0</v>
      </c>
      <c r="U22" s="141">
        <f>IF(T22=0,0,($F$22/$T$22)*100000)</f>
        <v>0</v>
      </c>
      <c r="V22" s="141">
        <f>' B_Populations'!J48</f>
        <v>0</v>
      </c>
      <c r="W22" s="141">
        <f>IF(V22=0,0,($G$22/$V$22)*100000)</f>
        <v>0</v>
      </c>
      <c r="X22" s="141">
        <f>' B_Populations'!L48</f>
        <v>0</v>
      </c>
      <c r="Y22" s="141">
        <f>IF(X22=0,0,($H$22/$X$22)*100000)</f>
        <v>0</v>
      </c>
      <c r="Z22" s="141">
        <f>' B_Populations'!N48</f>
        <v>0</v>
      </c>
      <c r="AA22" s="141">
        <f>IF(Z22=0,0,($I$22/$Z$22)*100000)</f>
        <v>0</v>
      </c>
      <c r="AB22" s="141">
        <f>' B_Populations'!P48</f>
        <v>0</v>
      </c>
      <c r="AC22" s="141">
        <f>IF(AB22=0,0,($J$22/$AB$22)*100000)</f>
        <v>0</v>
      </c>
      <c r="AD22" s="141">
        <f>' B_Populations'!R48</f>
        <v>0</v>
      </c>
      <c r="AE22" s="141">
        <f>IF(AD22=0,0,($K$22/$AD$22)*100000)</f>
        <v>0</v>
      </c>
      <c r="AF22" s="141">
        <f>' B_Populations'!T48</f>
        <v>0</v>
      </c>
      <c r="AG22" s="67">
        <f>IF(AF22=0,0,($L$22/$AF$22)*100000)</f>
        <v>0</v>
      </c>
      <c r="AH22" s="65"/>
      <c r="AI22" s="68">
        <v>3795</v>
      </c>
      <c r="AJ22" s="69">
        <v>1.3818E-2</v>
      </c>
      <c r="AL22" s="70" t="str">
        <f>' B_Populations'!$A$9</f>
        <v>0-14</v>
      </c>
      <c r="AM22" s="142">
        <f>O22*AJ22</f>
        <v>0</v>
      </c>
      <c r="AN22" s="143">
        <f>Q22*AJ22</f>
        <v>0</v>
      </c>
      <c r="AO22" s="143">
        <f>S22*AJ22</f>
        <v>0</v>
      </c>
      <c r="AP22" s="144">
        <f>U22*AJ22</f>
        <v>0</v>
      </c>
      <c r="AQ22" s="144">
        <f>W22*AJ22</f>
        <v>0</v>
      </c>
      <c r="AR22" s="144">
        <f>Y22*AJ22</f>
        <v>0</v>
      </c>
      <c r="AS22" s="144">
        <f>AA22*AJ22</f>
        <v>0</v>
      </c>
      <c r="AT22" s="144">
        <f>AC22*AJ22</f>
        <v>0</v>
      </c>
      <c r="AU22" s="144">
        <f>AE22*AJ22</f>
        <v>0</v>
      </c>
      <c r="AV22" s="145">
        <f>AG22*AJ22</f>
        <v>0</v>
      </c>
    </row>
    <row r="23" spans="1:48" ht="15.75" x14ac:dyDescent="0.25">
      <c r="A23" s="244"/>
      <c r="B23" s="71" t="str">
        <f>' B_Populations'!$A$10</f>
        <v>15-24</v>
      </c>
      <c r="C23" s="146"/>
      <c r="D23" s="147"/>
      <c r="E23" s="148"/>
      <c r="F23" s="149"/>
      <c r="G23" s="149"/>
      <c r="H23" s="149"/>
      <c r="I23" s="149"/>
      <c r="J23" s="150"/>
      <c r="K23" s="150"/>
      <c r="L23" s="151"/>
      <c r="M23" s="65"/>
      <c r="N23" s="66">
        <f>' B_Populations'!B49</f>
        <v>0</v>
      </c>
      <c r="O23" s="141">
        <f>IF(N23=0,0,($C$23/$N$23)*100000)</f>
        <v>0</v>
      </c>
      <c r="P23" s="141">
        <f>' B_Populations'!D49</f>
        <v>0</v>
      </c>
      <c r="Q23" s="141">
        <f>IF(P23=0,0,($D$23/$P$23)*100000)</f>
        <v>0</v>
      </c>
      <c r="R23" s="141">
        <f>' B_Populations'!F49</f>
        <v>0</v>
      </c>
      <c r="S23" s="141">
        <f>IF(R23=0,0,($E$23/$R$23)*100000)</f>
        <v>0</v>
      </c>
      <c r="T23" s="141">
        <f>' B_Populations'!H49</f>
        <v>0</v>
      </c>
      <c r="U23" s="141">
        <f>IF(T23=0,0,($F$23/$T$23)*100000)</f>
        <v>0</v>
      </c>
      <c r="V23" s="141">
        <f>' B_Populations'!J49</f>
        <v>0</v>
      </c>
      <c r="W23" s="141">
        <f>IF(V23=0,0,($G$23/$V$23)*100000)</f>
        <v>0</v>
      </c>
      <c r="X23" s="141">
        <f>' B_Populations'!L49</f>
        <v>0</v>
      </c>
      <c r="Y23" s="141">
        <f>IF(X23=0,0,($H$23/$X$23)*100000)</f>
        <v>0</v>
      </c>
      <c r="Z23" s="141">
        <f>' B_Populations'!N49</f>
        <v>0</v>
      </c>
      <c r="AA23" s="141">
        <f>IF(Z23=0,0,($I$23/$Z$23)*100000)</f>
        <v>0</v>
      </c>
      <c r="AB23" s="141">
        <f>' B_Populations'!P49</f>
        <v>0</v>
      </c>
      <c r="AC23" s="141">
        <f>IF(AB23=0,0,($J$23/$AB$23)*100000)</f>
        <v>0</v>
      </c>
      <c r="AD23" s="141">
        <f>' B_Populations'!R49</f>
        <v>0</v>
      </c>
      <c r="AE23" s="141">
        <f>IF(AD23=0,0,($K$23/$AD$23)*100000)</f>
        <v>0</v>
      </c>
      <c r="AF23" s="141">
        <f>' B_Populations'!T49</f>
        <v>0</v>
      </c>
      <c r="AG23" s="67">
        <f>IF(AF23=0,0,($L$23/$AF$23)*100000)</f>
        <v>0</v>
      </c>
      <c r="AH23" s="65"/>
      <c r="AI23" s="68">
        <v>15192</v>
      </c>
      <c r="AJ23" s="69">
        <v>5.5316999999999998E-2</v>
      </c>
      <c r="AL23" s="72" t="str">
        <f>' B_Populations'!$A$10</f>
        <v>15-24</v>
      </c>
      <c r="AM23" s="142">
        <f>O23*AJ23</f>
        <v>0</v>
      </c>
      <c r="AN23" s="143">
        <f>Q23*AJ23</f>
        <v>0</v>
      </c>
      <c r="AO23" s="143">
        <f>S23*AJ23</f>
        <v>0</v>
      </c>
      <c r="AP23" s="144">
        <f>U23*AJ23</f>
        <v>0</v>
      </c>
      <c r="AQ23" s="144">
        <f>W23*AJ23</f>
        <v>0</v>
      </c>
      <c r="AR23" s="144">
        <f>Y23*AJ23</f>
        <v>0</v>
      </c>
      <c r="AS23" s="144">
        <f>AA23*AJ23</f>
        <v>0</v>
      </c>
      <c r="AT23" s="144">
        <f>AC23*AJ23</f>
        <v>0</v>
      </c>
      <c r="AU23" s="144">
        <f>AE23*AJ23</f>
        <v>0</v>
      </c>
      <c r="AV23" s="145">
        <f>AG23*AJ23</f>
        <v>0</v>
      </c>
    </row>
    <row r="24" spans="1:48" ht="15.75" x14ac:dyDescent="0.25">
      <c r="A24" s="244"/>
      <c r="B24" s="64" t="str">
        <f>' B_Populations'!$A$11</f>
        <v>25-44</v>
      </c>
      <c r="C24" s="146"/>
      <c r="D24" s="147"/>
      <c r="E24" s="148"/>
      <c r="F24" s="149"/>
      <c r="G24" s="149"/>
      <c r="H24" s="149"/>
      <c r="I24" s="149"/>
      <c r="J24" s="150"/>
      <c r="K24" s="150"/>
      <c r="L24" s="151"/>
      <c r="M24" s="65"/>
      <c r="N24" s="66">
        <f>' B_Populations'!B50</f>
        <v>0</v>
      </c>
      <c r="O24" s="141">
        <f>IF(N24=0,0,($C$24/$N$24)*100000)</f>
        <v>0</v>
      </c>
      <c r="P24" s="141">
        <f>' B_Populations'!D50</f>
        <v>0</v>
      </c>
      <c r="Q24" s="141">
        <f>IF(P24=0,0,($D$24/$P$24)*100000)</f>
        <v>0</v>
      </c>
      <c r="R24" s="141">
        <f>' B_Populations'!F50</f>
        <v>0</v>
      </c>
      <c r="S24" s="141">
        <f>IF(R24=0,0,($E$24/$R$24)*100000)</f>
        <v>0</v>
      </c>
      <c r="T24" s="141">
        <f>' B_Populations'!H50</f>
        <v>0</v>
      </c>
      <c r="U24" s="141">
        <f>IF(T24=0,0,($F$24/$T$24)*100000)</f>
        <v>0</v>
      </c>
      <c r="V24" s="141">
        <f>' B_Populations'!J50</f>
        <v>0</v>
      </c>
      <c r="W24" s="141">
        <f>IF(V24=0,0,($G$24/$V$24)*100000)</f>
        <v>0</v>
      </c>
      <c r="X24" s="141">
        <f>' B_Populations'!L50</f>
        <v>0</v>
      </c>
      <c r="Y24" s="141">
        <f>IF(X24=0,0,($H$24/$X$24)*100000)</f>
        <v>0</v>
      </c>
      <c r="Z24" s="141">
        <f>' B_Populations'!N50</f>
        <v>0</v>
      </c>
      <c r="AA24" s="141">
        <f>IF(Z24=0,0,($I$24/$Z$24)*100000)</f>
        <v>0</v>
      </c>
      <c r="AB24" s="141">
        <f>' B_Populations'!P50</f>
        <v>0</v>
      </c>
      <c r="AC24" s="141">
        <f>IF(AB24=0,0,($J$24/$AB$24)*100000)</f>
        <v>0</v>
      </c>
      <c r="AD24" s="141">
        <f>' B_Populations'!R50</f>
        <v>0</v>
      </c>
      <c r="AE24" s="141">
        <f>IF(AD24=0,0,($K$24/$AD$24)*100000)</f>
        <v>0</v>
      </c>
      <c r="AF24" s="141">
        <f>' B_Populations'!T50</f>
        <v>0</v>
      </c>
      <c r="AG24" s="67">
        <f>IF(AF24=0,0,($L$24/$AF$24)*100000)</f>
        <v>0</v>
      </c>
      <c r="AH24" s="65"/>
      <c r="AI24" s="68">
        <v>19920</v>
      </c>
      <c r="AJ24" s="69">
        <v>7.2533E-2</v>
      </c>
      <c r="AL24" s="70" t="str">
        <f>' B_Populations'!$A$11</f>
        <v>25-44</v>
      </c>
      <c r="AM24" s="142">
        <f>O24*AJ24</f>
        <v>0</v>
      </c>
      <c r="AN24" s="143">
        <f>Q24*AJ24</f>
        <v>0</v>
      </c>
      <c r="AO24" s="143">
        <f>S24*AJ24</f>
        <v>0</v>
      </c>
      <c r="AP24" s="144">
        <f>U24*AJ24</f>
        <v>0</v>
      </c>
      <c r="AQ24" s="144">
        <f>W24*AJ24</f>
        <v>0</v>
      </c>
      <c r="AR24" s="144">
        <f>Y24*AJ24</f>
        <v>0</v>
      </c>
      <c r="AS24" s="144">
        <f>AA24*AJ24</f>
        <v>0</v>
      </c>
      <c r="AT24" s="144">
        <f>AC24*AJ24</f>
        <v>0</v>
      </c>
      <c r="AU24" s="144">
        <f>AE24*AJ24</f>
        <v>0</v>
      </c>
      <c r="AV24" s="145">
        <f>AG24*AJ24</f>
        <v>0</v>
      </c>
    </row>
    <row r="25" spans="1:48" ht="15.75" x14ac:dyDescent="0.25">
      <c r="A25" s="244"/>
      <c r="B25" s="64" t="str">
        <f>' B_Populations'!$A$12</f>
        <v>45-64</v>
      </c>
      <c r="C25" s="146"/>
      <c r="D25" s="147"/>
      <c r="E25" s="148"/>
      <c r="F25" s="149"/>
      <c r="G25" s="149"/>
      <c r="H25" s="149"/>
      <c r="I25" s="149"/>
      <c r="J25" s="150"/>
      <c r="K25" s="150"/>
      <c r="L25" s="151"/>
      <c r="M25" s="65"/>
      <c r="N25" s="66">
        <f>' B_Populations'!B51</f>
        <v>0</v>
      </c>
      <c r="O25" s="141">
        <f>IF(N25=0,0,($C$25/$N$25)*100000)</f>
        <v>0</v>
      </c>
      <c r="P25" s="141">
        <f>' B_Populations'!D51</f>
        <v>0</v>
      </c>
      <c r="Q25" s="141">
        <f>IF(P25=0,0,($D$25/$P$25)*100000)</f>
        <v>0</v>
      </c>
      <c r="R25" s="141">
        <f>' B_Populations'!F51</f>
        <v>0</v>
      </c>
      <c r="S25" s="141">
        <f>IF(R25=0,0,($E$25/$R$25)*100000)</f>
        <v>0</v>
      </c>
      <c r="T25" s="141">
        <f>' B_Populations'!H51</f>
        <v>0</v>
      </c>
      <c r="U25" s="141">
        <f>IF(T25=0,0,($F$25/$T$25)*100000)</f>
        <v>0</v>
      </c>
      <c r="V25" s="141">
        <f>' B_Populations'!J51</f>
        <v>0</v>
      </c>
      <c r="W25" s="141">
        <f>IF(V25=0,0,($G$25/$V$25)*100000)</f>
        <v>0</v>
      </c>
      <c r="X25" s="141">
        <f>' B_Populations'!L51</f>
        <v>0</v>
      </c>
      <c r="Y25" s="141">
        <f>IF(X25=0,0,($H$25/$X$25)*100000)</f>
        <v>0</v>
      </c>
      <c r="Z25" s="141">
        <f>' B_Populations'!N51</f>
        <v>0</v>
      </c>
      <c r="AA25" s="141">
        <f>IF(Z25=0,0,($I$25/$Z$25)*100000)</f>
        <v>0</v>
      </c>
      <c r="AB25" s="141">
        <f>' B_Populations'!P51</f>
        <v>0</v>
      </c>
      <c r="AC25" s="141">
        <f>IF(AB25=0,0,($J$25/$AB$25)*100000)</f>
        <v>0</v>
      </c>
      <c r="AD25" s="141">
        <f>' B_Populations'!R51</f>
        <v>0</v>
      </c>
      <c r="AE25" s="141">
        <f>IF(AD25=0,0,($K$25/$AD$25)*100000)</f>
        <v>0</v>
      </c>
      <c r="AF25" s="141">
        <f>' B_Populations'!T51</f>
        <v>0</v>
      </c>
      <c r="AG25" s="67">
        <f>IF(AF25=0,0,($L$25/$AF$25)*100000)</f>
        <v>0</v>
      </c>
      <c r="AH25" s="65"/>
      <c r="AI25" s="68">
        <v>20057</v>
      </c>
      <c r="AJ25" s="69">
        <v>7.3032E-2</v>
      </c>
      <c r="AL25" s="70" t="str">
        <f>' B_Populations'!$A$12</f>
        <v>45-64</v>
      </c>
      <c r="AM25" s="142">
        <f>O25*AJ25</f>
        <v>0</v>
      </c>
      <c r="AN25" s="143">
        <f>Q25*AJ25</f>
        <v>0</v>
      </c>
      <c r="AO25" s="143">
        <f>S25*AJ25</f>
        <v>0</v>
      </c>
      <c r="AP25" s="144">
        <f>U25*AJ25</f>
        <v>0</v>
      </c>
      <c r="AQ25" s="144">
        <f>W25*AJ25</f>
        <v>0</v>
      </c>
      <c r="AR25" s="144">
        <f>Y25*AJ25</f>
        <v>0</v>
      </c>
      <c r="AS25" s="144">
        <f>AA25*AJ25</f>
        <v>0</v>
      </c>
      <c r="AT25" s="144">
        <f>AC25*AJ25</f>
        <v>0</v>
      </c>
      <c r="AU25" s="144">
        <f>AE25*AJ25</f>
        <v>0</v>
      </c>
      <c r="AV25" s="145">
        <f>AG25*AJ25</f>
        <v>0</v>
      </c>
    </row>
    <row r="26" spans="1:48" ht="15.75" x14ac:dyDescent="0.25">
      <c r="A26" s="244"/>
      <c r="B26" s="64" t="str">
        <f>' B_Populations'!$A$13</f>
        <v>65+</v>
      </c>
      <c r="C26" s="146"/>
      <c r="D26" s="147"/>
      <c r="E26" s="148"/>
      <c r="F26" s="149"/>
      <c r="G26" s="149"/>
      <c r="H26" s="149"/>
      <c r="I26" s="149"/>
      <c r="J26" s="150"/>
      <c r="K26" s="150"/>
      <c r="L26" s="151"/>
      <c r="M26" s="65"/>
      <c r="N26" s="66">
        <f>' B_Populations'!B52</f>
        <v>0</v>
      </c>
      <c r="O26" s="141">
        <f>IF(N26=0,0,($C$26/$N$26)*100000)</f>
        <v>0</v>
      </c>
      <c r="P26" s="141">
        <f>' B_Populations'!D52</f>
        <v>0</v>
      </c>
      <c r="Q26" s="141">
        <f>IF(P26=0,0,($D$26/$P$26)*100000)</f>
        <v>0</v>
      </c>
      <c r="R26" s="141">
        <f>' B_Populations'!F52</f>
        <v>0</v>
      </c>
      <c r="S26" s="141">
        <f>IF(R26=0,0,($E$26/$R$26)*100000)</f>
        <v>0</v>
      </c>
      <c r="T26" s="141">
        <f>' B_Populations'!H52</f>
        <v>0</v>
      </c>
      <c r="U26" s="141">
        <f>IF(T26=0,0,($F$26/$T$26)*100000)</f>
        <v>0</v>
      </c>
      <c r="V26" s="141">
        <f>' B_Populations'!J52</f>
        <v>0</v>
      </c>
      <c r="W26" s="141">
        <f>IF(V26=0,0,($G$26/$V$26)*100000)</f>
        <v>0</v>
      </c>
      <c r="X26" s="141">
        <f>' B_Populations'!L52</f>
        <v>0</v>
      </c>
      <c r="Y26" s="141">
        <f>IF(X26=0,0,($H$26/$X$26)*100000)</f>
        <v>0</v>
      </c>
      <c r="Z26" s="141">
        <f>' B_Populations'!N52</f>
        <v>0</v>
      </c>
      <c r="AA26" s="141">
        <f>IF(Z26=0,0,($I$26/$Z$26)*100000)</f>
        <v>0</v>
      </c>
      <c r="AB26" s="141">
        <f>' B_Populations'!P52</f>
        <v>0</v>
      </c>
      <c r="AC26" s="141">
        <f>IF(AB26=0,0,($J$26/$AB$26)*100000)</f>
        <v>0</v>
      </c>
      <c r="AD26" s="141">
        <f>' B_Populations'!R52</f>
        <v>0</v>
      </c>
      <c r="AE26" s="141">
        <f>IF(AD26=0,0,($K$26/$AD$26)*100000)</f>
        <v>0</v>
      </c>
      <c r="AF26" s="141">
        <f>' B_Populations'!T52</f>
        <v>0</v>
      </c>
      <c r="AG26" s="67">
        <f>IF(AF26=0,0,($L$26/$AF$26)*100000)</f>
        <v>0</v>
      </c>
      <c r="AH26" s="65"/>
      <c r="AI26" s="68">
        <v>19820</v>
      </c>
      <c r="AJ26" s="69">
        <v>7.2168999999999997E-2</v>
      </c>
      <c r="AL26" s="70" t="str">
        <f>' B_Populations'!$A$13</f>
        <v>65+</v>
      </c>
      <c r="AM26" s="142">
        <f>O26*AJ26</f>
        <v>0</v>
      </c>
      <c r="AN26" s="143">
        <f>Q26*AJ26</f>
        <v>0</v>
      </c>
      <c r="AO26" s="143">
        <f>S26*AJ26</f>
        <v>0</v>
      </c>
      <c r="AP26" s="144">
        <f>U26*AJ26</f>
        <v>0</v>
      </c>
      <c r="AQ26" s="144">
        <f>W26*AJ26</f>
        <v>0</v>
      </c>
      <c r="AR26" s="144">
        <f>Y26*AJ26</f>
        <v>0</v>
      </c>
      <c r="AS26" s="144">
        <f>AA26*AJ26</f>
        <v>0</v>
      </c>
      <c r="AT26" s="144">
        <f>AC26*AJ26</f>
        <v>0</v>
      </c>
      <c r="AU26" s="144">
        <f>AE26*AJ26</f>
        <v>0</v>
      </c>
      <c r="AV26" s="145">
        <f>AG26*AJ26</f>
        <v>0</v>
      </c>
    </row>
    <row r="27" spans="1:48" ht="16.5" thickBot="1" x14ac:dyDescent="0.3">
      <c r="A27" s="244"/>
      <c r="B27" s="88" t="s">
        <v>50</v>
      </c>
      <c r="C27" s="169">
        <f t="shared" ref="C27:L27" si="6">SUM(C22:C26)</f>
        <v>0</v>
      </c>
      <c r="D27" s="169">
        <f t="shared" si="6"/>
        <v>0</v>
      </c>
      <c r="E27" s="169">
        <f t="shared" si="6"/>
        <v>0</v>
      </c>
      <c r="F27" s="169">
        <f t="shared" si="6"/>
        <v>0</v>
      </c>
      <c r="G27" s="169">
        <f t="shared" si="6"/>
        <v>0</v>
      </c>
      <c r="H27" s="169">
        <f t="shared" si="6"/>
        <v>0</v>
      </c>
      <c r="I27" s="169">
        <f t="shared" si="6"/>
        <v>0</v>
      </c>
      <c r="J27" s="169">
        <f t="shared" si="6"/>
        <v>0</v>
      </c>
      <c r="K27" s="169">
        <f t="shared" si="6"/>
        <v>0</v>
      </c>
      <c r="L27" s="89">
        <f t="shared" si="6"/>
        <v>0</v>
      </c>
      <c r="N27" s="90">
        <f t="shared" ref="N27:AG27" si="7">SUM(N22:N26)</f>
        <v>0</v>
      </c>
      <c r="O27" s="170">
        <f t="shared" si="7"/>
        <v>0</v>
      </c>
      <c r="P27" s="170">
        <f t="shared" si="7"/>
        <v>0</v>
      </c>
      <c r="Q27" s="170">
        <f t="shared" si="7"/>
        <v>0</v>
      </c>
      <c r="R27" s="170">
        <f t="shared" si="7"/>
        <v>0</v>
      </c>
      <c r="S27" s="170">
        <f t="shared" si="7"/>
        <v>0</v>
      </c>
      <c r="T27" s="170">
        <f t="shared" si="7"/>
        <v>0</v>
      </c>
      <c r="U27" s="170">
        <f t="shared" si="7"/>
        <v>0</v>
      </c>
      <c r="V27" s="170">
        <f t="shared" si="7"/>
        <v>0</v>
      </c>
      <c r="W27" s="170">
        <f t="shared" si="7"/>
        <v>0</v>
      </c>
      <c r="X27" s="170">
        <f t="shared" si="7"/>
        <v>0</v>
      </c>
      <c r="Y27" s="170">
        <f t="shared" si="7"/>
        <v>0</v>
      </c>
      <c r="Z27" s="170">
        <f t="shared" si="7"/>
        <v>0</v>
      </c>
      <c r="AA27" s="170">
        <f t="shared" si="7"/>
        <v>0</v>
      </c>
      <c r="AB27" s="170">
        <f t="shared" si="7"/>
        <v>0</v>
      </c>
      <c r="AC27" s="170">
        <f t="shared" si="7"/>
        <v>0</v>
      </c>
      <c r="AD27" s="170">
        <f t="shared" si="7"/>
        <v>0</v>
      </c>
      <c r="AE27" s="170">
        <f t="shared" si="7"/>
        <v>0</v>
      </c>
      <c r="AF27" s="170">
        <f t="shared" si="7"/>
        <v>0</v>
      </c>
      <c r="AG27" s="91">
        <f t="shared" si="7"/>
        <v>0</v>
      </c>
      <c r="AI27" s="92">
        <f>SUM(AI22:AI26)</f>
        <v>78784</v>
      </c>
      <c r="AJ27" s="93"/>
      <c r="AL27" s="94" t="s">
        <v>50</v>
      </c>
      <c r="AM27" s="171">
        <f t="shared" ref="AM27:AV27" si="8">SUM(AM22:AM26)</f>
        <v>0</v>
      </c>
      <c r="AN27" s="172">
        <f t="shared" si="8"/>
        <v>0</v>
      </c>
      <c r="AO27" s="173">
        <f t="shared" si="8"/>
        <v>0</v>
      </c>
      <c r="AP27" s="174">
        <f t="shared" si="8"/>
        <v>0</v>
      </c>
      <c r="AQ27" s="174">
        <f t="shared" si="8"/>
        <v>0</v>
      </c>
      <c r="AR27" s="174">
        <f t="shared" si="8"/>
        <v>0</v>
      </c>
      <c r="AS27" s="174">
        <f t="shared" si="8"/>
        <v>0</v>
      </c>
      <c r="AT27" s="174">
        <f t="shared" si="8"/>
        <v>0</v>
      </c>
      <c r="AU27" s="174">
        <f t="shared" si="8"/>
        <v>0</v>
      </c>
      <c r="AV27" s="17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V27"/>
  <sheetViews>
    <sheetView zoomScale="90" zoomScaleNormal="90" workbookViewId="0">
      <pane xSplit="1" topLeftCell="B1" activePane="topRight" state="frozen"/>
      <selection pane="topRight" activeCell="G8" sqref="G8"/>
    </sheetView>
  </sheetViews>
  <sheetFormatPr defaultColWidth="8.7109375" defaultRowHeight="18.75" x14ac:dyDescent="0.3"/>
  <cols>
    <col min="1" max="1" width="11.7109375" style="176" customWidth="1"/>
    <col min="2" max="2" width="8.7109375" style="36"/>
    <col min="3" max="3" width="15.140625" style="36" customWidth="1"/>
    <col min="4" max="4" width="15.5703125" style="36" customWidth="1"/>
    <col min="5" max="5" width="15.140625" style="36" customWidth="1"/>
    <col min="6" max="6" width="17.85546875" style="36" customWidth="1"/>
    <col min="7" max="7" width="15.5703125" style="36" customWidth="1"/>
    <col min="8" max="8" width="15.42578125" style="36" customWidth="1"/>
    <col min="9" max="11" width="15.140625" style="36" customWidth="1"/>
    <col min="12" max="12" width="15.5703125" style="36" customWidth="1"/>
    <col min="13" max="13" width="6" style="36" customWidth="1"/>
    <col min="14" max="14" width="15.140625" style="36" customWidth="1"/>
    <col min="15" max="27" width="11.140625" style="36" customWidth="1"/>
    <col min="28" max="29" width="12.5703125" style="36" customWidth="1"/>
    <col min="30" max="33" width="11.140625" style="36" customWidth="1"/>
    <col min="34" max="34" width="6.28515625" style="36" customWidth="1"/>
    <col min="35" max="35" width="13.85546875" style="36" customWidth="1"/>
    <col min="36" max="36" width="14.5703125" style="36" customWidth="1"/>
    <col min="37" max="37" width="6" style="36" customWidth="1"/>
    <col min="38" max="38" width="8.7109375" style="36"/>
    <col min="39" max="40" width="15.5703125" style="36" customWidth="1"/>
    <col min="41" max="41" width="15.140625" style="36" customWidth="1"/>
    <col min="42" max="42" width="15.42578125" style="36" customWidth="1"/>
    <col min="43" max="43" width="15.5703125" style="36" customWidth="1"/>
    <col min="44" max="44" width="15.42578125" style="36" customWidth="1"/>
    <col min="45" max="48" width="15.140625" style="36" customWidth="1"/>
    <col min="49" max="16384" width="8.7109375" style="36"/>
  </cols>
  <sheetData>
    <row r="1" spans="1:48" s="48" customFormat="1" ht="78.599999999999994" customHeight="1" x14ac:dyDescent="0.3">
      <c r="A1" s="199">
        <f>' B_Populations'!D56</f>
        <v>0</v>
      </c>
      <c r="B1" s="245" t="s">
        <v>90</v>
      </c>
      <c r="C1" s="246"/>
      <c r="D1" s="246"/>
      <c r="E1" s="246"/>
      <c r="F1" s="115"/>
      <c r="G1" s="115"/>
      <c r="H1" s="115"/>
      <c r="I1" s="115"/>
      <c r="J1" s="115"/>
      <c r="K1" s="115"/>
      <c r="L1" s="116"/>
      <c r="N1" s="41" t="s">
        <v>62</v>
      </c>
      <c r="O1" s="117"/>
      <c r="P1" s="117"/>
      <c r="Q1" s="117"/>
      <c r="R1" s="117"/>
      <c r="S1" s="117"/>
      <c r="T1" s="117"/>
      <c r="U1" s="117"/>
      <c r="V1" s="117"/>
      <c r="W1" s="117"/>
      <c r="X1" s="117"/>
      <c r="Y1" s="117"/>
      <c r="Z1" s="117"/>
      <c r="AA1" s="117"/>
      <c r="AB1" s="117"/>
      <c r="AC1" s="117"/>
      <c r="AD1" s="117"/>
      <c r="AE1" s="117"/>
      <c r="AF1" s="117"/>
      <c r="AG1" s="49"/>
      <c r="AI1" s="42" t="s">
        <v>60</v>
      </c>
      <c r="AJ1" s="50"/>
      <c r="AL1" s="240" t="s">
        <v>61</v>
      </c>
      <c r="AM1" s="241"/>
      <c r="AN1" s="241"/>
      <c r="AO1" s="118"/>
      <c r="AP1" s="119"/>
      <c r="AQ1" s="119"/>
      <c r="AR1" s="119"/>
      <c r="AS1" s="119"/>
      <c r="AT1" s="119"/>
      <c r="AU1" s="119"/>
      <c r="AV1" s="120"/>
    </row>
    <row r="2" spans="1:48" x14ac:dyDescent="0.3">
      <c r="B2" s="51"/>
      <c r="C2" s="121"/>
      <c r="D2" s="122" t="s">
        <v>105</v>
      </c>
      <c r="E2" s="122"/>
      <c r="F2" s="123" t="s">
        <v>43</v>
      </c>
      <c r="G2" s="123"/>
      <c r="H2" s="123"/>
      <c r="I2" s="123"/>
      <c r="J2" s="123"/>
      <c r="K2" s="123"/>
      <c r="L2" s="124"/>
      <c r="N2" s="52"/>
      <c r="O2" s="125"/>
      <c r="P2" s="125"/>
      <c r="Q2" s="125"/>
      <c r="R2" s="125"/>
      <c r="S2" s="125"/>
      <c r="T2" s="125"/>
      <c r="U2" s="125"/>
      <c r="V2" s="125"/>
      <c r="W2" s="125"/>
      <c r="X2" s="125"/>
      <c r="Y2" s="125"/>
      <c r="Z2" s="125"/>
      <c r="AA2" s="125"/>
      <c r="AB2" s="125"/>
      <c r="AC2" s="125"/>
      <c r="AD2" s="125"/>
      <c r="AE2" s="125"/>
      <c r="AF2" s="125"/>
      <c r="AG2" s="53"/>
      <c r="AI2" s="54"/>
      <c r="AJ2" s="55"/>
      <c r="AL2" s="56"/>
      <c r="AM2" s="48" t="s">
        <v>44</v>
      </c>
      <c r="AN2" s="48"/>
      <c r="AO2" s="48"/>
      <c r="AP2" s="48"/>
      <c r="AQ2" s="48"/>
      <c r="AR2" s="48"/>
      <c r="AS2" s="48"/>
      <c r="AT2" s="48"/>
      <c r="AU2" s="48"/>
      <c r="AV2" s="126"/>
    </row>
    <row r="3" spans="1:48" ht="43.5" customHeight="1" x14ac:dyDescent="0.25">
      <c r="A3" s="242" t="s">
        <v>81</v>
      </c>
      <c r="B3" s="57" t="s">
        <v>32</v>
      </c>
      <c r="C3" s="127" t="s">
        <v>51</v>
      </c>
      <c r="D3" s="128" t="s">
        <v>94</v>
      </c>
      <c r="E3" s="128" t="s">
        <v>98</v>
      </c>
      <c r="F3" s="129" t="str">
        <f>' B_Populations'!$H$8</f>
        <v>White-Not Hispanic</v>
      </c>
      <c r="G3" s="129" t="str">
        <f>' B_Populations'!$J$8</f>
        <v>Hispanic</v>
      </c>
      <c r="H3" s="129" t="str">
        <f>' B_Populations'!$L$8</f>
        <v>Black-Not Hispanic</v>
      </c>
      <c r="I3" s="129" t="str">
        <f>' B_Populations'!$N$8</f>
        <v>Asian</v>
      </c>
      <c r="J3" s="129" t="str">
        <f>' B_Populations'!$P$8</f>
        <v>American Indian/Alaska Native</v>
      </c>
      <c r="K3" s="129" t="str">
        <f>' B_Populations'!$R$8</f>
        <v>Other</v>
      </c>
      <c r="L3" s="130" t="str">
        <f>' B_Populations'!$T$8</f>
        <v>Other</v>
      </c>
      <c r="M3" s="58"/>
      <c r="N3" s="59" t="s">
        <v>46</v>
      </c>
      <c r="O3" s="131" t="s">
        <v>47</v>
      </c>
      <c r="P3" s="131" t="s">
        <v>95</v>
      </c>
      <c r="Q3" s="131" t="s">
        <v>47</v>
      </c>
      <c r="R3" s="131" t="s">
        <v>99</v>
      </c>
      <c r="S3" s="131" t="s">
        <v>47</v>
      </c>
      <c r="T3" s="131" t="str">
        <f>' B_Populations'!$H$8</f>
        <v>White-Not Hispanic</v>
      </c>
      <c r="U3" s="131" t="s">
        <v>47</v>
      </c>
      <c r="V3" s="131" t="str">
        <f>' B_Populations'!$J$8</f>
        <v>Hispanic</v>
      </c>
      <c r="W3" s="131" t="s">
        <v>47</v>
      </c>
      <c r="X3" s="131" t="str">
        <f>' B_Populations'!$L$8</f>
        <v>Black-Not Hispanic</v>
      </c>
      <c r="Y3" s="131" t="s">
        <v>47</v>
      </c>
      <c r="Z3" s="131" t="str">
        <f>' B_Populations'!$N$8</f>
        <v>Asian</v>
      </c>
      <c r="AA3" s="131" t="s">
        <v>47</v>
      </c>
      <c r="AB3" s="131" t="str">
        <f>' B_Populations'!$P$8</f>
        <v>American Indian/Alaska Native</v>
      </c>
      <c r="AC3" s="131" t="s">
        <v>47</v>
      </c>
      <c r="AD3" s="131" t="str">
        <f>' B_Populations'!$R$8</f>
        <v>Other</v>
      </c>
      <c r="AE3" s="131" t="s">
        <v>47</v>
      </c>
      <c r="AF3" s="131" t="str">
        <f>' B_Populations'!$T$8</f>
        <v>Other</v>
      </c>
      <c r="AG3" s="60" t="s">
        <v>47</v>
      </c>
      <c r="AH3" s="58"/>
      <c r="AI3" s="61" t="s">
        <v>48</v>
      </c>
      <c r="AJ3" s="62" t="s">
        <v>49</v>
      </c>
      <c r="AL3" s="63" t="s">
        <v>32</v>
      </c>
      <c r="AM3" s="132" t="s">
        <v>33</v>
      </c>
      <c r="AN3" s="133" t="s">
        <v>92</v>
      </c>
      <c r="AO3" s="133" t="s">
        <v>93</v>
      </c>
      <c r="AP3" s="129" t="str">
        <f>' B_Populations'!$H$8</f>
        <v>White-Not Hispanic</v>
      </c>
      <c r="AQ3" s="129" t="str">
        <f>' B_Populations'!$J$8</f>
        <v>Hispanic</v>
      </c>
      <c r="AR3" s="129" t="str">
        <f>' B_Populations'!$L$8</f>
        <v>Black-Not Hispanic</v>
      </c>
      <c r="AS3" s="129" t="str">
        <f>' B_Populations'!$N$8</f>
        <v>Asian</v>
      </c>
      <c r="AT3" s="129" t="str">
        <f>' B_Populations'!$P$8</f>
        <v>American Indian/Alaska Native</v>
      </c>
      <c r="AU3" s="129" t="str">
        <f>' B_Populations'!$R$8</f>
        <v>Other</v>
      </c>
      <c r="AV3" s="134" t="str">
        <f>' B_Populations'!$T$8</f>
        <v>Other</v>
      </c>
    </row>
    <row r="4" spans="1:48" ht="15.75" x14ac:dyDescent="0.25">
      <c r="A4" s="242"/>
      <c r="B4" s="64" t="str">
        <f>' B_Populations'!$A$9</f>
        <v>0-14</v>
      </c>
      <c r="C4" s="135"/>
      <c r="D4" s="136"/>
      <c r="E4" s="137"/>
      <c r="F4" s="138"/>
      <c r="G4" s="138"/>
      <c r="H4" s="138"/>
      <c r="I4" s="138"/>
      <c r="J4" s="139"/>
      <c r="K4" s="139"/>
      <c r="L4" s="140"/>
      <c r="M4" s="65"/>
      <c r="N4" s="66">
        <f>' B_Populations'!B61</f>
        <v>0</v>
      </c>
      <c r="O4" s="141">
        <f>IF(N4=0,0,($C$4/$N$4)*100000)</f>
        <v>0</v>
      </c>
      <c r="P4" s="141">
        <f>' B_Populations'!D61</f>
        <v>0</v>
      </c>
      <c r="Q4" s="141">
        <f>IF(P4=0,0,($D$4/$P$4)*100000)</f>
        <v>0</v>
      </c>
      <c r="R4" s="141">
        <f>' B_Populations'!F61</f>
        <v>0</v>
      </c>
      <c r="S4" s="141">
        <f>IF(R4=0,0,($E$4/$R$4)*100000)</f>
        <v>0</v>
      </c>
      <c r="T4" s="141">
        <f>' B_Populations'!H61</f>
        <v>0</v>
      </c>
      <c r="U4" s="141">
        <f>IF(T4=0,0,($F$4/$T$4)*100000)</f>
        <v>0</v>
      </c>
      <c r="V4" s="141">
        <f>' B_Populations'!J61</f>
        <v>0</v>
      </c>
      <c r="W4" s="141">
        <f>IF(V4=0,0,($G$4/$V$4)*100000)</f>
        <v>0</v>
      </c>
      <c r="X4" s="141">
        <f>' B_Populations'!L61</f>
        <v>0</v>
      </c>
      <c r="Y4" s="141">
        <f>IF(X4=0,0,($H$4/$X$4)*100000)</f>
        <v>0</v>
      </c>
      <c r="Z4" s="141">
        <f>' B_Populations'!N61</f>
        <v>0</v>
      </c>
      <c r="AA4" s="141">
        <f>IF(Z4=0,0,($I$4/$Z$4)*100000)</f>
        <v>0</v>
      </c>
      <c r="AB4" s="141">
        <f>' B_Populations'!P61</f>
        <v>0</v>
      </c>
      <c r="AC4" s="141">
        <f>IF(AB4=0,0,($J$4/$AB$4)*100000)</f>
        <v>0</v>
      </c>
      <c r="AD4" s="141">
        <f>' B_Populations'!R61</f>
        <v>0</v>
      </c>
      <c r="AE4" s="141">
        <f>IF(AD4=0,0,($K$4/$AD$4)*100000)</f>
        <v>0</v>
      </c>
      <c r="AF4" s="141">
        <f>' B_Populations'!T61</f>
        <v>0</v>
      </c>
      <c r="AG4" s="67">
        <f>IF(AF4=0,0,($L$4/$AF$4)*100000)</f>
        <v>0</v>
      </c>
      <c r="AH4" s="113"/>
      <c r="AI4" s="68">
        <v>3795</v>
      </c>
      <c r="AJ4" s="69">
        <v>1.3818E-2</v>
      </c>
      <c r="AK4" s="65"/>
      <c r="AL4" s="70" t="str">
        <f>' B_Populations'!$A$9</f>
        <v>0-14</v>
      </c>
      <c r="AM4" s="142">
        <f>O4*AJ4</f>
        <v>0</v>
      </c>
      <c r="AN4" s="143">
        <f>Q4*AJ4</f>
        <v>0</v>
      </c>
      <c r="AO4" s="143">
        <f>S4*AJ4</f>
        <v>0</v>
      </c>
      <c r="AP4" s="144">
        <f>U4*AJ4</f>
        <v>0</v>
      </c>
      <c r="AQ4" s="144">
        <f>W4*AJ4</f>
        <v>0</v>
      </c>
      <c r="AR4" s="144">
        <f>Y4*AJ4</f>
        <v>0</v>
      </c>
      <c r="AS4" s="144">
        <f>AA4*AJ4</f>
        <v>0</v>
      </c>
      <c r="AT4" s="144">
        <f>AC4*AJ4</f>
        <v>0</v>
      </c>
      <c r="AU4" s="144">
        <f>AE4*AJ4</f>
        <v>0</v>
      </c>
      <c r="AV4" s="145">
        <f>AG4*AJ4</f>
        <v>0</v>
      </c>
    </row>
    <row r="5" spans="1:48" ht="15.75" x14ac:dyDescent="0.25">
      <c r="A5" s="242"/>
      <c r="B5" s="71" t="str">
        <f>' B_Populations'!$A$10</f>
        <v>15-24</v>
      </c>
      <c r="C5" s="146"/>
      <c r="D5" s="147"/>
      <c r="E5" s="148"/>
      <c r="F5" s="149"/>
      <c r="G5" s="149"/>
      <c r="H5" s="149"/>
      <c r="I5" s="149"/>
      <c r="J5" s="150"/>
      <c r="K5" s="150"/>
      <c r="L5" s="151"/>
      <c r="M5" s="65"/>
      <c r="N5" s="66">
        <f>' B_Populations'!B62</f>
        <v>0</v>
      </c>
      <c r="O5" s="141">
        <f>IF(N5=0,0,($C$5/$N$5)*100000)</f>
        <v>0</v>
      </c>
      <c r="P5" s="141">
        <f>' B_Populations'!D62</f>
        <v>0</v>
      </c>
      <c r="Q5" s="141">
        <f>IF(P5=0,0,($D$5/$P$5)*100000)</f>
        <v>0</v>
      </c>
      <c r="R5" s="141">
        <f>' B_Populations'!F62</f>
        <v>0</v>
      </c>
      <c r="S5" s="141">
        <f>IF(R5=0,0,($E$5/$R$5)*100000)</f>
        <v>0</v>
      </c>
      <c r="T5" s="141">
        <f>' B_Populations'!H62</f>
        <v>0</v>
      </c>
      <c r="U5" s="141">
        <f>IF(T5=0,0,($F$5/$T$5)*100000)</f>
        <v>0</v>
      </c>
      <c r="V5" s="141">
        <f>' B_Populations'!J62</f>
        <v>0</v>
      </c>
      <c r="W5" s="141">
        <f>IF(V5=0,0,($G$5/$V$5)*100000)</f>
        <v>0</v>
      </c>
      <c r="X5" s="141">
        <f>' B_Populations'!L62</f>
        <v>0</v>
      </c>
      <c r="Y5" s="141">
        <f>IF(X5=0,0,($G$5/$X$5)*100000)</f>
        <v>0</v>
      </c>
      <c r="Z5" s="141">
        <f>' B_Populations'!N62</f>
        <v>0</v>
      </c>
      <c r="AA5" s="141">
        <f>IF(Z5=0,0,($I$5/$Z$5)*100000)</f>
        <v>0</v>
      </c>
      <c r="AB5" s="141">
        <f>' B_Populations'!P62</f>
        <v>0</v>
      </c>
      <c r="AC5" s="141">
        <f>IF(AB5=0,0,($J$5/$AB$5)*100000)</f>
        <v>0</v>
      </c>
      <c r="AD5" s="141">
        <f>' B_Populations'!R62</f>
        <v>0</v>
      </c>
      <c r="AE5" s="141">
        <f>IF(AD5=0,0,($K$5/$AD$5)*100000)</f>
        <v>0</v>
      </c>
      <c r="AF5" s="141">
        <f>' B_Populations'!T62</f>
        <v>0</v>
      </c>
      <c r="AG5" s="67">
        <f>IF(AF5=0,0,($L$5/$AF$5)*100000)</f>
        <v>0</v>
      </c>
      <c r="AH5" s="113"/>
      <c r="AI5" s="68">
        <v>15192</v>
      </c>
      <c r="AJ5" s="69">
        <v>5.5316999999999998E-2</v>
      </c>
      <c r="AK5" s="65"/>
      <c r="AL5" s="72" t="str">
        <f>' B_Populations'!$A$10</f>
        <v>15-24</v>
      </c>
      <c r="AM5" s="142">
        <f>O5*AJ5</f>
        <v>0</v>
      </c>
      <c r="AN5" s="143">
        <f>Q5*AJ5</f>
        <v>0</v>
      </c>
      <c r="AO5" s="143">
        <f>S5*AJ5</f>
        <v>0</v>
      </c>
      <c r="AP5" s="144">
        <f>U5*AJ5</f>
        <v>0</v>
      </c>
      <c r="AQ5" s="144">
        <f>W5*AJ5</f>
        <v>0</v>
      </c>
      <c r="AR5" s="144">
        <f>Y5*AJ5</f>
        <v>0</v>
      </c>
      <c r="AS5" s="144">
        <f>AA5*AJ5</f>
        <v>0</v>
      </c>
      <c r="AT5" s="144">
        <f>AC5*AJ5</f>
        <v>0</v>
      </c>
      <c r="AU5" s="144">
        <f>AE5*AJ5</f>
        <v>0</v>
      </c>
      <c r="AV5" s="145">
        <f>AG5*AJ5</f>
        <v>0</v>
      </c>
    </row>
    <row r="6" spans="1:48" ht="15.75" x14ac:dyDescent="0.25">
      <c r="A6" s="242"/>
      <c r="B6" s="64" t="str">
        <f>' B_Populations'!$A$11</f>
        <v>25-44</v>
      </c>
      <c r="C6" s="146"/>
      <c r="D6" s="147"/>
      <c r="E6" s="148"/>
      <c r="F6" s="149"/>
      <c r="G6" s="149"/>
      <c r="H6" s="149"/>
      <c r="I6" s="149"/>
      <c r="J6" s="150"/>
      <c r="K6" s="150"/>
      <c r="L6" s="151"/>
      <c r="M6" s="65"/>
      <c r="N6" s="66">
        <f>' B_Populations'!B63</f>
        <v>0</v>
      </c>
      <c r="O6" s="141">
        <f>IF(N6=0,0,($C$6/$N$6)*100000)</f>
        <v>0</v>
      </c>
      <c r="P6" s="141">
        <f>' B_Populations'!D63</f>
        <v>0</v>
      </c>
      <c r="Q6" s="141">
        <f>IF(P6=0,0,($D$6/$P$6)*100000)</f>
        <v>0</v>
      </c>
      <c r="R6" s="141">
        <f>' B_Populations'!F63</f>
        <v>0</v>
      </c>
      <c r="S6" s="141">
        <f>IF(R6=0,0,($E$6/$R$6)*100000)</f>
        <v>0</v>
      </c>
      <c r="T6" s="141">
        <f>' B_Populations'!H63</f>
        <v>0</v>
      </c>
      <c r="U6" s="141">
        <f>IF(T6=0,0,($F$6/$T$6)*100000)</f>
        <v>0</v>
      </c>
      <c r="V6" s="141">
        <f>' B_Populations'!J63</f>
        <v>0</v>
      </c>
      <c r="W6" s="141">
        <f>IF(V6=0,0,($G$6/$V$6)*100000)</f>
        <v>0</v>
      </c>
      <c r="X6" s="141">
        <f>' B_Populations'!L63</f>
        <v>0</v>
      </c>
      <c r="Y6" s="141">
        <f>IF(X6=0,0,($G$6/$X$6)*100000)</f>
        <v>0</v>
      </c>
      <c r="Z6" s="141">
        <f>' B_Populations'!N63</f>
        <v>0</v>
      </c>
      <c r="AA6" s="141">
        <f>IF(Z6=0,0,($I$6/$Z$6)*100000)</f>
        <v>0</v>
      </c>
      <c r="AB6" s="141">
        <f>' B_Populations'!P63</f>
        <v>0</v>
      </c>
      <c r="AC6" s="141">
        <f>IF(AB6=0,0,($J$6/$AB$6)*100000)</f>
        <v>0</v>
      </c>
      <c r="AD6" s="141">
        <f>' B_Populations'!R63</f>
        <v>0</v>
      </c>
      <c r="AE6" s="141">
        <f>IF(AD6=0,0,($K$6/$AD$6)*100000)</f>
        <v>0</v>
      </c>
      <c r="AF6" s="141">
        <f>' B_Populations'!T63</f>
        <v>0</v>
      </c>
      <c r="AG6" s="67">
        <f>IF(AF6=0,0,($L$6/$AF$6)*100000)</f>
        <v>0</v>
      </c>
      <c r="AH6" s="113"/>
      <c r="AI6" s="68">
        <v>19920</v>
      </c>
      <c r="AJ6" s="69">
        <v>7.2533E-2</v>
      </c>
      <c r="AK6" s="65"/>
      <c r="AL6" s="70" t="str">
        <f>' B_Populations'!$A$11</f>
        <v>25-44</v>
      </c>
      <c r="AM6" s="142">
        <f>O6*AJ6</f>
        <v>0</v>
      </c>
      <c r="AN6" s="143">
        <f>Q6*AJ6</f>
        <v>0</v>
      </c>
      <c r="AO6" s="143">
        <f>S6*AJ6</f>
        <v>0</v>
      </c>
      <c r="AP6" s="144">
        <f>U6*AJ6</f>
        <v>0</v>
      </c>
      <c r="AQ6" s="144">
        <f>W6*AJ6</f>
        <v>0</v>
      </c>
      <c r="AR6" s="144">
        <f>Y6*AJ6</f>
        <v>0</v>
      </c>
      <c r="AS6" s="144">
        <f>AA6*AJ6</f>
        <v>0</v>
      </c>
      <c r="AT6" s="144">
        <f>AC6*AJ6</f>
        <v>0</v>
      </c>
      <c r="AU6" s="144">
        <f>AE6*AJ6</f>
        <v>0</v>
      </c>
      <c r="AV6" s="145">
        <f>AG6*AJ6</f>
        <v>0</v>
      </c>
    </row>
    <row r="7" spans="1:48" ht="15.75" x14ac:dyDescent="0.25">
      <c r="A7" s="242"/>
      <c r="B7" s="64" t="str">
        <f>' B_Populations'!$A$12</f>
        <v>45-64</v>
      </c>
      <c r="C7" s="146"/>
      <c r="D7" s="147"/>
      <c r="E7" s="148"/>
      <c r="F7" s="149"/>
      <c r="G7" s="149"/>
      <c r="H7" s="149"/>
      <c r="I7" s="149"/>
      <c r="J7" s="150"/>
      <c r="K7" s="150"/>
      <c r="L7" s="151"/>
      <c r="M7" s="65"/>
      <c r="N7" s="66">
        <f>' B_Populations'!B64</f>
        <v>0</v>
      </c>
      <c r="O7" s="141">
        <f>IF(N7=0,0,($C$7/$N$7)*100000)</f>
        <v>0</v>
      </c>
      <c r="P7" s="141">
        <f>' B_Populations'!D64</f>
        <v>0</v>
      </c>
      <c r="Q7" s="141">
        <f>IF(P7=0,0,($D$7/$P$7)*100000)</f>
        <v>0</v>
      </c>
      <c r="R7" s="141">
        <f>' B_Populations'!F64</f>
        <v>0</v>
      </c>
      <c r="S7" s="141">
        <f>IF(R7=0,0,($E$7/$R$7)*100000)</f>
        <v>0</v>
      </c>
      <c r="T7" s="141">
        <f>' B_Populations'!H64</f>
        <v>0</v>
      </c>
      <c r="U7" s="141">
        <f>IF(T7=0,0,($F$7/$T$7)*100000)</f>
        <v>0</v>
      </c>
      <c r="V7" s="141">
        <f>' B_Populations'!J64</f>
        <v>0</v>
      </c>
      <c r="W7" s="141">
        <f>IF(V7=0,0,($G$7/$V$7)*100000)</f>
        <v>0</v>
      </c>
      <c r="X7" s="141">
        <f>' B_Populations'!L64</f>
        <v>0</v>
      </c>
      <c r="Y7" s="141">
        <f>IF(X7=0,0,($G$7/$X$7)*100000)</f>
        <v>0</v>
      </c>
      <c r="Z7" s="141">
        <f>' B_Populations'!N64</f>
        <v>0</v>
      </c>
      <c r="AA7" s="141">
        <f>IF(Z7=0,0,($I$7/$Z$7)*100000)</f>
        <v>0</v>
      </c>
      <c r="AB7" s="141">
        <f>' B_Populations'!P64</f>
        <v>0</v>
      </c>
      <c r="AC7" s="141">
        <f>IF(AB7=0,0,($J$7/$AB$7)*100000)</f>
        <v>0</v>
      </c>
      <c r="AD7" s="141">
        <f>' B_Populations'!R64</f>
        <v>0</v>
      </c>
      <c r="AE7" s="141">
        <f>IF(AD7=0,0,($K$7/$AD$7)*100000)</f>
        <v>0</v>
      </c>
      <c r="AF7" s="141">
        <f>' B_Populations'!T64</f>
        <v>0</v>
      </c>
      <c r="AG7" s="67">
        <f>IF(AF7=0,0,($L$7/$AF$7)*100000)</f>
        <v>0</v>
      </c>
      <c r="AH7" s="113"/>
      <c r="AI7" s="68">
        <v>20057</v>
      </c>
      <c r="AJ7" s="69">
        <v>7.3032E-2</v>
      </c>
      <c r="AK7" s="65"/>
      <c r="AL7" s="70" t="str">
        <f>' B_Populations'!$A$12</f>
        <v>45-64</v>
      </c>
      <c r="AM7" s="142">
        <f>O7*AJ7</f>
        <v>0</v>
      </c>
      <c r="AN7" s="143">
        <f>Q7*AJ7</f>
        <v>0</v>
      </c>
      <c r="AO7" s="143">
        <f>S7*AJ7</f>
        <v>0</v>
      </c>
      <c r="AP7" s="144">
        <f>U7*AJ7</f>
        <v>0</v>
      </c>
      <c r="AQ7" s="144">
        <f>W7*AJ7</f>
        <v>0</v>
      </c>
      <c r="AR7" s="144">
        <f>Y7*AJ7</f>
        <v>0</v>
      </c>
      <c r="AS7" s="144">
        <f>AA7*AJ7</f>
        <v>0</v>
      </c>
      <c r="AT7" s="144">
        <f>AC7*AJ7</f>
        <v>0</v>
      </c>
      <c r="AU7" s="144">
        <f>AE7*AJ7</f>
        <v>0</v>
      </c>
      <c r="AV7" s="145">
        <f>AG7*AJ7</f>
        <v>0</v>
      </c>
    </row>
    <row r="8" spans="1:48" ht="15.75" x14ac:dyDescent="0.25">
      <c r="A8" s="242"/>
      <c r="B8" s="64" t="str">
        <f>' B_Populations'!$A$13</f>
        <v>65+</v>
      </c>
      <c r="C8" s="146"/>
      <c r="D8" s="147"/>
      <c r="E8" s="148"/>
      <c r="F8" s="149"/>
      <c r="G8" s="149"/>
      <c r="H8" s="149"/>
      <c r="I8" s="149"/>
      <c r="J8" s="150"/>
      <c r="K8" s="150"/>
      <c r="L8" s="151"/>
      <c r="M8" s="65"/>
      <c r="N8" s="66">
        <f>' B_Populations'!B65</f>
        <v>0</v>
      </c>
      <c r="O8" s="141">
        <f>IF(N8=0,0,($C$8/$N$8)*100000)</f>
        <v>0</v>
      </c>
      <c r="P8" s="141">
        <f>' B_Populations'!D65</f>
        <v>0</v>
      </c>
      <c r="Q8" s="141">
        <f>IF(P8=0,0,($D$8/$P$8)*100000)</f>
        <v>0</v>
      </c>
      <c r="R8" s="141">
        <f>' B_Populations'!F65</f>
        <v>0</v>
      </c>
      <c r="S8" s="141">
        <f>IF(R8=0,0,($E$8/$R$8)*100000)</f>
        <v>0</v>
      </c>
      <c r="T8" s="141">
        <f>' B_Populations'!H65</f>
        <v>0</v>
      </c>
      <c r="U8" s="141">
        <f>IF(T8=0,0,($F$8/$T$8)*100000)</f>
        <v>0</v>
      </c>
      <c r="V8" s="141">
        <f>' B_Populations'!J65</f>
        <v>0</v>
      </c>
      <c r="W8" s="141">
        <f>IF(V8=0,0,($G$8/$V$8)*100000)</f>
        <v>0</v>
      </c>
      <c r="X8" s="141">
        <f>' B_Populations'!L65</f>
        <v>0</v>
      </c>
      <c r="Y8" s="141">
        <f>IF(X8=0,0,($G$8/$X$8)*100000)</f>
        <v>0</v>
      </c>
      <c r="Z8" s="141">
        <f>' B_Populations'!N65</f>
        <v>0</v>
      </c>
      <c r="AA8" s="141">
        <f>IF(Z8=0,0,($I$8/$Z$8)*100000)</f>
        <v>0</v>
      </c>
      <c r="AB8" s="141">
        <f>' B_Populations'!P65</f>
        <v>0</v>
      </c>
      <c r="AC8" s="141">
        <f>IF(AB8=0,0,($J$8/$AB$8)*100000)</f>
        <v>0</v>
      </c>
      <c r="AD8" s="141">
        <f>' B_Populations'!R65</f>
        <v>0</v>
      </c>
      <c r="AE8" s="141">
        <f>IF(AD8=0,0,($K$8/$AD$8)*100000)</f>
        <v>0</v>
      </c>
      <c r="AF8" s="141">
        <f>' B_Populations'!T65</f>
        <v>0</v>
      </c>
      <c r="AG8" s="67">
        <f>IF(AF8=0,0,($L$8/$AF$8)*100000)</f>
        <v>0</v>
      </c>
      <c r="AH8" s="113"/>
      <c r="AI8" s="68">
        <v>19820</v>
      </c>
      <c r="AJ8" s="69">
        <v>7.2168999999999997E-2</v>
      </c>
      <c r="AK8" s="65"/>
      <c r="AL8" s="70" t="str">
        <f>' B_Populations'!$A$13</f>
        <v>65+</v>
      </c>
      <c r="AM8" s="142">
        <f>O8*AJ8</f>
        <v>0</v>
      </c>
      <c r="AN8" s="143">
        <f>Q8*AJ8</f>
        <v>0</v>
      </c>
      <c r="AO8" s="143">
        <f>S8*AJ8</f>
        <v>0</v>
      </c>
      <c r="AP8" s="144">
        <f>U8*AJ8</f>
        <v>0</v>
      </c>
      <c r="AQ8" s="144">
        <f>W8*AJ8</f>
        <v>0</v>
      </c>
      <c r="AR8" s="144">
        <f>Y8*AJ8</f>
        <v>0</v>
      </c>
      <c r="AS8" s="144">
        <f>AA8*AJ8</f>
        <v>0</v>
      </c>
      <c r="AT8" s="144">
        <f>AC8*AJ8</f>
        <v>0</v>
      </c>
      <c r="AU8" s="144">
        <f>AE8*AJ8</f>
        <v>0</v>
      </c>
      <c r="AV8" s="145">
        <f>AG8*AJ8</f>
        <v>0</v>
      </c>
    </row>
    <row r="9" spans="1:48" ht="14.1" customHeight="1" x14ac:dyDescent="0.25">
      <c r="A9" s="242"/>
      <c r="B9" s="51" t="s">
        <v>50</v>
      </c>
      <c r="C9" s="152">
        <f t="shared" ref="C9:L9" si="0">SUM(C4:C8)</f>
        <v>0</v>
      </c>
      <c r="D9" s="152">
        <f t="shared" si="0"/>
        <v>0</v>
      </c>
      <c r="E9" s="152">
        <f t="shared" si="0"/>
        <v>0</v>
      </c>
      <c r="F9" s="152">
        <f t="shared" si="0"/>
        <v>0</v>
      </c>
      <c r="G9" s="152">
        <f t="shared" si="0"/>
        <v>0</v>
      </c>
      <c r="H9" s="152">
        <f t="shared" si="0"/>
        <v>0</v>
      </c>
      <c r="I9" s="152">
        <f t="shared" si="0"/>
        <v>0</v>
      </c>
      <c r="J9" s="152">
        <f t="shared" si="0"/>
        <v>0</v>
      </c>
      <c r="K9" s="152">
        <f t="shared" si="0"/>
        <v>0</v>
      </c>
      <c r="L9" s="73">
        <f t="shared" si="0"/>
        <v>0</v>
      </c>
      <c r="N9" s="74">
        <f t="shared" ref="N9:AG9" si="1">SUM(N4:N8)</f>
        <v>0</v>
      </c>
      <c r="O9" s="153">
        <f t="shared" si="1"/>
        <v>0</v>
      </c>
      <c r="P9" s="153">
        <f t="shared" si="1"/>
        <v>0</v>
      </c>
      <c r="Q9" s="153">
        <f t="shared" si="1"/>
        <v>0</v>
      </c>
      <c r="R9" s="153">
        <f t="shared" si="1"/>
        <v>0</v>
      </c>
      <c r="S9" s="153">
        <f t="shared" si="1"/>
        <v>0</v>
      </c>
      <c r="T9" s="153">
        <f t="shared" si="1"/>
        <v>0</v>
      </c>
      <c r="U9" s="153">
        <f t="shared" si="1"/>
        <v>0</v>
      </c>
      <c r="V9" s="153">
        <f t="shared" si="1"/>
        <v>0</v>
      </c>
      <c r="W9" s="153">
        <f t="shared" si="1"/>
        <v>0</v>
      </c>
      <c r="X9" s="153">
        <f t="shared" si="1"/>
        <v>0</v>
      </c>
      <c r="Y9" s="153">
        <f t="shared" si="1"/>
        <v>0</v>
      </c>
      <c r="Z9" s="153">
        <f t="shared" si="1"/>
        <v>0</v>
      </c>
      <c r="AA9" s="153">
        <f t="shared" si="1"/>
        <v>0</v>
      </c>
      <c r="AB9" s="153">
        <f t="shared" si="1"/>
        <v>0</v>
      </c>
      <c r="AC9" s="153">
        <f t="shared" si="1"/>
        <v>0</v>
      </c>
      <c r="AD9" s="153">
        <f t="shared" si="1"/>
        <v>0</v>
      </c>
      <c r="AE9" s="153">
        <f t="shared" si="1"/>
        <v>0</v>
      </c>
      <c r="AF9" s="153">
        <f t="shared" si="1"/>
        <v>0</v>
      </c>
      <c r="AG9" s="84">
        <f t="shared" si="1"/>
        <v>0</v>
      </c>
      <c r="AH9" s="114"/>
      <c r="AI9" s="75">
        <f>SUM(AI4:AI8)</f>
        <v>78784</v>
      </c>
      <c r="AJ9" s="76"/>
      <c r="AL9" s="77" t="s">
        <v>50</v>
      </c>
      <c r="AM9" s="154">
        <f t="shared" ref="AM9:AV9" si="2">SUM(AM4:AM8)</f>
        <v>0</v>
      </c>
      <c r="AN9" s="155">
        <f t="shared" si="2"/>
        <v>0</v>
      </c>
      <c r="AO9" s="156">
        <f t="shared" si="2"/>
        <v>0</v>
      </c>
      <c r="AP9" s="157">
        <f t="shared" si="2"/>
        <v>0</v>
      </c>
      <c r="AQ9" s="158">
        <f t="shared" si="2"/>
        <v>0</v>
      </c>
      <c r="AR9" s="158">
        <f t="shared" si="2"/>
        <v>0</v>
      </c>
      <c r="AS9" s="158">
        <f t="shared" si="2"/>
        <v>0</v>
      </c>
      <c r="AT9" s="158">
        <f t="shared" si="2"/>
        <v>0</v>
      </c>
      <c r="AU9" s="158">
        <f t="shared" si="2"/>
        <v>0</v>
      </c>
      <c r="AV9" s="159">
        <f t="shared" si="2"/>
        <v>0</v>
      </c>
    </row>
    <row r="10" spans="1:48" x14ac:dyDescent="0.3">
      <c r="A10" s="177"/>
      <c r="B10" s="78"/>
      <c r="C10" s="48"/>
      <c r="D10" s="48"/>
      <c r="E10" s="48"/>
      <c r="F10" s="48"/>
      <c r="G10" s="48"/>
      <c r="H10" s="48"/>
      <c r="I10" s="48"/>
      <c r="J10" s="48"/>
      <c r="K10" s="48"/>
      <c r="L10" s="79"/>
      <c r="N10" s="52"/>
      <c r="O10" s="125"/>
      <c r="P10" s="125"/>
      <c r="Q10" s="125"/>
      <c r="R10" s="125"/>
      <c r="S10" s="125"/>
      <c r="T10" s="125"/>
      <c r="U10" s="125"/>
      <c r="V10" s="125"/>
      <c r="W10" s="125"/>
      <c r="X10" s="125"/>
      <c r="Y10" s="125"/>
      <c r="Z10" s="125"/>
      <c r="AA10" s="125"/>
      <c r="AB10" s="125"/>
      <c r="AC10" s="125"/>
      <c r="AD10" s="125"/>
      <c r="AE10" s="125"/>
      <c r="AF10" s="125"/>
      <c r="AG10" s="53"/>
      <c r="AI10" s="54"/>
      <c r="AJ10" s="55"/>
      <c r="AL10" s="56"/>
      <c r="AM10" s="48"/>
      <c r="AN10" s="48"/>
      <c r="AO10" s="48"/>
      <c r="AP10" s="48"/>
      <c r="AQ10" s="48"/>
      <c r="AR10" s="48"/>
      <c r="AS10" s="48"/>
      <c r="AT10" s="48"/>
      <c r="AU10" s="48"/>
      <c r="AV10" s="126"/>
    </row>
    <row r="11" spans="1:48" x14ac:dyDescent="0.3">
      <c r="A11" s="177"/>
      <c r="B11" s="80"/>
      <c r="C11" s="160"/>
      <c r="D11" s="161" t="s">
        <v>105</v>
      </c>
      <c r="E11" s="161"/>
      <c r="F11" s="162" t="s">
        <v>43</v>
      </c>
      <c r="G11" s="162"/>
      <c r="H11" s="162"/>
      <c r="I11" s="162"/>
      <c r="J11" s="162"/>
      <c r="K11" s="162"/>
      <c r="L11" s="163"/>
      <c r="N11" s="52"/>
      <c r="O11" s="125"/>
      <c r="P11" s="125"/>
      <c r="Q11" s="125"/>
      <c r="R11" s="125"/>
      <c r="S11" s="125"/>
      <c r="T11" s="125"/>
      <c r="U11" s="125"/>
      <c r="V11" s="125"/>
      <c r="W11" s="125"/>
      <c r="X11" s="125"/>
      <c r="Y11" s="125"/>
      <c r="Z11" s="125"/>
      <c r="AA11" s="125"/>
      <c r="AB11" s="125"/>
      <c r="AC11" s="125"/>
      <c r="AD11" s="125"/>
      <c r="AE11" s="125"/>
      <c r="AF11" s="125"/>
      <c r="AG11" s="53"/>
      <c r="AI11" s="54"/>
      <c r="AJ11" s="55"/>
      <c r="AL11" s="56"/>
      <c r="AM11" s="48" t="s">
        <v>44</v>
      </c>
      <c r="AN11" s="48"/>
      <c r="AO11" s="48"/>
      <c r="AP11" s="48"/>
      <c r="AQ11" s="48"/>
      <c r="AR11" s="48"/>
      <c r="AS11" s="48"/>
      <c r="AT11" s="48"/>
      <c r="AU11" s="48"/>
      <c r="AV11" s="126"/>
    </row>
    <row r="12" spans="1:48" ht="81" customHeight="1" x14ac:dyDescent="0.25">
      <c r="A12" s="243" t="s">
        <v>53</v>
      </c>
      <c r="B12" s="57" t="s">
        <v>32</v>
      </c>
      <c r="C12" s="127" t="s">
        <v>45</v>
      </c>
      <c r="D12" s="128" t="s">
        <v>96</v>
      </c>
      <c r="E12" s="128" t="s">
        <v>100</v>
      </c>
      <c r="F12" s="129" t="str">
        <f>' B_Populations'!$H$8</f>
        <v>White-Not Hispanic</v>
      </c>
      <c r="G12" s="129" t="str">
        <f>' B_Populations'!$J$8</f>
        <v>Hispanic</v>
      </c>
      <c r="H12" s="129" t="str">
        <f>' B_Populations'!$L$8</f>
        <v>Black-Not Hispanic</v>
      </c>
      <c r="I12" s="129" t="str">
        <f>' B_Populations'!$N$8</f>
        <v>Asian</v>
      </c>
      <c r="J12" s="129" t="str">
        <f>' B_Populations'!$P$8</f>
        <v>American Indian/Alaska Native</v>
      </c>
      <c r="K12" s="129" t="str">
        <f>' B_Populations'!$R$8</f>
        <v>Other</v>
      </c>
      <c r="L12" s="130" t="str">
        <f>' B_Populations'!$T$8</f>
        <v>Other</v>
      </c>
      <c r="M12" s="58"/>
      <c r="N12" s="59" t="s">
        <v>46</v>
      </c>
      <c r="O12" s="131" t="s">
        <v>47</v>
      </c>
      <c r="P12" s="131" t="s">
        <v>95</v>
      </c>
      <c r="Q12" s="131" t="s">
        <v>47</v>
      </c>
      <c r="R12" s="131" t="s">
        <v>99</v>
      </c>
      <c r="S12" s="131" t="s">
        <v>47</v>
      </c>
      <c r="T12" s="131" t="str">
        <f>' B_Populations'!$H$8</f>
        <v>White-Not Hispanic</v>
      </c>
      <c r="U12" s="131" t="s">
        <v>47</v>
      </c>
      <c r="V12" s="131" t="str">
        <f>' B_Populations'!$J$8</f>
        <v>Hispanic</v>
      </c>
      <c r="W12" s="131" t="s">
        <v>47</v>
      </c>
      <c r="X12" s="131" t="str">
        <f>' B_Populations'!$L$8</f>
        <v>Black-Not Hispanic</v>
      </c>
      <c r="Y12" s="131" t="s">
        <v>47</v>
      </c>
      <c r="Z12" s="131" t="str">
        <f>' B_Populations'!$N$8</f>
        <v>Asian</v>
      </c>
      <c r="AA12" s="131" t="s">
        <v>47</v>
      </c>
      <c r="AB12" s="131" t="str">
        <f>' B_Populations'!$P$8</f>
        <v>American Indian/Alaska Native</v>
      </c>
      <c r="AC12" s="131" t="s">
        <v>47</v>
      </c>
      <c r="AD12" s="131" t="str">
        <f>' B_Populations'!$R$8</f>
        <v>Other</v>
      </c>
      <c r="AE12" s="131" t="s">
        <v>47</v>
      </c>
      <c r="AF12" s="131" t="str">
        <f>' B_Populations'!$T$8</f>
        <v>Other</v>
      </c>
      <c r="AG12" s="60" t="s">
        <v>47</v>
      </c>
      <c r="AH12" s="58"/>
      <c r="AI12" s="81" t="s">
        <v>48</v>
      </c>
      <c r="AJ12" s="82" t="s">
        <v>49</v>
      </c>
      <c r="AL12" s="63" t="s">
        <v>32</v>
      </c>
      <c r="AM12" s="132" t="s">
        <v>33</v>
      </c>
      <c r="AN12" s="133" t="s">
        <v>92</v>
      </c>
      <c r="AO12" s="133" t="s">
        <v>93</v>
      </c>
      <c r="AP12" s="129" t="str">
        <f>' B_Populations'!$H$8</f>
        <v>White-Not Hispanic</v>
      </c>
      <c r="AQ12" s="129" t="str">
        <f>' B_Populations'!$J$8</f>
        <v>Hispanic</v>
      </c>
      <c r="AR12" s="129" t="str">
        <f>' B_Populations'!$L$8</f>
        <v>Black-Not Hispanic</v>
      </c>
      <c r="AS12" s="129" t="str">
        <f>' B_Populations'!$N$8</f>
        <v>Asian</v>
      </c>
      <c r="AT12" s="129" t="str">
        <f>' B_Populations'!$P$8</f>
        <v>American Indian/Alaska Native</v>
      </c>
      <c r="AU12" s="129" t="str">
        <f>' B_Populations'!$R$8</f>
        <v>Other</v>
      </c>
      <c r="AV12" s="134" t="str">
        <f>' B_Populations'!$T$8</f>
        <v>Other</v>
      </c>
    </row>
    <row r="13" spans="1:48" ht="15.75" x14ac:dyDescent="0.25">
      <c r="A13" s="243"/>
      <c r="B13" s="64" t="str">
        <f>' B_Populations'!$A$9</f>
        <v>0-14</v>
      </c>
      <c r="C13" s="135"/>
      <c r="D13" s="136"/>
      <c r="E13" s="137"/>
      <c r="F13" s="138"/>
      <c r="G13" s="138"/>
      <c r="H13" s="138"/>
      <c r="I13" s="138"/>
      <c r="J13" s="139"/>
      <c r="K13" s="139"/>
      <c r="L13" s="140"/>
      <c r="M13" s="65"/>
      <c r="N13" s="66">
        <f>' B_Populations'!B61</f>
        <v>0</v>
      </c>
      <c r="O13" s="141">
        <f>IF(N13=0,0,($C$13/$N$13)*100000)</f>
        <v>0</v>
      </c>
      <c r="P13" s="141">
        <f>' B_Populations'!D61</f>
        <v>0</v>
      </c>
      <c r="Q13" s="141">
        <f>IF(P13=0,0,($D$13/$P$13)*100000)</f>
        <v>0</v>
      </c>
      <c r="R13" s="141">
        <f>' B_Populations'!F61</f>
        <v>0</v>
      </c>
      <c r="S13" s="141">
        <f>IF(R13=0,0,($E$13/$R$13)*100000)</f>
        <v>0</v>
      </c>
      <c r="T13" s="141">
        <f>' B_Populations'!H61</f>
        <v>0</v>
      </c>
      <c r="U13" s="141">
        <f>IF(T13=0,0,($F$13/$T$13)*100000)</f>
        <v>0</v>
      </c>
      <c r="V13" s="141">
        <f>' B_Populations'!J61</f>
        <v>0</v>
      </c>
      <c r="W13" s="141">
        <f>IF(V13=0,0,($G$13/$V$13)*100000)</f>
        <v>0</v>
      </c>
      <c r="X13" s="141">
        <f>' B_Populations'!L61</f>
        <v>0</v>
      </c>
      <c r="Y13" s="141">
        <f>IF(X13=0,0,($H$13/$X$13)*100000)</f>
        <v>0</v>
      </c>
      <c r="Z13" s="141">
        <f>' B_Populations'!N61</f>
        <v>0</v>
      </c>
      <c r="AA13" s="141">
        <f>IF(Z13=0,0,($I$13/$Z$13)*100000)</f>
        <v>0</v>
      </c>
      <c r="AB13" s="141">
        <f>' B_Populations'!P61</f>
        <v>0</v>
      </c>
      <c r="AC13" s="141">
        <f>IF(AB13=0,0,($J$13/$AB$13)*100000)</f>
        <v>0</v>
      </c>
      <c r="AD13" s="141">
        <f>' B_Populations'!R61</f>
        <v>0</v>
      </c>
      <c r="AE13" s="141">
        <f>IF(AD13=0,0,($K$13/$AD$13)*100000)</f>
        <v>0</v>
      </c>
      <c r="AF13" s="141">
        <f>' B_Populations'!T61</f>
        <v>0</v>
      </c>
      <c r="AG13" s="67">
        <f>IF(AF13=0,0,($L$13/$AF$13)*100000)</f>
        <v>0</v>
      </c>
      <c r="AH13" s="113"/>
      <c r="AI13" s="68">
        <v>3795</v>
      </c>
      <c r="AJ13" s="69">
        <v>1.3818E-2</v>
      </c>
      <c r="AL13" s="70" t="str">
        <f>' B_Populations'!$A$9</f>
        <v>0-14</v>
      </c>
      <c r="AM13" s="142">
        <f>O13*AJ13</f>
        <v>0</v>
      </c>
      <c r="AN13" s="143">
        <f>Q13*AJ13</f>
        <v>0</v>
      </c>
      <c r="AO13" s="143">
        <f>S13*AJ13</f>
        <v>0</v>
      </c>
      <c r="AP13" s="144">
        <f>U13*AJ13</f>
        <v>0</v>
      </c>
      <c r="AQ13" s="144">
        <f>W13*AJ13</f>
        <v>0</v>
      </c>
      <c r="AR13" s="144">
        <f>Y13*AJ13</f>
        <v>0</v>
      </c>
      <c r="AS13" s="144">
        <f>AA13*AJ13</f>
        <v>0</v>
      </c>
      <c r="AT13" s="144">
        <f>AC13*AJ13</f>
        <v>0</v>
      </c>
      <c r="AU13" s="144">
        <f>AE13*AJ13</f>
        <v>0</v>
      </c>
      <c r="AV13" s="145">
        <f>AG13*AJ13</f>
        <v>0</v>
      </c>
    </row>
    <row r="14" spans="1:48" ht="15.75" x14ac:dyDescent="0.25">
      <c r="A14" s="243"/>
      <c r="B14" s="71" t="str">
        <f>' B_Populations'!$A$10</f>
        <v>15-24</v>
      </c>
      <c r="C14" s="146"/>
      <c r="D14" s="147"/>
      <c r="E14" s="148"/>
      <c r="F14" s="149"/>
      <c r="G14" s="149"/>
      <c r="H14" s="149"/>
      <c r="I14" s="149"/>
      <c r="J14" s="150"/>
      <c r="K14" s="150"/>
      <c r="L14" s="151"/>
      <c r="M14" s="65"/>
      <c r="N14" s="66">
        <f>' B_Populations'!B62</f>
        <v>0</v>
      </c>
      <c r="O14" s="141">
        <f>IF(N14=0,0,($C$14/$N$14)*100000)</f>
        <v>0</v>
      </c>
      <c r="P14" s="141">
        <f>' B_Populations'!D62</f>
        <v>0</v>
      </c>
      <c r="Q14" s="141">
        <f>IF(P14=0,0,($D$14/$P$14)*100000)</f>
        <v>0</v>
      </c>
      <c r="R14" s="141">
        <f>' B_Populations'!F62</f>
        <v>0</v>
      </c>
      <c r="S14" s="141">
        <f>IF(R14=0,0,($E$14/$R$14)*100000)</f>
        <v>0</v>
      </c>
      <c r="T14" s="141">
        <f>' B_Populations'!H62</f>
        <v>0</v>
      </c>
      <c r="U14" s="141">
        <f>IF(T14=0,0,($F$14/$T$14)*100000)</f>
        <v>0</v>
      </c>
      <c r="V14" s="141">
        <f>' B_Populations'!J62</f>
        <v>0</v>
      </c>
      <c r="W14" s="141">
        <f>IF(V14=0,0,($G$14/$V$14)*100000)</f>
        <v>0</v>
      </c>
      <c r="X14" s="141">
        <f>' B_Populations'!L62</f>
        <v>0</v>
      </c>
      <c r="Y14" s="141">
        <f>IF(X14=0,0,($H$14/$X$14)*100000)</f>
        <v>0</v>
      </c>
      <c r="Z14" s="141">
        <f>' B_Populations'!N62</f>
        <v>0</v>
      </c>
      <c r="AA14" s="141">
        <f>IF(Z14=0,0,($I$14/$Z$14)*100000)</f>
        <v>0</v>
      </c>
      <c r="AB14" s="141">
        <f>' B_Populations'!P62</f>
        <v>0</v>
      </c>
      <c r="AC14" s="141">
        <f>IF(AB14=0,0,($J$14/$AB$14)*100000)</f>
        <v>0</v>
      </c>
      <c r="AD14" s="141">
        <f>' B_Populations'!R62</f>
        <v>0</v>
      </c>
      <c r="AE14" s="141">
        <f>IF(AD14=0,0,($K$14/$AD$14)*100000)</f>
        <v>0</v>
      </c>
      <c r="AF14" s="141">
        <f>' B_Populations'!T62</f>
        <v>0</v>
      </c>
      <c r="AG14" s="67">
        <f>IF(AF14=0,0,($L$14/$AF$14)*100000)</f>
        <v>0</v>
      </c>
      <c r="AH14" s="113"/>
      <c r="AI14" s="68">
        <v>15192</v>
      </c>
      <c r="AJ14" s="69">
        <v>5.5316999999999998E-2</v>
      </c>
      <c r="AL14" s="72" t="str">
        <f>' B_Populations'!$A$10</f>
        <v>15-24</v>
      </c>
      <c r="AM14" s="142">
        <f>O14*AJ14</f>
        <v>0</v>
      </c>
      <c r="AN14" s="143">
        <f>Q14*AJ14</f>
        <v>0</v>
      </c>
      <c r="AO14" s="143">
        <f>S14*AJ14</f>
        <v>0</v>
      </c>
      <c r="AP14" s="144">
        <f>U14*AJ14</f>
        <v>0</v>
      </c>
      <c r="AQ14" s="144">
        <f>W14*AJ14</f>
        <v>0</v>
      </c>
      <c r="AR14" s="144">
        <f>Y14*AJ14</f>
        <v>0</v>
      </c>
      <c r="AS14" s="144">
        <f>AA14*AJ14</f>
        <v>0</v>
      </c>
      <c r="AT14" s="144">
        <f>AC14*AJ14</f>
        <v>0</v>
      </c>
      <c r="AU14" s="144">
        <f>AE14*AJ14</f>
        <v>0</v>
      </c>
      <c r="AV14" s="145">
        <f>AG14*AJ14</f>
        <v>0</v>
      </c>
    </row>
    <row r="15" spans="1:48" ht="15.75" x14ac:dyDescent="0.25">
      <c r="A15" s="243"/>
      <c r="B15" s="64" t="str">
        <f>' B_Populations'!$A$11</f>
        <v>25-44</v>
      </c>
      <c r="C15" s="146"/>
      <c r="D15" s="147"/>
      <c r="E15" s="148"/>
      <c r="F15" s="149"/>
      <c r="G15" s="149"/>
      <c r="H15" s="149"/>
      <c r="I15" s="149"/>
      <c r="J15" s="150"/>
      <c r="K15" s="150"/>
      <c r="L15" s="151"/>
      <c r="M15" s="65"/>
      <c r="N15" s="66">
        <f>' B_Populations'!B63</f>
        <v>0</v>
      </c>
      <c r="O15" s="141">
        <f>IF(N15=0,0,($C$15/$N$15)*100000)</f>
        <v>0</v>
      </c>
      <c r="P15" s="141">
        <f>' B_Populations'!D63</f>
        <v>0</v>
      </c>
      <c r="Q15" s="141">
        <f>IF(P15=0,0,($D$15/$P$15)*100000)</f>
        <v>0</v>
      </c>
      <c r="R15" s="141">
        <f>' B_Populations'!F63</f>
        <v>0</v>
      </c>
      <c r="S15" s="141">
        <f>IF(R15=0,0,($E$15/$R$15)*100000)</f>
        <v>0</v>
      </c>
      <c r="T15" s="141">
        <f>' B_Populations'!H63</f>
        <v>0</v>
      </c>
      <c r="U15" s="141">
        <f>IF(T15=0,0,($F$15/$T$15)*100000)</f>
        <v>0</v>
      </c>
      <c r="V15" s="141">
        <f>' B_Populations'!J63</f>
        <v>0</v>
      </c>
      <c r="W15" s="141">
        <f>IF(V15=0,0,($G$15/$V$15)*100000)</f>
        <v>0</v>
      </c>
      <c r="X15" s="141">
        <f>' B_Populations'!L63</f>
        <v>0</v>
      </c>
      <c r="Y15" s="141">
        <f>IF(X15=0,0,($H$15/$X$15)*100000)</f>
        <v>0</v>
      </c>
      <c r="Z15" s="141">
        <f>' B_Populations'!N63</f>
        <v>0</v>
      </c>
      <c r="AA15" s="141">
        <f>IF(Z15=0,0,($I$15/$Z$15)*100000)</f>
        <v>0</v>
      </c>
      <c r="AB15" s="141">
        <f>' B_Populations'!P63</f>
        <v>0</v>
      </c>
      <c r="AC15" s="141">
        <f>IF(AB15=0,0,($J$15/$AB$15)*100000)</f>
        <v>0</v>
      </c>
      <c r="AD15" s="141">
        <f>' B_Populations'!R63</f>
        <v>0</v>
      </c>
      <c r="AE15" s="141">
        <f>IF(AD15=0,0,($K$15/$AD$15)*100000)</f>
        <v>0</v>
      </c>
      <c r="AF15" s="141">
        <f>' B_Populations'!T63</f>
        <v>0</v>
      </c>
      <c r="AG15" s="67">
        <f>IF(AF15=0,0,($L$15/$AF$15)*100000)</f>
        <v>0</v>
      </c>
      <c r="AH15" s="113"/>
      <c r="AI15" s="68">
        <v>19920</v>
      </c>
      <c r="AJ15" s="69">
        <v>7.2533E-2</v>
      </c>
      <c r="AL15" s="70" t="str">
        <f>' B_Populations'!$A$11</f>
        <v>25-44</v>
      </c>
      <c r="AM15" s="142">
        <f>O15*AJ15</f>
        <v>0</v>
      </c>
      <c r="AN15" s="143">
        <f>Q15*AJ15</f>
        <v>0</v>
      </c>
      <c r="AO15" s="143">
        <f>S15*AJ15</f>
        <v>0</v>
      </c>
      <c r="AP15" s="144">
        <f>U15*AJ15</f>
        <v>0</v>
      </c>
      <c r="AQ15" s="144">
        <f>W15*AJ15</f>
        <v>0</v>
      </c>
      <c r="AR15" s="144">
        <f>Y15*AJ15</f>
        <v>0</v>
      </c>
      <c r="AS15" s="144">
        <f>AA15*AJ15</f>
        <v>0</v>
      </c>
      <c r="AT15" s="144">
        <f>AC15*AJ15</f>
        <v>0</v>
      </c>
      <c r="AU15" s="144">
        <f>AE15*AJ15</f>
        <v>0</v>
      </c>
      <c r="AV15" s="145">
        <f>AG15*AJ15</f>
        <v>0</v>
      </c>
    </row>
    <row r="16" spans="1:48" ht="15.75" x14ac:dyDescent="0.25">
      <c r="A16" s="243"/>
      <c r="B16" s="64" t="str">
        <f>' B_Populations'!$A$12</f>
        <v>45-64</v>
      </c>
      <c r="C16" s="146"/>
      <c r="D16" s="147"/>
      <c r="E16" s="148"/>
      <c r="F16" s="149"/>
      <c r="G16" s="149"/>
      <c r="H16" s="149"/>
      <c r="I16" s="149"/>
      <c r="J16" s="150"/>
      <c r="K16" s="150"/>
      <c r="L16" s="151"/>
      <c r="M16" s="65"/>
      <c r="N16" s="66">
        <f>' B_Populations'!B64</f>
        <v>0</v>
      </c>
      <c r="O16" s="141">
        <f>IF(N16=0,0,($C$16/$N$16)*100000)</f>
        <v>0</v>
      </c>
      <c r="P16" s="141">
        <f>' B_Populations'!D64</f>
        <v>0</v>
      </c>
      <c r="Q16" s="141">
        <f>IF(P16=0,0,($D$16/$P$16)*100000)</f>
        <v>0</v>
      </c>
      <c r="R16" s="141">
        <f>' B_Populations'!F64</f>
        <v>0</v>
      </c>
      <c r="S16" s="141">
        <f>IF(R16=0,0,($E$16/$R$16)*100000)</f>
        <v>0</v>
      </c>
      <c r="T16" s="141">
        <f>' B_Populations'!H64</f>
        <v>0</v>
      </c>
      <c r="U16" s="141">
        <f>IF(T16=0,0,($F$16/$T$16)*100000)</f>
        <v>0</v>
      </c>
      <c r="V16" s="141">
        <f>' B_Populations'!J64</f>
        <v>0</v>
      </c>
      <c r="W16" s="141">
        <f>IF(V16=0,0,($G$16/$V$16)*100000)</f>
        <v>0</v>
      </c>
      <c r="X16" s="141">
        <f>' B_Populations'!L64</f>
        <v>0</v>
      </c>
      <c r="Y16" s="141">
        <f>IF(X16=0,0,($H$16/$X$16)*100000)</f>
        <v>0</v>
      </c>
      <c r="Z16" s="141">
        <f>' B_Populations'!N64</f>
        <v>0</v>
      </c>
      <c r="AA16" s="141">
        <f>IF(Z16=0,0,($I$16/$Z$16)*100000)</f>
        <v>0</v>
      </c>
      <c r="AB16" s="141">
        <f>' B_Populations'!P64</f>
        <v>0</v>
      </c>
      <c r="AC16" s="141">
        <f>IF(AB16=0,0,($J$16/$AB$16)*100000)</f>
        <v>0</v>
      </c>
      <c r="AD16" s="141">
        <f>' B_Populations'!R64</f>
        <v>0</v>
      </c>
      <c r="AE16" s="141">
        <f>IF(AD16=0,0,($K$16/$AD$16)*100000)</f>
        <v>0</v>
      </c>
      <c r="AF16" s="141">
        <f>' B_Populations'!T64</f>
        <v>0</v>
      </c>
      <c r="AG16" s="67">
        <f>IF(AF16=0,0,($L$16/$AF$16)*100000)</f>
        <v>0</v>
      </c>
      <c r="AH16" s="113"/>
      <c r="AI16" s="68">
        <v>20057</v>
      </c>
      <c r="AJ16" s="69">
        <v>7.3032E-2</v>
      </c>
      <c r="AL16" s="70" t="str">
        <f>' B_Populations'!$A$12</f>
        <v>45-64</v>
      </c>
      <c r="AM16" s="142">
        <f>O16*AJ16</f>
        <v>0</v>
      </c>
      <c r="AN16" s="143">
        <f>Q16*AJ16</f>
        <v>0</v>
      </c>
      <c r="AO16" s="143">
        <f>S16*AJ16</f>
        <v>0</v>
      </c>
      <c r="AP16" s="144">
        <f>U16*AJ16</f>
        <v>0</v>
      </c>
      <c r="AQ16" s="144">
        <f>W16*AJ16</f>
        <v>0</v>
      </c>
      <c r="AR16" s="144">
        <f>Y16*AJ16</f>
        <v>0</v>
      </c>
      <c r="AS16" s="144">
        <f>AA16*AJ16</f>
        <v>0</v>
      </c>
      <c r="AT16" s="144">
        <f>AC16*AJ16</f>
        <v>0</v>
      </c>
      <c r="AU16" s="144">
        <f>AE16*AJ16</f>
        <v>0</v>
      </c>
      <c r="AV16" s="145">
        <f>AG16*AJ16</f>
        <v>0</v>
      </c>
    </row>
    <row r="17" spans="1:48" ht="15.75" x14ac:dyDescent="0.25">
      <c r="A17" s="243"/>
      <c r="B17" s="64" t="str">
        <f>' B_Populations'!$A$13</f>
        <v>65+</v>
      </c>
      <c r="C17" s="146"/>
      <c r="D17" s="147"/>
      <c r="E17" s="148"/>
      <c r="F17" s="149"/>
      <c r="G17" s="149"/>
      <c r="H17" s="149"/>
      <c r="I17" s="149"/>
      <c r="J17" s="150"/>
      <c r="K17" s="150"/>
      <c r="L17" s="151"/>
      <c r="M17" s="65"/>
      <c r="N17" s="66">
        <f>' B_Populations'!B65</f>
        <v>0</v>
      </c>
      <c r="O17" s="141">
        <f>IF(N17=0,0,($C$17/$N$17)*100000)</f>
        <v>0</v>
      </c>
      <c r="P17" s="141">
        <f>' B_Populations'!D65</f>
        <v>0</v>
      </c>
      <c r="Q17" s="141">
        <f>IF(P17=0,0,($D$17/$P$17)*100000)</f>
        <v>0</v>
      </c>
      <c r="R17" s="141">
        <f>' B_Populations'!F65</f>
        <v>0</v>
      </c>
      <c r="S17" s="141">
        <f>IF(R17=0,0,($E$17/$R$17)*100000)</f>
        <v>0</v>
      </c>
      <c r="T17" s="141">
        <f>' B_Populations'!H65</f>
        <v>0</v>
      </c>
      <c r="U17" s="141">
        <f>IF(T17=0,0,($F$17/$T$17)*100000)</f>
        <v>0</v>
      </c>
      <c r="V17" s="141">
        <f>' B_Populations'!J65</f>
        <v>0</v>
      </c>
      <c r="W17" s="141">
        <f>IF(V17=0,0,($G$17/$V$17)*100000)</f>
        <v>0</v>
      </c>
      <c r="X17" s="141">
        <f>' B_Populations'!L65</f>
        <v>0</v>
      </c>
      <c r="Y17" s="141">
        <f>IF(X17=0,0,($H$17/$X$17)*100000)</f>
        <v>0</v>
      </c>
      <c r="Z17" s="141">
        <f>' B_Populations'!N65</f>
        <v>0</v>
      </c>
      <c r="AA17" s="141">
        <f>IF(Z17=0,0,($I$17/$Z$17)*100000)</f>
        <v>0</v>
      </c>
      <c r="AB17" s="141">
        <f>' B_Populations'!P65</f>
        <v>0</v>
      </c>
      <c r="AC17" s="141">
        <f>IF(AB17=0,0,($J$17/$AB$17)*100000)</f>
        <v>0</v>
      </c>
      <c r="AD17" s="141">
        <f>' B_Populations'!R65</f>
        <v>0</v>
      </c>
      <c r="AE17" s="141">
        <f>IF(AD17=0,0,($K$17/$AD$17)*100000)</f>
        <v>0</v>
      </c>
      <c r="AF17" s="141">
        <f>' B_Populations'!T65</f>
        <v>0</v>
      </c>
      <c r="AG17" s="67">
        <f>IF(AF17=0,0,($L$17/$AF$17)*100000)</f>
        <v>0</v>
      </c>
      <c r="AH17" s="113"/>
      <c r="AI17" s="68">
        <v>19820</v>
      </c>
      <c r="AJ17" s="69">
        <v>7.2168999999999997E-2</v>
      </c>
      <c r="AL17" s="70" t="str">
        <f>' B_Populations'!$A$13</f>
        <v>65+</v>
      </c>
      <c r="AM17" s="142">
        <f>O17*AJ17</f>
        <v>0</v>
      </c>
      <c r="AN17" s="143">
        <f>Q17*AJ17</f>
        <v>0</v>
      </c>
      <c r="AO17" s="143">
        <f>S17*AJ17</f>
        <v>0</v>
      </c>
      <c r="AP17" s="144">
        <f>U17*AJ17</f>
        <v>0</v>
      </c>
      <c r="AQ17" s="144">
        <f>W17*AJ17</f>
        <v>0</v>
      </c>
      <c r="AR17" s="144">
        <f>Y17*AJ17</f>
        <v>0</v>
      </c>
      <c r="AS17" s="144">
        <f>AA17*AJ17</f>
        <v>0</v>
      </c>
      <c r="AT17" s="144">
        <f>AC17*AJ17</f>
        <v>0</v>
      </c>
      <c r="AU17" s="144">
        <f>AE17*AJ17</f>
        <v>0</v>
      </c>
      <c r="AV17" s="145">
        <f>AG17*AJ17</f>
        <v>0</v>
      </c>
    </row>
    <row r="18" spans="1:48" ht="15.75" x14ac:dyDescent="0.25">
      <c r="A18" s="243"/>
      <c r="B18" s="80" t="s">
        <v>50</v>
      </c>
      <c r="C18" s="164">
        <f t="shared" ref="C18:L18" si="3">SUM(C13:C17)</f>
        <v>0</v>
      </c>
      <c r="D18" s="164">
        <f t="shared" si="3"/>
        <v>0</v>
      </c>
      <c r="E18" s="164">
        <f t="shared" si="3"/>
        <v>0</v>
      </c>
      <c r="F18" s="164">
        <f t="shared" si="3"/>
        <v>0</v>
      </c>
      <c r="G18" s="164">
        <f t="shared" si="3"/>
        <v>0</v>
      </c>
      <c r="H18" s="164">
        <f t="shared" si="3"/>
        <v>0</v>
      </c>
      <c r="I18" s="164">
        <f t="shared" si="3"/>
        <v>0</v>
      </c>
      <c r="J18" s="164">
        <f t="shared" si="3"/>
        <v>0</v>
      </c>
      <c r="K18" s="164">
        <f t="shared" si="3"/>
        <v>0</v>
      </c>
      <c r="L18" s="83">
        <f t="shared" si="3"/>
        <v>0</v>
      </c>
      <c r="N18" s="74">
        <f t="shared" ref="N18:AG18" si="4">SUM(N13:N17)</f>
        <v>0</v>
      </c>
      <c r="O18" s="153">
        <f t="shared" si="4"/>
        <v>0</v>
      </c>
      <c r="P18" s="153">
        <f t="shared" si="4"/>
        <v>0</v>
      </c>
      <c r="Q18" s="153">
        <f t="shared" si="4"/>
        <v>0</v>
      </c>
      <c r="R18" s="153">
        <f t="shared" si="4"/>
        <v>0</v>
      </c>
      <c r="S18" s="153">
        <f t="shared" si="4"/>
        <v>0</v>
      </c>
      <c r="T18" s="153">
        <f t="shared" si="4"/>
        <v>0</v>
      </c>
      <c r="U18" s="153">
        <f t="shared" si="4"/>
        <v>0</v>
      </c>
      <c r="V18" s="153">
        <f t="shared" si="4"/>
        <v>0</v>
      </c>
      <c r="W18" s="153">
        <f t="shared" si="4"/>
        <v>0</v>
      </c>
      <c r="X18" s="153">
        <f t="shared" si="4"/>
        <v>0</v>
      </c>
      <c r="Y18" s="153">
        <f t="shared" si="4"/>
        <v>0</v>
      </c>
      <c r="Z18" s="153">
        <f t="shared" si="4"/>
        <v>0</v>
      </c>
      <c r="AA18" s="153">
        <f t="shared" si="4"/>
        <v>0</v>
      </c>
      <c r="AB18" s="153">
        <f t="shared" si="4"/>
        <v>0</v>
      </c>
      <c r="AC18" s="153">
        <f t="shared" si="4"/>
        <v>0</v>
      </c>
      <c r="AD18" s="153">
        <f t="shared" si="4"/>
        <v>0</v>
      </c>
      <c r="AE18" s="153">
        <f t="shared" si="4"/>
        <v>0</v>
      </c>
      <c r="AF18" s="153">
        <f t="shared" si="4"/>
        <v>0</v>
      </c>
      <c r="AG18" s="84">
        <f t="shared" si="4"/>
        <v>0</v>
      </c>
      <c r="AH18" s="114"/>
      <c r="AI18" s="85">
        <f>SUM(AI13:AI17)</f>
        <v>78784</v>
      </c>
      <c r="AJ18" s="86"/>
      <c r="AL18" s="77" t="s">
        <v>50</v>
      </c>
      <c r="AM18" s="154">
        <f t="shared" ref="AM18:AV18" si="5">SUM(AM13:AM17)</f>
        <v>0</v>
      </c>
      <c r="AN18" s="155">
        <f t="shared" si="5"/>
        <v>0</v>
      </c>
      <c r="AO18" s="156">
        <f t="shared" si="5"/>
        <v>0</v>
      </c>
      <c r="AP18" s="158">
        <f t="shared" si="5"/>
        <v>0</v>
      </c>
      <c r="AQ18" s="158">
        <f t="shared" si="5"/>
        <v>0</v>
      </c>
      <c r="AR18" s="158">
        <f t="shared" si="5"/>
        <v>0</v>
      </c>
      <c r="AS18" s="158">
        <f t="shared" si="5"/>
        <v>0</v>
      </c>
      <c r="AT18" s="158">
        <f t="shared" si="5"/>
        <v>0</v>
      </c>
      <c r="AU18" s="158">
        <f t="shared" si="5"/>
        <v>0</v>
      </c>
      <c r="AV18" s="159">
        <f t="shared" si="5"/>
        <v>0</v>
      </c>
    </row>
    <row r="19" spans="1:48" x14ac:dyDescent="0.3">
      <c r="A19" s="177"/>
      <c r="B19" s="78"/>
      <c r="C19" s="48"/>
      <c r="D19" s="48"/>
      <c r="E19" s="48"/>
      <c r="F19" s="48"/>
      <c r="G19" s="48"/>
      <c r="H19" s="48"/>
      <c r="I19" s="48"/>
      <c r="J19" s="48"/>
      <c r="K19" s="48"/>
      <c r="L19" s="79"/>
      <c r="N19" s="52"/>
      <c r="O19" s="125"/>
      <c r="P19" s="125"/>
      <c r="Q19" s="125"/>
      <c r="R19" s="125"/>
      <c r="S19" s="125"/>
      <c r="T19" s="125"/>
      <c r="U19" s="125"/>
      <c r="V19" s="125"/>
      <c r="W19" s="125"/>
      <c r="X19" s="125"/>
      <c r="Y19" s="125"/>
      <c r="Z19" s="125"/>
      <c r="AA19" s="125"/>
      <c r="AB19" s="125"/>
      <c r="AC19" s="125"/>
      <c r="AD19" s="125"/>
      <c r="AE19" s="125"/>
      <c r="AF19" s="125"/>
      <c r="AG19" s="53"/>
      <c r="AI19" s="54"/>
      <c r="AJ19" s="55"/>
      <c r="AL19" s="56"/>
      <c r="AM19" s="48"/>
      <c r="AN19" s="48"/>
      <c r="AO19" s="48"/>
      <c r="AP19" s="48"/>
      <c r="AQ19" s="48"/>
      <c r="AR19" s="48"/>
      <c r="AS19" s="48"/>
      <c r="AT19" s="48"/>
      <c r="AU19" s="48"/>
      <c r="AV19" s="126"/>
    </row>
    <row r="20" spans="1:48" x14ac:dyDescent="0.3">
      <c r="A20" s="177"/>
      <c r="B20" s="87"/>
      <c r="C20" s="165"/>
      <c r="D20" s="166" t="s">
        <v>105</v>
      </c>
      <c r="E20" s="166"/>
      <c r="F20" s="167" t="s">
        <v>43</v>
      </c>
      <c r="G20" s="167"/>
      <c r="H20" s="167"/>
      <c r="I20" s="167"/>
      <c r="J20" s="167"/>
      <c r="K20" s="167"/>
      <c r="L20" s="168"/>
      <c r="N20" s="52"/>
      <c r="O20" s="125"/>
      <c r="P20" s="125"/>
      <c r="Q20" s="125"/>
      <c r="R20" s="125"/>
      <c r="S20" s="125"/>
      <c r="T20" s="125"/>
      <c r="U20" s="125"/>
      <c r="V20" s="125"/>
      <c r="W20" s="125"/>
      <c r="X20" s="125"/>
      <c r="Y20" s="125"/>
      <c r="Z20" s="125"/>
      <c r="AA20" s="125"/>
      <c r="AB20" s="125"/>
      <c r="AC20" s="125"/>
      <c r="AD20" s="125"/>
      <c r="AE20" s="125"/>
      <c r="AF20" s="125"/>
      <c r="AG20" s="53"/>
      <c r="AI20" s="54"/>
      <c r="AJ20" s="55"/>
      <c r="AL20" s="56"/>
      <c r="AM20" s="48" t="s">
        <v>44</v>
      </c>
      <c r="AN20" s="48"/>
      <c r="AO20" s="48"/>
      <c r="AP20" s="48"/>
      <c r="AQ20" s="48"/>
      <c r="AR20" s="48"/>
      <c r="AS20" s="48"/>
      <c r="AT20" s="48"/>
      <c r="AU20" s="48"/>
      <c r="AV20" s="126"/>
    </row>
    <row r="21" spans="1:48" ht="47.25" x14ac:dyDescent="0.25">
      <c r="A21" s="244" t="s">
        <v>64</v>
      </c>
      <c r="B21" s="57" t="s">
        <v>32</v>
      </c>
      <c r="C21" s="127" t="s">
        <v>52</v>
      </c>
      <c r="D21" s="128" t="s">
        <v>97</v>
      </c>
      <c r="E21" s="128" t="s">
        <v>101</v>
      </c>
      <c r="F21" s="129" t="str">
        <f>' B_Populations'!$H$8</f>
        <v>White-Not Hispanic</v>
      </c>
      <c r="G21" s="129" t="str">
        <f>' B_Populations'!$J$8</f>
        <v>Hispanic</v>
      </c>
      <c r="H21" s="129" t="str">
        <f>' B_Populations'!$L$8</f>
        <v>Black-Not Hispanic</v>
      </c>
      <c r="I21" s="129" t="str">
        <f>' B_Populations'!$N$8</f>
        <v>Asian</v>
      </c>
      <c r="J21" s="129" t="str">
        <f>' B_Populations'!$P$8</f>
        <v>American Indian/Alaska Native</v>
      </c>
      <c r="K21" s="129" t="str">
        <f>' B_Populations'!$R$8</f>
        <v>Other</v>
      </c>
      <c r="L21" s="130" t="str">
        <f>' B_Populations'!$T$8</f>
        <v>Other</v>
      </c>
      <c r="M21" s="58"/>
      <c r="N21" s="59" t="s">
        <v>46</v>
      </c>
      <c r="O21" s="131" t="s">
        <v>47</v>
      </c>
      <c r="P21" s="131" t="s">
        <v>95</v>
      </c>
      <c r="Q21" s="131" t="s">
        <v>47</v>
      </c>
      <c r="R21" s="131" t="s">
        <v>99</v>
      </c>
      <c r="S21" s="131" t="s">
        <v>47</v>
      </c>
      <c r="T21" s="131" t="str">
        <f>' B_Populations'!$H$8</f>
        <v>White-Not Hispanic</v>
      </c>
      <c r="U21" s="131" t="s">
        <v>47</v>
      </c>
      <c r="V21" s="131" t="str">
        <f>' B_Populations'!$J$8</f>
        <v>Hispanic</v>
      </c>
      <c r="W21" s="131" t="s">
        <v>47</v>
      </c>
      <c r="X21" s="131" t="str">
        <f>' B_Populations'!$L$8</f>
        <v>Black-Not Hispanic</v>
      </c>
      <c r="Y21" s="131" t="s">
        <v>47</v>
      </c>
      <c r="Z21" s="131" t="str">
        <f>' B_Populations'!$N$8</f>
        <v>Asian</v>
      </c>
      <c r="AA21" s="131" t="s">
        <v>47</v>
      </c>
      <c r="AB21" s="131" t="str">
        <f>' B_Populations'!$P$8</f>
        <v>American Indian/Alaska Native</v>
      </c>
      <c r="AC21" s="131" t="s">
        <v>47</v>
      </c>
      <c r="AD21" s="131" t="str">
        <f>' B_Populations'!$R$8</f>
        <v>Other</v>
      </c>
      <c r="AE21" s="131" t="s">
        <v>47</v>
      </c>
      <c r="AF21" s="131" t="str">
        <f>' B_Populations'!$T$8</f>
        <v>Other</v>
      </c>
      <c r="AG21" s="60" t="s">
        <v>47</v>
      </c>
      <c r="AH21" s="58"/>
      <c r="AI21" s="81" t="s">
        <v>48</v>
      </c>
      <c r="AJ21" s="82" t="s">
        <v>49</v>
      </c>
      <c r="AL21" s="63" t="s">
        <v>32</v>
      </c>
      <c r="AM21" s="132" t="s">
        <v>33</v>
      </c>
      <c r="AN21" s="133" t="s">
        <v>92</v>
      </c>
      <c r="AO21" s="133" t="s">
        <v>93</v>
      </c>
      <c r="AP21" s="129" t="str">
        <f>' B_Populations'!$H$8</f>
        <v>White-Not Hispanic</v>
      </c>
      <c r="AQ21" s="129" t="str">
        <f>' B_Populations'!$J$8</f>
        <v>Hispanic</v>
      </c>
      <c r="AR21" s="129" t="str">
        <f>' B_Populations'!$L$8</f>
        <v>Black-Not Hispanic</v>
      </c>
      <c r="AS21" s="129" t="str">
        <f>' B_Populations'!$N$8</f>
        <v>Asian</v>
      </c>
      <c r="AT21" s="129" t="str">
        <f>' B_Populations'!$P$8</f>
        <v>American Indian/Alaska Native</v>
      </c>
      <c r="AU21" s="129" t="str">
        <f>' B_Populations'!$R$8</f>
        <v>Other</v>
      </c>
      <c r="AV21" s="134" t="str">
        <f>' B_Populations'!$T$8</f>
        <v>Other</v>
      </c>
    </row>
    <row r="22" spans="1:48" ht="15.75" x14ac:dyDescent="0.25">
      <c r="A22" s="244"/>
      <c r="B22" s="64" t="str">
        <f>' B_Populations'!$A$9</f>
        <v>0-14</v>
      </c>
      <c r="C22" s="135"/>
      <c r="D22" s="136"/>
      <c r="E22" s="137"/>
      <c r="F22" s="138"/>
      <c r="G22" s="138"/>
      <c r="H22" s="138"/>
      <c r="I22" s="138"/>
      <c r="J22" s="139"/>
      <c r="K22" s="139"/>
      <c r="L22" s="140"/>
      <c r="M22" s="65"/>
      <c r="N22" s="66">
        <f>' B_Populations'!B61</f>
        <v>0</v>
      </c>
      <c r="O22" s="141">
        <f>IF(N22=0,0,($C$22/$N$22)*100000)</f>
        <v>0</v>
      </c>
      <c r="P22" s="141">
        <f>' B_Populations'!D61</f>
        <v>0</v>
      </c>
      <c r="Q22" s="141">
        <f>IF(P22=0,0,($D$22/$P$22)*100000)</f>
        <v>0</v>
      </c>
      <c r="R22" s="141">
        <f>' B_Populations'!F61</f>
        <v>0</v>
      </c>
      <c r="S22" s="141">
        <f>IF(R22=0,0,($E$22/$R$22)*100000)</f>
        <v>0</v>
      </c>
      <c r="T22" s="141">
        <f>' B_Populations'!H61</f>
        <v>0</v>
      </c>
      <c r="U22" s="141">
        <f>IF(T22=0,0,($F$22/$T$22)*100000)</f>
        <v>0</v>
      </c>
      <c r="V22" s="141">
        <f>' B_Populations'!J61</f>
        <v>0</v>
      </c>
      <c r="W22" s="141">
        <f>IF(V22=0,0,($G$22/$V$22)*100000)</f>
        <v>0</v>
      </c>
      <c r="X22" s="141">
        <f>' B_Populations'!L61</f>
        <v>0</v>
      </c>
      <c r="Y22" s="141">
        <f>IF(X22=0,0,($H$22/$X$22)*100000)</f>
        <v>0</v>
      </c>
      <c r="Z22" s="141">
        <f>' B_Populations'!N61</f>
        <v>0</v>
      </c>
      <c r="AA22" s="141">
        <f>IF(Z22=0,0,($I$22/$Z$22)*100000)</f>
        <v>0</v>
      </c>
      <c r="AB22" s="141">
        <f>' B_Populations'!P61</f>
        <v>0</v>
      </c>
      <c r="AC22" s="141">
        <f>IF(AB22=0,0,($J$22/$AB$22)*100000)</f>
        <v>0</v>
      </c>
      <c r="AD22" s="141">
        <f>' B_Populations'!R61</f>
        <v>0</v>
      </c>
      <c r="AE22" s="141">
        <f>IF(AD22=0,0,($K$22/$AD$22)*100000)</f>
        <v>0</v>
      </c>
      <c r="AF22" s="141">
        <f>' B_Populations'!T61</f>
        <v>0</v>
      </c>
      <c r="AG22" s="67">
        <f>IF(AF22=0,0,($L$22/$AF$22)*100000)</f>
        <v>0</v>
      </c>
      <c r="AH22" s="113"/>
      <c r="AI22" s="68">
        <v>3795</v>
      </c>
      <c r="AJ22" s="69">
        <v>1.3818E-2</v>
      </c>
      <c r="AL22" s="70" t="str">
        <f>' B_Populations'!$A$9</f>
        <v>0-14</v>
      </c>
      <c r="AM22" s="142">
        <f>O22*AJ22</f>
        <v>0</v>
      </c>
      <c r="AN22" s="143">
        <f>Q22*AJ22</f>
        <v>0</v>
      </c>
      <c r="AO22" s="143">
        <f>S22*AJ22</f>
        <v>0</v>
      </c>
      <c r="AP22" s="144">
        <f>U22*AJ22</f>
        <v>0</v>
      </c>
      <c r="AQ22" s="144">
        <f>W22*AJ22</f>
        <v>0</v>
      </c>
      <c r="AR22" s="144">
        <f>Y22*AJ22</f>
        <v>0</v>
      </c>
      <c r="AS22" s="144">
        <f>AA22*AJ22</f>
        <v>0</v>
      </c>
      <c r="AT22" s="144">
        <f>AC22*AJ22</f>
        <v>0</v>
      </c>
      <c r="AU22" s="144">
        <f>AE22*AJ22</f>
        <v>0</v>
      </c>
      <c r="AV22" s="145">
        <f>AG22*AJ22</f>
        <v>0</v>
      </c>
    </row>
    <row r="23" spans="1:48" ht="15.75" x14ac:dyDescent="0.25">
      <c r="A23" s="244"/>
      <c r="B23" s="71" t="str">
        <f>' B_Populations'!$A$10</f>
        <v>15-24</v>
      </c>
      <c r="C23" s="146"/>
      <c r="D23" s="147"/>
      <c r="E23" s="148"/>
      <c r="F23" s="149"/>
      <c r="G23" s="149"/>
      <c r="H23" s="149"/>
      <c r="I23" s="149"/>
      <c r="J23" s="150"/>
      <c r="K23" s="150"/>
      <c r="L23" s="151"/>
      <c r="M23" s="65"/>
      <c r="N23" s="66">
        <f>' B_Populations'!B62</f>
        <v>0</v>
      </c>
      <c r="O23" s="141">
        <f>IF(N23=0,0,($C$23/$N$23)*100000)</f>
        <v>0</v>
      </c>
      <c r="P23" s="141">
        <f>' B_Populations'!D62</f>
        <v>0</v>
      </c>
      <c r="Q23" s="141">
        <f>IF(P23=0,0,($D$23/$P$23)*100000)</f>
        <v>0</v>
      </c>
      <c r="R23" s="141">
        <f>' B_Populations'!F62</f>
        <v>0</v>
      </c>
      <c r="S23" s="141">
        <f>IF(R23=0,0,($E$23/$R$23)*100000)</f>
        <v>0</v>
      </c>
      <c r="T23" s="141">
        <f>' B_Populations'!H62</f>
        <v>0</v>
      </c>
      <c r="U23" s="141">
        <f>IF(T23=0,0,($F$23/$T$23)*100000)</f>
        <v>0</v>
      </c>
      <c r="V23" s="141">
        <f>' B_Populations'!J62</f>
        <v>0</v>
      </c>
      <c r="W23" s="141">
        <f>IF(V23=0,0,($G$23/$V$23)*100000)</f>
        <v>0</v>
      </c>
      <c r="X23" s="141">
        <f>' B_Populations'!L62</f>
        <v>0</v>
      </c>
      <c r="Y23" s="141">
        <f>IF(X23=0,0,($H$23/$X$23)*100000)</f>
        <v>0</v>
      </c>
      <c r="Z23" s="141">
        <f>' B_Populations'!N62</f>
        <v>0</v>
      </c>
      <c r="AA23" s="141">
        <f>IF(Z23=0,0,($I$23/$Z$23)*100000)</f>
        <v>0</v>
      </c>
      <c r="AB23" s="141">
        <f>' B_Populations'!P62</f>
        <v>0</v>
      </c>
      <c r="AC23" s="141">
        <f>IF(AB23=0,0,($J$23/$AB$23)*100000)</f>
        <v>0</v>
      </c>
      <c r="AD23" s="141">
        <f>' B_Populations'!R62</f>
        <v>0</v>
      </c>
      <c r="AE23" s="141">
        <f>IF(AD23=0,0,($K$23/$AD$23)*100000)</f>
        <v>0</v>
      </c>
      <c r="AF23" s="141">
        <f>' B_Populations'!T62</f>
        <v>0</v>
      </c>
      <c r="AG23" s="67">
        <f>IF(AF23=0,0,($L$23/$AF$23)*100000)</f>
        <v>0</v>
      </c>
      <c r="AH23" s="113"/>
      <c r="AI23" s="68">
        <v>15192</v>
      </c>
      <c r="AJ23" s="69">
        <v>5.5316999999999998E-2</v>
      </c>
      <c r="AL23" s="72" t="str">
        <f>' B_Populations'!$A$10</f>
        <v>15-24</v>
      </c>
      <c r="AM23" s="142">
        <f>O23*AJ23</f>
        <v>0</v>
      </c>
      <c r="AN23" s="143">
        <f>Q23*AJ23</f>
        <v>0</v>
      </c>
      <c r="AO23" s="143">
        <f>S23*AJ23</f>
        <v>0</v>
      </c>
      <c r="AP23" s="144">
        <f>U23*AJ23</f>
        <v>0</v>
      </c>
      <c r="AQ23" s="144">
        <f>W23*AJ23</f>
        <v>0</v>
      </c>
      <c r="AR23" s="144">
        <f>Y23*AJ23</f>
        <v>0</v>
      </c>
      <c r="AS23" s="144">
        <f>AA23*AJ23</f>
        <v>0</v>
      </c>
      <c r="AT23" s="144">
        <f>AC23*AJ23</f>
        <v>0</v>
      </c>
      <c r="AU23" s="144">
        <f>AE23*AJ23</f>
        <v>0</v>
      </c>
      <c r="AV23" s="145">
        <f>AG23*AJ23</f>
        <v>0</v>
      </c>
    </row>
    <row r="24" spans="1:48" ht="15.75" x14ac:dyDescent="0.25">
      <c r="A24" s="244"/>
      <c r="B24" s="64" t="str">
        <f>' B_Populations'!$A$11</f>
        <v>25-44</v>
      </c>
      <c r="C24" s="146"/>
      <c r="D24" s="147"/>
      <c r="E24" s="148"/>
      <c r="F24" s="149"/>
      <c r="G24" s="149"/>
      <c r="H24" s="149"/>
      <c r="I24" s="149"/>
      <c r="J24" s="150"/>
      <c r="K24" s="150"/>
      <c r="L24" s="151"/>
      <c r="M24" s="65"/>
      <c r="N24" s="66">
        <f>' B_Populations'!B63</f>
        <v>0</v>
      </c>
      <c r="O24" s="141">
        <f>IF(N24=0,0,($C$24/$N$24)*100000)</f>
        <v>0</v>
      </c>
      <c r="P24" s="141">
        <f>' B_Populations'!D63</f>
        <v>0</v>
      </c>
      <c r="Q24" s="141">
        <f>IF(P24=0,0,($D$24/$P$24)*100000)</f>
        <v>0</v>
      </c>
      <c r="R24" s="141">
        <f>' B_Populations'!F63</f>
        <v>0</v>
      </c>
      <c r="S24" s="141">
        <f>IF(R24=0,0,($E$24/$R$24)*100000)</f>
        <v>0</v>
      </c>
      <c r="T24" s="141">
        <f>' B_Populations'!H63</f>
        <v>0</v>
      </c>
      <c r="U24" s="141">
        <f>IF(T24=0,0,($F$24/$T$24)*100000)</f>
        <v>0</v>
      </c>
      <c r="V24" s="141">
        <f>' B_Populations'!J63</f>
        <v>0</v>
      </c>
      <c r="W24" s="141">
        <f>IF(V24=0,0,($G$24/$V$24)*100000)</f>
        <v>0</v>
      </c>
      <c r="X24" s="141">
        <f>' B_Populations'!L63</f>
        <v>0</v>
      </c>
      <c r="Y24" s="141">
        <f>IF(X24=0,0,($H$24/$X$24)*100000)</f>
        <v>0</v>
      </c>
      <c r="Z24" s="141">
        <f>' B_Populations'!N63</f>
        <v>0</v>
      </c>
      <c r="AA24" s="141">
        <f>IF(Z24=0,0,($I$24/$Z$24)*100000)</f>
        <v>0</v>
      </c>
      <c r="AB24" s="141">
        <f>' B_Populations'!P63</f>
        <v>0</v>
      </c>
      <c r="AC24" s="141">
        <f>IF(AB24=0,0,($J$24/$AB$24)*100000)</f>
        <v>0</v>
      </c>
      <c r="AD24" s="141">
        <f>' B_Populations'!R63</f>
        <v>0</v>
      </c>
      <c r="AE24" s="141">
        <f>IF(AD24=0,0,($K$24/$AD$24)*100000)</f>
        <v>0</v>
      </c>
      <c r="AF24" s="141">
        <f>' B_Populations'!T63</f>
        <v>0</v>
      </c>
      <c r="AG24" s="67">
        <f>IF(AF24=0,0,($L$24/$AF$24)*100000)</f>
        <v>0</v>
      </c>
      <c r="AH24" s="113"/>
      <c r="AI24" s="68">
        <v>19920</v>
      </c>
      <c r="AJ24" s="69">
        <v>7.2533E-2</v>
      </c>
      <c r="AL24" s="70" t="str">
        <f>' B_Populations'!$A$11</f>
        <v>25-44</v>
      </c>
      <c r="AM24" s="142">
        <f>O24*AJ24</f>
        <v>0</v>
      </c>
      <c r="AN24" s="143">
        <f>Q24*AJ24</f>
        <v>0</v>
      </c>
      <c r="AO24" s="143">
        <f>S24*AJ24</f>
        <v>0</v>
      </c>
      <c r="AP24" s="144">
        <f>U24*AJ24</f>
        <v>0</v>
      </c>
      <c r="AQ24" s="144">
        <f>W24*AJ24</f>
        <v>0</v>
      </c>
      <c r="AR24" s="144">
        <f>Y24*AJ24</f>
        <v>0</v>
      </c>
      <c r="AS24" s="144">
        <f>AA24*AJ24</f>
        <v>0</v>
      </c>
      <c r="AT24" s="144">
        <f>AC24*AJ24</f>
        <v>0</v>
      </c>
      <c r="AU24" s="144">
        <f>AE24*AJ24</f>
        <v>0</v>
      </c>
      <c r="AV24" s="145">
        <f>AG24*AJ24</f>
        <v>0</v>
      </c>
    </row>
    <row r="25" spans="1:48" ht="15.75" x14ac:dyDescent="0.25">
      <c r="A25" s="244"/>
      <c r="B25" s="64" t="str">
        <f>' B_Populations'!$A$12</f>
        <v>45-64</v>
      </c>
      <c r="C25" s="146"/>
      <c r="D25" s="147"/>
      <c r="E25" s="148"/>
      <c r="F25" s="149"/>
      <c r="G25" s="149"/>
      <c r="H25" s="149"/>
      <c r="I25" s="149"/>
      <c r="J25" s="150"/>
      <c r="K25" s="150"/>
      <c r="L25" s="151"/>
      <c r="M25" s="65"/>
      <c r="N25" s="66">
        <f>' B_Populations'!B64</f>
        <v>0</v>
      </c>
      <c r="O25" s="141">
        <f>IF(N25=0,0,($C$25/$N$25)*100000)</f>
        <v>0</v>
      </c>
      <c r="P25" s="141">
        <f>' B_Populations'!D64</f>
        <v>0</v>
      </c>
      <c r="Q25" s="141">
        <f>IF(P25=0,0,($D$25/$P$25)*100000)</f>
        <v>0</v>
      </c>
      <c r="R25" s="141">
        <f>' B_Populations'!F64</f>
        <v>0</v>
      </c>
      <c r="S25" s="141">
        <f>IF(R25=0,0,($E$25/$R$25)*100000)</f>
        <v>0</v>
      </c>
      <c r="T25" s="141">
        <f>' B_Populations'!H64</f>
        <v>0</v>
      </c>
      <c r="U25" s="141">
        <f>IF(T25=0,0,($F$25/$T$25)*100000)</f>
        <v>0</v>
      </c>
      <c r="V25" s="141">
        <f>' B_Populations'!J64</f>
        <v>0</v>
      </c>
      <c r="W25" s="141">
        <f>IF(V25=0,0,($G$25/$V$25)*100000)</f>
        <v>0</v>
      </c>
      <c r="X25" s="141">
        <f>' B_Populations'!L64</f>
        <v>0</v>
      </c>
      <c r="Y25" s="141">
        <f>IF(X25=0,0,($H$25/$X$25)*100000)</f>
        <v>0</v>
      </c>
      <c r="Z25" s="141">
        <f>' B_Populations'!N64</f>
        <v>0</v>
      </c>
      <c r="AA25" s="141">
        <f>IF(Z25=0,0,($I$25/$Z$25)*100000)</f>
        <v>0</v>
      </c>
      <c r="AB25" s="141">
        <f>' B_Populations'!P64</f>
        <v>0</v>
      </c>
      <c r="AC25" s="141">
        <f>IF(AB25=0,0,($J$25/$AB$25)*100000)</f>
        <v>0</v>
      </c>
      <c r="AD25" s="141">
        <f>' B_Populations'!R64</f>
        <v>0</v>
      </c>
      <c r="AE25" s="141">
        <f>IF(AD25=0,0,($K$25/$AD$25)*100000)</f>
        <v>0</v>
      </c>
      <c r="AF25" s="141">
        <f>' B_Populations'!T64</f>
        <v>0</v>
      </c>
      <c r="AG25" s="67">
        <f>IF(AF25=0,0,($L$25/$AF$25)*100000)</f>
        <v>0</v>
      </c>
      <c r="AH25" s="113"/>
      <c r="AI25" s="68">
        <v>20057</v>
      </c>
      <c r="AJ25" s="69">
        <v>7.3032E-2</v>
      </c>
      <c r="AL25" s="70" t="str">
        <f>' B_Populations'!$A$12</f>
        <v>45-64</v>
      </c>
      <c r="AM25" s="142">
        <f>O25*AJ25</f>
        <v>0</v>
      </c>
      <c r="AN25" s="143">
        <f>Q25*AJ25</f>
        <v>0</v>
      </c>
      <c r="AO25" s="143">
        <f>S25*AJ25</f>
        <v>0</v>
      </c>
      <c r="AP25" s="144">
        <f>U25*AJ25</f>
        <v>0</v>
      </c>
      <c r="AQ25" s="144">
        <f>W25*AJ25</f>
        <v>0</v>
      </c>
      <c r="AR25" s="144">
        <f>Y25*AJ25</f>
        <v>0</v>
      </c>
      <c r="AS25" s="144">
        <f>AA25*AJ25</f>
        <v>0</v>
      </c>
      <c r="AT25" s="144">
        <f>AC25*AJ25</f>
        <v>0</v>
      </c>
      <c r="AU25" s="144">
        <f>AE25*AJ25</f>
        <v>0</v>
      </c>
      <c r="AV25" s="145">
        <f>AG25*AJ25</f>
        <v>0</v>
      </c>
    </row>
    <row r="26" spans="1:48" ht="15.75" x14ac:dyDescent="0.25">
      <c r="A26" s="244"/>
      <c r="B26" s="64" t="str">
        <f>' B_Populations'!$A$13</f>
        <v>65+</v>
      </c>
      <c r="C26" s="146"/>
      <c r="D26" s="147"/>
      <c r="E26" s="148"/>
      <c r="F26" s="149"/>
      <c r="G26" s="149"/>
      <c r="H26" s="149"/>
      <c r="I26" s="149"/>
      <c r="J26" s="150"/>
      <c r="K26" s="150"/>
      <c r="L26" s="151"/>
      <c r="M26" s="65"/>
      <c r="N26" s="66">
        <f>' B_Populations'!B65</f>
        <v>0</v>
      </c>
      <c r="O26" s="141">
        <f>IF(N26=0,0,($C$26/$N$26)*100000)</f>
        <v>0</v>
      </c>
      <c r="P26" s="141">
        <f>' B_Populations'!D65</f>
        <v>0</v>
      </c>
      <c r="Q26" s="141">
        <f>IF(P26=0,0,($D$26/$P$26)*100000)</f>
        <v>0</v>
      </c>
      <c r="R26" s="141">
        <f>' B_Populations'!F65</f>
        <v>0</v>
      </c>
      <c r="S26" s="141">
        <f>IF(R26=0,0,($E$26/$R$26)*100000)</f>
        <v>0</v>
      </c>
      <c r="T26" s="141">
        <f>' B_Populations'!H65</f>
        <v>0</v>
      </c>
      <c r="U26" s="141">
        <f>IF(T26=0,0,($F$26/$T$26)*100000)</f>
        <v>0</v>
      </c>
      <c r="V26" s="141">
        <f>' B_Populations'!J65</f>
        <v>0</v>
      </c>
      <c r="W26" s="141">
        <f>IF(V26=0,0,($G$26/$V$26)*100000)</f>
        <v>0</v>
      </c>
      <c r="X26" s="141">
        <f>' B_Populations'!L65</f>
        <v>0</v>
      </c>
      <c r="Y26" s="141">
        <f>IF(X26=0,0,($H$26/$X$26)*100000)</f>
        <v>0</v>
      </c>
      <c r="Z26" s="141">
        <f>' B_Populations'!N65</f>
        <v>0</v>
      </c>
      <c r="AA26" s="141">
        <f>IF(Z26=0,0,($I$26/$Z$26)*100000)</f>
        <v>0</v>
      </c>
      <c r="AB26" s="141">
        <f>' B_Populations'!P65</f>
        <v>0</v>
      </c>
      <c r="AC26" s="141">
        <f>IF(AB26=0,0,($J$26/$AB$26)*100000)</f>
        <v>0</v>
      </c>
      <c r="AD26" s="141">
        <f>' B_Populations'!R65</f>
        <v>0</v>
      </c>
      <c r="AE26" s="141">
        <f>IF(AD26=0,0,($K$26/$AD$26)*100000)</f>
        <v>0</v>
      </c>
      <c r="AF26" s="141">
        <f>' B_Populations'!T65</f>
        <v>0</v>
      </c>
      <c r="AG26" s="67">
        <f>IF(AF26=0,0,($L$26/$AF$26)*100000)</f>
        <v>0</v>
      </c>
      <c r="AH26" s="113"/>
      <c r="AI26" s="68">
        <v>19820</v>
      </c>
      <c r="AJ26" s="69">
        <v>7.2168999999999997E-2</v>
      </c>
      <c r="AL26" s="70" t="str">
        <f>' B_Populations'!$A$13</f>
        <v>65+</v>
      </c>
      <c r="AM26" s="142">
        <f>O26*AJ26</f>
        <v>0</v>
      </c>
      <c r="AN26" s="143">
        <f>Q26*AJ26</f>
        <v>0</v>
      </c>
      <c r="AO26" s="143">
        <f>S26*AJ26</f>
        <v>0</v>
      </c>
      <c r="AP26" s="144">
        <f>U26*AJ26</f>
        <v>0</v>
      </c>
      <c r="AQ26" s="144">
        <f>W26*AJ26</f>
        <v>0</v>
      </c>
      <c r="AR26" s="144">
        <f>Y26*AJ26</f>
        <v>0</v>
      </c>
      <c r="AS26" s="144">
        <f>AA26*AJ26</f>
        <v>0</v>
      </c>
      <c r="AT26" s="144">
        <f>AC26*AJ26</f>
        <v>0</v>
      </c>
      <c r="AU26" s="144">
        <f>AE26*AJ26</f>
        <v>0</v>
      </c>
      <c r="AV26" s="145">
        <f>AG26*AJ26</f>
        <v>0</v>
      </c>
    </row>
    <row r="27" spans="1:48" ht="16.5" thickBot="1" x14ac:dyDescent="0.3">
      <c r="A27" s="244"/>
      <c r="B27" s="88" t="s">
        <v>50</v>
      </c>
      <c r="C27" s="169">
        <f t="shared" ref="C27:L27" si="6">SUM(C22:C26)</f>
        <v>0</v>
      </c>
      <c r="D27" s="169">
        <f t="shared" si="6"/>
        <v>0</v>
      </c>
      <c r="E27" s="169">
        <f t="shared" si="6"/>
        <v>0</v>
      </c>
      <c r="F27" s="169">
        <f t="shared" si="6"/>
        <v>0</v>
      </c>
      <c r="G27" s="169">
        <f t="shared" si="6"/>
        <v>0</v>
      </c>
      <c r="H27" s="169">
        <f t="shared" si="6"/>
        <v>0</v>
      </c>
      <c r="I27" s="169">
        <f t="shared" si="6"/>
        <v>0</v>
      </c>
      <c r="J27" s="169">
        <f t="shared" si="6"/>
        <v>0</v>
      </c>
      <c r="K27" s="169">
        <f t="shared" si="6"/>
        <v>0</v>
      </c>
      <c r="L27" s="89">
        <f t="shared" si="6"/>
        <v>0</v>
      </c>
      <c r="N27" s="90">
        <f t="shared" ref="N27:AG27" si="7">SUM(N22:N26)</f>
        <v>0</v>
      </c>
      <c r="O27" s="170">
        <f t="shared" si="7"/>
        <v>0</v>
      </c>
      <c r="P27" s="170">
        <f t="shared" si="7"/>
        <v>0</v>
      </c>
      <c r="Q27" s="170">
        <f t="shared" si="7"/>
        <v>0</v>
      </c>
      <c r="R27" s="170">
        <f t="shared" si="7"/>
        <v>0</v>
      </c>
      <c r="S27" s="170">
        <f t="shared" si="7"/>
        <v>0</v>
      </c>
      <c r="T27" s="170">
        <f t="shared" si="7"/>
        <v>0</v>
      </c>
      <c r="U27" s="170">
        <f t="shared" si="7"/>
        <v>0</v>
      </c>
      <c r="V27" s="170">
        <f t="shared" si="7"/>
        <v>0</v>
      </c>
      <c r="W27" s="170">
        <f t="shared" si="7"/>
        <v>0</v>
      </c>
      <c r="X27" s="170">
        <f t="shared" si="7"/>
        <v>0</v>
      </c>
      <c r="Y27" s="170">
        <f t="shared" si="7"/>
        <v>0</v>
      </c>
      <c r="Z27" s="170">
        <f t="shared" si="7"/>
        <v>0</v>
      </c>
      <c r="AA27" s="170">
        <f t="shared" si="7"/>
        <v>0</v>
      </c>
      <c r="AB27" s="170">
        <f t="shared" si="7"/>
        <v>0</v>
      </c>
      <c r="AC27" s="170">
        <f t="shared" si="7"/>
        <v>0</v>
      </c>
      <c r="AD27" s="170">
        <f t="shared" si="7"/>
        <v>0</v>
      </c>
      <c r="AE27" s="170">
        <f t="shared" si="7"/>
        <v>0</v>
      </c>
      <c r="AF27" s="170">
        <f t="shared" si="7"/>
        <v>0</v>
      </c>
      <c r="AG27" s="91">
        <f t="shared" si="7"/>
        <v>0</v>
      </c>
      <c r="AH27" s="114"/>
      <c r="AI27" s="92">
        <f>SUM(AI22:AI26)</f>
        <v>78784</v>
      </c>
      <c r="AJ27" s="93"/>
      <c r="AL27" s="94" t="s">
        <v>50</v>
      </c>
      <c r="AM27" s="171">
        <f t="shared" ref="AM27:AV27" si="8">SUM(AM22:AM26)</f>
        <v>0</v>
      </c>
      <c r="AN27" s="172">
        <f t="shared" si="8"/>
        <v>0</v>
      </c>
      <c r="AO27" s="173">
        <f t="shared" si="8"/>
        <v>0</v>
      </c>
      <c r="AP27" s="174">
        <f t="shared" si="8"/>
        <v>0</v>
      </c>
      <c r="AQ27" s="174">
        <f t="shared" si="8"/>
        <v>0</v>
      </c>
      <c r="AR27" s="174">
        <f t="shared" si="8"/>
        <v>0</v>
      </c>
      <c r="AS27" s="174">
        <f t="shared" si="8"/>
        <v>0</v>
      </c>
      <c r="AT27" s="174">
        <f t="shared" si="8"/>
        <v>0</v>
      </c>
      <c r="AU27" s="174">
        <f t="shared" si="8"/>
        <v>0</v>
      </c>
      <c r="AV27" s="175">
        <f t="shared" si="8"/>
        <v>0</v>
      </c>
    </row>
  </sheetData>
  <mergeCells count="5">
    <mergeCell ref="B1:E1"/>
    <mergeCell ref="AL1:AN1"/>
    <mergeCell ref="A3:A9"/>
    <mergeCell ref="A12:A18"/>
    <mergeCell ref="A21:A27"/>
  </mergeCells>
  <phoneticPr fontId="0" type="noConversion"/>
  <pageMargins left="1" right="1"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9C400-A333-4FA0-B5B0-9CCEF964D3E7}">
  <dimension ref="A5:D8"/>
  <sheetViews>
    <sheetView workbookViewId="0">
      <selection activeCell="G43" sqref="G43"/>
    </sheetView>
  </sheetViews>
  <sheetFormatPr defaultRowHeight="12.75" x14ac:dyDescent="0.2"/>
  <cols>
    <col min="1" max="4" width="22.5703125" customWidth="1"/>
  </cols>
  <sheetData>
    <row r="5" spans="1:4" ht="15.75" x14ac:dyDescent="0.25">
      <c r="A5" s="36"/>
      <c r="B5" s="36"/>
      <c r="C5" s="36"/>
      <c r="D5" s="36"/>
    </row>
    <row r="6" spans="1:4" ht="15.75" x14ac:dyDescent="0.25">
      <c r="A6" s="95"/>
      <c r="B6" s="247" t="s">
        <v>91</v>
      </c>
      <c r="C6" s="247"/>
      <c r="D6" s="247"/>
    </row>
    <row r="7" spans="1:4" ht="15.75" x14ac:dyDescent="0.25">
      <c r="A7" s="43" t="s">
        <v>63</v>
      </c>
      <c r="B7" s="43" t="s">
        <v>54</v>
      </c>
      <c r="C7" s="43" t="s">
        <v>53</v>
      </c>
      <c r="D7" s="43" t="s">
        <v>64</v>
      </c>
    </row>
    <row r="8" spans="1:4" ht="15.75" x14ac:dyDescent="0.25">
      <c r="A8" s="44">
        <f>' B_Populations'!D3</f>
        <v>0</v>
      </c>
      <c r="B8" s="45">
        <f>'G_Year 5'!C9</f>
        <v>0</v>
      </c>
      <c r="C8" s="45">
        <f>'G_Year 5'!C18</f>
        <v>0</v>
      </c>
      <c r="D8" s="45">
        <f>'G_Year 5'!C27</f>
        <v>0</v>
      </c>
    </row>
  </sheetData>
  <mergeCells count="1">
    <mergeCell ref="B6:D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E5EC2-A5FC-48B1-9CC4-E5E9C639DB75}">
  <dimension ref="A5:D12"/>
  <sheetViews>
    <sheetView workbookViewId="0">
      <selection activeCell="D9" sqref="D9"/>
    </sheetView>
  </sheetViews>
  <sheetFormatPr defaultRowHeight="12.75" x14ac:dyDescent="0.2"/>
  <cols>
    <col min="1" max="4" width="22.5703125" customWidth="1"/>
  </cols>
  <sheetData>
    <row r="5" spans="1:4" ht="15.75" x14ac:dyDescent="0.25">
      <c r="A5" s="36"/>
      <c r="B5" s="36"/>
      <c r="C5" s="36"/>
      <c r="D5" s="36"/>
    </row>
    <row r="6" spans="1:4" ht="15.75" x14ac:dyDescent="0.25">
      <c r="A6" s="95"/>
      <c r="B6" s="247" t="s">
        <v>65</v>
      </c>
      <c r="C6" s="247"/>
      <c r="D6" s="247"/>
    </row>
    <row r="7" spans="1:4" ht="15.75" x14ac:dyDescent="0.25">
      <c r="A7" s="43" t="s">
        <v>63</v>
      </c>
      <c r="B7" s="43" t="s">
        <v>54</v>
      </c>
      <c r="C7" s="43" t="s">
        <v>53</v>
      </c>
      <c r="D7" s="43" t="s">
        <v>64</v>
      </c>
    </row>
    <row r="8" spans="1:4" ht="15.75" x14ac:dyDescent="0.25">
      <c r="A8" s="44">
        <f>' B_Populations'!D3</f>
        <v>0</v>
      </c>
      <c r="B8" s="45">
        <f>'C_Year 1'!AM9</f>
        <v>0</v>
      </c>
      <c r="C8" s="45">
        <f>'C_Year 1'!AM18</f>
        <v>0</v>
      </c>
      <c r="D8" s="45">
        <f>'C_Year 1'!AM27</f>
        <v>0</v>
      </c>
    </row>
    <row r="9" spans="1:4" ht="15.75" x14ac:dyDescent="0.25">
      <c r="A9" s="44">
        <f>' B_Populations'!D17</f>
        <v>0</v>
      </c>
      <c r="B9" s="45">
        <f>'D_Year 2'!AM9</f>
        <v>0</v>
      </c>
      <c r="C9" s="45">
        <f>'D_Year 2'!AM18</f>
        <v>0</v>
      </c>
      <c r="D9" s="45">
        <f>'D_Year 2'!AM27</f>
        <v>0</v>
      </c>
    </row>
    <row r="10" spans="1:4" ht="15.75" x14ac:dyDescent="0.25">
      <c r="A10" s="44">
        <f>' B_Populations'!D30</f>
        <v>0</v>
      </c>
      <c r="B10" s="45">
        <f>'E_Year 3'!AM9</f>
        <v>0</v>
      </c>
      <c r="C10" s="45">
        <f>'E_Year 3'!AM18</f>
        <v>0</v>
      </c>
      <c r="D10" s="45">
        <f>'E_Year 3'!AM27</f>
        <v>0</v>
      </c>
    </row>
    <row r="11" spans="1:4" ht="15.75" x14ac:dyDescent="0.25">
      <c r="A11" s="44">
        <f>' B_Populations'!D43</f>
        <v>0</v>
      </c>
      <c r="B11" s="45">
        <f>'F_Year 4'!AM9</f>
        <v>0</v>
      </c>
      <c r="C11" s="45">
        <f>'F_Year 4'!AM18</f>
        <v>0</v>
      </c>
      <c r="D11" s="45">
        <f>'F_Year 4'!AM27</f>
        <v>0</v>
      </c>
    </row>
    <row r="12" spans="1:4" ht="15.75" x14ac:dyDescent="0.25">
      <c r="A12" s="44">
        <f>' B_Populations'!D56</f>
        <v>0</v>
      </c>
      <c r="B12" s="45">
        <f>'G_Year 5'!AM9</f>
        <v>0</v>
      </c>
      <c r="C12" s="45">
        <f>'G_Year 5'!AM18</f>
        <v>0</v>
      </c>
      <c r="D12" s="45">
        <f>'G_Year 5'!AM27</f>
        <v>0</v>
      </c>
    </row>
  </sheetData>
  <mergeCells count="1">
    <mergeCell ref="B6:D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9545D-1951-46F3-92D7-CC9561195B86}">
  <dimension ref="A13:C22"/>
  <sheetViews>
    <sheetView workbookViewId="0">
      <selection activeCell="K40" sqref="K40"/>
    </sheetView>
  </sheetViews>
  <sheetFormatPr defaultRowHeight="12.75" x14ac:dyDescent="0.2"/>
  <cols>
    <col min="1" max="1" width="26.28515625" customWidth="1"/>
    <col min="2" max="2" width="27.140625" customWidth="1"/>
    <col min="3" max="3" width="24.85546875" customWidth="1"/>
  </cols>
  <sheetData>
    <row r="13" spans="1:3" ht="47.1" customHeight="1" x14ac:dyDescent="0.25">
      <c r="A13" s="29" t="s">
        <v>72</v>
      </c>
      <c r="B13" s="248" t="s">
        <v>66</v>
      </c>
      <c r="C13" s="248"/>
    </row>
    <row r="14" spans="1:3" ht="15.75" x14ac:dyDescent="0.25">
      <c r="A14" s="31" t="s">
        <v>75</v>
      </c>
      <c r="B14" s="32" t="s">
        <v>92</v>
      </c>
      <c r="C14" s="32" t="s">
        <v>93</v>
      </c>
    </row>
    <row r="15" spans="1:3" ht="15.75" x14ac:dyDescent="0.25">
      <c r="A15" s="33" t="s">
        <v>85</v>
      </c>
      <c r="B15" s="34">
        <f>'G_Year 5'!AN4</f>
        <v>0</v>
      </c>
      <c r="C15" s="34">
        <f>'G_Year 5'!AO4</f>
        <v>0</v>
      </c>
    </row>
    <row r="16" spans="1:3" ht="15.75" x14ac:dyDescent="0.25">
      <c r="A16" s="35" t="s">
        <v>86</v>
      </c>
      <c r="B16" s="34">
        <f>'G_Year 5'!AN5</f>
        <v>0</v>
      </c>
      <c r="C16" s="34">
        <f>'G_Year 5'!AO5</f>
        <v>0</v>
      </c>
    </row>
    <row r="17" spans="1:3" ht="15.75" x14ac:dyDescent="0.25">
      <c r="A17" s="35" t="s">
        <v>87</v>
      </c>
      <c r="B17" s="34">
        <f>'G_Year 5'!AN6</f>
        <v>0</v>
      </c>
      <c r="C17" s="34">
        <f>'G_Year 5'!AO6</f>
        <v>0</v>
      </c>
    </row>
    <row r="18" spans="1:3" ht="15.75" x14ac:dyDescent="0.25">
      <c r="A18" s="35" t="s">
        <v>88</v>
      </c>
      <c r="B18" s="34">
        <f>'G_Year 5'!AN7</f>
        <v>0</v>
      </c>
      <c r="C18" s="34">
        <f>'G_Year 5'!AO7</f>
        <v>0</v>
      </c>
    </row>
    <row r="19" spans="1:3" ht="15.75" x14ac:dyDescent="0.25">
      <c r="A19" s="33" t="s">
        <v>89</v>
      </c>
      <c r="B19" s="34">
        <f>'G_Year 5'!AN8</f>
        <v>0</v>
      </c>
      <c r="C19" s="34">
        <f>'G_Year 5'!AO8</f>
        <v>0</v>
      </c>
    </row>
    <row r="20" spans="1:3" x14ac:dyDescent="0.2">
      <c r="A20" s="30"/>
      <c r="B20" s="30"/>
      <c r="C20" s="30"/>
    </row>
    <row r="21" spans="1:3" x14ac:dyDescent="0.2">
      <c r="A21" s="30"/>
      <c r="B21" s="30"/>
      <c r="C21" s="30"/>
    </row>
    <row r="22" spans="1:3" ht="15.75" x14ac:dyDescent="0.25">
      <c r="A22" s="257"/>
      <c r="B22" s="257"/>
      <c r="C22" s="257"/>
    </row>
  </sheetData>
  <mergeCells count="1">
    <mergeCell ref="B13:C13"/>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0F091-254C-438C-A33D-F5D3A857A903}">
  <dimension ref="A15:F34"/>
  <sheetViews>
    <sheetView workbookViewId="0">
      <selection activeCell="C17" sqref="C17"/>
    </sheetView>
  </sheetViews>
  <sheetFormatPr defaultRowHeight="12.75" x14ac:dyDescent="0.2"/>
  <cols>
    <col min="1" max="1" width="22" customWidth="1"/>
    <col min="2" max="2" width="27.85546875" customWidth="1"/>
    <col min="3" max="3" width="28.42578125" customWidth="1"/>
    <col min="4" max="4" width="21.42578125" customWidth="1"/>
  </cols>
  <sheetData>
    <row r="15" spans="1:6" ht="15.6" customHeight="1" x14ac:dyDescent="0.25">
      <c r="A15" s="36"/>
      <c r="B15" s="248" t="s">
        <v>66</v>
      </c>
      <c r="C15" s="248"/>
      <c r="D15" s="248"/>
      <c r="E15" s="36"/>
      <c r="F15" s="36"/>
    </row>
    <row r="16" spans="1:6" ht="24.95" customHeight="1" x14ac:dyDescent="0.25">
      <c r="A16" s="31" t="s">
        <v>74</v>
      </c>
      <c r="B16" s="29" t="s">
        <v>54</v>
      </c>
      <c r="C16" s="32" t="s">
        <v>53</v>
      </c>
      <c r="D16" s="32" t="s">
        <v>64</v>
      </c>
      <c r="E16" s="36"/>
      <c r="F16" s="36"/>
    </row>
    <row r="17" spans="1:6" ht="15.75" x14ac:dyDescent="0.25">
      <c r="A17" s="33" t="s">
        <v>67</v>
      </c>
      <c r="B17" s="34"/>
      <c r="C17" s="34"/>
      <c r="D17" s="34"/>
      <c r="E17" s="36"/>
      <c r="F17" s="36"/>
    </row>
    <row r="18" spans="1:6" ht="15.75" x14ac:dyDescent="0.25">
      <c r="A18" s="35" t="s">
        <v>68</v>
      </c>
      <c r="B18" s="34"/>
      <c r="C18" s="34"/>
      <c r="D18" s="34"/>
      <c r="E18" s="36"/>
      <c r="F18" s="36"/>
    </row>
    <row r="19" spans="1:6" ht="15.75" x14ac:dyDescent="0.25">
      <c r="A19" s="35" t="s">
        <v>69</v>
      </c>
      <c r="B19" s="34"/>
      <c r="C19" s="34"/>
      <c r="D19" s="34"/>
      <c r="E19" s="36"/>
      <c r="F19" s="36"/>
    </row>
    <row r="20" spans="1:6" ht="15.75" x14ac:dyDescent="0.25">
      <c r="A20" s="35" t="s">
        <v>70</v>
      </c>
      <c r="B20" s="34"/>
      <c r="C20" s="34"/>
      <c r="D20" s="34"/>
      <c r="E20" s="36"/>
      <c r="F20" s="36"/>
    </row>
    <row r="21" spans="1:6" ht="15.75" x14ac:dyDescent="0.25">
      <c r="A21" s="33" t="s">
        <v>71</v>
      </c>
      <c r="B21" s="34"/>
      <c r="C21" s="34"/>
      <c r="D21" s="34"/>
      <c r="E21" s="36"/>
      <c r="F21" s="36"/>
    </row>
    <row r="22" spans="1:6" ht="15.75" x14ac:dyDescent="0.25">
      <c r="A22" s="36"/>
      <c r="B22" s="36"/>
      <c r="C22" s="36"/>
      <c r="D22" s="36"/>
      <c r="E22" s="36"/>
      <c r="F22" s="36"/>
    </row>
    <row r="23" spans="1:6" ht="15.75" x14ac:dyDescent="0.25">
      <c r="A23" s="257"/>
      <c r="B23" s="257"/>
      <c r="C23" s="257"/>
      <c r="D23" s="36"/>
      <c r="E23" s="36"/>
      <c r="F23" s="36"/>
    </row>
    <row r="24" spans="1:6" ht="15.75" x14ac:dyDescent="0.25">
      <c r="A24" s="36"/>
      <c r="B24" s="36"/>
      <c r="C24" s="36"/>
      <c r="D24" s="36"/>
      <c r="E24" s="36"/>
      <c r="F24" s="36"/>
    </row>
    <row r="25" spans="1:6" ht="15.75" x14ac:dyDescent="0.25">
      <c r="A25" s="36"/>
      <c r="B25" s="36"/>
      <c r="C25" s="36"/>
      <c r="D25" s="36"/>
      <c r="E25" s="36"/>
      <c r="F25" s="36"/>
    </row>
    <row r="26" spans="1:6" ht="31.5" x14ac:dyDescent="0.25">
      <c r="A26" s="37" t="s">
        <v>102</v>
      </c>
      <c r="B26" s="37" t="s">
        <v>73</v>
      </c>
      <c r="C26" s="38"/>
      <c r="D26" s="36"/>
      <c r="E26" s="36"/>
      <c r="F26" s="36"/>
    </row>
    <row r="27" spans="1:6" ht="15.75" x14ac:dyDescent="0.25">
      <c r="A27" s="40" t="str">
        <f>A17</f>
        <v>Group 1</v>
      </c>
      <c r="B27" s="39"/>
      <c r="C27" s="36"/>
      <c r="D27" s="36"/>
      <c r="E27" s="36"/>
      <c r="F27" s="36"/>
    </row>
    <row r="28" spans="1:6" ht="15.75" x14ac:dyDescent="0.25">
      <c r="A28" s="40" t="str">
        <f t="shared" ref="A28:A30" si="0">A18</f>
        <v>Group 2</v>
      </c>
      <c r="B28" s="39"/>
      <c r="C28" s="36"/>
      <c r="D28" s="36"/>
      <c r="E28" s="36"/>
      <c r="F28" s="36"/>
    </row>
    <row r="29" spans="1:6" ht="15.75" x14ac:dyDescent="0.25">
      <c r="A29" s="40" t="str">
        <f t="shared" si="0"/>
        <v>Group 3</v>
      </c>
      <c r="B29" s="39"/>
      <c r="C29" s="36"/>
      <c r="D29" s="36"/>
      <c r="E29" s="36"/>
      <c r="F29" s="36"/>
    </row>
    <row r="30" spans="1:6" ht="15.75" x14ac:dyDescent="0.25">
      <c r="A30" s="40" t="str">
        <f t="shared" si="0"/>
        <v>Group 4</v>
      </c>
      <c r="B30" s="39"/>
      <c r="C30" s="36"/>
      <c r="D30" s="36"/>
      <c r="E30" s="36"/>
      <c r="F30" s="36"/>
    </row>
    <row r="31" spans="1:6" ht="15.75" x14ac:dyDescent="0.25">
      <c r="A31" s="40" t="str">
        <f>A21</f>
        <v>Group 5</v>
      </c>
      <c r="B31" s="39"/>
      <c r="C31" s="36"/>
      <c r="D31" s="36"/>
      <c r="E31" s="36"/>
      <c r="F31" s="36"/>
    </row>
    <row r="32" spans="1:6" ht="15.75" x14ac:dyDescent="0.25">
      <c r="A32" s="36"/>
      <c r="B32" s="36"/>
      <c r="C32" s="36"/>
      <c r="D32" s="36"/>
      <c r="E32" s="36"/>
      <c r="F32" s="36"/>
    </row>
    <row r="33" spans="1:6" ht="15.75" x14ac:dyDescent="0.25">
      <c r="A33" s="36"/>
      <c r="B33" s="36"/>
      <c r="C33" s="36"/>
      <c r="D33" s="36"/>
      <c r="E33" s="36"/>
      <c r="F33" s="36"/>
    </row>
    <row r="34" spans="1:6" ht="15.75" x14ac:dyDescent="0.25">
      <c r="A34" s="36"/>
      <c r="B34" s="36"/>
      <c r="C34" s="36"/>
      <c r="D34" s="36"/>
      <c r="E34" s="36"/>
      <c r="F34" s="36"/>
    </row>
  </sheetData>
  <mergeCells count="1">
    <mergeCell ref="B15:D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F11DF-1203-4835-A3CC-A5B5B2F77EFA}">
  <dimension ref="A1:O17"/>
  <sheetViews>
    <sheetView workbookViewId="0">
      <selection activeCell="M14" sqref="M14"/>
    </sheetView>
  </sheetViews>
  <sheetFormatPr defaultRowHeight="12.75" x14ac:dyDescent="0.2"/>
  <cols>
    <col min="1" max="1" width="10.28515625" customWidth="1"/>
    <col min="3" max="3" width="13.5703125" customWidth="1"/>
    <col min="4" max="4" width="8.7109375" customWidth="1"/>
    <col min="5" max="5" width="13.28515625" customWidth="1"/>
    <col min="7" max="7" width="12.7109375" customWidth="1"/>
  </cols>
  <sheetData>
    <row r="1" spans="1:15" s="209" customFormat="1" ht="21" x14ac:dyDescent="0.35">
      <c r="A1" s="207" t="s">
        <v>82</v>
      </c>
      <c r="B1" s="208"/>
      <c r="C1" s="208"/>
      <c r="D1" s="208"/>
      <c r="E1" s="208"/>
      <c r="F1" s="208"/>
      <c r="G1" s="208"/>
      <c r="H1" s="208"/>
      <c r="I1" s="208"/>
      <c r="J1" s="208"/>
      <c r="K1" s="208"/>
      <c r="L1" s="208"/>
      <c r="M1" s="208"/>
      <c r="N1" s="208"/>
      <c r="O1" s="208"/>
    </row>
    <row r="11" spans="1:15" ht="30.95" customHeight="1" x14ac:dyDescent="0.25">
      <c r="A11" s="255" t="s">
        <v>63</v>
      </c>
      <c r="B11" s="249" t="s">
        <v>54</v>
      </c>
      <c r="C11" s="250"/>
      <c r="D11" s="251" t="s">
        <v>53</v>
      </c>
      <c r="E11" s="252"/>
      <c r="F11" s="253" t="s">
        <v>64</v>
      </c>
      <c r="G11" s="254"/>
    </row>
    <row r="12" spans="1:15" ht="63" x14ac:dyDescent="0.25">
      <c r="A12" s="256"/>
      <c r="B12" s="201" t="s">
        <v>76</v>
      </c>
      <c r="C12" s="201" t="s">
        <v>77</v>
      </c>
      <c r="D12" s="203" t="s">
        <v>76</v>
      </c>
      <c r="E12" s="203" t="s">
        <v>77</v>
      </c>
      <c r="F12" s="205" t="s">
        <v>76</v>
      </c>
      <c r="G12" s="205" t="s">
        <v>77</v>
      </c>
    </row>
    <row r="13" spans="1:15" ht="15.75" x14ac:dyDescent="0.25">
      <c r="A13" s="96">
        <f>' B_Populations'!D3</f>
        <v>0</v>
      </c>
      <c r="B13" s="202">
        <f>'C_Year 1'!C9</f>
        <v>0</v>
      </c>
      <c r="C13" s="202">
        <f>'C_Year 1'!AM9</f>
        <v>0</v>
      </c>
      <c r="D13" s="204">
        <f>'C_Year 1'!C18</f>
        <v>0</v>
      </c>
      <c r="E13" s="204">
        <f>'C_Year 1'!AM18</f>
        <v>0</v>
      </c>
      <c r="F13" s="206">
        <f>'C_Year 1'!C27</f>
        <v>0</v>
      </c>
      <c r="G13" s="206">
        <f>'C_Year 1'!AM27</f>
        <v>0</v>
      </c>
    </row>
    <row r="14" spans="1:15" ht="15.75" x14ac:dyDescent="0.25">
      <c r="A14" s="96">
        <f>' B_Populations'!D17</f>
        <v>0</v>
      </c>
      <c r="B14" s="202">
        <f>'D_Year 2'!C9</f>
        <v>0</v>
      </c>
      <c r="C14" s="202">
        <f>'D_Year 2'!AM9</f>
        <v>0</v>
      </c>
      <c r="D14" s="204">
        <f>'D_Year 2'!C18</f>
        <v>0</v>
      </c>
      <c r="E14" s="204">
        <f>'D_Year 2'!AM18</f>
        <v>0</v>
      </c>
      <c r="F14" s="206">
        <f>'D_Year 2'!C27</f>
        <v>0</v>
      </c>
      <c r="G14" s="206">
        <f>'D_Year 2'!AM27</f>
        <v>0</v>
      </c>
    </row>
    <row r="15" spans="1:15" ht="15.75" x14ac:dyDescent="0.25">
      <c r="A15" s="96">
        <f>' B_Populations'!D30</f>
        <v>0</v>
      </c>
      <c r="B15" s="202">
        <f>'E_Year 3'!C9</f>
        <v>0</v>
      </c>
      <c r="C15" s="202">
        <f>'E_Year 3'!AM9</f>
        <v>0</v>
      </c>
      <c r="D15" s="204">
        <f>'E_Year 3'!C18</f>
        <v>0</v>
      </c>
      <c r="E15" s="204">
        <f>'E_Year 3'!AM18</f>
        <v>0</v>
      </c>
      <c r="F15" s="206">
        <f>'E_Year 3'!C27</f>
        <v>0</v>
      </c>
      <c r="G15" s="206">
        <f>'E_Year 3'!AM27</f>
        <v>0</v>
      </c>
    </row>
    <row r="16" spans="1:15" ht="15.75" x14ac:dyDescent="0.25">
      <c r="A16" s="96">
        <f>' B_Populations'!D43</f>
        <v>0</v>
      </c>
      <c r="B16" s="202">
        <f>'F_Year 4'!C9</f>
        <v>0</v>
      </c>
      <c r="C16" s="202">
        <f>'F_Year 4'!AM9</f>
        <v>0</v>
      </c>
      <c r="D16" s="204">
        <f>'F_Year 4'!C18</f>
        <v>0</v>
      </c>
      <c r="E16" s="204">
        <f>'F_Year 4'!AM18</f>
        <v>0</v>
      </c>
      <c r="F16" s="206">
        <f>'F_Year 4'!C27</f>
        <v>0</v>
      </c>
      <c r="G16" s="206">
        <f>'F_Year 4'!AM27</f>
        <v>0</v>
      </c>
    </row>
    <row r="17" spans="1:7" ht="15.75" x14ac:dyDescent="0.25">
      <c r="A17" s="96">
        <f>' B_Populations'!D56</f>
        <v>0</v>
      </c>
      <c r="B17" s="202">
        <f>'G_Year 5'!C9</f>
        <v>0</v>
      </c>
      <c r="C17" s="202">
        <f>'G_Year 5'!AM9</f>
        <v>0</v>
      </c>
      <c r="D17" s="204">
        <f>'G_Year 5'!C18</f>
        <v>0</v>
      </c>
      <c r="E17" s="204">
        <f>'G_Year 5'!AM18</f>
        <v>0</v>
      </c>
      <c r="F17" s="206">
        <f>'G_Year 5'!C27</f>
        <v>0</v>
      </c>
      <c r="G17" s="206">
        <f>'G_Year 5'!AM27</f>
        <v>0</v>
      </c>
    </row>
  </sheetData>
  <mergeCells count="4">
    <mergeCell ref="B11:C11"/>
    <mergeCell ref="D11:E11"/>
    <mergeCell ref="F11:G11"/>
    <mergeCell ref="A11:A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xsi:nil="true"/>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purl.org/dc/terms/"/>
    <ds:schemaRef ds:uri="2F268C32-F5A8-4CF2-8D20-4ED9A23D9D6A"/>
    <ds:schemaRef ds:uri="e56a9a4a-99a3-4708-b025-cc895b1fb658"/>
    <ds:schemaRef ds:uri="http://schemas.microsoft.com/office/infopath/2007/PartnerControls"/>
    <ds:schemaRef ds:uri="9d35be4f-046c-49d8-91e8-e6c6f0e5b7cb"/>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a369dffc-b10b-4e7f-9605-9472120fff0b"/>
    <ds:schemaRef ds:uri="d2b2d159-3ad8-40dc-8c1e-969183b28281"/>
    <ds:schemaRef ds:uri="9e60e796-0612-4d21-b42b-f8375543952f"/>
    <ds:schemaRef ds:uri="http://purl.org/dc/dcmitype/"/>
    <ds:schemaRef ds:uri="http://purl.org/dc/elements/1.1/"/>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C_Year 1</vt:lpstr>
      <vt:lpstr>D_Year 2</vt:lpstr>
      <vt:lpstr>E_Year 3</vt:lpstr>
      <vt:lpstr>F_Year 4</vt:lpstr>
      <vt:lpstr>G_Year 5</vt:lpstr>
      <vt:lpstr>H_Figure 1</vt:lpstr>
      <vt:lpstr>I_Optional Figure 2</vt:lpstr>
      <vt:lpstr>J_Figure 3</vt:lpstr>
      <vt:lpstr>K_Figure 4</vt:lpstr>
      <vt:lpstr>L_Report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Lyle Chrzaszcz</cp:lastModifiedBy>
  <cp:revision/>
  <dcterms:created xsi:type="dcterms:W3CDTF">2002-05-13T15:46:14Z</dcterms:created>
  <dcterms:modified xsi:type="dcterms:W3CDTF">2022-08-15T16:20:44Z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