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updateLinks="always" codeName="ThisWorkbook"/>
  <mc:AlternateContent xmlns:mc="http://schemas.openxmlformats.org/markup-compatibility/2006">
    <mc:Choice Requires="x15">
      <x15ac:absPath xmlns:x15ac="http://schemas.microsoft.com/office/spreadsheetml/2010/11/ac" url="https://rossstrategic365-my.sharepoint.com/personal/lchrzaszcz_rossstrategic_com/Documents/Documents/Working Documents/1582 CSTE SER/"/>
    </mc:Choice>
  </mc:AlternateContent>
  <xr:revisionPtr revIDLastSave="131" documentId="8_{5F572C79-39AA-4920-B240-7DA0CF1A334E}" xr6:coauthVersionLast="47" xr6:coauthVersionMax="47" xr10:uidLastSave="{BD968E36-0631-4E04-B8FE-269F6DB338DC}"/>
  <bookViews>
    <workbookView xWindow="-120" yWindow="-16320" windowWidth="29040" windowHeight="15720" tabRatio="811" xr2:uid="{00000000-000D-0000-FFFF-FFFF00000000}"/>
  </bookViews>
  <sheets>
    <sheet name="A_Instructions" sheetId="27" r:id="rId1"/>
    <sheet name="B.1_Population Weights" sheetId="37" r:id="rId2"/>
    <sheet name=" B_Populations" sheetId="10" r:id="rId3"/>
    <sheet name="C_Year 1" sheetId="24" r:id="rId4"/>
    <sheet name="D_Year 2" sheetId="21" r:id="rId5"/>
    <sheet name="E_Year 3" sheetId="20" r:id="rId6"/>
    <sheet name="F_Year 4" sheetId="19" r:id="rId7"/>
    <sheet name="G_Year 5" sheetId="9" r:id="rId8"/>
    <sheet name="H_Figure 1" sheetId="31" r:id="rId9"/>
    <sheet name="I_Optional Figure 2" sheetId="36" r:id="rId10"/>
    <sheet name="J_Figure 3" sheetId="34" r:id="rId11"/>
    <sheet name="K_Figure 4" sheetId="35" r:id="rId12"/>
    <sheet name="L_Report" sheetId="30"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1" i="35" l="1"/>
  <c r="D20" i="35"/>
  <c r="D19" i="35"/>
  <c r="D18" i="35"/>
  <c r="D17" i="35"/>
  <c r="C18" i="35"/>
  <c r="C17" i="35"/>
  <c r="C21" i="35"/>
  <c r="C20" i="35"/>
  <c r="C19" i="35"/>
  <c r="B17" i="35"/>
  <c r="B21" i="35"/>
  <c r="B20" i="35"/>
  <c r="B19" i="35"/>
  <c r="B18" i="35"/>
  <c r="G14" i="34"/>
  <c r="G13" i="34"/>
  <c r="G12" i="34"/>
  <c r="G11" i="34"/>
  <c r="G10" i="34"/>
  <c r="F14" i="34"/>
  <c r="F13" i="34"/>
  <c r="F12" i="34"/>
  <c r="F11" i="34"/>
  <c r="F10" i="34"/>
  <c r="E14" i="34"/>
  <c r="E13" i="34"/>
  <c r="E12" i="34"/>
  <c r="E11" i="34"/>
  <c r="E10" i="34"/>
  <c r="D14" i="34"/>
  <c r="D13" i="34"/>
  <c r="D12" i="34"/>
  <c r="D11" i="34"/>
  <c r="D10" i="34"/>
  <c r="B10" i="34"/>
  <c r="C10" i="34"/>
  <c r="S18" i="9"/>
  <c r="A10" i="31"/>
  <c r="G12" i="9"/>
  <c r="K3" i="24"/>
  <c r="B10" i="37"/>
  <c r="B9" i="37"/>
  <c r="B8" i="37"/>
  <c r="B7" i="37"/>
  <c r="B6" i="37"/>
  <c r="C11" i="37"/>
  <c r="AG26" i="9"/>
  <c r="AF26" i="9"/>
  <c r="AD26" i="9"/>
  <c r="AE26" i="9" s="1"/>
  <c r="AB26" i="9"/>
  <c r="AC26" i="9" s="1"/>
  <c r="Z26" i="9"/>
  <c r="AA26" i="9" s="1"/>
  <c r="Y26" i="9"/>
  <c r="X26" i="9"/>
  <c r="V26" i="9"/>
  <c r="W26" i="9" s="1"/>
  <c r="T26" i="9"/>
  <c r="U26" i="9" s="1"/>
  <c r="R26" i="9"/>
  <c r="S26" i="9" s="1"/>
  <c r="Q26" i="9"/>
  <c r="P26" i="9"/>
  <c r="N26" i="9"/>
  <c r="O26" i="9" s="1"/>
  <c r="AF25" i="9"/>
  <c r="AG25" i="9" s="1"/>
  <c r="AD25" i="9"/>
  <c r="AE25" i="9" s="1"/>
  <c r="AC25" i="9"/>
  <c r="AB25" i="9"/>
  <c r="Z25" i="9"/>
  <c r="AA25" i="9" s="1"/>
  <c r="X25" i="9"/>
  <c r="Y25" i="9" s="1"/>
  <c r="V25" i="9"/>
  <c r="W25" i="9" s="1"/>
  <c r="U25" i="9"/>
  <c r="T25" i="9"/>
  <c r="R25" i="9"/>
  <c r="S25" i="9" s="1"/>
  <c r="P25" i="9"/>
  <c r="Q25" i="9" s="1"/>
  <c r="N25" i="9"/>
  <c r="O25" i="9" s="1"/>
  <c r="AG24" i="9"/>
  <c r="AF24" i="9"/>
  <c r="AD24" i="9"/>
  <c r="AE24" i="9" s="1"/>
  <c r="AB24" i="9"/>
  <c r="AC24" i="9" s="1"/>
  <c r="Z24" i="9"/>
  <c r="AA24" i="9" s="1"/>
  <c r="Y24" i="9"/>
  <c r="X24" i="9"/>
  <c r="V24" i="9"/>
  <c r="W24" i="9" s="1"/>
  <c r="T24" i="9"/>
  <c r="U24" i="9" s="1"/>
  <c r="R24" i="9"/>
  <c r="S24" i="9" s="1"/>
  <c r="Q24" i="9"/>
  <c r="P24" i="9"/>
  <c r="N24" i="9"/>
  <c r="O24" i="9" s="1"/>
  <c r="AF23" i="9"/>
  <c r="AG23" i="9" s="1"/>
  <c r="AD23" i="9"/>
  <c r="AE23" i="9" s="1"/>
  <c r="AC23" i="9"/>
  <c r="AB23" i="9"/>
  <c r="Z23" i="9"/>
  <c r="AA23" i="9" s="1"/>
  <c r="X23" i="9"/>
  <c r="Y23" i="9" s="1"/>
  <c r="V23" i="9"/>
  <c r="W23" i="9" s="1"/>
  <c r="U23" i="9"/>
  <c r="T23" i="9"/>
  <c r="R23" i="9"/>
  <c r="R27" i="9" s="1"/>
  <c r="S27" i="9" s="1"/>
  <c r="P23" i="9"/>
  <c r="Q23" i="9" s="1"/>
  <c r="N23" i="9"/>
  <c r="O23" i="9" s="1"/>
  <c r="AG22" i="9"/>
  <c r="AF22" i="9"/>
  <c r="AF27" i="9" s="1"/>
  <c r="AG27" i="9" s="1"/>
  <c r="AD22" i="9"/>
  <c r="AD27" i="9" s="1"/>
  <c r="AE27" i="9" s="1"/>
  <c r="AB22" i="9"/>
  <c r="AC22" i="9" s="1"/>
  <c r="Z22" i="9"/>
  <c r="AA22" i="9" s="1"/>
  <c r="Y22" i="9"/>
  <c r="X22" i="9"/>
  <c r="X27" i="9" s="1"/>
  <c r="Y27" i="9" s="1"/>
  <c r="V22" i="9"/>
  <c r="V27" i="9" s="1"/>
  <c r="W27" i="9" s="1"/>
  <c r="T22" i="9"/>
  <c r="U22" i="9" s="1"/>
  <c r="R22" i="9"/>
  <c r="S22" i="9" s="1"/>
  <c r="Q22" i="9"/>
  <c r="P22" i="9"/>
  <c r="P27" i="9" s="1"/>
  <c r="Q27" i="9" s="1"/>
  <c r="N22" i="9"/>
  <c r="N27" i="9" s="1"/>
  <c r="O27" i="9" s="1"/>
  <c r="AF21" i="9"/>
  <c r="AD21" i="9"/>
  <c r="AB21" i="9"/>
  <c r="Z21" i="9"/>
  <c r="X21" i="9"/>
  <c r="V21" i="9"/>
  <c r="T21" i="9"/>
  <c r="R21" i="9"/>
  <c r="P21" i="9"/>
  <c r="AF17" i="9"/>
  <c r="AG17" i="9" s="1"/>
  <c r="AE17" i="9"/>
  <c r="AD17" i="9"/>
  <c r="AC17" i="9"/>
  <c r="AB17" i="9"/>
  <c r="Z17" i="9"/>
  <c r="AA17" i="9" s="1"/>
  <c r="X17" i="9"/>
  <c r="Y17" i="9" s="1"/>
  <c r="W17" i="9"/>
  <c r="V17" i="9"/>
  <c r="U17" i="9"/>
  <c r="T17" i="9"/>
  <c r="R17" i="9"/>
  <c r="S17" i="9" s="1"/>
  <c r="P17" i="9"/>
  <c r="Q17" i="9" s="1"/>
  <c r="O17" i="9"/>
  <c r="N17" i="9"/>
  <c r="AG16" i="9"/>
  <c r="AF16" i="9"/>
  <c r="AD16" i="9"/>
  <c r="AE16" i="9" s="1"/>
  <c r="AB16" i="9"/>
  <c r="AC16" i="9" s="1"/>
  <c r="AA16" i="9"/>
  <c r="Z16" i="9"/>
  <c r="Y16" i="9"/>
  <c r="X16" i="9"/>
  <c r="V16" i="9"/>
  <c r="W16" i="9" s="1"/>
  <c r="T16" i="9"/>
  <c r="U16" i="9" s="1"/>
  <c r="S16" i="9"/>
  <c r="R16" i="9"/>
  <c r="Q16" i="9"/>
  <c r="P16" i="9"/>
  <c r="N16" i="9"/>
  <c r="O16" i="9" s="1"/>
  <c r="AF15" i="9"/>
  <c r="AG15" i="9" s="1"/>
  <c r="AE15" i="9"/>
  <c r="AD15" i="9"/>
  <c r="AC15" i="9"/>
  <c r="AB15" i="9"/>
  <c r="Z15" i="9"/>
  <c r="AA15" i="9" s="1"/>
  <c r="X15" i="9"/>
  <c r="Y15" i="9" s="1"/>
  <c r="W15" i="9"/>
  <c r="V15" i="9"/>
  <c r="U15" i="9"/>
  <c r="T15" i="9"/>
  <c r="R15" i="9"/>
  <c r="S15" i="9" s="1"/>
  <c r="P15" i="9"/>
  <c r="Q15" i="9" s="1"/>
  <c r="O15" i="9"/>
  <c r="N15" i="9"/>
  <c r="AG14" i="9"/>
  <c r="AF14" i="9"/>
  <c r="AD14" i="9"/>
  <c r="AD18" i="9" s="1"/>
  <c r="AE18" i="9" s="1"/>
  <c r="AB14" i="9"/>
  <c r="AC14" i="9" s="1"/>
  <c r="AA14" i="9"/>
  <c r="Z14" i="9"/>
  <c r="Y14" i="9"/>
  <c r="X14" i="9"/>
  <c r="V14" i="9"/>
  <c r="V18" i="9" s="1"/>
  <c r="W18" i="9" s="1"/>
  <c r="T14" i="9"/>
  <c r="U14" i="9" s="1"/>
  <c r="S14" i="9"/>
  <c r="R14" i="9"/>
  <c r="Q14" i="9"/>
  <c r="P14" i="9"/>
  <c r="N14" i="9"/>
  <c r="O14" i="9" s="1"/>
  <c r="AF13" i="9"/>
  <c r="AF18" i="9" s="1"/>
  <c r="AG18" i="9" s="1"/>
  <c r="AE13" i="9"/>
  <c r="AD13" i="9"/>
  <c r="AC13" i="9"/>
  <c r="AB13" i="9"/>
  <c r="Z13" i="9"/>
  <c r="Z18" i="9" s="1"/>
  <c r="AA18" i="9" s="1"/>
  <c r="X13" i="9"/>
  <c r="X18" i="9" s="1"/>
  <c r="Y18" i="9" s="1"/>
  <c r="W13" i="9"/>
  <c r="V13" i="9"/>
  <c r="U13" i="9"/>
  <c r="T13" i="9"/>
  <c r="R13" i="9"/>
  <c r="R18" i="9" s="1"/>
  <c r="P13" i="9"/>
  <c r="P18" i="9" s="1"/>
  <c r="Q18" i="9" s="1"/>
  <c r="O13" i="9"/>
  <c r="N13" i="9"/>
  <c r="AF12" i="9"/>
  <c r="AD12" i="9"/>
  <c r="AB12" i="9"/>
  <c r="Z12" i="9"/>
  <c r="X12" i="9"/>
  <c r="V12" i="9"/>
  <c r="T12" i="9"/>
  <c r="R12" i="9"/>
  <c r="P12" i="9"/>
  <c r="AF8" i="9"/>
  <c r="AG8" i="9" s="1"/>
  <c r="AD8" i="9"/>
  <c r="AE8" i="9" s="1"/>
  <c r="AB8" i="9"/>
  <c r="AC8" i="9" s="1"/>
  <c r="AA8" i="9"/>
  <c r="Z8" i="9"/>
  <c r="X8" i="9"/>
  <c r="Y8" i="9" s="1"/>
  <c r="V8" i="9"/>
  <c r="W8" i="9" s="1"/>
  <c r="T8" i="9"/>
  <c r="U8" i="9" s="1"/>
  <c r="S8" i="9"/>
  <c r="R8" i="9"/>
  <c r="P8" i="9"/>
  <c r="Q8" i="9" s="1"/>
  <c r="N8" i="9"/>
  <c r="O8" i="9" s="1"/>
  <c r="AF7" i="9"/>
  <c r="AG7" i="9" s="1"/>
  <c r="AE7" i="9"/>
  <c r="AD7" i="9"/>
  <c r="AB7" i="9"/>
  <c r="AC7" i="9" s="1"/>
  <c r="Z7" i="9"/>
  <c r="AA7" i="9" s="1"/>
  <c r="X7" i="9"/>
  <c r="Y7" i="9" s="1"/>
  <c r="W7" i="9"/>
  <c r="V7" i="9"/>
  <c r="T7" i="9"/>
  <c r="U7" i="9" s="1"/>
  <c r="R7" i="9"/>
  <c r="S7" i="9" s="1"/>
  <c r="P7" i="9"/>
  <c r="Q7" i="9" s="1"/>
  <c r="O7" i="9"/>
  <c r="N7" i="9"/>
  <c r="AF6" i="9"/>
  <c r="AG6" i="9" s="1"/>
  <c r="AD6" i="9"/>
  <c r="AE6" i="9" s="1"/>
  <c r="AB6" i="9"/>
  <c r="AC6" i="9" s="1"/>
  <c r="AA6" i="9"/>
  <c r="Z6" i="9"/>
  <c r="X6" i="9"/>
  <c r="Y6" i="9" s="1"/>
  <c r="V6" i="9"/>
  <c r="W6" i="9" s="1"/>
  <c r="T6" i="9"/>
  <c r="U6" i="9" s="1"/>
  <c r="S6" i="9"/>
  <c r="R6" i="9"/>
  <c r="P6" i="9"/>
  <c r="Q6" i="9" s="1"/>
  <c r="N6" i="9"/>
  <c r="O6" i="9" s="1"/>
  <c r="AF5" i="9"/>
  <c r="AG5" i="9" s="1"/>
  <c r="AE5" i="9"/>
  <c r="AD5" i="9"/>
  <c r="AB5" i="9"/>
  <c r="AB9" i="9" s="1"/>
  <c r="AC9" i="9" s="1"/>
  <c r="Z5" i="9"/>
  <c r="AA5" i="9" s="1"/>
  <c r="X5" i="9"/>
  <c r="Y5" i="9" s="1"/>
  <c r="W5" i="9"/>
  <c r="V5" i="9"/>
  <c r="T5" i="9"/>
  <c r="T9" i="9" s="1"/>
  <c r="U9" i="9" s="1"/>
  <c r="R5" i="9"/>
  <c r="S5" i="9" s="1"/>
  <c r="P5" i="9"/>
  <c r="Q5" i="9" s="1"/>
  <c r="O5" i="9"/>
  <c r="N5" i="9"/>
  <c r="AF4" i="9"/>
  <c r="AF9" i="9" s="1"/>
  <c r="AG9" i="9" s="1"/>
  <c r="AD4" i="9"/>
  <c r="AE4" i="9" s="1"/>
  <c r="AB4" i="9"/>
  <c r="AC4" i="9" s="1"/>
  <c r="AA4" i="9"/>
  <c r="Z4" i="9"/>
  <c r="Z9" i="9" s="1"/>
  <c r="AA9" i="9" s="1"/>
  <c r="X4" i="9"/>
  <c r="X9" i="9" s="1"/>
  <c r="Y9" i="9" s="1"/>
  <c r="V4" i="9"/>
  <c r="W4" i="9" s="1"/>
  <c r="T4" i="9"/>
  <c r="U4" i="9" s="1"/>
  <c r="S4" i="9"/>
  <c r="R4" i="9"/>
  <c r="R9" i="9" s="1"/>
  <c r="S9" i="9" s="1"/>
  <c r="P4" i="9"/>
  <c r="P9" i="9" s="1"/>
  <c r="Q9" i="9" s="1"/>
  <c r="N4" i="9"/>
  <c r="O4" i="9" s="1"/>
  <c r="AF3" i="9"/>
  <c r="AD3" i="9"/>
  <c r="AB3" i="9"/>
  <c r="Z3" i="9"/>
  <c r="X3" i="9"/>
  <c r="V3" i="9"/>
  <c r="T3" i="9"/>
  <c r="R3" i="9"/>
  <c r="P3" i="9"/>
  <c r="AF26" i="19"/>
  <c r="AG26" i="19" s="1"/>
  <c r="AD26" i="19"/>
  <c r="AE26" i="19" s="1"/>
  <c r="AB26" i="19"/>
  <c r="AC26" i="19" s="1"/>
  <c r="Z26" i="19"/>
  <c r="AA26" i="19" s="1"/>
  <c r="X26" i="19"/>
  <c r="Y26" i="19" s="1"/>
  <c r="V26" i="19"/>
  <c r="W26" i="19" s="1"/>
  <c r="T26" i="19"/>
  <c r="U26" i="19" s="1"/>
  <c r="R26" i="19"/>
  <c r="S26" i="19" s="1"/>
  <c r="P26" i="19"/>
  <c r="Q26" i="19" s="1"/>
  <c r="N26" i="19"/>
  <c r="O26" i="19" s="1"/>
  <c r="AF25" i="19"/>
  <c r="AG25" i="19" s="1"/>
  <c r="AD25" i="19"/>
  <c r="AE25" i="19" s="1"/>
  <c r="AB25" i="19"/>
  <c r="AC25" i="19" s="1"/>
  <c r="Z25" i="19"/>
  <c r="AA25" i="19" s="1"/>
  <c r="X25" i="19"/>
  <c r="Y25" i="19" s="1"/>
  <c r="V25" i="19"/>
  <c r="W25" i="19" s="1"/>
  <c r="T25" i="19"/>
  <c r="U25" i="19" s="1"/>
  <c r="R25" i="19"/>
  <c r="S25" i="19" s="1"/>
  <c r="P25" i="19"/>
  <c r="Q25" i="19" s="1"/>
  <c r="N25" i="19"/>
  <c r="O25" i="19" s="1"/>
  <c r="AF24" i="19"/>
  <c r="AG24" i="19" s="1"/>
  <c r="AD24" i="19"/>
  <c r="AE24" i="19" s="1"/>
  <c r="AB24" i="19"/>
  <c r="AC24" i="19" s="1"/>
  <c r="Z24" i="19"/>
  <c r="AA24" i="19" s="1"/>
  <c r="X24" i="19"/>
  <c r="Y24" i="19" s="1"/>
  <c r="V24" i="19"/>
  <c r="W24" i="19" s="1"/>
  <c r="T24" i="19"/>
  <c r="U24" i="19" s="1"/>
  <c r="R24" i="19"/>
  <c r="S24" i="19" s="1"/>
  <c r="P24" i="19"/>
  <c r="Q24" i="19" s="1"/>
  <c r="N24" i="19"/>
  <c r="O24" i="19" s="1"/>
  <c r="AF23" i="19"/>
  <c r="AG23" i="19" s="1"/>
  <c r="AD23" i="19"/>
  <c r="AE23" i="19" s="1"/>
  <c r="AB23" i="19"/>
  <c r="AC23" i="19" s="1"/>
  <c r="Z23" i="19"/>
  <c r="AA23" i="19" s="1"/>
  <c r="X23" i="19"/>
  <c r="Y23" i="19" s="1"/>
  <c r="V23" i="19"/>
  <c r="W23" i="19" s="1"/>
  <c r="T23" i="19"/>
  <c r="T27" i="19" s="1"/>
  <c r="U27" i="19" s="1"/>
  <c r="R23" i="19"/>
  <c r="S23" i="19" s="1"/>
  <c r="P23" i="19"/>
  <c r="Q23" i="19" s="1"/>
  <c r="N23" i="19"/>
  <c r="O23" i="19" s="1"/>
  <c r="AF22" i="19"/>
  <c r="AF27" i="19" s="1"/>
  <c r="AG27" i="19" s="1"/>
  <c r="AD22" i="19"/>
  <c r="AE22" i="19" s="1"/>
  <c r="AB22" i="19"/>
  <c r="AC22" i="19" s="1"/>
  <c r="Z22" i="19"/>
  <c r="AA22" i="19" s="1"/>
  <c r="X22" i="19"/>
  <c r="Y22" i="19" s="1"/>
  <c r="V22" i="19"/>
  <c r="V27" i="19" s="1"/>
  <c r="W27" i="19" s="1"/>
  <c r="T22" i="19"/>
  <c r="U22" i="19" s="1"/>
  <c r="R22" i="19"/>
  <c r="S22" i="19" s="1"/>
  <c r="P22" i="19"/>
  <c r="P27" i="19" s="1"/>
  <c r="Q27" i="19" s="1"/>
  <c r="N22" i="19"/>
  <c r="O22" i="19" s="1"/>
  <c r="AF21" i="19"/>
  <c r="AD21" i="19"/>
  <c r="AB21" i="19"/>
  <c r="Z21" i="19"/>
  <c r="X21" i="19"/>
  <c r="V21" i="19"/>
  <c r="T21" i="19"/>
  <c r="R21" i="19"/>
  <c r="P21" i="19"/>
  <c r="AF17" i="19"/>
  <c r="AG17" i="19" s="1"/>
  <c r="AE17" i="19"/>
  <c r="AD17" i="19"/>
  <c r="AC17" i="19"/>
  <c r="AB17" i="19"/>
  <c r="Z17" i="19"/>
  <c r="AA17" i="19" s="1"/>
  <c r="X17" i="19"/>
  <c r="Y17" i="19" s="1"/>
  <c r="W17" i="19"/>
  <c r="V17" i="19"/>
  <c r="U17" i="19"/>
  <c r="T17" i="19"/>
  <c r="R17" i="19"/>
  <c r="S17" i="19" s="1"/>
  <c r="P17" i="19"/>
  <c r="Q17" i="19" s="1"/>
  <c r="O17" i="19"/>
  <c r="N17" i="19"/>
  <c r="AG16" i="19"/>
  <c r="AF16" i="19"/>
  <c r="AD16" i="19"/>
  <c r="AE16" i="19" s="1"/>
  <c r="AB16" i="19"/>
  <c r="AC16" i="19" s="1"/>
  <c r="AA16" i="19"/>
  <c r="Z16" i="19"/>
  <c r="Y16" i="19"/>
  <c r="X16" i="19"/>
  <c r="V16" i="19"/>
  <c r="W16" i="19" s="1"/>
  <c r="T16" i="19"/>
  <c r="U16" i="19" s="1"/>
  <c r="S16" i="19"/>
  <c r="R16" i="19"/>
  <c r="Q16" i="19"/>
  <c r="P16" i="19"/>
  <c r="N16" i="19"/>
  <c r="O16" i="19" s="1"/>
  <c r="AF15" i="19"/>
  <c r="AG15" i="19" s="1"/>
  <c r="AE15" i="19"/>
  <c r="AD15" i="19"/>
  <c r="AC15" i="19"/>
  <c r="AB15" i="19"/>
  <c r="Z15" i="19"/>
  <c r="AA15" i="19" s="1"/>
  <c r="X15" i="19"/>
  <c r="Y15" i="19" s="1"/>
  <c r="W15" i="19"/>
  <c r="V15" i="19"/>
  <c r="U15" i="19"/>
  <c r="T15" i="19"/>
  <c r="R15" i="19"/>
  <c r="S15" i="19" s="1"/>
  <c r="P15" i="19"/>
  <c r="Q15" i="19" s="1"/>
  <c r="O15" i="19"/>
  <c r="N15" i="19"/>
  <c r="AG14" i="19"/>
  <c r="AF14" i="19"/>
  <c r="AD14" i="19"/>
  <c r="AD18" i="19" s="1"/>
  <c r="AE18" i="19" s="1"/>
  <c r="AB14" i="19"/>
  <c r="AC14" i="19" s="1"/>
  <c r="AA14" i="19"/>
  <c r="Z14" i="19"/>
  <c r="Y14" i="19"/>
  <c r="X14" i="19"/>
  <c r="V14" i="19"/>
  <c r="V18" i="19" s="1"/>
  <c r="W18" i="19" s="1"/>
  <c r="T14" i="19"/>
  <c r="T18" i="19" s="1"/>
  <c r="U18" i="19" s="1"/>
  <c r="S14" i="19"/>
  <c r="R14" i="19"/>
  <c r="Q14" i="19"/>
  <c r="P14" i="19"/>
  <c r="N14" i="19"/>
  <c r="N18" i="19" s="1"/>
  <c r="O18" i="19" s="1"/>
  <c r="AF13" i="19"/>
  <c r="AG13" i="19" s="1"/>
  <c r="AE13" i="19"/>
  <c r="AD13" i="19"/>
  <c r="AC13" i="19"/>
  <c r="AB13" i="19"/>
  <c r="Z13" i="19"/>
  <c r="Z18" i="19" s="1"/>
  <c r="AA18" i="19" s="1"/>
  <c r="X13" i="19"/>
  <c r="X18" i="19" s="1"/>
  <c r="Y18" i="19" s="1"/>
  <c r="W13" i="19"/>
  <c r="V13" i="19"/>
  <c r="U13" i="19"/>
  <c r="T13" i="19"/>
  <c r="R13" i="19"/>
  <c r="R18" i="19" s="1"/>
  <c r="S18" i="19" s="1"/>
  <c r="P13" i="19"/>
  <c r="P18" i="19" s="1"/>
  <c r="Q18" i="19" s="1"/>
  <c r="O13" i="19"/>
  <c r="N13" i="19"/>
  <c r="AF12" i="19"/>
  <c r="AD12" i="19"/>
  <c r="AB12" i="19"/>
  <c r="Z12" i="19"/>
  <c r="X12" i="19"/>
  <c r="V12" i="19"/>
  <c r="T12" i="19"/>
  <c r="R12" i="19"/>
  <c r="P12" i="19"/>
  <c r="AF8" i="19"/>
  <c r="AG8" i="19" s="1"/>
  <c r="AD8" i="19"/>
  <c r="AE8" i="19" s="1"/>
  <c r="AB8" i="19"/>
  <c r="AC8" i="19" s="1"/>
  <c r="Z8" i="19"/>
  <c r="AA8" i="19" s="1"/>
  <c r="X8" i="19"/>
  <c r="Y8" i="19" s="1"/>
  <c r="V8" i="19"/>
  <c r="W8" i="19" s="1"/>
  <c r="T8" i="19"/>
  <c r="U8" i="19" s="1"/>
  <c r="R8" i="19"/>
  <c r="S8" i="19" s="1"/>
  <c r="P8" i="19"/>
  <c r="Q8" i="19" s="1"/>
  <c r="N8" i="19"/>
  <c r="O8" i="19" s="1"/>
  <c r="AF7" i="19"/>
  <c r="AG7" i="19" s="1"/>
  <c r="AD7" i="19"/>
  <c r="AE7" i="19" s="1"/>
  <c r="AB7" i="19"/>
  <c r="AC7" i="19" s="1"/>
  <c r="Z7" i="19"/>
  <c r="AA7" i="19" s="1"/>
  <c r="X7" i="19"/>
  <c r="Y7" i="19" s="1"/>
  <c r="V7" i="19"/>
  <c r="W7" i="19" s="1"/>
  <c r="T7" i="19"/>
  <c r="U7" i="19" s="1"/>
  <c r="R7" i="19"/>
  <c r="S7" i="19" s="1"/>
  <c r="P7" i="19"/>
  <c r="Q7" i="19" s="1"/>
  <c r="N7" i="19"/>
  <c r="O7" i="19" s="1"/>
  <c r="AF6" i="19"/>
  <c r="AG6" i="19" s="1"/>
  <c r="AD6" i="19"/>
  <c r="AE6" i="19" s="1"/>
  <c r="AB6" i="19"/>
  <c r="AC6" i="19" s="1"/>
  <c r="Z6" i="19"/>
  <c r="AA6" i="19" s="1"/>
  <c r="X6" i="19"/>
  <c r="Y6" i="19" s="1"/>
  <c r="V6" i="19"/>
  <c r="W6" i="19" s="1"/>
  <c r="T6" i="19"/>
  <c r="U6" i="19" s="1"/>
  <c r="R6" i="19"/>
  <c r="S6" i="19" s="1"/>
  <c r="P6" i="19"/>
  <c r="Q6" i="19" s="1"/>
  <c r="N6" i="19"/>
  <c r="O6" i="19" s="1"/>
  <c r="AF5" i="19"/>
  <c r="AG5" i="19" s="1"/>
  <c r="AD5" i="19"/>
  <c r="AD9" i="19" s="1"/>
  <c r="AE9" i="19" s="1"/>
  <c r="AB5" i="19"/>
  <c r="AC5" i="19" s="1"/>
  <c r="Z5" i="19"/>
  <c r="AA5" i="19" s="1"/>
  <c r="X5" i="19"/>
  <c r="Y5" i="19" s="1"/>
  <c r="V5" i="19"/>
  <c r="W5" i="19" s="1"/>
  <c r="T5" i="19"/>
  <c r="T9" i="19" s="1"/>
  <c r="U9" i="19" s="1"/>
  <c r="R5" i="19"/>
  <c r="S5" i="19" s="1"/>
  <c r="P5" i="19"/>
  <c r="Q5" i="19" s="1"/>
  <c r="N5" i="19"/>
  <c r="O5" i="19" s="1"/>
  <c r="AF4" i="19"/>
  <c r="AG4" i="19" s="1"/>
  <c r="AD4" i="19"/>
  <c r="AE4" i="19" s="1"/>
  <c r="AB4" i="19"/>
  <c r="AC4" i="19" s="1"/>
  <c r="Z4" i="19"/>
  <c r="Z9" i="19" s="1"/>
  <c r="AA9" i="19" s="1"/>
  <c r="X4" i="19"/>
  <c r="Y4" i="19" s="1"/>
  <c r="V4" i="19"/>
  <c r="W4" i="19" s="1"/>
  <c r="T4" i="19"/>
  <c r="U4" i="19" s="1"/>
  <c r="R4" i="19"/>
  <c r="R9" i="19" s="1"/>
  <c r="S9" i="19" s="1"/>
  <c r="P4" i="19"/>
  <c r="Q4" i="19" s="1"/>
  <c r="N4" i="19"/>
  <c r="O4" i="19" s="1"/>
  <c r="AF3" i="19"/>
  <c r="AD3" i="19"/>
  <c r="AB3" i="19"/>
  <c r="Z3" i="19"/>
  <c r="X3" i="19"/>
  <c r="V3" i="19"/>
  <c r="T3" i="19"/>
  <c r="R3" i="19"/>
  <c r="P3" i="19"/>
  <c r="AF26" i="20"/>
  <c r="AG26" i="20" s="1"/>
  <c r="AD26" i="20"/>
  <c r="AE26" i="20" s="1"/>
  <c r="AB26" i="20"/>
  <c r="AC26" i="20" s="1"/>
  <c r="Z26" i="20"/>
  <c r="AA26" i="20" s="1"/>
  <c r="X26" i="20"/>
  <c r="Y26" i="20" s="1"/>
  <c r="V26" i="20"/>
  <c r="W26" i="20" s="1"/>
  <c r="T26" i="20"/>
  <c r="U26" i="20" s="1"/>
  <c r="R26" i="20"/>
  <c r="S26" i="20" s="1"/>
  <c r="P26" i="20"/>
  <c r="Q26" i="20" s="1"/>
  <c r="N26" i="20"/>
  <c r="O26" i="20" s="1"/>
  <c r="AF25" i="20"/>
  <c r="AG25" i="20" s="1"/>
  <c r="AD25" i="20"/>
  <c r="AE25" i="20" s="1"/>
  <c r="AB25" i="20"/>
  <c r="AC25" i="20" s="1"/>
  <c r="Z25" i="20"/>
  <c r="AA25" i="20" s="1"/>
  <c r="X25" i="20"/>
  <c r="Y25" i="20" s="1"/>
  <c r="V25" i="20"/>
  <c r="W25" i="20" s="1"/>
  <c r="T25" i="20"/>
  <c r="U25" i="20" s="1"/>
  <c r="R25" i="20"/>
  <c r="S25" i="20" s="1"/>
  <c r="P25" i="20"/>
  <c r="Q25" i="20" s="1"/>
  <c r="N25" i="20"/>
  <c r="O25" i="20" s="1"/>
  <c r="AF24" i="20"/>
  <c r="AG24" i="20" s="1"/>
  <c r="AD24" i="20"/>
  <c r="AE24" i="20" s="1"/>
  <c r="AB24" i="20"/>
  <c r="AC24" i="20" s="1"/>
  <c r="Z24" i="20"/>
  <c r="AA24" i="20" s="1"/>
  <c r="X24" i="20"/>
  <c r="Y24" i="20" s="1"/>
  <c r="V24" i="20"/>
  <c r="W24" i="20" s="1"/>
  <c r="T24" i="20"/>
  <c r="U24" i="20" s="1"/>
  <c r="R24" i="20"/>
  <c r="S24" i="20" s="1"/>
  <c r="P24" i="20"/>
  <c r="Q24" i="20" s="1"/>
  <c r="N24" i="20"/>
  <c r="O24" i="20" s="1"/>
  <c r="AF23" i="20"/>
  <c r="AG23" i="20" s="1"/>
  <c r="AD23" i="20"/>
  <c r="AE23" i="20" s="1"/>
  <c r="AB23" i="20"/>
  <c r="AC23" i="20" s="1"/>
  <c r="Z23" i="20"/>
  <c r="AA23" i="20" s="1"/>
  <c r="X23" i="20"/>
  <c r="Y23" i="20" s="1"/>
  <c r="V23" i="20"/>
  <c r="W23" i="20" s="1"/>
  <c r="T23" i="20"/>
  <c r="U23" i="20" s="1"/>
  <c r="R23" i="20"/>
  <c r="S23" i="20" s="1"/>
  <c r="P23" i="20"/>
  <c r="Q23" i="20" s="1"/>
  <c r="N23" i="20"/>
  <c r="O23" i="20" s="1"/>
  <c r="AF22" i="20"/>
  <c r="AF27" i="20" s="1"/>
  <c r="AG27" i="20" s="1"/>
  <c r="AD22" i="20"/>
  <c r="AD27" i="20" s="1"/>
  <c r="AE27" i="20" s="1"/>
  <c r="AB22" i="20"/>
  <c r="AC22" i="20" s="1"/>
  <c r="Z22" i="20"/>
  <c r="AA22" i="20" s="1"/>
  <c r="X22" i="20"/>
  <c r="X27" i="20" s="1"/>
  <c r="Y27" i="20" s="1"/>
  <c r="V22" i="20"/>
  <c r="V27" i="20" s="1"/>
  <c r="W27" i="20" s="1"/>
  <c r="T22" i="20"/>
  <c r="U22" i="20" s="1"/>
  <c r="R22" i="20"/>
  <c r="S22" i="20" s="1"/>
  <c r="P22" i="20"/>
  <c r="P27" i="20" s="1"/>
  <c r="Q27" i="20" s="1"/>
  <c r="N22" i="20"/>
  <c r="N27" i="20" s="1"/>
  <c r="O27" i="20" s="1"/>
  <c r="AF21" i="20"/>
  <c r="AD21" i="20"/>
  <c r="AB21" i="20"/>
  <c r="Z21" i="20"/>
  <c r="X21" i="20"/>
  <c r="V21" i="20"/>
  <c r="T21" i="20"/>
  <c r="R21" i="20"/>
  <c r="P21" i="20"/>
  <c r="AF17" i="20"/>
  <c r="AG17" i="20" s="1"/>
  <c r="AD17" i="20"/>
  <c r="AE17" i="20" s="1"/>
  <c r="AB17" i="20"/>
  <c r="AC17" i="20" s="1"/>
  <c r="Z17" i="20"/>
  <c r="AA17" i="20" s="1"/>
  <c r="X17" i="20"/>
  <c r="Y17" i="20" s="1"/>
  <c r="V17" i="20"/>
  <c r="W17" i="20" s="1"/>
  <c r="T17" i="20"/>
  <c r="U17" i="20" s="1"/>
  <c r="R17" i="20"/>
  <c r="S17" i="20" s="1"/>
  <c r="P17" i="20"/>
  <c r="Q17" i="20" s="1"/>
  <c r="N17" i="20"/>
  <c r="O17" i="20" s="1"/>
  <c r="AF16" i="20"/>
  <c r="AG16" i="20" s="1"/>
  <c r="AD16" i="20"/>
  <c r="AE16" i="20" s="1"/>
  <c r="AB16" i="20"/>
  <c r="AC16" i="20" s="1"/>
  <c r="Z16" i="20"/>
  <c r="AA16" i="20" s="1"/>
  <c r="X16" i="20"/>
  <c r="Y16" i="20" s="1"/>
  <c r="V16" i="20"/>
  <c r="W16" i="20" s="1"/>
  <c r="T16" i="20"/>
  <c r="U16" i="20" s="1"/>
  <c r="R16" i="20"/>
  <c r="S16" i="20" s="1"/>
  <c r="P16" i="20"/>
  <c r="Q16" i="20" s="1"/>
  <c r="N16" i="20"/>
  <c r="O16" i="20" s="1"/>
  <c r="AF15" i="20"/>
  <c r="AG15" i="20" s="1"/>
  <c r="AD15" i="20"/>
  <c r="AE15" i="20" s="1"/>
  <c r="AB15" i="20"/>
  <c r="AC15" i="20" s="1"/>
  <c r="Z15" i="20"/>
  <c r="AA15" i="20" s="1"/>
  <c r="X15" i="20"/>
  <c r="Y15" i="20" s="1"/>
  <c r="V15" i="20"/>
  <c r="W15" i="20" s="1"/>
  <c r="T15" i="20"/>
  <c r="U15" i="20" s="1"/>
  <c r="R15" i="20"/>
  <c r="S15" i="20" s="1"/>
  <c r="P15" i="20"/>
  <c r="Q15" i="20" s="1"/>
  <c r="N15" i="20"/>
  <c r="O15" i="20" s="1"/>
  <c r="AF14" i="20"/>
  <c r="AG14" i="20" s="1"/>
  <c r="AD14" i="20"/>
  <c r="AE14" i="20" s="1"/>
  <c r="AB14" i="20"/>
  <c r="AC14" i="20" s="1"/>
  <c r="Z14" i="20"/>
  <c r="AA14" i="20" s="1"/>
  <c r="X14" i="20"/>
  <c r="Y14" i="20" s="1"/>
  <c r="V14" i="20"/>
  <c r="W14" i="20" s="1"/>
  <c r="T14" i="20"/>
  <c r="U14" i="20" s="1"/>
  <c r="R14" i="20"/>
  <c r="S14" i="20" s="1"/>
  <c r="P14" i="20"/>
  <c r="Q14" i="20" s="1"/>
  <c r="N14" i="20"/>
  <c r="O14" i="20" s="1"/>
  <c r="AF13" i="20"/>
  <c r="AF18" i="20" s="1"/>
  <c r="AG18" i="20" s="1"/>
  <c r="AD13" i="20"/>
  <c r="AD18" i="20" s="1"/>
  <c r="AE18" i="20" s="1"/>
  <c r="AB13" i="20"/>
  <c r="AC13" i="20" s="1"/>
  <c r="Z13" i="20"/>
  <c r="Z18" i="20" s="1"/>
  <c r="AA18" i="20" s="1"/>
  <c r="X13" i="20"/>
  <c r="X18" i="20" s="1"/>
  <c r="Y18" i="20" s="1"/>
  <c r="V13" i="20"/>
  <c r="V18" i="20" s="1"/>
  <c r="W18" i="20" s="1"/>
  <c r="T13" i="20"/>
  <c r="U13" i="20" s="1"/>
  <c r="R13" i="20"/>
  <c r="R18" i="20" s="1"/>
  <c r="S18" i="20" s="1"/>
  <c r="P13" i="20"/>
  <c r="P18" i="20" s="1"/>
  <c r="Q18" i="20" s="1"/>
  <c r="N13" i="20"/>
  <c r="N18" i="20" s="1"/>
  <c r="O18" i="20" s="1"/>
  <c r="AF12" i="20"/>
  <c r="AD12" i="20"/>
  <c r="AB12" i="20"/>
  <c r="Z12" i="20"/>
  <c r="X12" i="20"/>
  <c r="V12" i="20"/>
  <c r="T12" i="20"/>
  <c r="R12" i="20"/>
  <c r="P12" i="20"/>
  <c r="AG8" i="20"/>
  <c r="AF8" i="20"/>
  <c r="AE8" i="20"/>
  <c r="AD8" i="20"/>
  <c r="AC8" i="20"/>
  <c r="AB8" i="20"/>
  <c r="AA8" i="20"/>
  <c r="Z8" i="20"/>
  <c r="Y8" i="20"/>
  <c r="X8" i="20"/>
  <c r="W8" i="20"/>
  <c r="V8" i="20"/>
  <c r="U8" i="20"/>
  <c r="T8" i="20"/>
  <c r="S8" i="20"/>
  <c r="R8" i="20"/>
  <c r="Q8" i="20"/>
  <c r="P8" i="20"/>
  <c r="O8" i="20"/>
  <c r="N8" i="20"/>
  <c r="AG7" i="20"/>
  <c r="AF7" i="20"/>
  <c r="AE7" i="20"/>
  <c r="AD7" i="20"/>
  <c r="AC7" i="20"/>
  <c r="AB7" i="20"/>
  <c r="AA7" i="20"/>
  <c r="Z7" i="20"/>
  <c r="Y7" i="20"/>
  <c r="X7" i="20"/>
  <c r="W7" i="20"/>
  <c r="V7" i="20"/>
  <c r="U7" i="20"/>
  <c r="T7" i="20"/>
  <c r="S7" i="20"/>
  <c r="R7" i="20"/>
  <c r="Q7" i="20"/>
  <c r="P7" i="20"/>
  <c r="O7" i="20"/>
  <c r="N7" i="20"/>
  <c r="AG6" i="20"/>
  <c r="AF6" i="20"/>
  <c r="AE6" i="20"/>
  <c r="AD6" i="20"/>
  <c r="AC6" i="20"/>
  <c r="AB6" i="20"/>
  <c r="AA6" i="20"/>
  <c r="Z6" i="20"/>
  <c r="Y6" i="20"/>
  <c r="X6" i="20"/>
  <c r="W6" i="20"/>
  <c r="V6" i="20"/>
  <c r="U6" i="20"/>
  <c r="T6" i="20"/>
  <c r="S6" i="20"/>
  <c r="R6" i="20"/>
  <c r="Q6" i="20"/>
  <c r="P6" i="20"/>
  <c r="O6" i="20"/>
  <c r="N6" i="20"/>
  <c r="AG5" i="20"/>
  <c r="AF5" i="20"/>
  <c r="AE5" i="20"/>
  <c r="AD5" i="20"/>
  <c r="AC5" i="20"/>
  <c r="AB5" i="20"/>
  <c r="AA5" i="20"/>
  <c r="Z5" i="20"/>
  <c r="Y5" i="20"/>
  <c r="X5" i="20"/>
  <c r="W5" i="20"/>
  <c r="V5" i="20"/>
  <c r="U5" i="20"/>
  <c r="T5" i="20"/>
  <c r="S5" i="20"/>
  <c r="R5" i="20"/>
  <c r="Q5" i="20"/>
  <c r="P5" i="20"/>
  <c r="O5" i="20"/>
  <c r="N5" i="20"/>
  <c r="AG4" i="20"/>
  <c r="AF4" i="20"/>
  <c r="AF9" i="20" s="1"/>
  <c r="AG9" i="20" s="1"/>
  <c r="AE4" i="20"/>
  <c r="AD4" i="20"/>
  <c r="AD9" i="20" s="1"/>
  <c r="AE9" i="20" s="1"/>
  <c r="AC4" i="20"/>
  <c r="AB4" i="20"/>
  <c r="AB9" i="20" s="1"/>
  <c r="AC9" i="20" s="1"/>
  <c r="AA4" i="20"/>
  <c r="Z4" i="20"/>
  <c r="Z9" i="20" s="1"/>
  <c r="AA9" i="20" s="1"/>
  <c r="Y4" i="20"/>
  <c r="X4" i="20"/>
  <c r="X9" i="20" s="1"/>
  <c r="Y9" i="20" s="1"/>
  <c r="W4" i="20"/>
  <c r="V4" i="20"/>
  <c r="V9" i="20" s="1"/>
  <c r="W9" i="20" s="1"/>
  <c r="U4" i="20"/>
  <c r="T4" i="20"/>
  <c r="T9" i="20" s="1"/>
  <c r="U9" i="20" s="1"/>
  <c r="S4" i="20"/>
  <c r="R4" i="20"/>
  <c r="R9" i="20" s="1"/>
  <c r="S9" i="20" s="1"/>
  <c r="Q4" i="20"/>
  <c r="P4" i="20"/>
  <c r="P9" i="20" s="1"/>
  <c r="Q9" i="20" s="1"/>
  <c r="O4" i="20"/>
  <c r="N4" i="20"/>
  <c r="N9" i="20" s="1"/>
  <c r="O9" i="20" s="1"/>
  <c r="AF3" i="20"/>
  <c r="AD3" i="20"/>
  <c r="AB3" i="20"/>
  <c r="Z3" i="20"/>
  <c r="X3" i="20"/>
  <c r="V3" i="20"/>
  <c r="T3" i="20"/>
  <c r="R3" i="20"/>
  <c r="P3" i="20"/>
  <c r="AF26" i="21"/>
  <c r="AG26" i="21" s="1"/>
  <c r="AD26" i="21"/>
  <c r="AE26" i="21" s="1"/>
  <c r="AB26" i="21"/>
  <c r="AC26" i="21" s="1"/>
  <c r="Z26" i="21"/>
  <c r="AA26" i="21" s="1"/>
  <c r="X26" i="21"/>
  <c r="Y26" i="21" s="1"/>
  <c r="V26" i="21"/>
  <c r="W26" i="21" s="1"/>
  <c r="T26" i="21"/>
  <c r="U26" i="21" s="1"/>
  <c r="R26" i="21"/>
  <c r="S26" i="21" s="1"/>
  <c r="P26" i="21"/>
  <c r="Q26" i="21" s="1"/>
  <c r="N26" i="21"/>
  <c r="O26" i="21" s="1"/>
  <c r="AF25" i="21"/>
  <c r="AG25" i="21" s="1"/>
  <c r="AD25" i="21"/>
  <c r="AE25" i="21" s="1"/>
  <c r="AB25" i="21"/>
  <c r="AC25" i="21" s="1"/>
  <c r="Z25" i="21"/>
  <c r="AA25" i="21" s="1"/>
  <c r="X25" i="21"/>
  <c r="Y25" i="21" s="1"/>
  <c r="V25" i="21"/>
  <c r="W25" i="21" s="1"/>
  <c r="T25" i="21"/>
  <c r="U25" i="21" s="1"/>
  <c r="R25" i="21"/>
  <c r="S25" i="21" s="1"/>
  <c r="P25" i="21"/>
  <c r="Q25" i="21" s="1"/>
  <c r="N25" i="21"/>
  <c r="O25" i="21" s="1"/>
  <c r="AF24" i="21"/>
  <c r="AG24" i="21" s="1"/>
  <c r="AD24" i="21"/>
  <c r="AE24" i="21" s="1"/>
  <c r="AB24" i="21"/>
  <c r="AC24" i="21" s="1"/>
  <c r="Z24" i="21"/>
  <c r="AA24" i="21" s="1"/>
  <c r="X24" i="21"/>
  <c r="Y24" i="21" s="1"/>
  <c r="V24" i="21"/>
  <c r="W24" i="21" s="1"/>
  <c r="T24" i="21"/>
  <c r="U24" i="21" s="1"/>
  <c r="R24" i="21"/>
  <c r="S24" i="21" s="1"/>
  <c r="P24" i="21"/>
  <c r="Q24" i="21" s="1"/>
  <c r="N24" i="21"/>
  <c r="O24" i="21" s="1"/>
  <c r="AF23" i="21"/>
  <c r="AG23" i="21" s="1"/>
  <c r="AD23" i="21"/>
  <c r="AE23" i="21" s="1"/>
  <c r="AB23" i="21"/>
  <c r="AC23" i="21" s="1"/>
  <c r="Z23" i="21"/>
  <c r="AA23" i="21" s="1"/>
  <c r="X23" i="21"/>
  <c r="Y23" i="21" s="1"/>
  <c r="V23" i="21"/>
  <c r="W23" i="21" s="1"/>
  <c r="T23" i="21"/>
  <c r="U23" i="21" s="1"/>
  <c r="R23" i="21"/>
  <c r="S23" i="21" s="1"/>
  <c r="P23" i="21"/>
  <c r="Q23" i="21" s="1"/>
  <c r="N23" i="21"/>
  <c r="O23" i="21" s="1"/>
  <c r="AF22" i="21"/>
  <c r="AG22" i="21" s="1"/>
  <c r="AD22" i="21"/>
  <c r="AD27" i="21" s="1"/>
  <c r="AE27" i="21" s="1"/>
  <c r="AB22" i="21"/>
  <c r="AC22" i="21" s="1"/>
  <c r="Z22" i="21"/>
  <c r="AA22" i="21" s="1"/>
  <c r="X22" i="21"/>
  <c r="Y22" i="21" s="1"/>
  <c r="V22" i="21"/>
  <c r="V27" i="21" s="1"/>
  <c r="W27" i="21" s="1"/>
  <c r="T22" i="21"/>
  <c r="U22" i="21" s="1"/>
  <c r="R22" i="21"/>
  <c r="S22" i="21" s="1"/>
  <c r="P22" i="21"/>
  <c r="Q22" i="21" s="1"/>
  <c r="N22" i="21"/>
  <c r="O22" i="21" s="1"/>
  <c r="AF21" i="21"/>
  <c r="AD21" i="21"/>
  <c r="AB21" i="21"/>
  <c r="Z21" i="21"/>
  <c r="X21" i="21"/>
  <c r="V21" i="21"/>
  <c r="T21" i="21"/>
  <c r="R21" i="21"/>
  <c r="P21" i="21"/>
  <c r="AF17" i="21"/>
  <c r="AG17" i="21" s="1"/>
  <c r="AD17" i="21"/>
  <c r="AE17" i="21" s="1"/>
  <c r="AC17" i="21"/>
  <c r="AB17" i="21"/>
  <c r="Z17" i="21"/>
  <c r="AA17" i="21" s="1"/>
  <c r="X17" i="21"/>
  <c r="Y17" i="21" s="1"/>
  <c r="V17" i="21"/>
  <c r="W17" i="21" s="1"/>
  <c r="U17" i="21"/>
  <c r="T17" i="21"/>
  <c r="R17" i="21"/>
  <c r="S17" i="21" s="1"/>
  <c r="P17" i="21"/>
  <c r="Q17" i="21" s="1"/>
  <c r="N17" i="21"/>
  <c r="O17" i="21" s="1"/>
  <c r="AG16" i="21"/>
  <c r="AF16" i="21"/>
  <c r="AD16" i="21"/>
  <c r="AE16" i="21" s="1"/>
  <c r="AB16" i="21"/>
  <c r="AC16" i="21" s="1"/>
  <c r="Z16" i="21"/>
  <c r="AA16" i="21" s="1"/>
  <c r="Y16" i="21"/>
  <c r="X16" i="21"/>
  <c r="V16" i="21"/>
  <c r="W16" i="21" s="1"/>
  <c r="T16" i="21"/>
  <c r="U16" i="21" s="1"/>
  <c r="R16" i="21"/>
  <c r="S16" i="21" s="1"/>
  <c r="Q16" i="21"/>
  <c r="P16" i="21"/>
  <c r="N16" i="21"/>
  <c r="O16" i="21" s="1"/>
  <c r="AF15" i="21"/>
  <c r="AG15" i="21" s="1"/>
  <c r="AD15" i="21"/>
  <c r="AE15" i="21" s="1"/>
  <c r="AC15" i="21"/>
  <c r="AB15" i="21"/>
  <c r="Z15" i="21"/>
  <c r="AA15" i="21" s="1"/>
  <c r="X15" i="21"/>
  <c r="Y15" i="21" s="1"/>
  <c r="V15" i="21"/>
  <c r="W15" i="21" s="1"/>
  <c r="U15" i="21"/>
  <c r="T15" i="21"/>
  <c r="R15" i="21"/>
  <c r="S15" i="21" s="1"/>
  <c r="P15" i="21"/>
  <c r="Q15" i="21" s="1"/>
  <c r="N15" i="21"/>
  <c r="O15" i="21" s="1"/>
  <c r="AG14" i="21"/>
  <c r="AF14" i="21"/>
  <c r="AD14" i="21"/>
  <c r="AE14" i="21" s="1"/>
  <c r="AB14" i="21"/>
  <c r="AB18" i="21" s="1"/>
  <c r="AC18" i="21" s="1"/>
  <c r="Z14" i="21"/>
  <c r="Z18" i="21" s="1"/>
  <c r="AA18" i="21" s="1"/>
  <c r="Y14" i="21"/>
  <c r="X14" i="21"/>
  <c r="V14" i="21"/>
  <c r="W14" i="21" s="1"/>
  <c r="T14" i="21"/>
  <c r="U14" i="21" s="1"/>
  <c r="R14" i="21"/>
  <c r="S14" i="21" s="1"/>
  <c r="Q14" i="21"/>
  <c r="P14" i="21"/>
  <c r="N14" i="21"/>
  <c r="O14" i="21" s="1"/>
  <c r="AF13" i="21"/>
  <c r="AF18" i="21" s="1"/>
  <c r="AG18" i="21" s="1"/>
  <c r="AD13" i="21"/>
  <c r="AD18" i="21" s="1"/>
  <c r="AE18" i="21" s="1"/>
  <c r="AC13" i="21"/>
  <c r="AB13" i="21"/>
  <c r="Z13" i="21"/>
  <c r="AA13" i="21" s="1"/>
  <c r="X13" i="21"/>
  <c r="X18" i="21" s="1"/>
  <c r="Y18" i="21" s="1"/>
  <c r="V13" i="21"/>
  <c r="V18" i="21" s="1"/>
  <c r="W18" i="21" s="1"/>
  <c r="U13" i="21"/>
  <c r="T13" i="21"/>
  <c r="R13" i="21"/>
  <c r="S13" i="21" s="1"/>
  <c r="P13" i="21"/>
  <c r="P18" i="21" s="1"/>
  <c r="Q18" i="21" s="1"/>
  <c r="N13" i="21"/>
  <c r="O13" i="21" s="1"/>
  <c r="AF12" i="21"/>
  <c r="AD12" i="21"/>
  <c r="AB12" i="21"/>
  <c r="Z12" i="21"/>
  <c r="X12" i="21"/>
  <c r="V12" i="21"/>
  <c r="T12" i="21"/>
  <c r="R12" i="21"/>
  <c r="P12" i="21"/>
  <c r="AF8" i="21"/>
  <c r="AG8" i="21" s="1"/>
  <c r="AD8" i="21"/>
  <c r="AE8" i="21" s="1"/>
  <c r="AB8" i="21"/>
  <c r="AC8" i="21" s="1"/>
  <c r="AA8" i="21"/>
  <c r="Z8" i="21"/>
  <c r="X8" i="21"/>
  <c r="Y8" i="21" s="1"/>
  <c r="V8" i="21"/>
  <c r="W8" i="21" s="1"/>
  <c r="T8" i="21"/>
  <c r="U8" i="21" s="1"/>
  <c r="S8" i="21"/>
  <c r="R8" i="21"/>
  <c r="P8" i="21"/>
  <c r="Q8" i="21" s="1"/>
  <c r="N8" i="21"/>
  <c r="O8" i="21" s="1"/>
  <c r="AF7" i="21"/>
  <c r="AG7" i="21" s="1"/>
  <c r="AE7" i="21"/>
  <c r="AD7" i="21"/>
  <c r="AB7" i="21"/>
  <c r="AC7" i="21" s="1"/>
  <c r="Z7" i="21"/>
  <c r="AA7" i="21" s="1"/>
  <c r="X7" i="21"/>
  <c r="Y7" i="21" s="1"/>
  <c r="W7" i="21"/>
  <c r="V7" i="21"/>
  <c r="T7" i="21"/>
  <c r="U7" i="21" s="1"/>
  <c r="R7" i="21"/>
  <c r="S7" i="21" s="1"/>
  <c r="P7" i="21"/>
  <c r="Q7" i="21" s="1"/>
  <c r="O7" i="21"/>
  <c r="N7" i="21"/>
  <c r="AF6" i="21"/>
  <c r="AG6" i="21" s="1"/>
  <c r="AD6" i="21"/>
  <c r="AE6" i="21" s="1"/>
  <c r="AB6" i="21"/>
  <c r="AC6" i="21" s="1"/>
  <c r="AA6" i="21"/>
  <c r="Z6" i="21"/>
  <c r="X6" i="21"/>
  <c r="Y6" i="21" s="1"/>
  <c r="V6" i="21"/>
  <c r="W6" i="21" s="1"/>
  <c r="T6" i="21"/>
  <c r="U6" i="21" s="1"/>
  <c r="S6" i="21"/>
  <c r="R6" i="21"/>
  <c r="P6" i="21"/>
  <c r="Q6" i="21" s="1"/>
  <c r="N6" i="21"/>
  <c r="O6" i="21" s="1"/>
  <c r="AF5" i="21"/>
  <c r="AG5" i="21" s="1"/>
  <c r="AE5" i="21"/>
  <c r="AD5" i="21"/>
  <c r="AB5" i="21"/>
  <c r="AC5" i="21" s="1"/>
  <c r="Z5" i="21"/>
  <c r="AA5" i="21" s="1"/>
  <c r="X5" i="21"/>
  <c r="Y5" i="21" s="1"/>
  <c r="W5" i="21"/>
  <c r="V5" i="21"/>
  <c r="T5" i="21"/>
  <c r="U5" i="21" s="1"/>
  <c r="R5" i="21"/>
  <c r="R9" i="21" s="1"/>
  <c r="S9" i="21" s="1"/>
  <c r="P5" i="21"/>
  <c r="Q5" i="21" s="1"/>
  <c r="O5" i="21"/>
  <c r="N5" i="21"/>
  <c r="AF4" i="21"/>
  <c r="AF9" i="21" s="1"/>
  <c r="AG9" i="21" s="1"/>
  <c r="AD4" i="21"/>
  <c r="AE4" i="21" s="1"/>
  <c r="AB4" i="21"/>
  <c r="AC4" i="21" s="1"/>
  <c r="AA4" i="21"/>
  <c r="Z4" i="21"/>
  <c r="X4" i="21"/>
  <c r="X9" i="21" s="1"/>
  <c r="Y9" i="21" s="1"/>
  <c r="V4" i="21"/>
  <c r="W4" i="21" s="1"/>
  <c r="T4" i="21"/>
  <c r="U4" i="21" s="1"/>
  <c r="S4" i="21"/>
  <c r="R4" i="21"/>
  <c r="P4" i="21"/>
  <c r="P9" i="21" s="1"/>
  <c r="Q9" i="21" s="1"/>
  <c r="N4" i="21"/>
  <c r="N9" i="21" s="1"/>
  <c r="O9" i="21" s="1"/>
  <c r="AF3" i="21"/>
  <c r="AD3" i="21"/>
  <c r="AB3" i="21"/>
  <c r="Z3" i="21"/>
  <c r="X3" i="21"/>
  <c r="V3" i="21"/>
  <c r="T3" i="21"/>
  <c r="R3" i="21"/>
  <c r="P3" i="21"/>
  <c r="I3" i="24"/>
  <c r="B92" i="30"/>
  <c r="B93" i="30"/>
  <c r="B94" i="30"/>
  <c r="B95" i="30"/>
  <c r="B91" i="30"/>
  <c r="A11" i="34"/>
  <c r="A12" i="34"/>
  <c r="A13" i="34"/>
  <c r="A14" i="34"/>
  <c r="A10" i="34"/>
  <c r="A8" i="36"/>
  <c r="D13" i="31"/>
  <c r="C13" i="31"/>
  <c r="B13" i="31"/>
  <c r="D12" i="31"/>
  <c r="C12" i="31"/>
  <c r="B12" i="31"/>
  <c r="D11" i="31"/>
  <c r="C11" i="31"/>
  <c r="B11" i="31"/>
  <c r="D10" i="31"/>
  <c r="C10" i="31"/>
  <c r="B10" i="31"/>
  <c r="A13" i="31"/>
  <c r="A12" i="31"/>
  <c r="A11" i="31"/>
  <c r="A9" i="31"/>
  <c r="AO3" i="9"/>
  <c r="AO12" i="9"/>
  <c r="AO21" i="9"/>
  <c r="AN3" i="9"/>
  <c r="AN12" i="9"/>
  <c r="AN21" i="9"/>
  <c r="AN21" i="19"/>
  <c r="AN12" i="19"/>
  <c r="AN3" i="19"/>
  <c r="AO3" i="19"/>
  <c r="AO12" i="19"/>
  <c r="AO21" i="19"/>
  <c r="AO21" i="20"/>
  <c r="AO12" i="20"/>
  <c r="AO3" i="20"/>
  <c r="AN3" i="20"/>
  <c r="AN12" i="20"/>
  <c r="AN21" i="20"/>
  <c r="AN21" i="21"/>
  <c r="AN12" i="21"/>
  <c r="AN3" i="21"/>
  <c r="AO3" i="21"/>
  <c r="AO12" i="21"/>
  <c r="AO21" i="21"/>
  <c r="R21" i="24"/>
  <c r="R12" i="24"/>
  <c r="R3" i="24"/>
  <c r="P21" i="24"/>
  <c r="P12" i="24"/>
  <c r="P3" i="24"/>
  <c r="T16" i="24"/>
  <c r="A62" i="10"/>
  <c r="A63" i="10"/>
  <c r="A64" i="10"/>
  <c r="A65" i="10"/>
  <c r="A61" i="10"/>
  <c r="A49" i="10"/>
  <c r="A50" i="10"/>
  <c r="A51" i="10"/>
  <c r="A52" i="10"/>
  <c r="A48" i="10"/>
  <c r="A36" i="10"/>
  <c r="A37" i="10"/>
  <c r="A38" i="10"/>
  <c r="A39" i="10"/>
  <c r="A23" i="10"/>
  <c r="A24" i="10"/>
  <c r="A25" i="10"/>
  <c r="A26" i="10"/>
  <c r="A35" i="10"/>
  <c r="A22" i="10"/>
  <c r="B11" i="37" l="1"/>
  <c r="Z27" i="9"/>
  <c r="AA27" i="9" s="1"/>
  <c r="Q4" i="9"/>
  <c r="Y4" i="9"/>
  <c r="AG4" i="9"/>
  <c r="U5" i="9"/>
  <c r="AC5" i="9"/>
  <c r="T18" i="9"/>
  <c r="U18" i="9" s="1"/>
  <c r="AB18" i="9"/>
  <c r="AC18" i="9" s="1"/>
  <c r="O22" i="9"/>
  <c r="W22" i="9"/>
  <c r="AE22" i="9"/>
  <c r="S23" i="9"/>
  <c r="N9" i="9"/>
  <c r="O9" i="9" s="1"/>
  <c r="V9" i="9"/>
  <c r="W9" i="9" s="1"/>
  <c r="AD9" i="9"/>
  <c r="AE9" i="9" s="1"/>
  <c r="Q13" i="9"/>
  <c r="Y13" i="9"/>
  <c r="AG13" i="9"/>
  <c r="T27" i="9"/>
  <c r="U27" i="9" s="1"/>
  <c r="AB27" i="9"/>
  <c r="AC27" i="9" s="1"/>
  <c r="N18" i="9"/>
  <c r="O18" i="9" s="1"/>
  <c r="S13" i="9"/>
  <c r="AA13" i="9"/>
  <c r="W14" i="9"/>
  <c r="AE14" i="9"/>
  <c r="AB9" i="19"/>
  <c r="AC9" i="19" s="1"/>
  <c r="Z27" i="19"/>
  <c r="AA27" i="19" s="1"/>
  <c r="U5" i="19"/>
  <c r="AB18" i="19"/>
  <c r="AC18" i="19" s="1"/>
  <c r="W22" i="19"/>
  <c r="N9" i="19"/>
  <c r="O9" i="19" s="1"/>
  <c r="Q13" i="19"/>
  <c r="U14" i="19"/>
  <c r="S4" i="19"/>
  <c r="AE5" i="19"/>
  <c r="U23" i="19"/>
  <c r="P9" i="19"/>
  <c r="Q9" i="19" s="1"/>
  <c r="X9" i="19"/>
  <c r="Y9" i="19" s="1"/>
  <c r="AF9" i="19"/>
  <c r="AG9" i="19" s="1"/>
  <c r="S13" i="19"/>
  <c r="AA13" i="19"/>
  <c r="O14" i="19"/>
  <c r="W14" i="19"/>
  <c r="AE14" i="19"/>
  <c r="N27" i="19"/>
  <c r="O27" i="19" s="1"/>
  <c r="AD27" i="19"/>
  <c r="AE27" i="19" s="1"/>
  <c r="V9" i="19"/>
  <c r="W9" i="19" s="1"/>
  <c r="Y13" i="19"/>
  <c r="Q22" i="19"/>
  <c r="AF18" i="19"/>
  <c r="AG18" i="19" s="1"/>
  <c r="AB27" i="19"/>
  <c r="AC27" i="19" s="1"/>
  <c r="AA4" i="19"/>
  <c r="AG22" i="19"/>
  <c r="X27" i="19"/>
  <c r="Y27" i="19" s="1"/>
  <c r="R27" i="19"/>
  <c r="S27" i="19" s="1"/>
  <c r="O13" i="20"/>
  <c r="W13" i="20"/>
  <c r="AE13" i="20"/>
  <c r="R27" i="20"/>
  <c r="S27" i="20" s="1"/>
  <c r="Z27" i="20"/>
  <c r="AA27" i="20" s="1"/>
  <c r="T18" i="20"/>
  <c r="U18" i="20" s="1"/>
  <c r="AB18" i="20"/>
  <c r="AC18" i="20" s="1"/>
  <c r="O22" i="20"/>
  <c r="W22" i="20"/>
  <c r="AE22" i="20"/>
  <c r="Q13" i="20"/>
  <c r="Y13" i="20"/>
  <c r="AG13" i="20"/>
  <c r="T27" i="20"/>
  <c r="U27" i="20" s="1"/>
  <c r="AB27" i="20"/>
  <c r="AC27" i="20" s="1"/>
  <c r="Q22" i="20"/>
  <c r="Y22" i="20"/>
  <c r="AG22" i="20"/>
  <c r="S13" i="20"/>
  <c r="AA13" i="20"/>
  <c r="AF27" i="21"/>
  <c r="AG27" i="21" s="1"/>
  <c r="O4" i="21"/>
  <c r="S5" i="21"/>
  <c r="AE13" i="21"/>
  <c r="Y4" i="21"/>
  <c r="T18" i="21"/>
  <c r="U18" i="21" s="1"/>
  <c r="W22" i="21"/>
  <c r="V9" i="21"/>
  <c r="W9" i="21" s="1"/>
  <c r="AD9" i="21"/>
  <c r="AE9" i="21" s="1"/>
  <c r="Q13" i="21"/>
  <c r="Y13" i="21"/>
  <c r="AG13" i="21"/>
  <c r="AC14" i="21"/>
  <c r="T27" i="21"/>
  <c r="U27" i="21" s="1"/>
  <c r="AB27" i="21"/>
  <c r="AC27" i="21" s="1"/>
  <c r="Z9" i="21"/>
  <c r="AA9" i="21" s="1"/>
  <c r="X27" i="21"/>
  <c r="Y27" i="21" s="1"/>
  <c r="R18" i="21"/>
  <c r="S18" i="21" s="1"/>
  <c r="T9" i="21"/>
  <c r="U9" i="21" s="1"/>
  <c r="W13" i="21"/>
  <c r="R27" i="21"/>
  <c r="S27" i="21" s="1"/>
  <c r="AG4" i="21"/>
  <c r="N18" i="21"/>
  <c r="O18" i="21" s="1"/>
  <c r="AB9" i="21"/>
  <c r="AC9" i="21" s="1"/>
  <c r="AA14" i="21"/>
  <c r="Z27" i="21"/>
  <c r="AA27" i="21" s="1"/>
  <c r="Q4" i="21"/>
  <c r="AE22" i="21"/>
  <c r="N27" i="21"/>
  <c r="O27" i="21" s="1"/>
  <c r="P27" i="21"/>
  <c r="Q27" i="21" s="1"/>
  <c r="E95" i="30"/>
  <c r="E94" i="30"/>
  <c r="E93" i="30"/>
  <c r="E92" i="30"/>
  <c r="E91" i="30"/>
  <c r="D95" i="30"/>
  <c r="D94" i="30"/>
  <c r="D93" i="30"/>
  <c r="D92" i="30"/>
  <c r="D91" i="30"/>
  <c r="C95" i="30"/>
  <c r="C94" i="30"/>
  <c r="C93" i="30"/>
  <c r="C92" i="30"/>
  <c r="C91" i="30"/>
  <c r="H64" i="30"/>
  <c r="G64" i="30"/>
  <c r="F64" i="30"/>
  <c r="E64" i="30"/>
  <c r="D64" i="30"/>
  <c r="C64" i="30"/>
  <c r="H63" i="30"/>
  <c r="G63" i="30"/>
  <c r="F63" i="30"/>
  <c r="E63" i="30"/>
  <c r="D63" i="30"/>
  <c r="C63" i="30"/>
  <c r="H62" i="30"/>
  <c r="G62" i="30"/>
  <c r="F62" i="30"/>
  <c r="E62" i="30"/>
  <c r="D62" i="30"/>
  <c r="C62" i="30"/>
  <c r="H61" i="30"/>
  <c r="G61" i="30"/>
  <c r="F61" i="30"/>
  <c r="E61" i="30"/>
  <c r="D61" i="30"/>
  <c r="C61" i="30"/>
  <c r="H60" i="30"/>
  <c r="G60" i="30"/>
  <c r="F60" i="30"/>
  <c r="E60" i="30"/>
  <c r="D60" i="30"/>
  <c r="C60" i="30"/>
  <c r="A12" i="36" l="1"/>
  <c r="A11" i="36"/>
  <c r="A10" i="36"/>
  <c r="A9" i="36"/>
  <c r="T60" i="10"/>
  <c r="R60" i="10"/>
  <c r="P60" i="10"/>
  <c r="N60" i="10"/>
  <c r="L60" i="10"/>
  <c r="J60" i="10"/>
  <c r="H60" i="10"/>
  <c r="T47" i="10"/>
  <c r="R47" i="10"/>
  <c r="P47" i="10"/>
  <c r="N47" i="10"/>
  <c r="L47" i="10"/>
  <c r="J47" i="10"/>
  <c r="H47" i="10"/>
  <c r="T34" i="10"/>
  <c r="R34" i="10"/>
  <c r="P34" i="10"/>
  <c r="N34" i="10"/>
  <c r="L34" i="10"/>
  <c r="J34" i="10"/>
  <c r="H34" i="10"/>
  <c r="T21" i="10"/>
  <c r="R21" i="10"/>
  <c r="P21" i="10"/>
  <c r="N21" i="10"/>
  <c r="L21" i="10"/>
  <c r="J21" i="10"/>
  <c r="H21" i="10"/>
  <c r="F36" i="30"/>
  <c r="D36" i="30"/>
  <c r="B36" i="30"/>
  <c r="F35" i="30"/>
  <c r="D35" i="30"/>
  <c r="B35" i="30"/>
  <c r="F34" i="30"/>
  <c r="D34" i="30"/>
  <c r="B34" i="30"/>
  <c r="F33" i="30"/>
  <c r="D33" i="30"/>
  <c r="B33" i="30"/>
  <c r="A1" i="9"/>
  <c r="A1" i="19"/>
  <c r="A1" i="20"/>
  <c r="A1" i="21"/>
  <c r="A1" i="24"/>
  <c r="A36" i="30"/>
  <c r="A35" i="30"/>
  <c r="A34" i="30"/>
  <c r="A33" i="30"/>
  <c r="A32" i="30"/>
  <c r="R4" i="24"/>
  <c r="A28" i="35"/>
  <c r="A29" i="35"/>
  <c r="A30" i="35"/>
  <c r="A31" i="35"/>
  <c r="A27" i="35"/>
  <c r="R6" i="24"/>
  <c r="S6" i="24" s="1"/>
  <c r="N13" i="24"/>
  <c r="N5" i="24"/>
  <c r="O5" i="24" s="1"/>
  <c r="N6" i="24"/>
  <c r="N7" i="24"/>
  <c r="O7" i="24" s="1"/>
  <c r="N8" i="24"/>
  <c r="N4" i="24"/>
  <c r="O4" i="24" s="1"/>
  <c r="T66" i="10"/>
  <c r="R66" i="10"/>
  <c r="P66" i="10"/>
  <c r="N66" i="10"/>
  <c r="L66" i="10"/>
  <c r="J66" i="10"/>
  <c r="H66" i="10"/>
  <c r="F66" i="10"/>
  <c r="D66" i="10"/>
  <c r="B66" i="10"/>
  <c r="T53" i="10"/>
  <c r="R53" i="10"/>
  <c r="P53" i="10"/>
  <c r="N53" i="10"/>
  <c r="L53" i="10"/>
  <c r="J53" i="10"/>
  <c r="H53" i="10"/>
  <c r="F53" i="10"/>
  <c r="D53" i="10"/>
  <c r="B53" i="10"/>
  <c r="T40" i="10"/>
  <c r="R40" i="10"/>
  <c r="P40" i="10"/>
  <c r="N40" i="10"/>
  <c r="L40" i="10"/>
  <c r="J40" i="10"/>
  <c r="H40" i="10"/>
  <c r="F40" i="10"/>
  <c r="D40" i="10"/>
  <c r="B40" i="10"/>
  <c r="T27" i="10"/>
  <c r="R27" i="10"/>
  <c r="P27" i="10"/>
  <c r="N27" i="10"/>
  <c r="L27" i="10"/>
  <c r="J27" i="10"/>
  <c r="H27" i="10"/>
  <c r="F27" i="10"/>
  <c r="D27" i="10"/>
  <c r="B27" i="10"/>
  <c r="N9" i="24" l="1"/>
  <c r="O9" i="24" s="1"/>
  <c r="AI27" i="9"/>
  <c r="L27" i="9"/>
  <c r="K27" i="9"/>
  <c r="J27" i="9"/>
  <c r="I27" i="9"/>
  <c r="H27" i="9"/>
  <c r="G27" i="9"/>
  <c r="F27" i="9"/>
  <c r="E27" i="9"/>
  <c r="D27" i="9"/>
  <c r="C27" i="9"/>
  <c r="AL26" i="9"/>
  <c r="AV26" i="9"/>
  <c r="AU26" i="9"/>
  <c r="AT26" i="9"/>
  <c r="AS26" i="9"/>
  <c r="AR26" i="9"/>
  <c r="AQ26" i="9"/>
  <c r="AP26" i="9"/>
  <c r="AO26" i="9"/>
  <c r="AN26" i="9"/>
  <c r="AM26" i="9"/>
  <c r="B26" i="9"/>
  <c r="AL25" i="9"/>
  <c r="AV25" i="9"/>
  <c r="AU25" i="9"/>
  <c r="AT25" i="9"/>
  <c r="AS25" i="9"/>
  <c r="AR25" i="9"/>
  <c r="AQ25" i="9"/>
  <c r="AP25" i="9"/>
  <c r="AO25" i="9"/>
  <c r="AN25" i="9"/>
  <c r="AM25" i="9"/>
  <c r="B25" i="9"/>
  <c r="AL24" i="9"/>
  <c r="AV24" i="9"/>
  <c r="AU24" i="9"/>
  <c r="AT24" i="9"/>
  <c r="AS24" i="9"/>
  <c r="AR24" i="9"/>
  <c r="AQ24" i="9"/>
  <c r="AP24" i="9"/>
  <c r="AO24" i="9"/>
  <c r="AN24" i="9"/>
  <c r="AM24" i="9"/>
  <c r="B24" i="9"/>
  <c r="AL23" i="9"/>
  <c r="AV23" i="9"/>
  <c r="AU23" i="9"/>
  <c r="AT23" i="9"/>
  <c r="AS23" i="9"/>
  <c r="AR23" i="9"/>
  <c r="AQ23" i="9"/>
  <c r="AP23" i="9"/>
  <c r="AO23" i="9"/>
  <c r="AN23" i="9"/>
  <c r="AM23" i="9"/>
  <c r="B23" i="9"/>
  <c r="AL22" i="9"/>
  <c r="B22" i="9"/>
  <c r="AV21" i="9"/>
  <c r="AU21" i="9"/>
  <c r="AT21" i="9"/>
  <c r="AS21" i="9"/>
  <c r="AR21" i="9"/>
  <c r="AQ21" i="9"/>
  <c r="AP21" i="9"/>
  <c r="L21" i="9"/>
  <c r="K21" i="9"/>
  <c r="J21" i="9"/>
  <c r="I21" i="9"/>
  <c r="H21" i="9"/>
  <c r="G21" i="9"/>
  <c r="F21" i="9"/>
  <c r="AI18" i="9"/>
  <c r="L18" i="9"/>
  <c r="K18" i="9"/>
  <c r="J18" i="9"/>
  <c r="I18" i="9"/>
  <c r="H18" i="9"/>
  <c r="G18" i="9"/>
  <c r="F18" i="9"/>
  <c r="E18" i="9"/>
  <c r="D18" i="9"/>
  <c r="C18" i="9"/>
  <c r="AL17" i="9"/>
  <c r="AV17" i="9"/>
  <c r="AU17" i="9"/>
  <c r="AT17" i="9"/>
  <c r="AS17" i="9"/>
  <c r="AR17" i="9"/>
  <c r="AQ17" i="9"/>
  <c r="AP17" i="9"/>
  <c r="AO17" i="9"/>
  <c r="AN17" i="9"/>
  <c r="AM17" i="9"/>
  <c r="B17" i="9"/>
  <c r="AL16" i="9"/>
  <c r="AV16" i="9"/>
  <c r="AU16" i="9"/>
  <c r="AT16" i="9"/>
  <c r="AS16" i="9"/>
  <c r="AR16" i="9"/>
  <c r="AQ16" i="9"/>
  <c r="AP16" i="9"/>
  <c r="AO16" i="9"/>
  <c r="AN16" i="9"/>
  <c r="AM16" i="9"/>
  <c r="B16" i="9"/>
  <c r="AL15" i="9"/>
  <c r="AV15" i="9"/>
  <c r="AU15" i="9"/>
  <c r="AT15" i="9"/>
  <c r="AS15" i="9"/>
  <c r="AR15" i="9"/>
  <c r="AQ15" i="9"/>
  <c r="AP15" i="9"/>
  <c r="AO15" i="9"/>
  <c r="AN15" i="9"/>
  <c r="AM15" i="9"/>
  <c r="B15" i="9"/>
  <c r="AL14" i="9"/>
  <c r="AV14" i="9"/>
  <c r="AU14" i="9"/>
  <c r="AT14" i="9"/>
  <c r="AS14" i="9"/>
  <c r="AR14" i="9"/>
  <c r="AQ14" i="9"/>
  <c r="AP14" i="9"/>
  <c r="AO14" i="9"/>
  <c r="AN14" i="9"/>
  <c r="AM14" i="9"/>
  <c r="B14" i="9"/>
  <c r="AL13" i="9"/>
  <c r="B13" i="9"/>
  <c r="AV12" i="9"/>
  <c r="AU12" i="9"/>
  <c r="AT12" i="9"/>
  <c r="AS12" i="9"/>
  <c r="AR12" i="9"/>
  <c r="AQ12" i="9"/>
  <c r="AP12" i="9"/>
  <c r="L12" i="9"/>
  <c r="K12" i="9"/>
  <c r="J12" i="9"/>
  <c r="I12" i="9"/>
  <c r="H12" i="9"/>
  <c r="F12" i="9"/>
  <c r="AI9" i="9"/>
  <c r="L9" i="9"/>
  <c r="K9" i="9"/>
  <c r="J9" i="9"/>
  <c r="I9" i="9"/>
  <c r="H9" i="9"/>
  <c r="G9" i="9"/>
  <c r="F9" i="9"/>
  <c r="E9" i="9"/>
  <c r="D9" i="9"/>
  <c r="C9" i="9"/>
  <c r="AL8" i="9"/>
  <c r="AV8" i="9"/>
  <c r="AU8" i="9"/>
  <c r="AT8" i="9"/>
  <c r="AS8" i="9"/>
  <c r="AR8" i="9"/>
  <c r="AQ8" i="9"/>
  <c r="AP8" i="9"/>
  <c r="AO8" i="9"/>
  <c r="C14" i="34" s="1"/>
  <c r="AN8" i="9"/>
  <c r="B14" i="34" s="1"/>
  <c r="AM8" i="9"/>
  <c r="B8" i="9"/>
  <c r="AL7" i="9"/>
  <c r="AV7" i="9"/>
  <c r="AU7" i="9"/>
  <c r="AT7" i="9"/>
  <c r="AS7" i="9"/>
  <c r="AR7" i="9"/>
  <c r="AQ7" i="9"/>
  <c r="AP7" i="9"/>
  <c r="AO7" i="9"/>
  <c r="C13" i="34" s="1"/>
  <c r="AN7" i="9"/>
  <c r="B13" i="34" s="1"/>
  <c r="AM7" i="9"/>
  <c r="B7" i="9"/>
  <c r="AL6" i="9"/>
  <c r="AV6" i="9"/>
  <c r="AU6" i="9"/>
  <c r="AT6" i="9"/>
  <c r="AS6" i="9"/>
  <c r="AR6" i="9"/>
  <c r="AQ6" i="9"/>
  <c r="AP6" i="9"/>
  <c r="AO6" i="9"/>
  <c r="C12" i="34" s="1"/>
  <c r="AN6" i="9"/>
  <c r="B12" i="34" s="1"/>
  <c r="AM6" i="9"/>
  <c r="B6" i="9"/>
  <c r="AL5" i="9"/>
  <c r="AV5" i="9"/>
  <c r="AU5" i="9"/>
  <c r="AT5" i="9"/>
  <c r="AS5" i="9"/>
  <c r="AR5" i="9"/>
  <c r="AQ5" i="9"/>
  <c r="AP5" i="9"/>
  <c r="AO5" i="9"/>
  <c r="C11" i="34" s="1"/>
  <c r="AN5" i="9"/>
  <c r="B11" i="34" s="1"/>
  <c r="AM5" i="9"/>
  <c r="B5" i="9"/>
  <c r="AL4" i="9"/>
  <c r="B4" i="9"/>
  <c r="AV3" i="9"/>
  <c r="AU3" i="9"/>
  <c r="AT3" i="9"/>
  <c r="AS3" i="9"/>
  <c r="AR3" i="9"/>
  <c r="AQ3" i="9"/>
  <c r="AP3" i="9"/>
  <c r="L3" i="9"/>
  <c r="K3" i="9"/>
  <c r="J3" i="9"/>
  <c r="I3" i="9"/>
  <c r="H3" i="9"/>
  <c r="G3" i="9"/>
  <c r="F3" i="9"/>
  <c r="AI27" i="19"/>
  <c r="L27" i="19"/>
  <c r="K27" i="19"/>
  <c r="J27" i="19"/>
  <c r="I27" i="19"/>
  <c r="H27" i="19"/>
  <c r="G27" i="19"/>
  <c r="F27" i="19"/>
  <c r="E27" i="19"/>
  <c r="D27" i="19"/>
  <c r="C27" i="19"/>
  <c r="AL26" i="19"/>
  <c r="AV26" i="19"/>
  <c r="AU26" i="19"/>
  <c r="AT26" i="19"/>
  <c r="AS26" i="19"/>
  <c r="AR26" i="19"/>
  <c r="AQ26" i="19"/>
  <c r="AP26" i="19"/>
  <c r="AO26" i="19"/>
  <c r="AN26" i="19"/>
  <c r="AM26" i="19"/>
  <c r="B26" i="19"/>
  <c r="AL25" i="19"/>
  <c r="AV25" i="19"/>
  <c r="AU25" i="19"/>
  <c r="AT25" i="19"/>
  <c r="AS25" i="19"/>
  <c r="AR25" i="19"/>
  <c r="AQ25" i="19"/>
  <c r="AP25" i="19"/>
  <c r="AO25" i="19"/>
  <c r="AN25" i="19"/>
  <c r="AM25" i="19"/>
  <c r="B25" i="19"/>
  <c r="AL24" i="19"/>
  <c r="AV24" i="19"/>
  <c r="AU24" i="19"/>
  <c r="AT24" i="19"/>
  <c r="AS24" i="19"/>
  <c r="AR24" i="19"/>
  <c r="AQ24" i="19"/>
  <c r="AP24" i="19"/>
  <c r="AO24" i="19"/>
  <c r="AN24" i="19"/>
  <c r="AM24" i="19"/>
  <c r="B24" i="19"/>
  <c r="AL23" i="19"/>
  <c r="AV23" i="19"/>
  <c r="AU23" i="19"/>
  <c r="AT23" i="19"/>
  <c r="AS23" i="19"/>
  <c r="AR23" i="19"/>
  <c r="AQ23" i="19"/>
  <c r="AP23" i="19"/>
  <c r="AO23" i="19"/>
  <c r="AN23" i="19"/>
  <c r="AM23" i="19"/>
  <c r="B23" i="19"/>
  <c r="AL22" i="19"/>
  <c r="B22" i="19"/>
  <c r="AV21" i="19"/>
  <c r="AU21" i="19"/>
  <c r="AT21" i="19"/>
  <c r="AS21" i="19"/>
  <c r="AR21" i="19"/>
  <c r="AQ21" i="19"/>
  <c r="AP21" i="19"/>
  <c r="L21" i="19"/>
  <c r="K21" i="19"/>
  <c r="J21" i="19"/>
  <c r="I21" i="19"/>
  <c r="H21" i="19"/>
  <c r="G21" i="19"/>
  <c r="F21" i="19"/>
  <c r="AI18" i="19"/>
  <c r="L18" i="19"/>
  <c r="K18" i="19"/>
  <c r="J18" i="19"/>
  <c r="I18" i="19"/>
  <c r="H18" i="19"/>
  <c r="G18" i="19"/>
  <c r="F18" i="19"/>
  <c r="E18" i="19"/>
  <c r="D18" i="19"/>
  <c r="C18" i="19"/>
  <c r="AL17" i="19"/>
  <c r="AV17" i="19"/>
  <c r="AU17" i="19"/>
  <c r="AT17" i="19"/>
  <c r="AS17" i="19"/>
  <c r="AR17" i="19"/>
  <c r="AQ17" i="19"/>
  <c r="AP17" i="19"/>
  <c r="AO17" i="19"/>
  <c r="AN17" i="19"/>
  <c r="AM17" i="19"/>
  <c r="B17" i="19"/>
  <c r="AL16" i="19"/>
  <c r="AV16" i="19"/>
  <c r="AU16" i="19"/>
  <c r="AT16" i="19"/>
  <c r="AS16" i="19"/>
  <c r="AR16" i="19"/>
  <c r="AQ16" i="19"/>
  <c r="AP16" i="19"/>
  <c r="AO16" i="19"/>
  <c r="AN16" i="19"/>
  <c r="AM16" i="19"/>
  <c r="B16" i="19"/>
  <c r="AL15" i="19"/>
  <c r="AV15" i="19"/>
  <c r="AU15" i="19"/>
  <c r="AT15" i="19"/>
  <c r="AS15" i="19"/>
  <c r="AR15" i="19"/>
  <c r="AQ15" i="19"/>
  <c r="AP15" i="19"/>
  <c r="AO15" i="19"/>
  <c r="AN15" i="19"/>
  <c r="AM15" i="19"/>
  <c r="B15" i="19"/>
  <c r="AL14" i="19"/>
  <c r="AV14" i="19"/>
  <c r="AU14" i="19"/>
  <c r="AT14" i="19"/>
  <c r="AS14" i="19"/>
  <c r="AR14" i="19"/>
  <c r="AQ14" i="19"/>
  <c r="AP14" i="19"/>
  <c r="AO14" i="19"/>
  <c r="AN14" i="19"/>
  <c r="AM14" i="19"/>
  <c r="B14" i="19"/>
  <c r="AL13" i="19"/>
  <c r="B13" i="19"/>
  <c r="AV12" i="19"/>
  <c r="AU12" i="19"/>
  <c r="AT12" i="19"/>
  <c r="AS12" i="19"/>
  <c r="AR12" i="19"/>
  <c r="AQ12" i="19"/>
  <c r="AP12" i="19"/>
  <c r="L12" i="19"/>
  <c r="K12" i="19"/>
  <c r="J12" i="19"/>
  <c r="I12" i="19"/>
  <c r="H12" i="19"/>
  <c r="G12" i="19"/>
  <c r="F12" i="19"/>
  <c r="AI9" i="19"/>
  <c r="L9" i="19"/>
  <c r="K9" i="19"/>
  <c r="J9" i="19"/>
  <c r="I9" i="19"/>
  <c r="H9" i="19"/>
  <c r="G9" i="19"/>
  <c r="F9" i="19"/>
  <c r="E9" i="19"/>
  <c r="D9" i="19"/>
  <c r="C9" i="19"/>
  <c r="AL8" i="19"/>
  <c r="AV8" i="19"/>
  <c r="AU8" i="19"/>
  <c r="AT8" i="19"/>
  <c r="AS8" i="19"/>
  <c r="AR8" i="19"/>
  <c r="AQ8" i="19"/>
  <c r="AP8" i="19"/>
  <c r="AO8" i="19"/>
  <c r="AN8" i="19"/>
  <c r="AM8" i="19"/>
  <c r="B8" i="19"/>
  <c r="AL7" i="19"/>
  <c r="AV7" i="19"/>
  <c r="AU7" i="19"/>
  <c r="AT7" i="19"/>
  <c r="AS7" i="19"/>
  <c r="AR7" i="19"/>
  <c r="AQ7" i="19"/>
  <c r="AP7" i="19"/>
  <c r="AO7" i="19"/>
  <c r="AN7" i="19"/>
  <c r="AM7" i="19"/>
  <c r="B7" i="19"/>
  <c r="AL6" i="19"/>
  <c r="AV6" i="19"/>
  <c r="AU6" i="19"/>
  <c r="AT6" i="19"/>
  <c r="AS6" i="19"/>
  <c r="AR6" i="19"/>
  <c r="AQ6" i="19"/>
  <c r="AP6" i="19"/>
  <c r="AO6" i="19"/>
  <c r="AN6" i="19"/>
  <c r="AM6" i="19"/>
  <c r="B6" i="19"/>
  <c r="AL5" i="19"/>
  <c r="AV5" i="19"/>
  <c r="AU5" i="19"/>
  <c r="AT5" i="19"/>
  <c r="AS5" i="19"/>
  <c r="AR5" i="19"/>
  <c r="AQ5" i="19"/>
  <c r="AP5" i="19"/>
  <c r="AO5" i="19"/>
  <c r="AN5" i="19"/>
  <c r="AM5" i="19"/>
  <c r="B5" i="19"/>
  <c r="AL4" i="19"/>
  <c r="B4" i="19"/>
  <c r="AV3" i="19"/>
  <c r="AU3" i="19"/>
  <c r="AT3" i="19"/>
  <c r="AS3" i="19"/>
  <c r="AR3" i="19"/>
  <c r="AQ3" i="19"/>
  <c r="AP3" i="19"/>
  <c r="L3" i="19"/>
  <c r="K3" i="19"/>
  <c r="J3" i="19"/>
  <c r="I3" i="19"/>
  <c r="H3" i="19"/>
  <c r="G3" i="19"/>
  <c r="F3" i="19"/>
  <c r="AI27" i="20"/>
  <c r="L27" i="20"/>
  <c r="K27" i="20"/>
  <c r="J27" i="20"/>
  <c r="I27" i="20"/>
  <c r="H27" i="20"/>
  <c r="G27" i="20"/>
  <c r="F27" i="20"/>
  <c r="E27" i="20"/>
  <c r="D27" i="20"/>
  <c r="C27" i="20"/>
  <c r="AL26" i="20"/>
  <c r="AV26" i="20"/>
  <c r="AU26" i="20"/>
  <c r="AT26" i="20"/>
  <c r="AS26" i="20"/>
  <c r="AR26" i="20"/>
  <c r="AQ26" i="20"/>
  <c r="AP26" i="20"/>
  <c r="AO26" i="20"/>
  <c r="AN26" i="20"/>
  <c r="AM26" i="20"/>
  <c r="B26" i="20"/>
  <c r="AL25" i="20"/>
  <c r="AV25" i="20"/>
  <c r="AU25" i="20"/>
  <c r="AT25" i="20"/>
  <c r="AS25" i="20"/>
  <c r="AR25" i="20"/>
  <c r="AQ25" i="20"/>
  <c r="AP25" i="20"/>
  <c r="AO25" i="20"/>
  <c r="AN25" i="20"/>
  <c r="AM25" i="20"/>
  <c r="B25" i="20"/>
  <c r="AL24" i="20"/>
  <c r="AV24" i="20"/>
  <c r="AU24" i="20"/>
  <c r="AT24" i="20"/>
  <c r="AS24" i="20"/>
  <c r="AR24" i="20"/>
  <c r="AQ24" i="20"/>
  <c r="AP24" i="20"/>
  <c r="AO24" i="20"/>
  <c r="AN24" i="20"/>
  <c r="AM24" i="20"/>
  <c r="B24" i="20"/>
  <c r="AL23" i="20"/>
  <c r="AV23" i="20"/>
  <c r="AU23" i="20"/>
  <c r="AT23" i="20"/>
  <c r="AS23" i="20"/>
  <c r="AR23" i="20"/>
  <c r="AQ23" i="20"/>
  <c r="AP23" i="20"/>
  <c r="AO23" i="20"/>
  <c r="AN23" i="20"/>
  <c r="AM23" i="20"/>
  <c r="B23" i="20"/>
  <c r="AL22" i="20"/>
  <c r="AU22" i="20"/>
  <c r="B22" i="20"/>
  <c r="AV21" i="20"/>
  <c r="AU21" i="20"/>
  <c r="AT21" i="20"/>
  <c r="AS21" i="20"/>
  <c r="AR21" i="20"/>
  <c r="AQ21" i="20"/>
  <c r="AP21" i="20"/>
  <c r="L21" i="20"/>
  <c r="K21" i="20"/>
  <c r="J21" i="20"/>
  <c r="I21" i="20"/>
  <c r="H21" i="20"/>
  <c r="G21" i="20"/>
  <c r="F21" i="20"/>
  <c r="AI18" i="20"/>
  <c r="L18" i="20"/>
  <c r="K18" i="20"/>
  <c r="J18" i="20"/>
  <c r="I18" i="20"/>
  <c r="H18" i="20"/>
  <c r="G18" i="20"/>
  <c r="F18" i="20"/>
  <c r="E18" i="20"/>
  <c r="D18" i="20"/>
  <c r="C18" i="20"/>
  <c r="AL17" i="20"/>
  <c r="AV17" i="20"/>
  <c r="AU17" i="20"/>
  <c r="AT17" i="20"/>
  <c r="AS17" i="20"/>
  <c r="AR17" i="20"/>
  <c r="AQ17" i="20"/>
  <c r="AP17" i="20"/>
  <c r="AO17" i="20"/>
  <c r="AN17" i="20"/>
  <c r="AM17" i="20"/>
  <c r="B17" i="20"/>
  <c r="AL16" i="20"/>
  <c r="AV16" i="20"/>
  <c r="AU16" i="20"/>
  <c r="AT16" i="20"/>
  <c r="AS16" i="20"/>
  <c r="AR16" i="20"/>
  <c r="AQ16" i="20"/>
  <c r="AP16" i="20"/>
  <c r="AO16" i="20"/>
  <c r="AN16" i="20"/>
  <c r="AM16" i="20"/>
  <c r="B16" i="20"/>
  <c r="AL15" i="20"/>
  <c r="AV15" i="20"/>
  <c r="AU15" i="20"/>
  <c r="AT15" i="20"/>
  <c r="AS15" i="20"/>
  <c r="AR15" i="20"/>
  <c r="AQ15" i="20"/>
  <c r="AP15" i="20"/>
  <c r="AO15" i="20"/>
  <c r="AN15" i="20"/>
  <c r="AM15" i="20"/>
  <c r="B15" i="20"/>
  <c r="AL14" i="20"/>
  <c r="AV14" i="20"/>
  <c r="AU14" i="20"/>
  <c r="AT14" i="20"/>
  <c r="AS14" i="20"/>
  <c r="AR14" i="20"/>
  <c r="AQ14" i="20"/>
  <c r="AP14" i="20"/>
  <c r="AO14" i="20"/>
  <c r="AN14" i="20"/>
  <c r="AM14" i="20"/>
  <c r="B14" i="20"/>
  <c r="AL13" i="20"/>
  <c r="AU13" i="20"/>
  <c r="AQ13" i="20"/>
  <c r="B13" i="20"/>
  <c r="AV12" i="20"/>
  <c r="AU12" i="20"/>
  <c r="AT12" i="20"/>
  <c r="AS12" i="20"/>
  <c r="AR12" i="20"/>
  <c r="AQ12" i="20"/>
  <c r="AP12" i="20"/>
  <c r="L12" i="20"/>
  <c r="K12" i="20"/>
  <c r="J12" i="20"/>
  <c r="I12" i="20"/>
  <c r="H12" i="20"/>
  <c r="G12" i="20"/>
  <c r="F12" i="20"/>
  <c r="AI9" i="20"/>
  <c r="L9" i="20"/>
  <c r="K9" i="20"/>
  <c r="J9" i="20"/>
  <c r="I9" i="20"/>
  <c r="H9" i="20"/>
  <c r="G9" i="20"/>
  <c r="F9" i="20"/>
  <c r="E9" i="20"/>
  <c r="D9" i="20"/>
  <c r="C9" i="20"/>
  <c r="AL8" i="20"/>
  <c r="AV8" i="20"/>
  <c r="AU8" i="20"/>
  <c r="AT8" i="20"/>
  <c r="AS8" i="20"/>
  <c r="AR8" i="20"/>
  <c r="AQ8" i="20"/>
  <c r="AP8" i="20"/>
  <c r="AO8" i="20"/>
  <c r="AN8" i="20"/>
  <c r="AM8" i="20"/>
  <c r="B8" i="20"/>
  <c r="AL7" i="20"/>
  <c r="AV7" i="20"/>
  <c r="AU7" i="20"/>
  <c r="AT7" i="20"/>
  <c r="AS7" i="20"/>
  <c r="AR7" i="20"/>
  <c r="AQ7" i="20"/>
  <c r="AP7" i="20"/>
  <c r="AO7" i="20"/>
  <c r="AN7" i="20"/>
  <c r="AM7" i="20"/>
  <c r="B7" i="20"/>
  <c r="AL6" i="20"/>
  <c r="AV6" i="20"/>
  <c r="AU6" i="20"/>
  <c r="AT6" i="20"/>
  <c r="AS6" i="20"/>
  <c r="AR6" i="20"/>
  <c r="AQ6" i="20"/>
  <c r="AP6" i="20"/>
  <c r="AO6" i="20"/>
  <c r="AN6" i="20"/>
  <c r="AM6" i="20"/>
  <c r="B6" i="20"/>
  <c r="AL5" i="20"/>
  <c r="AV5" i="20"/>
  <c r="AU5" i="20"/>
  <c r="AT5" i="20"/>
  <c r="AS5" i="20"/>
  <c r="AR5" i="20"/>
  <c r="AQ5" i="20"/>
  <c r="AP5" i="20"/>
  <c r="AO5" i="20"/>
  <c r="AN5" i="20"/>
  <c r="AM5" i="20"/>
  <c r="B5" i="20"/>
  <c r="AL4" i="20"/>
  <c r="AT4" i="20"/>
  <c r="B4" i="20"/>
  <c r="AV3" i="20"/>
  <c r="AU3" i="20"/>
  <c r="AT3" i="20"/>
  <c r="AS3" i="20"/>
  <c r="AR3" i="20"/>
  <c r="AQ3" i="20"/>
  <c r="AP3" i="20"/>
  <c r="L3" i="20"/>
  <c r="K3" i="20"/>
  <c r="J3" i="20"/>
  <c r="I3" i="20"/>
  <c r="H3" i="20"/>
  <c r="G3" i="20"/>
  <c r="F3" i="20"/>
  <c r="AI27" i="21"/>
  <c r="L27" i="21"/>
  <c r="K27" i="21"/>
  <c r="J27" i="21"/>
  <c r="I27" i="21"/>
  <c r="H27" i="21"/>
  <c r="G27" i="21"/>
  <c r="F27" i="21"/>
  <c r="E27" i="21"/>
  <c r="D27" i="21"/>
  <c r="C27" i="21"/>
  <c r="AL26" i="21"/>
  <c r="AV26" i="21"/>
  <c r="AU26" i="21"/>
  <c r="AT26" i="21"/>
  <c r="AS26" i="21"/>
  <c r="AR26" i="21"/>
  <c r="AQ26" i="21"/>
  <c r="AP26" i="21"/>
  <c r="AO26" i="21"/>
  <c r="AN26" i="21"/>
  <c r="AM26" i="21"/>
  <c r="B26" i="21"/>
  <c r="AL25" i="21"/>
  <c r="AV25" i="21"/>
  <c r="AU25" i="21"/>
  <c r="AT25" i="21"/>
  <c r="AS25" i="21"/>
  <c r="AR25" i="21"/>
  <c r="AQ25" i="21"/>
  <c r="AP25" i="21"/>
  <c r="AO25" i="21"/>
  <c r="AN25" i="21"/>
  <c r="AM25" i="21"/>
  <c r="B25" i="21"/>
  <c r="AL24" i="21"/>
  <c r="AV24" i="21"/>
  <c r="AU24" i="21"/>
  <c r="AT24" i="21"/>
  <c r="AS24" i="21"/>
  <c r="AR24" i="21"/>
  <c r="AQ24" i="21"/>
  <c r="AP24" i="21"/>
  <c r="AO24" i="21"/>
  <c r="AN24" i="21"/>
  <c r="AM24" i="21"/>
  <c r="B24" i="21"/>
  <c r="AL23" i="21"/>
  <c r="AV23" i="21"/>
  <c r="AU23" i="21"/>
  <c r="AT23" i="21"/>
  <c r="AS23" i="21"/>
  <c r="AR23" i="21"/>
  <c r="AQ23" i="21"/>
  <c r="AP23" i="21"/>
  <c r="AO23" i="21"/>
  <c r="AN23" i="21"/>
  <c r="AM23" i="21"/>
  <c r="B23" i="21"/>
  <c r="AL22" i="21"/>
  <c r="B22" i="21"/>
  <c r="AV21" i="21"/>
  <c r="AU21" i="21"/>
  <c r="AT21" i="21"/>
  <c r="AS21" i="21"/>
  <c r="AR21" i="21"/>
  <c r="AQ21" i="21"/>
  <c r="AP21" i="21"/>
  <c r="L21" i="21"/>
  <c r="K21" i="21"/>
  <c r="J21" i="21"/>
  <c r="I21" i="21"/>
  <c r="H21" i="21"/>
  <c r="G21" i="21"/>
  <c r="F21" i="21"/>
  <c r="AI18" i="21"/>
  <c r="L18" i="21"/>
  <c r="K18" i="21"/>
  <c r="J18" i="21"/>
  <c r="I18" i="21"/>
  <c r="H18" i="21"/>
  <c r="G18" i="21"/>
  <c r="F18" i="21"/>
  <c r="E18" i="21"/>
  <c r="D18" i="21"/>
  <c r="C18" i="21"/>
  <c r="AL17" i="21"/>
  <c r="AV17" i="21"/>
  <c r="AU17" i="21"/>
  <c r="AT17" i="21"/>
  <c r="AS17" i="21"/>
  <c r="AR17" i="21"/>
  <c r="AQ17" i="21"/>
  <c r="AP17" i="21"/>
  <c r="AO17" i="21"/>
  <c r="AN17" i="21"/>
  <c r="AM17" i="21"/>
  <c r="B17" i="21"/>
  <c r="AL16" i="21"/>
  <c r="AV16" i="21"/>
  <c r="AU16" i="21"/>
  <c r="AT16" i="21"/>
  <c r="AS16" i="21"/>
  <c r="AR16" i="21"/>
  <c r="AQ16" i="21"/>
  <c r="AP16" i="21"/>
  <c r="AO16" i="21"/>
  <c r="AN16" i="21"/>
  <c r="AM16" i="21"/>
  <c r="B16" i="21"/>
  <c r="AL15" i="21"/>
  <c r="AV15" i="21"/>
  <c r="AU15" i="21"/>
  <c r="AT15" i="21"/>
  <c r="AS15" i="21"/>
  <c r="AR15" i="21"/>
  <c r="AQ15" i="21"/>
  <c r="AP15" i="21"/>
  <c r="AO15" i="21"/>
  <c r="AN15" i="21"/>
  <c r="AM15" i="21"/>
  <c r="B15" i="21"/>
  <c r="AL14" i="21"/>
  <c r="AV14" i="21"/>
  <c r="AU14" i="21"/>
  <c r="AT14" i="21"/>
  <c r="AS14" i="21"/>
  <c r="AR14" i="21"/>
  <c r="AQ14" i="21"/>
  <c r="AP14" i="21"/>
  <c r="AO14" i="21"/>
  <c r="AN14" i="21"/>
  <c r="AM14" i="21"/>
  <c r="B14" i="21"/>
  <c r="AL13" i="21"/>
  <c r="B13" i="21"/>
  <c r="AV12" i="21"/>
  <c r="AU12" i="21"/>
  <c r="AT12" i="21"/>
  <c r="AS12" i="21"/>
  <c r="AR12" i="21"/>
  <c r="AQ12" i="21"/>
  <c r="AP12" i="21"/>
  <c r="L12" i="21"/>
  <c r="K12" i="21"/>
  <c r="J12" i="21"/>
  <c r="I12" i="21"/>
  <c r="H12" i="21"/>
  <c r="G12" i="21"/>
  <c r="F12" i="21"/>
  <c r="AI9" i="21"/>
  <c r="L9" i="21"/>
  <c r="K9" i="21"/>
  <c r="J9" i="21"/>
  <c r="I9" i="21"/>
  <c r="H9" i="21"/>
  <c r="G9" i="21"/>
  <c r="F9" i="21"/>
  <c r="E9" i="21"/>
  <c r="D9" i="21"/>
  <c r="C9" i="21"/>
  <c r="AL8" i="21"/>
  <c r="AV8" i="21"/>
  <c r="AU8" i="21"/>
  <c r="AT8" i="21"/>
  <c r="AS8" i="21"/>
  <c r="AR8" i="21"/>
  <c r="AQ8" i="21"/>
  <c r="AP8" i="21"/>
  <c r="AO8" i="21"/>
  <c r="AN8" i="21"/>
  <c r="AM8" i="21"/>
  <c r="B8" i="21"/>
  <c r="AL7" i="21"/>
  <c r="AV7" i="21"/>
  <c r="AU7" i="21"/>
  <c r="AT7" i="21"/>
  <c r="AS7" i="21"/>
  <c r="AR7" i="21"/>
  <c r="AQ7" i="21"/>
  <c r="AP7" i="21"/>
  <c r="AO7" i="21"/>
  <c r="AN7" i="21"/>
  <c r="AM7" i="21"/>
  <c r="B7" i="21"/>
  <c r="AL6" i="21"/>
  <c r="AV6" i="21"/>
  <c r="AU6" i="21"/>
  <c r="AT6" i="21"/>
  <c r="AS6" i="21"/>
  <c r="AR6" i="21"/>
  <c r="AQ6" i="21"/>
  <c r="AP6" i="21"/>
  <c r="AO6" i="21"/>
  <c r="AN6" i="21"/>
  <c r="AM6" i="21"/>
  <c r="B6" i="21"/>
  <c r="AL5" i="21"/>
  <c r="AV5" i="21"/>
  <c r="AU5" i="21"/>
  <c r="AT5" i="21"/>
  <c r="AS5" i="21"/>
  <c r="AR5" i="21"/>
  <c r="AQ5" i="21"/>
  <c r="AP5" i="21"/>
  <c r="AO5" i="21"/>
  <c r="AN5" i="21"/>
  <c r="AM5" i="21"/>
  <c r="B5" i="21"/>
  <c r="AL4" i="21"/>
  <c r="AU4" i="21"/>
  <c r="B4" i="21"/>
  <c r="AV3" i="21"/>
  <c r="AU3" i="21"/>
  <c r="AT3" i="21"/>
  <c r="AS3" i="21"/>
  <c r="AR3" i="21"/>
  <c r="AQ3" i="21"/>
  <c r="AP3" i="21"/>
  <c r="L3" i="21"/>
  <c r="K3" i="21"/>
  <c r="J3" i="21"/>
  <c r="I3" i="21"/>
  <c r="H3" i="21"/>
  <c r="G3" i="21"/>
  <c r="F3" i="21"/>
  <c r="AQ13" i="9" l="1"/>
  <c r="AQ18" i="9" s="1"/>
  <c r="AU18" i="20"/>
  <c r="AQ22" i="21"/>
  <c r="AQ27" i="21" s="1"/>
  <c r="AQ18" i="20"/>
  <c r="AO13" i="20"/>
  <c r="AO18" i="20" s="1"/>
  <c r="AS13" i="20"/>
  <c r="AS18" i="20" s="1"/>
  <c r="AO22" i="21"/>
  <c r="AO27" i="21" s="1"/>
  <c r="AS22" i="21"/>
  <c r="AS27" i="21" s="1"/>
  <c r="AM4" i="20"/>
  <c r="AM9" i="20" s="1"/>
  <c r="B10" i="36" s="1"/>
  <c r="AQ4" i="20"/>
  <c r="AQ9" i="20" s="1"/>
  <c r="AU4" i="20"/>
  <c r="AU9" i="20" s="1"/>
  <c r="AP4" i="9"/>
  <c r="AP9" i="9" s="1"/>
  <c r="AT4" i="9"/>
  <c r="AT9" i="9" s="1"/>
  <c r="AM13" i="9"/>
  <c r="AM18" i="9" s="1"/>
  <c r="C12" i="36" s="1"/>
  <c r="AU13" i="9"/>
  <c r="AU18" i="9" s="1"/>
  <c r="AO13" i="9"/>
  <c r="AO18" i="9" s="1"/>
  <c r="AS13" i="9"/>
  <c r="AS18" i="9" s="1"/>
  <c r="AN4" i="9"/>
  <c r="AR4" i="9"/>
  <c r="AR9" i="9" s="1"/>
  <c r="AV4" i="9"/>
  <c r="AV9" i="9" s="1"/>
  <c r="AT22" i="9"/>
  <c r="AT27" i="9" s="1"/>
  <c r="AR22" i="9"/>
  <c r="AR27" i="9" s="1"/>
  <c r="AP22" i="9"/>
  <c r="AP27" i="9" s="1"/>
  <c r="AN22" i="9"/>
  <c r="AN27" i="9" s="1"/>
  <c r="AV22" i="9"/>
  <c r="AV27" i="9" s="1"/>
  <c r="AT4" i="19"/>
  <c r="AT13" i="19"/>
  <c r="AT18" i="19" s="1"/>
  <c r="AM22" i="19"/>
  <c r="AM27" i="19" s="1"/>
  <c r="D11" i="36" s="1"/>
  <c r="AU22" i="19"/>
  <c r="AU27" i="19" s="1"/>
  <c r="AP4" i="20"/>
  <c r="AP9" i="20" s="1"/>
  <c r="AT9" i="20"/>
  <c r="AR4" i="20"/>
  <c r="AR9" i="20" s="1"/>
  <c r="AN4" i="20"/>
  <c r="AN9" i="20" s="1"/>
  <c r="AV4" i="20"/>
  <c r="AV9" i="20" s="1"/>
  <c r="AN13" i="20"/>
  <c r="AN18" i="20" s="1"/>
  <c r="AV13" i="20"/>
  <c r="AV18" i="20" s="1"/>
  <c r="AM13" i="20"/>
  <c r="AM18" i="20" s="1"/>
  <c r="C10" i="36" s="1"/>
  <c r="AU27" i="20"/>
  <c r="AS22" i="20"/>
  <c r="AS27" i="20" s="1"/>
  <c r="AO22" i="20"/>
  <c r="AO27" i="20" s="1"/>
  <c r="AQ22" i="20"/>
  <c r="AQ27" i="20" s="1"/>
  <c r="AT4" i="21"/>
  <c r="AT9" i="21" s="1"/>
  <c r="AO13" i="21"/>
  <c r="AO18" i="21" s="1"/>
  <c r="AM4" i="21"/>
  <c r="AM9" i="21" s="1"/>
  <c r="B9" i="36" s="1"/>
  <c r="AQ4" i="21"/>
  <c r="AQ9" i="21" s="1"/>
  <c r="AU9" i="21"/>
  <c r="AM13" i="21"/>
  <c r="AM18" i="21" s="1"/>
  <c r="C9" i="36" s="1"/>
  <c r="AU13" i="21"/>
  <c r="AU18" i="21" s="1"/>
  <c r="AR4" i="21"/>
  <c r="AR9" i="21" s="1"/>
  <c r="AV4" i="21"/>
  <c r="AV9" i="21" s="1"/>
  <c r="AS13" i="21"/>
  <c r="AS18" i="21" s="1"/>
  <c r="AQ13" i="21"/>
  <c r="AQ18" i="21" s="1"/>
  <c r="AP22" i="21"/>
  <c r="AP27" i="21" s="1"/>
  <c r="AT22" i="21"/>
  <c r="AT27" i="21" s="1"/>
  <c r="AM22" i="21"/>
  <c r="AM27" i="21" s="1"/>
  <c r="D9" i="36" s="1"/>
  <c r="AU22" i="21"/>
  <c r="AU27" i="21" s="1"/>
  <c r="P14" i="10"/>
  <c r="N14" i="10"/>
  <c r="L14" i="10"/>
  <c r="J14" i="10"/>
  <c r="H14" i="10"/>
  <c r="F14" i="10"/>
  <c r="D14" i="10"/>
  <c r="B14" i="10"/>
  <c r="AN9" i="9" l="1"/>
  <c r="E36" i="30"/>
  <c r="E34" i="30"/>
  <c r="AR13" i="20"/>
  <c r="AR18" i="20" s="1"/>
  <c r="C33" i="30"/>
  <c r="G35" i="30"/>
  <c r="G33" i="30"/>
  <c r="E33" i="30"/>
  <c r="C34" i="30"/>
  <c r="AS4" i="20"/>
  <c r="AS9" i="20" s="1"/>
  <c r="AO4" i="20"/>
  <c r="AO9" i="20" s="1"/>
  <c r="AN22" i="21"/>
  <c r="AN27" i="21" s="1"/>
  <c r="AQ22" i="19"/>
  <c r="AQ27" i="19" s="1"/>
  <c r="AS22" i="19"/>
  <c r="AS27" i="19" s="1"/>
  <c r="AN4" i="21"/>
  <c r="AN9" i="21" s="1"/>
  <c r="AP4" i="21"/>
  <c r="AP9" i="21" s="1"/>
  <c r="AV22" i="21"/>
  <c r="AV27" i="21" s="1"/>
  <c r="AP13" i="20"/>
  <c r="AP18" i="20" s="1"/>
  <c r="AM22" i="20"/>
  <c r="AM27" i="20" s="1"/>
  <c r="D10" i="36" s="1"/>
  <c r="AT13" i="20"/>
  <c r="AT18" i="20" s="1"/>
  <c r="AO4" i="21"/>
  <c r="AO9" i="21" s="1"/>
  <c r="AS4" i="21"/>
  <c r="AS9" i="21" s="1"/>
  <c r="AR22" i="21"/>
  <c r="AR27" i="21" s="1"/>
  <c r="AO22" i="19"/>
  <c r="AO27" i="19" s="1"/>
  <c r="AQ22" i="9"/>
  <c r="AQ27" i="9" s="1"/>
  <c r="AT13" i="9"/>
  <c r="AT18" i="9" s="1"/>
  <c r="AQ4" i="9"/>
  <c r="AQ9" i="9" s="1"/>
  <c r="AR13" i="9"/>
  <c r="AR18" i="9" s="1"/>
  <c r="AO22" i="9"/>
  <c r="AO27" i="9" s="1"/>
  <c r="AO4" i="9"/>
  <c r="AP13" i="9"/>
  <c r="AP18" i="9" s="1"/>
  <c r="AU22" i="9"/>
  <c r="AU27" i="9" s="1"/>
  <c r="AM22" i="9"/>
  <c r="AM27" i="9" s="1"/>
  <c r="D12" i="36" s="1"/>
  <c r="AV13" i="9"/>
  <c r="AV18" i="9" s="1"/>
  <c r="AN13" i="9"/>
  <c r="AN18" i="9" s="1"/>
  <c r="AU4" i="9"/>
  <c r="AU9" i="9" s="1"/>
  <c r="AM4" i="9"/>
  <c r="AM9" i="9" s="1"/>
  <c r="B12" i="36" s="1"/>
  <c r="AS22" i="9"/>
  <c r="AS27" i="9" s="1"/>
  <c r="AS4" i="9"/>
  <c r="AS9" i="9" s="1"/>
  <c r="AP22" i="19"/>
  <c r="AP27" i="19" s="1"/>
  <c r="AV4" i="19"/>
  <c r="AV9" i="19" s="1"/>
  <c r="AN4" i="19"/>
  <c r="AN9" i="19" s="1"/>
  <c r="AM4" i="19"/>
  <c r="AM9" i="19" s="1"/>
  <c r="B11" i="36" s="1"/>
  <c r="AV22" i="19"/>
  <c r="AV27" i="19" s="1"/>
  <c r="AN22" i="19"/>
  <c r="AN27" i="19" s="1"/>
  <c r="AS13" i="19"/>
  <c r="AS18" i="19" s="1"/>
  <c r="AQ13" i="19"/>
  <c r="AQ18" i="19" s="1"/>
  <c r="AT9" i="19"/>
  <c r="AS4" i="19"/>
  <c r="AS9" i="19" s="1"/>
  <c r="AU13" i="19"/>
  <c r="AU18" i="19" s="1"/>
  <c r="AT22" i="19"/>
  <c r="AT27" i="19" s="1"/>
  <c r="AR13" i="19"/>
  <c r="AR18" i="19" s="1"/>
  <c r="AO13" i="19"/>
  <c r="AO18" i="19" s="1"/>
  <c r="AR4" i="19"/>
  <c r="AR9" i="19" s="1"/>
  <c r="AQ4" i="19"/>
  <c r="AQ9" i="19" s="1"/>
  <c r="AN13" i="19"/>
  <c r="AN18" i="19" s="1"/>
  <c r="AU4" i="19"/>
  <c r="AU9" i="19" s="1"/>
  <c r="AR22" i="19"/>
  <c r="AR27" i="19" s="1"/>
  <c r="AP13" i="19"/>
  <c r="AP18" i="19" s="1"/>
  <c r="AV13" i="19"/>
  <c r="AV18" i="19" s="1"/>
  <c r="AM13" i="19"/>
  <c r="AM18" i="19" s="1"/>
  <c r="C11" i="36" s="1"/>
  <c r="AP4" i="19"/>
  <c r="AP9" i="19" s="1"/>
  <c r="AO4" i="19"/>
  <c r="AO9" i="19" s="1"/>
  <c r="AT22" i="20"/>
  <c r="AT27" i="20" s="1"/>
  <c r="AV22" i="20"/>
  <c r="AV27" i="20" s="1"/>
  <c r="AN22" i="20"/>
  <c r="AN27" i="20" s="1"/>
  <c r="AP22" i="20"/>
  <c r="AP27" i="20" s="1"/>
  <c r="AR22" i="20"/>
  <c r="AR27" i="20" s="1"/>
  <c r="AP13" i="21"/>
  <c r="AP18" i="21" s="1"/>
  <c r="AR13" i="21"/>
  <c r="AR18" i="21" s="1"/>
  <c r="AV13" i="21"/>
  <c r="AV18" i="21" s="1"/>
  <c r="AN13" i="21"/>
  <c r="AN18" i="21" s="1"/>
  <c r="AT13" i="21"/>
  <c r="AT18" i="21" s="1"/>
  <c r="D9" i="24"/>
  <c r="E9" i="24"/>
  <c r="F9" i="24"/>
  <c r="G9" i="24"/>
  <c r="H9" i="24"/>
  <c r="I9" i="24"/>
  <c r="J9" i="24"/>
  <c r="K9" i="24"/>
  <c r="L9" i="24"/>
  <c r="C9" i="24"/>
  <c r="B9" i="31" l="1"/>
  <c r="B32" i="30"/>
  <c r="AO9" i="9"/>
  <c r="C35" i="30"/>
  <c r="G36" i="30"/>
  <c r="E35" i="30"/>
  <c r="C36" i="30"/>
  <c r="G34" i="30"/>
  <c r="AI27" i="24"/>
  <c r="L27" i="24"/>
  <c r="K27" i="24"/>
  <c r="J27" i="24"/>
  <c r="I27" i="24"/>
  <c r="H27" i="24"/>
  <c r="G27" i="24"/>
  <c r="F27" i="24"/>
  <c r="E27" i="24"/>
  <c r="D27" i="24"/>
  <c r="C27" i="24"/>
  <c r="AL26" i="24"/>
  <c r="AF26" i="24"/>
  <c r="AG26" i="24" s="1"/>
  <c r="AV26" i="24" s="1"/>
  <c r="AD26" i="24"/>
  <c r="AE26" i="24" s="1"/>
  <c r="AU26" i="24" s="1"/>
  <c r="AB26" i="24"/>
  <c r="AC26" i="24" s="1"/>
  <c r="AT26" i="24" s="1"/>
  <c r="Z26" i="24"/>
  <c r="AA26" i="24" s="1"/>
  <c r="AS26" i="24" s="1"/>
  <c r="X26" i="24"/>
  <c r="Y26" i="24" s="1"/>
  <c r="AR26" i="24" s="1"/>
  <c r="V26" i="24"/>
  <c r="W26" i="24" s="1"/>
  <c r="AQ26" i="24" s="1"/>
  <c r="T26" i="24"/>
  <c r="U26" i="24" s="1"/>
  <c r="AP26" i="24" s="1"/>
  <c r="R26" i="24"/>
  <c r="S26" i="24" s="1"/>
  <c r="AO26" i="24" s="1"/>
  <c r="P26" i="24"/>
  <c r="Q26" i="24" s="1"/>
  <c r="AN26" i="24" s="1"/>
  <c r="N26" i="24"/>
  <c r="O26" i="24" s="1"/>
  <c r="AM26" i="24" s="1"/>
  <c r="B26" i="24"/>
  <c r="AL25" i="24"/>
  <c r="AF25" i="24"/>
  <c r="AG25" i="24" s="1"/>
  <c r="AV25" i="24" s="1"/>
  <c r="AD25" i="24"/>
  <c r="AE25" i="24" s="1"/>
  <c r="AU25" i="24" s="1"/>
  <c r="AB25" i="24"/>
  <c r="AC25" i="24" s="1"/>
  <c r="AT25" i="24" s="1"/>
  <c r="Z25" i="24"/>
  <c r="AA25" i="24" s="1"/>
  <c r="AS25" i="24" s="1"/>
  <c r="X25" i="24"/>
  <c r="Y25" i="24" s="1"/>
  <c r="AR25" i="24" s="1"/>
  <c r="V25" i="24"/>
  <c r="W25" i="24" s="1"/>
  <c r="AQ25" i="24" s="1"/>
  <c r="T25" i="24"/>
  <c r="U25" i="24" s="1"/>
  <c r="AP25" i="24" s="1"/>
  <c r="R25" i="24"/>
  <c r="S25" i="24" s="1"/>
  <c r="AO25" i="24" s="1"/>
  <c r="P25" i="24"/>
  <c r="Q25" i="24" s="1"/>
  <c r="AN25" i="24" s="1"/>
  <c r="N25" i="24"/>
  <c r="O25" i="24" s="1"/>
  <c r="AM25" i="24" s="1"/>
  <c r="B25" i="24"/>
  <c r="AL24" i="24"/>
  <c r="AF24" i="24"/>
  <c r="AG24" i="24" s="1"/>
  <c r="AV24" i="24" s="1"/>
  <c r="AD24" i="24"/>
  <c r="AE24" i="24" s="1"/>
  <c r="AU24" i="24" s="1"/>
  <c r="AB24" i="24"/>
  <c r="AC24" i="24" s="1"/>
  <c r="AT24" i="24" s="1"/>
  <c r="Z24" i="24"/>
  <c r="AA24" i="24" s="1"/>
  <c r="AS24" i="24" s="1"/>
  <c r="X24" i="24"/>
  <c r="Y24" i="24" s="1"/>
  <c r="AR24" i="24" s="1"/>
  <c r="V24" i="24"/>
  <c r="W24" i="24" s="1"/>
  <c r="AQ24" i="24" s="1"/>
  <c r="T24" i="24"/>
  <c r="U24" i="24" s="1"/>
  <c r="AP24" i="24" s="1"/>
  <c r="R24" i="24"/>
  <c r="S24" i="24" s="1"/>
  <c r="AO24" i="24" s="1"/>
  <c r="P24" i="24"/>
  <c r="Q24" i="24" s="1"/>
  <c r="AN24" i="24" s="1"/>
  <c r="N24" i="24"/>
  <c r="O24" i="24" s="1"/>
  <c r="AM24" i="24" s="1"/>
  <c r="B24" i="24"/>
  <c r="AL23" i="24"/>
  <c r="AF23" i="24"/>
  <c r="AG23" i="24" s="1"/>
  <c r="AV23" i="24" s="1"/>
  <c r="AD23" i="24"/>
  <c r="AE23" i="24" s="1"/>
  <c r="AU23" i="24" s="1"/>
  <c r="AB23" i="24"/>
  <c r="AC23" i="24" s="1"/>
  <c r="AT23" i="24" s="1"/>
  <c r="Z23" i="24"/>
  <c r="AA23" i="24" s="1"/>
  <c r="AS23" i="24" s="1"/>
  <c r="X23" i="24"/>
  <c r="Y23" i="24" s="1"/>
  <c r="AR23" i="24" s="1"/>
  <c r="V23" i="24"/>
  <c r="W23" i="24" s="1"/>
  <c r="AQ23" i="24" s="1"/>
  <c r="T23" i="24"/>
  <c r="U23" i="24" s="1"/>
  <c r="AP23" i="24" s="1"/>
  <c r="R23" i="24"/>
  <c r="S23" i="24" s="1"/>
  <c r="AO23" i="24" s="1"/>
  <c r="P23" i="24"/>
  <c r="Q23" i="24" s="1"/>
  <c r="AN23" i="24" s="1"/>
  <c r="N23" i="24"/>
  <c r="O23" i="24" s="1"/>
  <c r="AM23" i="24" s="1"/>
  <c r="B23" i="24"/>
  <c r="AL22" i="24"/>
  <c r="AF22" i="24"/>
  <c r="AG22" i="24" s="1"/>
  <c r="AD22" i="24"/>
  <c r="AB22" i="24"/>
  <c r="AC22" i="24" s="1"/>
  <c r="Z22" i="24"/>
  <c r="X22" i="24"/>
  <c r="Y22" i="24" s="1"/>
  <c r="V22" i="24"/>
  <c r="T22" i="24"/>
  <c r="U22" i="24" s="1"/>
  <c r="R22" i="24"/>
  <c r="P22" i="24"/>
  <c r="Q22" i="24" s="1"/>
  <c r="N22" i="24"/>
  <c r="B22" i="24"/>
  <c r="AV21" i="24"/>
  <c r="AU21" i="24"/>
  <c r="AT21" i="24"/>
  <c r="AS21" i="24"/>
  <c r="AR21" i="24"/>
  <c r="AQ21" i="24"/>
  <c r="AP21" i="24"/>
  <c r="AF21" i="24"/>
  <c r="AD21" i="24"/>
  <c r="AB21" i="24"/>
  <c r="Z21" i="24"/>
  <c r="X21" i="24"/>
  <c r="V21" i="24"/>
  <c r="T21" i="24"/>
  <c r="L21" i="24"/>
  <c r="K21" i="24"/>
  <c r="J21" i="24"/>
  <c r="I21" i="24"/>
  <c r="H21" i="24"/>
  <c r="G21" i="24"/>
  <c r="F21" i="24"/>
  <c r="AI18" i="24"/>
  <c r="L18" i="24"/>
  <c r="K18" i="24"/>
  <c r="J18" i="24"/>
  <c r="I18" i="24"/>
  <c r="H18" i="24"/>
  <c r="G18" i="24"/>
  <c r="F18" i="24"/>
  <c r="E18" i="24"/>
  <c r="D18" i="24"/>
  <c r="C18" i="24"/>
  <c r="AL17" i="24"/>
  <c r="AF17" i="24"/>
  <c r="AG17" i="24" s="1"/>
  <c r="AV17" i="24" s="1"/>
  <c r="AD17" i="24"/>
  <c r="AE17" i="24" s="1"/>
  <c r="AU17" i="24" s="1"/>
  <c r="AB17" i="24"/>
  <c r="AC17" i="24" s="1"/>
  <c r="AT17" i="24" s="1"/>
  <c r="Z17" i="24"/>
  <c r="AA17" i="24" s="1"/>
  <c r="AS17" i="24" s="1"/>
  <c r="X17" i="24"/>
  <c r="Y17" i="24" s="1"/>
  <c r="AR17" i="24" s="1"/>
  <c r="V17" i="24"/>
  <c r="W17" i="24" s="1"/>
  <c r="AQ17" i="24" s="1"/>
  <c r="T17" i="24"/>
  <c r="U17" i="24" s="1"/>
  <c r="AP17" i="24" s="1"/>
  <c r="R17" i="24"/>
  <c r="S17" i="24" s="1"/>
  <c r="AO17" i="24" s="1"/>
  <c r="P17" i="24"/>
  <c r="Q17" i="24" s="1"/>
  <c r="AN17" i="24" s="1"/>
  <c r="N17" i="24"/>
  <c r="O17" i="24" s="1"/>
  <c r="AM17" i="24" s="1"/>
  <c r="B17" i="24"/>
  <c r="AL16" i="24"/>
  <c r="AF16" i="24"/>
  <c r="AG16" i="24" s="1"/>
  <c r="AV16" i="24" s="1"/>
  <c r="AD16" i="24"/>
  <c r="AE16" i="24" s="1"/>
  <c r="AU16" i="24" s="1"/>
  <c r="AB16" i="24"/>
  <c r="AC16" i="24" s="1"/>
  <c r="AT16" i="24" s="1"/>
  <c r="Z16" i="24"/>
  <c r="AA16" i="24" s="1"/>
  <c r="AS16" i="24" s="1"/>
  <c r="X16" i="24"/>
  <c r="Y16" i="24" s="1"/>
  <c r="AR16" i="24" s="1"/>
  <c r="V16" i="24"/>
  <c r="W16" i="24" s="1"/>
  <c r="AQ16" i="24" s="1"/>
  <c r="U16" i="24"/>
  <c r="AP16" i="24" s="1"/>
  <c r="R16" i="24"/>
  <c r="S16" i="24" s="1"/>
  <c r="AO16" i="24" s="1"/>
  <c r="P16" i="24"/>
  <c r="Q16" i="24" s="1"/>
  <c r="AN16" i="24" s="1"/>
  <c r="N16" i="24"/>
  <c r="O16" i="24" s="1"/>
  <c r="AM16" i="24" s="1"/>
  <c r="B16" i="24"/>
  <c r="AL15" i="24"/>
  <c r="AF15" i="24"/>
  <c r="AG15" i="24" s="1"/>
  <c r="AV15" i="24" s="1"/>
  <c r="AD15" i="24"/>
  <c r="AE15" i="24" s="1"/>
  <c r="AU15" i="24" s="1"/>
  <c r="AB15" i="24"/>
  <c r="AC15" i="24" s="1"/>
  <c r="AT15" i="24" s="1"/>
  <c r="Z15" i="24"/>
  <c r="AA15" i="24" s="1"/>
  <c r="AS15" i="24" s="1"/>
  <c r="X15" i="24"/>
  <c r="Y15" i="24" s="1"/>
  <c r="AR15" i="24" s="1"/>
  <c r="V15" i="24"/>
  <c r="W15" i="24" s="1"/>
  <c r="AQ15" i="24" s="1"/>
  <c r="T15" i="24"/>
  <c r="R15" i="24"/>
  <c r="S15" i="24" s="1"/>
  <c r="AO15" i="24" s="1"/>
  <c r="P15" i="24"/>
  <c r="Q15" i="24" s="1"/>
  <c r="AN15" i="24" s="1"/>
  <c r="N15" i="24"/>
  <c r="O15" i="24" s="1"/>
  <c r="AM15" i="24" s="1"/>
  <c r="B15" i="24"/>
  <c r="AL14" i="24"/>
  <c r="AF14" i="24"/>
  <c r="AG14" i="24" s="1"/>
  <c r="AV14" i="24" s="1"/>
  <c r="AD14" i="24"/>
  <c r="AE14" i="24" s="1"/>
  <c r="AU14" i="24" s="1"/>
  <c r="AB14" i="24"/>
  <c r="AC14" i="24" s="1"/>
  <c r="AT14" i="24" s="1"/>
  <c r="Z14" i="24"/>
  <c r="AA14" i="24" s="1"/>
  <c r="AS14" i="24" s="1"/>
  <c r="X14" i="24"/>
  <c r="Y14" i="24" s="1"/>
  <c r="AR14" i="24" s="1"/>
  <c r="V14" i="24"/>
  <c r="W14" i="24" s="1"/>
  <c r="AQ14" i="24" s="1"/>
  <c r="T14" i="24"/>
  <c r="U14" i="24" s="1"/>
  <c r="AP14" i="24" s="1"/>
  <c r="R14" i="24"/>
  <c r="S14" i="24" s="1"/>
  <c r="AO14" i="24" s="1"/>
  <c r="P14" i="24"/>
  <c r="Q14" i="24" s="1"/>
  <c r="AN14" i="24" s="1"/>
  <c r="N14" i="24"/>
  <c r="O14" i="24" s="1"/>
  <c r="AM14" i="24" s="1"/>
  <c r="B14" i="24"/>
  <c r="AL13" i="24"/>
  <c r="AF13" i="24"/>
  <c r="AD13" i="24"/>
  <c r="AB13" i="24"/>
  <c r="Z13" i="24"/>
  <c r="X13" i="24"/>
  <c r="Y13" i="24" s="1"/>
  <c r="V13" i="24"/>
  <c r="T13" i="24"/>
  <c r="R13" i="24"/>
  <c r="P13" i="24"/>
  <c r="B13" i="24"/>
  <c r="AV12" i="24"/>
  <c r="AU12" i="24"/>
  <c r="AT12" i="24"/>
  <c r="AS12" i="24"/>
  <c r="AR12" i="24"/>
  <c r="AQ12" i="24"/>
  <c r="AP12" i="24"/>
  <c r="AF12" i="24"/>
  <c r="AD12" i="24"/>
  <c r="AB12" i="24"/>
  <c r="Z12" i="24"/>
  <c r="X12" i="24"/>
  <c r="V12" i="24"/>
  <c r="T12" i="24"/>
  <c r="L12" i="24"/>
  <c r="K12" i="24"/>
  <c r="J12" i="24"/>
  <c r="I12" i="24"/>
  <c r="H12" i="24"/>
  <c r="G12" i="24"/>
  <c r="F12" i="24"/>
  <c r="AI9" i="24"/>
  <c r="AL8" i="24"/>
  <c r="AF8" i="24"/>
  <c r="AG8" i="24" s="1"/>
  <c r="AV8" i="24" s="1"/>
  <c r="AD8" i="24"/>
  <c r="AE8" i="24" s="1"/>
  <c r="AU8" i="24" s="1"/>
  <c r="AB8" i="24"/>
  <c r="AC8" i="24" s="1"/>
  <c r="AT8" i="24" s="1"/>
  <c r="Z8" i="24"/>
  <c r="AA8" i="24" s="1"/>
  <c r="AS8" i="24" s="1"/>
  <c r="X8" i="24"/>
  <c r="Y8" i="24" s="1"/>
  <c r="AR8" i="24" s="1"/>
  <c r="V8" i="24"/>
  <c r="W8" i="24" s="1"/>
  <c r="AQ8" i="24" s="1"/>
  <c r="T8" i="24"/>
  <c r="U8" i="24" s="1"/>
  <c r="AP8" i="24" s="1"/>
  <c r="R8" i="24"/>
  <c r="S8" i="24" s="1"/>
  <c r="AO8" i="24" s="1"/>
  <c r="P8" i="24"/>
  <c r="Q8" i="24" s="1"/>
  <c r="AN8" i="24" s="1"/>
  <c r="O8" i="24"/>
  <c r="AM8" i="24" s="1"/>
  <c r="B8" i="24"/>
  <c r="AL7" i="24"/>
  <c r="AF7" i="24"/>
  <c r="AG7" i="24" s="1"/>
  <c r="AV7" i="24" s="1"/>
  <c r="AD7" i="24"/>
  <c r="AE7" i="24" s="1"/>
  <c r="AU7" i="24" s="1"/>
  <c r="AB7" i="24"/>
  <c r="AC7" i="24" s="1"/>
  <c r="AT7" i="24" s="1"/>
  <c r="Z7" i="24"/>
  <c r="AA7" i="24" s="1"/>
  <c r="AS7" i="24" s="1"/>
  <c r="X7" i="24"/>
  <c r="Y7" i="24" s="1"/>
  <c r="AR7" i="24" s="1"/>
  <c r="V7" i="24"/>
  <c r="W7" i="24" s="1"/>
  <c r="AQ7" i="24" s="1"/>
  <c r="T7" i="24"/>
  <c r="U7" i="24" s="1"/>
  <c r="AP7" i="24" s="1"/>
  <c r="R7" i="24"/>
  <c r="S7" i="24" s="1"/>
  <c r="AO7" i="24" s="1"/>
  <c r="P7" i="24"/>
  <c r="Q7" i="24" s="1"/>
  <c r="AN7" i="24" s="1"/>
  <c r="AM7" i="24"/>
  <c r="B7" i="24"/>
  <c r="AL6" i="24"/>
  <c r="AF6" i="24"/>
  <c r="AG6" i="24" s="1"/>
  <c r="AV6" i="24" s="1"/>
  <c r="AD6" i="24"/>
  <c r="AE6" i="24" s="1"/>
  <c r="AU6" i="24" s="1"/>
  <c r="AB6" i="24"/>
  <c r="AC6" i="24" s="1"/>
  <c r="AT6" i="24" s="1"/>
  <c r="Z6" i="24"/>
  <c r="AA6" i="24" s="1"/>
  <c r="AS6" i="24" s="1"/>
  <c r="X6" i="24"/>
  <c r="Y6" i="24" s="1"/>
  <c r="AR6" i="24" s="1"/>
  <c r="V6" i="24"/>
  <c r="W6" i="24" s="1"/>
  <c r="AQ6" i="24" s="1"/>
  <c r="T6" i="24"/>
  <c r="U6" i="24" s="1"/>
  <c r="AP6" i="24" s="1"/>
  <c r="AO6" i="24"/>
  <c r="P6" i="24"/>
  <c r="Q6" i="24" s="1"/>
  <c r="AN6" i="24" s="1"/>
  <c r="O6" i="24"/>
  <c r="AM6" i="24" s="1"/>
  <c r="B6" i="24"/>
  <c r="AL5" i="24"/>
  <c r="AF5" i="24"/>
  <c r="AG5" i="24" s="1"/>
  <c r="AV5" i="24" s="1"/>
  <c r="AD5" i="24"/>
  <c r="AE5" i="24" s="1"/>
  <c r="AU5" i="24" s="1"/>
  <c r="AB5" i="24"/>
  <c r="AC5" i="24" s="1"/>
  <c r="AT5" i="24" s="1"/>
  <c r="Z5" i="24"/>
  <c r="AA5" i="24" s="1"/>
  <c r="AS5" i="24" s="1"/>
  <c r="X5" i="24"/>
  <c r="Y5" i="24" s="1"/>
  <c r="AR5" i="24" s="1"/>
  <c r="V5" i="24"/>
  <c r="W5" i="24" s="1"/>
  <c r="AQ5" i="24" s="1"/>
  <c r="T5" i="24"/>
  <c r="U5" i="24" s="1"/>
  <c r="AP5" i="24" s="1"/>
  <c r="R5" i="24"/>
  <c r="S5" i="24" s="1"/>
  <c r="AO5" i="24" s="1"/>
  <c r="P5" i="24"/>
  <c r="Q5" i="24" s="1"/>
  <c r="AN5" i="24" s="1"/>
  <c r="AM5" i="24"/>
  <c r="B5" i="24"/>
  <c r="AL4" i="24"/>
  <c r="AF4" i="24"/>
  <c r="AD4" i="24"/>
  <c r="AB4" i="24"/>
  <c r="Z4" i="24"/>
  <c r="AA4" i="24" s="1"/>
  <c r="X4" i="24"/>
  <c r="Y4" i="24" s="1"/>
  <c r="AR4" i="24" s="1"/>
  <c r="V4" i="24"/>
  <c r="T4" i="24"/>
  <c r="U4" i="24" s="1"/>
  <c r="P4" i="24"/>
  <c r="Q4" i="24" s="1"/>
  <c r="B4" i="24"/>
  <c r="AV3" i="24"/>
  <c r="AU3" i="24"/>
  <c r="AT3" i="24"/>
  <c r="AS3" i="24"/>
  <c r="AR3" i="24"/>
  <c r="AQ3" i="24"/>
  <c r="AP3" i="24"/>
  <c r="AF3" i="24"/>
  <c r="AD3" i="24"/>
  <c r="AB3" i="24"/>
  <c r="Z3" i="24"/>
  <c r="X3" i="24"/>
  <c r="V3" i="24"/>
  <c r="T3" i="24"/>
  <c r="L3" i="24"/>
  <c r="J3" i="24"/>
  <c r="H3" i="24"/>
  <c r="G3" i="24"/>
  <c r="F3" i="24"/>
  <c r="U15" i="24" l="1"/>
  <c r="AP15" i="24" s="1"/>
  <c r="C9" i="31"/>
  <c r="D32" i="30"/>
  <c r="D9" i="31"/>
  <c r="F32" i="30"/>
  <c r="AF9" i="24"/>
  <c r="AG9" i="24" s="1"/>
  <c r="AD27" i="24"/>
  <c r="AE27" i="24" s="1"/>
  <c r="Z27" i="24"/>
  <c r="AA27" i="24" s="1"/>
  <c r="V27" i="24"/>
  <c r="W27" i="24" s="1"/>
  <c r="AB9" i="24"/>
  <c r="AC9" i="24" s="1"/>
  <c r="R27" i="24"/>
  <c r="S27" i="24" s="1"/>
  <c r="P9" i="24"/>
  <c r="Q9" i="24" s="1"/>
  <c r="N27" i="24"/>
  <c r="O27" i="24" s="1"/>
  <c r="Z9" i="24"/>
  <c r="AA9" i="24" s="1"/>
  <c r="N18" i="24"/>
  <c r="O18" i="24" s="1"/>
  <c r="O13" i="24"/>
  <c r="W4" i="24"/>
  <c r="V9" i="24"/>
  <c r="W9" i="24" s="1"/>
  <c r="AG4" i="24"/>
  <c r="AS4" i="24"/>
  <c r="AS9" i="24" s="1"/>
  <c r="AD18" i="24"/>
  <c r="AE18" i="24" s="1"/>
  <c r="AE13" i="24"/>
  <c r="R9" i="24"/>
  <c r="S9" i="24" s="1"/>
  <c r="S4" i="24"/>
  <c r="X9" i="24"/>
  <c r="Y9" i="24" s="1"/>
  <c r="AC4" i="24"/>
  <c r="AR13" i="24"/>
  <c r="AR18" i="24" s="1"/>
  <c r="AR9" i="24"/>
  <c r="T9" i="24"/>
  <c r="U9" i="24" s="1"/>
  <c r="AD9" i="24"/>
  <c r="AE9" i="24" s="1"/>
  <c r="AE4" i="24"/>
  <c r="AP4" i="24"/>
  <c r="AP9" i="24" s="1"/>
  <c r="T18" i="24"/>
  <c r="U18" i="24" s="1"/>
  <c r="U13" i="24"/>
  <c r="P18" i="24"/>
  <c r="Q18" i="24" s="1"/>
  <c r="Z18" i="24"/>
  <c r="AA18" i="24" s="1"/>
  <c r="AA13" i="24"/>
  <c r="AF18" i="24"/>
  <c r="AG18" i="24" s="1"/>
  <c r="Q13" i="24"/>
  <c r="V18" i="24"/>
  <c r="W18" i="24" s="1"/>
  <c r="W13" i="24"/>
  <c r="AB18" i="24"/>
  <c r="AC18" i="24" s="1"/>
  <c r="AG13" i="24"/>
  <c r="R18" i="24"/>
  <c r="S18" i="24" s="1"/>
  <c r="S13" i="24"/>
  <c r="X18" i="24"/>
  <c r="Y18" i="24" s="1"/>
  <c r="AC13" i="24"/>
  <c r="AN22" i="24"/>
  <c r="AN27" i="24" s="1"/>
  <c r="AV22" i="24"/>
  <c r="AV27" i="24" s="1"/>
  <c r="AT22" i="24"/>
  <c r="AT27" i="24" s="1"/>
  <c r="AR22" i="24"/>
  <c r="AR27" i="24" s="1"/>
  <c r="AP22" i="24"/>
  <c r="AP27" i="24" s="1"/>
  <c r="O22" i="24"/>
  <c r="S22" i="24"/>
  <c r="W22" i="24"/>
  <c r="AA22" i="24"/>
  <c r="AE22" i="24"/>
  <c r="P27" i="24"/>
  <c r="Q27" i="24" s="1"/>
  <c r="T27" i="24"/>
  <c r="U27" i="24" s="1"/>
  <c r="X27" i="24"/>
  <c r="Y27" i="24" s="1"/>
  <c r="AB27" i="24"/>
  <c r="AC27" i="24" s="1"/>
  <c r="AF27" i="24"/>
  <c r="AG27" i="24" s="1"/>
  <c r="AV13" i="24" l="1"/>
  <c r="AV18" i="24" s="1"/>
  <c r="AS13" i="24"/>
  <c r="AS18" i="24" s="1"/>
  <c r="AM13" i="24"/>
  <c r="AM18" i="24" s="1"/>
  <c r="AS22" i="24"/>
  <c r="AS27" i="24" s="1"/>
  <c r="AT13" i="24"/>
  <c r="AT18" i="24" s="1"/>
  <c r="AU4" i="24"/>
  <c r="AU9" i="24" s="1"/>
  <c r="AM4" i="24"/>
  <c r="AQ4" i="24"/>
  <c r="AQ9" i="24" s="1"/>
  <c r="AM22" i="24"/>
  <c r="AM27" i="24" s="1"/>
  <c r="D8" i="36" s="1"/>
  <c r="AQ22" i="24"/>
  <c r="AQ27" i="24" s="1"/>
  <c r="AQ13" i="24"/>
  <c r="AQ18" i="24" s="1"/>
  <c r="AO4" i="24"/>
  <c r="AO9" i="24" s="1"/>
  <c r="AN4" i="24"/>
  <c r="AN9" i="24" s="1"/>
  <c r="AU22" i="24"/>
  <c r="AU27" i="24" s="1"/>
  <c r="AN13" i="24"/>
  <c r="AN18" i="24" s="1"/>
  <c r="AT4" i="24"/>
  <c r="AT9" i="24" s="1"/>
  <c r="AU13" i="24"/>
  <c r="AU18" i="24" s="1"/>
  <c r="AO22" i="24"/>
  <c r="AO27" i="24" s="1"/>
  <c r="AO13" i="24"/>
  <c r="AO18" i="24" s="1"/>
  <c r="AP13" i="24"/>
  <c r="AP18" i="24" s="1"/>
  <c r="AV4" i="24"/>
  <c r="AV9" i="24" s="1"/>
  <c r="C8" i="36" l="1"/>
  <c r="E32" i="30"/>
  <c r="G32" i="30"/>
  <c r="AM9" i="24"/>
  <c r="R14" i="10"/>
  <c r="T14" i="10"/>
  <c r="C32" i="30" l="1"/>
  <c r="B8"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tc={2C02A85B-C631-4ECC-B298-45363F4DA661}</author>
  </authors>
  <commentList>
    <comment ref="AI1" authorId="0" shapeId="0" xr:uid="{2C02A85B-C631-4ECC-B298-45363F4DA661}">
      <text>
        <t>[Threaded comment]
Your version of Excel allows you to read this threaded comment; however, any edits to it will get removed if the file is opened in a newer version of Excel. Learn more: https://go.microsoft.com/fwlink/?linkid=870924
Comment:
    @Lyle Chrzaszcz if your group decides to have freedom to edit age groups, then you may need to remove these population values and weights and provide instead tell useres they'll need to fill those in depending on their age groups. I'm also not sure if these are the right population values/weights for the age groups you currently have so may be worth asking your group or Karen for input on that too.
Reply:
    @Great point! I'll bring this up to the group as well.</t>
      </text>
    </comment>
  </commentList>
</comments>
</file>

<file path=xl/sharedStrings.xml><?xml version="1.0" encoding="utf-8"?>
<sst xmlns="http://schemas.openxmlformats.org/spreadsheetml/2006/main" count="691" uniqueCount="168">
  <si>
    <t>Step 1A: Preparing Data</t>
  </si>
  <si>
    <t>Step 2: Entering Data</t>
  </si>
  <si>
    <t>Step 3: Creating Special Emphasis Report</t>
  </si>
  <si>
    <t>Name</t>
  </si>
  <si>
    <t>ICD-10-CM/ICD-10 code</t>
  </si>
  <si>
    <t>ICD-10-CM/ICD-10 notes</t>
  </si>
  <si>
    <t>Anatomic injuries</t>
  </si>
  <si>
    <t>S00-S99</t>
  </si>
  <si>
    <t>Foreign bodies, burns, corrosions, frostbite</t>
  </si>
  <si>
    <t>T07-T34</t>
  </si>
  <si>
    <t>Poisoning by drugs, medicaments, and biological substances (Includes accidental, intentional self-harm, assault, and underdetermined intents; Excludes adverse effects and underdosing)</t>
  </si>
  <si>
    <t>T36-T50 with a 6th character of 1, 2, 3, or 4 Note: Include T36.9, T37.9, T39.9, T41.4, T42.7, T43.9, T45.9, T47.9, and T49.9 with 5th character of 1, 2, 3, or 4 (Intent information for these codes is included in the 5th character and not the 6th)</t>
  </si>
  <si>
    <t>Toxic effects of substances nonmedicinal as to source</t>
  </si>
  <si>
    <t>T51-T65</t>
  </si>
  <si>
    <t>Other and unspecified effects of external causes</t>
  </si>
  <si>
    <t>T66-T76</t>
  </si>
  <si>
    <t>Certain early complications of trauma, not elsewhere classified</t>
  </si>
  <si>
    <t>T79</t>
  </si>
  <si>
    <t>Traumatic injuries and abuse complicating pregnancy, childbirth, and the puerperium</t>
  </si>
  <si>
    <t>O9A.2-O9A.5</t>
  </si>
  <si>
    <t>Periprosthetic fracture around internal prosthetic joint</t>
  </si>
  <si>
    <t>M97</t>
  </si>
  <si>
    <t>Transport accidents</t>
  </si>
  <si>
    <t>V00-V99</t>
  </si>
  <si>
    <t>Other external causes of accidental injury</t>
  </si>
  <si>
    <t>W00-X58</t>
  </si>
  <si>
    <t>Intentional self-harm</t>
  </si>
  <si>
    <t>X71-X83</t>
  </si>
  <si>
    <t>Assault</t>
  </si>
  <si>
    <t>X92-Y09</t>
  </si>
  <si>
    <t>Event of undetermined intent</t>
  </si>
  <si>
    <t>Y21-Y33</t>
  </si>
  <si>
    <t>Legal intervention, operations of war, military operations, and terrorism</t>
  </si>
  <si>
    <t>Y35-Y38</t>
  </si>
  <si>
    <t>Injury and poisoning</t>
  </si>
  <si>
    <t>V01-Y36</t>
  </si>
  <si>
    <t>Y85-Y87</t>
  </si>
  <si>
    <t>Y89</t>
  </si>
  <si>
    <t>U01-U03</t>
  </si>
  <si>
    <t>Step 1B: Preparing Pedestrian Injury-Related Data</t>
  </si>
  <si>
    <t>4. Create a subset for nonfatal pedestrian injury emergency department visits: Any one of the ICD-10-CM codes below in any diagnosis field.  (Only include cases if the 7th character of the code is A or missing [reflects initial encounter, active treatment])</t>
  </si>
  <si>
    <t>Unintentional Motor Vehicle Traffic Pedestrian Injuries</t>
  </si>
  <si>
    <t>V02-V04 (.1, .9), V09 (.2,.3)</t>
  </si>
  <si>
    <t>Other Non-Traffic Pedestrian Injuries</t>
  </si>
  <si>
    <t>V01, V02-V04 (.0), V05, V06, V09 (.0,.1,.9)</t>
  </si>
  <si>
    <t>5. Create a subset for nonfatal pedestrian injury hospitalizations: One of the ICD-10-CM codes below in the primary diagnosis field. (Only include cases if the 7th character of the code is A or missing [reflects initial encounter, active treatment])</t>
  </si>
  <si>
    <t>6. Create a subset for pedestrian injury fatalities: One of the ICD-10 codes below in the underlying cause of death field.</t>
  </si>
  <si>
    <t>Unintentional Fatal Motor Vehicle Traffic Pedestrian Injuries</t>
  </si>
  <si>
    <t>V02-V04 (.1, .9) V09 (.2)</t>
  </si>
  <si>
    <t>Other Unintentional Fatal Pedestrian Injuries</t>
  </si>
  <si>
    <t>V01, V02-V04 (.0), V05, V06, V09 (.0,.1,.3,.9)</t>
  </si>
  <si>
    <t>State/Territory:</t>
  </si>
  <si>
    <t>Year 1</t>
  </si>
  <si>
    <t>Enter your state name in A4</t>
  </si>
  <si>
    <t>Enter the data year in D4</t>
  </si>
  <si>
    <t>Enter total population data by age group below</t>
  </si>
  <si>
    <t>Enter demographic population data</t>
  </si>
  <si>
    <t>Age</t>
  </si>
  <si>
    <t>Total</t>
  </si>
  <si>
    <t>non-Rural</t>
  </si>
  <si>
    <t>Rural</t>
  </si>
  <si>
    <t>White-Not Hispanic</t>
  </si>
  <si>
    <t>Hispanic</t>
  </si>
  <si>
    <t>Black-Not Hispanic</t>
  </si>
  <si>
    <t>Asian</t>
  </si>
  <si>
    <t>American Indian/Alaska Native</t>
  </si>
  <si>
    <t>Other</t>
  </si>
  <si>
    <t>Enter name of "Other" category in R8</t>
  </si>
  <si>
    <t>Enter name of "Other" category in T8</t>
  </si>
  <si>
    <t>0-14</t>
  </si>
  <si>
    <t>15-24</t>
  </si>
  <si>
    <t>25-44</t>
  </si>
  <si>
    <t>45-64</t>
  </si>
  <si>
    <t>65+</t>
  </si>
  <si>
    <t>TOTAL</t>
  </si>
  <si>
    <t>Year 2</t>
  </si>
  <si>
    <t>Year 3</t>
  </si>
  <si>
    <t>Year 4</t>
  </si>
  <si>
    <t>Year 5</t>
  </si>
  <si>
    <r>
      <t xml:space="preserve">Data Input Tables
Instructions: Enter your pedestrian injury-related injury data in the </t>
    </r>
    <r>
      <rPr>
        <b/>
        <sz val="12"/>
        <color rgb="FFFF0000"/>
        <rFont val="Calibri"/>
        <family val="2"/>
        <scheme val="minor"/>
      </rPr>
      <t>red cells</t>
    </r>
    <r>
      <rPr>
        <b/>
        <sz val="12"/>
        <rFont val="Calibri"/>
        <family val="2"/>
        <scheme val="minor"/>
      </rPr>
      <t xml:space="preserve"> below. The age-adjusted rates will automatically calculate in the results table.</t>
    </r>
  </si>
  <si>
    <t>Rate per 100,000 calculations</t>
  </si>
  <si>
    <t>Population Weights</t>
  </si>
  <si>
    <t>Results Table
Age Adjusted Rates per 100,1000. Results will calculate automatically.</t>
  </si>
  <si>
    <t>Demographic Data</t>
  </si>
  <si>
    <t>Age-adjusted Rates per 100,000 population</t>
  </si>
  <si>
    <t>Emergency Dept Visits</t>
  </si>
  <si>
    <t>Number of ED visits - Total</t>
  </si>
  <si>
    <t>State population - Total</t>
  </si>
  <si>
    <t>Rate</t>
  </si>
  <si>
    <t>2000 population</t>
  </si>
  <si>
    <t>Weight</t>
  </si>
  <si>
    <t>total</t>
  </si>
  <si>
    <t>Hospitalizations</t>
  </si>
  <si>
    <t>Number of hospitalizations- Total</t>
  </si>
  <si>
    <t>Deaths</t>
  </si>
  <si>
    <t>Number of deaths- Total</t>
  </si>
  <si>
    <t>Number of hospitalizations - Total</t>
  </si>
  <si>
    <t>Number of ED Visits - Total</t>
  </si>
  <si>
    <t>Number of ED visits- Total</t>
  </si>
  <si>
    <t>Count of deaths, hospitalizations, and ED visits</t>
  </si>
  <si>
    <t>Year</t>
  </si>
  <si>
    <t>ED Visits</t>
  </si>
  <si>
    <t>Age-adjusted rates per 100,000</t>
  </si>
  <si>
    <t>Figure 3 Data</t>
  </si>
  <si>
    <t>Age-adjusted rates per 100,000 for ED Visits</t>
  </si>
  <si>
    <t>Age-adjusted rates per 100,000 for Hospitalizations</t>
  </si>
  <si>
    <t>Age-adjusted rates per 100,000 for Deaths</t>
  </si>
  <si>
    <t xml:space="preserve">Age Group </t>
  </si>
  <si>
    <t>Enter age-adjusted rates per 100,000 for ED Visits, Hospitalizations, or Deaths</t>
  </si>
  <si>
    <t xml:space="preserve">Race/Ethnicity group </t>
  </si>
  <si>
    <t>Group 1</t>
  </si>
  <si>
    <t>Group 2</t>
  </si>
  <si>
    <t>Group 3</t>
  </si>
  <si>
    <t>Group 4</t>
  </si>
  <si>
    <t>Group 5</t>
  </si>
  <si>
    <t>Figure 4 Data</t>
  </si>
  <si>
    <t>Age-adjusted rate per 100,000 by race/ethnicity</t>
  </si>
  <si>
    <t>Counts</t>
  </si>
  <si>
    <t>Total age-adjusted rate per 100,000</t>
  </si>
  <si>
    <t xml:space="preserve">Age-adjusted rates per 100,000 </t>
  </si>
  <si>
    <t>Figure 3</t>
  </si>
  <si>
    <t xml:space="preserve"> Hospitalizations</t>
  </si>
  <si>
    <t>Enter age-adjusted rates per 100,000</t>
  </si>
  <si>
    <t>State/Territory Population Data</t>
  </si>
  <si>
    <r>
      <t>Instruction</t>
    </r>
    <r>
      <rPr>
        <sz val="14"/>
        <rFont val="Calibri"/>
        <family val="2"/>
        <scheme val="minor"/>
      </rPr>
      <t>: Based on the age groups you entered in the "B_Populations" tab, please enter the 2000 population weights below. These weights will automatically populate in the following tabs.</t>
    </r>
  </si>
  <si>
    <t>2000 population in thousands</t>
  </si>
  <si>
    <t>For reference: Master list of 2000 U.S. project population and age-adjustment weights</t>
  </si>
  <si>
    <t>Population in thousands</t>
  </si>
  <si>
    <t>Adjustment weight</t>
  </si>
  <si>
    <t>All ages</t>
  </si>
  <si>
    <t>Under 1 year</t>
  </si>
  <si>
    <t>1 year</t>
  </si>
  <si>
    <t>2-4 years</t>
  </si>
  <si>
    <t>5 years</t>
  </si>
  <si>
    <t>6-8 years</t>
  </si>
  <si>
    <t>9 years</t>
  </si>
  <si>
    <t>10-11 years</t>
  </si>
  <si>
    <t>12-14 years</t>
  </si>
  <si>
    <t>15-17 years</t>
  </si>
  <si>
    <t>18-19 years</t>
  </si>
  <si>
    <t>20-24 years</t>
  </si>
  <si>
    <t>25-29 years</t>
  </si>
  <si>
    <t>30-34 years</t>
  </si>
  <si>
    <t>35-39 years</t>
  </si>
  <si>
    <t>40-44 years</t>
  </si>
  <si>
    <t>45-49 years</t>
  </si>
  <si>
    <t>50-54 years</t>
  </si>
  <si>
    <t>55-59 years</t>
  </si>
  <si>
    <t>60-64 years</t>
  </si>
  <si>
    <t>65-69 years</t>
  </si>
  <si>
    <t>70-74 years</t>
  </si>
  <si>
    <t>75-79 years</t>
  </si>
  <si>
    <t>80-84 years</t>
  </si>
  <si>
    <t>85 years and over</t>
  </si>
  <si>
    <t>1. Create a dataset for nonfatal injury emergency department visits: Any one of the ICD-10-CM codes below in any diagnosis field. Only include cases if the 7th character of the code is A, B, C, or missing (reflects initial encounter, active treatment). T30-T32 do not have a 7th character. Select state residents only.</t>
  </si>
  <si>
    <t>2. Create a dataset for nonfatal injury hospitalizations: One of the ICD-10-CM codes below in the primary diagnosis field. Only include cases if the 7th character of the code is A, B, C, or missing (reflects initial encounter, active treatment). T30-T32 do not have a 7th character. Select state residents only.</t>
  </si>
  <si>
    <t>3. Create a dataset for injury fatalities: One of the ICD-10-CM codes below in the underlying cause of death field. Select state residents only.</t>
  </si>
  <si>
    <t>Male</t>
  </si>
  <si>
    <t>Number of ED visits- Male</t>
  </si>
  <si>
    <t>Number of hospitalizations- Male</t>
  </si>
  <si>
    <t>Number of deaths- Male</t>
  </si>
  <si>
    <t>Enter Male population data by age group below</t>
  </si>
  <si>
    <t>Female</t>
  </si>
  <si>
    <t>Number of ED visits- Female</t>
  </si>
  <si>
    <t>Number of hospitalizations- Female</t>
  </si>
  <si>
    <t>Number of deaths- Female</t>
  </si>
  <si>
    <t>Enter Female population data by age group below</t>
  </si>
  <si>
    <t>Sex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</si>
</sst>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0000"/>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4"/>
      <name val="Arial"/>
      <family val="2"/>
    </font>
    <font>
      <sz val="11"/>
      <name val="Calibri"/>
      <family val="2"/>
      <scheme val="minor"/>
    </font>
    <font>
      <b/>
      <sz val="11"/>
      <name val="Calibri"/>
      <family val="2"/>
      <scheme val="minor"/>
    </font>
    <font>
      <b/>
      <sz val="20"/>
      <name val="Calibri"/>
      <family val="2"/>
      <scheme val="minor"/>
    </font>
    <font>
      <b/>
      <sz val="12"/>
      <name val="Calibri"/>
      <family val="2"/>
      <scheme val="minor"/>
    </font>
    <font>
      <sz val="12"/>
      <name val="Calibri"/>
      <family val="2"/>
      <scheme val="minor"/>
    </font>
    <font>
      <b/>
      <sz val="14"/>
      <name val="Calibri"/>
      <family val="2"/>
      <scheme val="minor"/>
    </font>
    <font>
      <b/>
      <sz val="12"/>
      <color theme="0"/>
      <name val="Calibri"/>
      <family val="2"/>
      <scheme val="minor"/>
    </font>
    <font>
      <sz val="11"/>
      <color indexed="12"/>
      <name val="Calibri"/>
      <family val="2"/>
      <scheme val="minor"/>
    </font>
    <font>
      <b/>
      <sz val="12"/>
      <color rgb="FFFF0000"/>
      <name val="Calibri"/>
      <family val="2"/>
      <scheme val="minor"/>
    </font>
    <font>
      <sz val="12"/>
      <color indexed="12"/>
      <name val="Calibri"/>
      <family val="2"/>
      <scheme val="minor"/>
    </font>
    <font>
      <b/>
      <sz val="11"/>
      <color indexed="12"/>
      <name val="Calibri"/>
      <family val="2"/>
      <scheme val="minor"/>
    </font>
    <font>
      <i/>
      <sz val="11"/>
      <color indexed="10"/>
      <name val="Calibri"/>
      <family val="2"/>
      <scheme val="minor"/>
    </font>
    <font>
      <i/>
      <sz val="11"/>
      <color theme="0"/>
      <name val="Calibri"/>
      <family val="2"/>
      <scheme val="minor"/>
    </font>
    <font>
      <sz val="14"/>
      <name val="Calibri"/>
      <family val="2"/>
      <scheme val="minor"/>
    </font>
    <font>
      <b/>
      <sz val="20"/>
      <color theme="0"/>
      <name val="Calibri"/>
      <family val="2"/>
      <scheme val="minor"/>
    </font>
    <font>
      <sz val="14"/>
      <color rgb="FF000000"/>
      <name val="Calibri"/>
      <family val="2"/>
      <charset val="1"/>
    </font>
    <font>
      <u/>
      <sz val="10"/>
      <color theme="10"/>
      <name val="Arial"/>
      <family val="2"/>
    </font>
    <font>
      <u/>
      <sz val="14"/>
      <color theme="10"/>
      <name val="Calibri"/>
      <family val="2"/>
      <scheme val="minor"/>
    </font>
    <font>
      <sz val="14"/>
      <name val="Calibri"/>
      <family val="2"/>
    </font>
  </fonts>
  <fills count="22">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5" tint="0.59999389629810485"/>
        <bgColor indexed="64"/>
      </patternFill>
    </fill>
    <fill>
      <patternFill patternType="solid">
        <fgColor theme="6"/>
        <bgColor indexed="64"/>
      </patternFill>
    </fill>
    <fill>
      <patternFill patternType="solid">
        <fgColor theme="8"/>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87673"/>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rgb="FFABFFAB"/>
        <bgColor indexed="64"/>
      </patternFill>
    </fill>
    <fill>
      <patternFill patternType="solid">
        <fgColor theme="9" tint="0.79998168889431442"/>
        <bgColor indexed="65"/>
      </patternFill>
    </fill>
  </fills>
  <borders count="109">
    <border>
      <left/>
      <right/>
      <top/>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right/>
      <top/>
      <bottom style="thin">
        <color theme="9"/>
      </bottom>
      <diagonal/>
    </border>
    <border>
      <left/>
      <right/>
      <top/>
      <bottom style="thin">
        <color theme="5"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rgb="FF000000"/>
      </left>
      <right style="medium">
        <color indexed="64"/>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medium">
        <color indexed="64"/>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style="medium">
        <color indexed="64"/>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style="thin">
        <color theme="4"/>
      </bottom>
      <diagonal/>
    </border>
    <border>
      <left style="thin">
        <color rgb="FF000000"/>
      </left>
      <right style="medium">
        <color theme="5"/>
      </right>
      <top/>
      <bottom style="thin">
        <color indexed="64"/>
      </bottom>
      <diagonal/>
    </border>
    <border>
      <left style="thin">
        <color rgb="FFFF0000"/>
      </left>
      <right style="medium">
        <color theme="5"/>
      </right>
      <top style="thin">
        <color indexed="64"/>
      </top>
      <bottom style="thin">
        <color rgb="FFFF0000"/>
      </bottom>
      <diagonal/>
    </border>
    <border>
      <left style="thin">
        <color rgb="FFFF0000"/>
      </left>
      <right style="medium">
        <color theme="5"/>
      </right>
      <top style="thin">
        <color rgb="FFFF0000"/>
      </top>
      <bottom style="thin">
        <color rgb="FFFF0000"/>
      </bottom>
      <diagonal/>
    </border>
    <border>
      <left/>
      <right style="medium">
        <color theme="5"/>
      </right>
      <top/>
      <bottom/>
      <diagonal/>
    </border>
    <border>
      <left/>
      <right style="medium">
        <color theme="5"/>
      </right>
      <top/>
      <bottom style="thin">
        <color theme="9"/>
      </bottom>
      <diagonal/>
    </border>
    <border>
      <left/>
      <right style="medium">
        <color theme="5"/>
      </right>
      <top/>
      <bottom style="thin">
        <color theme="5" tint="0.39997558519241921"/>
      </bottom>
      <diagonal/>
    </border>
    <border>
      <left style="medium">
        <color theme="5"/>
      </left>
      <right/>
      <top/>
      <bottom style="medium">
        <color theme="5"/>
      </bottom>
      <diagonal/>
    </border>
    <border>
      <left style="medium">
        <color theme="5"/>
      </left>
      <right/>
      <top/>
      <bottom style="thin">
        <color theme="4"/>
      </bottom>
      <diagonal/>
    </border>
    <border>
      <left style="medium">
        <color theme="5"/>
      </left>
      <right/>
      <top/>
      <bottom style="thin">
        <color theme="9"/>
      </bottom>
      <diagonal/>
    </border>
    <border>
      <left style="medium">
        <color theme="5"/>
      </left>
      <right/>
      <top/>
      <bottom style="thin">
        <color theme="5" tint="0.39997558519241921"/>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thin">
        <color theme="4"/>
      </bottom>
      <diagonal/>
    </border>
    <border>
      <left/>
      <right style="medium">
        <color rgb="FFC00000"/>
      </right>
      <top/>
      <bottom style="thin">
        <color theme="4"/>
      </bottom>
      <diagonal/>
    </border>
    <border>
      <left style="medium">
        <color rgb="FFC00000"/>
      </left>
      <right/>
      <top/>
      <bottom/>
      <diagonal/>
    </border>
    <border>
      <left style="thin">
        <color rgb="FF000000"/>
      </left>
      <right style="medium">
        <color rgb="FFC00000"/>
      </right>
      <top/>
      <bottom style="thin">
        <color indexed="64"/>
      </bottom>
      <diagonal/>
    </border>
    <border>
      <left style="thin">
        <color rgb="FFFF0000"/>
      </left>
      <right style="medium">
        <color rgb="FFC00000"/>
      </right>
      <top style="thin">
        <color indexed="64"/>
      </top>
      <bottom style="thin">
        <color rgb="FFFF0000"/>
      </bottom>
      <diagonal/>
    </border>
    <border>
      <left style="thin">
        <color rgb="FFFF0000"/>
      </left>
      <right style="medium">
        <color rgb="FFC00000"/>
      </right>
      <top style="thin">
        <color rgb="FFFF0000"/>
      </top>
      <bottom style="thin">
        <color rgb="FFFF0000"/>
      </bottom>
      <diagonal/>
    </border>
    <border>
      <left/>
      <right style="medium">
        <color rgb="FFC00000"/>
      </right>
      <top/>
      <bottom/>
      <diagonal/>
    </border>
    <border>
      <left style="medium">
        <color rgb="FFC00000"/>
      </left>
      <right/>
      <top/>
      <bottom style="thin">
        <color theme="9"/>
      </bottom>
      <diagonal/>
    </border>
    <border>
      <left/>
      <right style="medium">
        <color rgb="FFC00000"/>
      </right>
      <top/>
      <bottom style="thin">
        <color theme="9"/>
      </bottom>
      <diagonal/>
    </border>
    <border>
      <left style="medium">
        <color rgb="FFC00000"/>
      </left>
      <right/>
      <top/>
      <bottom style="thin">
        <color theme="5" tint="0.39997558519241921"/>
      </bottom>
      <diagonal/>
    </border>
    <border>
      <left/>
      <right style="medium">
        <color rgb="FFC00000"/>
      </right>
      <top/>
      <bottom style="thin">
        <color theme="5" tint="0.39997558519241921"/>
      </bottom>
      <diagonal/>
    </border>
    <border>
      <left style="medium">
        <color rgb="FFC00000"/>
      </left>
      <right/>
      <top/>
      <bottom style="medium">
        <color rgb="FFC00000"/>
      </bottom>
      <diagonal/>
    </border>
    <border>
      <left style="thin">
        <color rgb="FF087673"/>
      </left>
      <right style="thin">
        <color rgb="FF087673"/>
      </right>
      <top style="thin">
        <color rgb="FF087673"/>
      </top>
      <bottom style="thin">
        <color rgb="FF087673"/>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top style="thin">
        <color indexed="10"/>
      </top>
      <bottom style="thin">
        <color theme="4"/>
      </bottom>
      <diagonal/>
    </border>
    <border>
      <left/>
      <right style="medium">
        <color theme="5"/>
      </right>
      <top style="thin">
        <color indexed="10"/>
      </top>
      <bottom style="thin">
        <color theme="4"/>
      </bottom>
      <diagonal/>
    </border>
    <border>
      <left/>
      <right/>
      <top style="thin">
        <color indexed="10"/>
      </top>
      <bottom style="thin">
        <color theme="9"/>
      </bottom>
      <diagonal/>
    </border>
    <border>
      <left/>
      <right style="medium">
        <color theme="5"/>
      </right>
      <top style="thin">
        <color indexed="10"/>
      </top>
      <bottom style="thin">
        <color theme="9"/>
      </bottom>
      <diagonal/>
    </border>
    <border>
      <left/>
      <right/>
      <top style="thin">
        <color indexed="10"/>
      </top>
      <bottom style="medium">
        <color theme="5"/>
      </bottom>
      <diagonal/>
    </border>
    <border>
      <left/>
      <right style="medium">
        <color theme="5"/>
      </right>
      <top style="thin">
        <color indexed="10"/>
      </top>
      <bottom style="medium">
        <color theme="5"/>
      </bottom>
      <diagonal/>
    </border>
    <border>
      <left/>
      <right style="medium">
        <color rgb="FFC00000"/>
      </right>
      <top style="thin">
        <color indexed="10"/>
      </top>
      <bottom style="thin">
        <color theme="4"/>
      </bottom>
      <diagonal/>
    </border>
    <border>
      <left/>
      <right style="medium">
        <color rgb="FFC00000"/>
      </right>
      <top style="thin">
        <color indexed="10"/>
      </top>
      <bottom style="thin">
        <color theme="9"/>
      </bottom>
      <diagonal/>
    </border>
    <border>
      <left/>
      <right/>
      <top style="thin">
        <color indexed="10"/>
      </top>
      <bottom style="medium">
        <color rgb="FFC00000"/>
      </bottom>
      <diagonal/>
    </border>
    <border>
      <left/>
      <right style="medium">
        <color rgb="FFC00000"/>
      </right>
      <top style="thin">
        <color indexed="10"/>
      </top>
      <bottom style="medium">
        <color rgb="FFC00000"/>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10"/>
      </left>
      <right style="thin">
        <color indexed="10"/>
      </right>
      <top style="thin">
        <color indexed="10"/>
      </top>
      <bottom style="thin">
        <color indexed="1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style="medium">
        <color rgb="FF000000"/>
      </top>
      <bottom/>
      <diagonal/>
    </border>
    <border>
      <left style="thin">
        <color rgb="FF000000"/>
      </left>
      <right style="medium">
        <color indexed="64"/>
      </right>
      <top style="thin">
        <color indexed="64"/>
      </top>
      <bottom style="medium">
        <color rgb="FF000000"/>
      </bottom>
      <diagonal/>
    </border>
  </borders>
  <cellStyleXfs count="10">
    <xf numFmtId="0" fontId="0" fillId="0" borderId="0"/>
    <xf numFmtId="0" fontId="4" fillId="0" borderId="0"/>
    <xf numFmtId="9" fontId="4" fillId="0" borderId="0" applyFont="0" applyFill="0" applyBorder="0" applyAlignment="0" applyProtection="0"/>
    <xf numFmtId="0" fontId="3" fillId="0" borderId="0"/>
    <xf numFmtId="0" fontId="2" fillId="21" borderId="0" applyNumberFormat="0" applyBorder="0" applyAlignment="0" applyProtection="0"/>
    <xf numFmtId="0" fontId="1" fillId="0" borderId="0"/>
    <xf numFmtId="0" fontId="1" fillId="0" borderId="0"/>
    <xf numFmtId="0" fontId="1" fillId="0" borderId="0"/>
    <xf numFmtId="0" fontId="1" fillId="0" borderId="0"/>
    <xf numFmtId="0" fontId="23" fillId="0" borderId="0" applyNumberFormat="0" applyFill="0" applyBorder="0" applyAlignment="0" applyProtection="0"/>
  </cellStyleXfs>
  <cellXfs count="293">
    <xf numFmtId="0" fontId="0" fillId="0" borderId="0" xfId="0"/>
    <xf numFmtId="0" fontId="4" fillId="0" borderId="0" xfId="1"/>
    <xf numFmtId="0" fontId="7" fillId="0" borderId="0" xfId="3" applyFont="1" applyAlignment="1">
      <alignment horizontal="left" wrapText="1"/>
    </xf>
    <xf numFmtId="0" fontId="7" fillId="0" borderId="0" xfId="3" applyFont="1" applyAlignment="1">
      <alignment horizontal="left"/>
    </xf>
    <xf numFmtId="0" fontId="7" fillId="0" borderId="0" xfId="3" applyFont="1"/>
    <xf numFmtId="0" fontId="7" fillId="8" borderId="16" xfId="3" applyFont="1" applyFill="1" applyBorder="1" applyAlignment="1">
      <alignment horizontal="left" wrapText="1"/>
    </xf>
    <xf numFmtId="0" fontId="9" fillId="9" borderId="0" xfId="3" applyFont="1" applyFill="1"/>
    <xf numFmtId="0" fontId="7" fillId="9" borderId="0" xfId="3" applyFont="1" applyFill="1" applyAlignment="1">
      <alignment horizontal="left"/>
    </xf>
    <xf numFmtId="0" fontId="9" fillId="12" borderId="0" xfId="3" applyFont="1" applyFill="1"/>
    <xf numFmtId="0" fontId="4" fillId="12" borderId="0" xfId="1" applyFill="1"/>
    <xf numFmtId="0" fontId="4" fillId="11" borderId="0" xfId="1" applyFill="1"/>
    <xf numFmtId="0" fontId="8" fillId="0" borderId="21" xfId="3" applyFont="1" applyBorder="1" applyAlignment="1">
      <alignment horizontal="center"/>
    </xf>
    <xf numFmtId="0" fontId="6" fillId="0" borderId="0" xfId="1" applyFont="1"/>
    <xf numFmtId="0" fontId="7" fillId="9" borderId="0" xfId="3" applyFont="1" applyFill="1" applyAlignment="1">
      <alignment horizontal="left" wrapText="1"/>
    </xf>
    <xf numFmtId="0" fontId="8" fillId="0" borderId="22" xfId="3" applyFont="1" applyBorder="1" applyAlignment="1">
      <alignment horizontal="center"/>
    </xf>
    <xf numFmtId="0" fontId="8" fillId="0" borderId="22" xfId="3" applyFont="1" applyBorder="1" applyAlignment="1">
      <alignment horizontal="center" wrapText="1"/>
    </xf>
    <xf numFmtId="0" fontId="11" fillId="0" borderId="0" xfId="0" applyFont="1"/>
    <xf numFmtId="0" fontId="10" fillId="0" borderId="0" xfId="0" applyFont="1" applyAlignment="1">
      <alignment horizontal="center" wrapText="1"/>
    </xf>
    <xf numFmtId="0" fontId="10" fillId="8" borderId="24" xfId="0" applyFont="1" applyFill="1" applyBorder="1" applyAlignment="1">
      <alignment horizontal="left" vertical="center"/>
    </xf>
    <xf numFmtId="0" fontId="10" fillId="2" borderId="24" xfId="0" applyFont="1" applyFill="1" applyBorder="1" applyAlignment="1">
      <alignment vertical="center"/>
    </xf>
    <xf numFmtId="0" fontId="11" fillId="0" borderId="67" xfId="0" applyFont="1" applyBorder="1" applyAlignment="1">
      <alignment horizontal="center"/>
    </xf>
    <xf numFmtId="3" fontId="11" fillId="0" borderId="67" xfId="0" applyNumberFormat="1" applyFont="1" applyBorder="1" applyAlignment="1">
      <alignment horizontal="center"/>
    </xf>
    <xf numFmtId="0" fontId="7" fillId="0" borderId="0" xfId="0" applyFont="1"/>
    <xf numFmtId="0" fontId="8" fillId="0" borderId="0" xfId="0" applyFont="1" applyAlignment="1">
      <alignment wrapText="1"/>
    </xf>
    <xf numFmtId="0" fontId="11" fillId="8" borderId="22" xfId="0" applyFont="1" applyFill="1" applyBorder="1"/>
    <xf numFmtId="0" fontId="11" fillId="2" borderId="22" xfId="0" applyFont="1" applyFill="1" applyBorder="1"/>
    <xf numFmtId="0" fontId="11" fillId="0" borderId="55" xfId="0" applyFont="1" applyBorder="1"/>
    <xf numFmtId="0" fontId="11" fillId="8" borderId="25" xfId="0" applyFont="1" applyFill="1" applyBorder="1"/>
    <xf numFmtId="0" fontId="11" fillId="8" borderId="26" xfId="0" applyFont="1" applyFill="1" applyBorder="1"/>
    <xf numFmtId="0" fontId="11" fillId="2" borderId="25" xfId="0" applyFont="1" applyFill="1" applyBorder="1"/>
    <xf numFmtId="0" fontId="11" fillId="2" borderId="26" xfId="0" applyFont="1" applyFill="1" applyBorder="1"/>
    <xf numFmtId="0" fontId="11" fillId="0" borderId="25" xfId="0" applyFont="1" applyBorder="1"/>
    <xf numFmtId="0" fontId="10" fillId="0" borderId="57" xfId="0" applyFont="1" applyBorder="1" applyAlignment="1">
      <alignment wrapText="1"/>
    </xf>
    <xf numFmtId="0" fontId="10" fillId="0" borderId="0" xfId="0" applyFont="1" applyAlignment="1">
      <alignment wrapText="1"/>
    </xf>
    <xf numFmtId="0" fontId="10" fillId="8" borderId="27" xfId="0" applyFont="1" applyFill="1" applyBorder="1" applyAlignment="1">
      <alignment wrapText="1"/>
    </xf>
    <xf numFmtId="0" fontId="10" fillId="8" borderId="29" xfId="0" applyFont="1" applyFill="1" applyBorder="1" applyAlignment="1">
      <alignment wrapText="1"/>
    </xf>
    <xf numFmtId="0" fontId="10" fillId="2" borderId="33" xfId="0" applyFont="1" applyFill="1" applyBorder="1" applyAlignment="1">
      <alignment wrapText="1"/>
    </xf>
    <xf numFmtId="0" fontId="10" fillId="2" borderId="34" xfId="0" applyFont="1" applyFill="1" applyBorder="1" applyAlignment="1">
      <alignment wrapText="1"/>
    </xf>
    <xf numFmtId="0" fontId="10" fillId="0" borderId="27" xfId="0" applyFont="1" applyBorder="1" applyAlignment="1">
      <alignment wrapText="1"/>
    </xf>
    <xf numFmtId="0" fontId="16" fillId="0" borderId="57" xfId="0" applyFont="1" applyBorder="1"/>
    <xf numFmtId="164" fontId="11" fillId="0" borderId="0" xfId="0" applyNumberFormat="1" applyFont="1" applyProtection="1">
      <protection locked="0"/>
    </xf>
    <xf numFmtId="3" fontId="11" fillId="8" borderId="27" xfId="0" applyNumberFormat="1" applyFont="1" applyFill="1" applyBorder="1"/>
    <xf numFmtId="3" fontId="11" fillId="8" borderId="29" xfId="0" applyNumberFormat="1" applyFont="1" applyFill="1" applyBorder="1"/>
    <xf numFmtId="3" fontId="11" fillId="2" borderId="27" xfId="1" applyNumberFormat="1" applyFont="1" applyFill="1" applyBorder="1"/>
    <xf numFmtId="0" fontId="11" fillId="2" borderId="29" xfId="1" applyFont="1" applyFill="1" applyBorder="1"/>
    <xf numFmtId="0" fontId="16" fillId="0" borderId="25" xfId="0" applyFont="1" applyBorder="1"/>
    <xf numFmtId="16" fontId="16" fillId="0" borderId="57" xfId="0" applyNumberFormat="1" applyFont="1" applyBorder="1"/>
    <xf numFmtId="16" fontId="16" fillId="0" borderId="25" xfId="0" applyNumberFormat="1" applyFont="1" applyBorder="1"/>
    <xf numFmtId="164" fontId="11" fillId="8" borderId="27" xfId="0" applyNumberFormat="1" applyFont="1" applyFill="1" applyBorder="1"/>
    <xf numFmtId="3" fontId="11" fillId="2" borderId="35" xfId="0" applyNumberFormat="1" applyFont="1" applyFill="1" applyBorder="1"/>
    <xf numFmtId="0" fontId="11" fillId="2" borderId="36" xfId="0" applyFont="1" applyFill="1" applyBorder="1"/>
    <xf numFmtId="0" fontId="11" fillId="0" borderId="27" xfId="0" applyFont="1" applyBorder="1"/>
    <xf numFmtId="0" fontId="11" fillId="0" borderId="57" xfId="0" applyFont="1" applyBorder="1"/>
    <xf numFmtId="0" fontId="11" fillId="0" borderId="61" xfId="0" applyFont="1" applyBorder="1"/>
    <xf numFmtId="0" fontId="11" fillId="0" borderId="62" xfId="0" applyFont="1" applyBorder="1"/>
    <xf numFmtId="0" fontId="10" fillId="2" borderId="27" xfId="0" applyFont="1" applyFill="1" applyBorder="1" applyAlignment="1">
      <alignment wrapText="1"/>
    </xf>
    <xf numFmtId="0" fontId="10" fillId="2" borderId="29" xfId="0" applyFont="1" applyFill="1" applyBorder="1" applyAlignment="1">
      <alignment wrapText="1"/>
    </xf>
    <xf numFmtId="3" fontId="11" fillId="2" borderId="27" xfId="0" applyNumberFormat="1" applyFont="1" applyFill="1" applyBorder="1"/>
    <xf numFmtId="0" fontId="11" fillId="2" borderId="29" xfId="0" applyFont="1" applyFill="1" applyBorder="1"/>
    <xf numFmtId="0" fontId="11" fillId="0" borderId="64" xfId="0" applyFont="1" applyBorder="1"/>
    <xf numFmtId="0" fontId="11" fillId="0" borderId="66" xfId="0" applyFont="1" applyBorder="1"/>
    <xf numFmtId="164" fontId="11" fillId="8" borderId="30" xfId="0" applyNumberFormat="1" applyFont="1" applyFill="1" applyBorder="1"/>
    <xf numFmtId="3" fontId="11" fillId="2" borderId="30" xfId="0" applyNumberFormat="1" applyFont="1" applyFill="1" applyBorder="1"/>
    <xf numFmtId="0" fontId="11" fillId="2" borderId="32" xfId="0" applyFont="1" applyFill="1" applyBorder="1"/>
    <xf numFmtId="0" fontId="11" fillId="0" borderId="30" xfId="0" applyFont="1" applyBorder="1"/>
    <xf numFmtId="0" fontId="17" fillId="0" borderId="0" xfId="0" applyFont="1"/>
    <xf numFmtId="0" fontId="8" fillId="0" borderId="0" xfId="0" applyFont="1"/>
    <xf numFmtId="0" fontId="7" fillId="13" borderId="0" xfId="0" applyFont="1" applyFill="1"/>
    <xf numFmtId="0" fontId="19" fillId="7" borderId="15" xfId="0" applyFont="1" applyFill="1" applyBorder="1" applyAlignment="1">
      <alignment horizontal="center" vertical="center" wrapText="1"/>
    </xf>
    <xf numFmtId="0" fontId="8" fillId="0" borderId="14" xfId="0" applyFont="1" applyBorder="1" applyAlignment="1">
      <alignment wrapText="1"/>
    </xf>
    <xf numFmtId="0" fontId="7" fillId="0" borderId="13" xfId="0" applyFont="1" applyBorder="1"/>
    <xf numFmtId="0" fontId="14" fillId="0" borderId="0" xfId="0" applyFont="1"/>
    <xf numFmtId="1" fontId="14" fillId="0" borderId="0" xfId="0" applyNumberFormat="1" applyFont="1"/>
    <xf numFmtId="1" fontId="7" fillId="0" borderId="0" xfId="0" applyNumberFormat="1" applyFont="1"/>
    <xf numFmtId="1" fontId="7" fillId="0" borderId="0" xfId="0" applyNumberFormat="1" applyFont="1" applyProtection="1">
      <protection locked="0"/>
    </xf>
    <xf numFmtId="1" fontId="7" fillId="0" borderId="3" xfId="0" applyNumberFormat="1" applyFont="1" applyBorder="1" applyProtection="1">
      <protection locked="0"/>
    </xf>
    <xf numFmtId="3" fontId="7" fillId="0" borderId="0" xfId="0" applyNumberFormat="1" applyFont="1"/>
    <xf numFmtId="0" fontId="7" fillId="14" borderId="0" xfId="0" applyFont="1" applyFill="1"/>
    <xf numFmtId="3" fontId="11" fillId="0" borderId="0" xfId="0" applyNumberFormat="1" applyFont="1"/>
    <xf numFmtId="164" fontId="11" fillId="0" borderId="0" xfId="0" applyNumberFormat="1" applyFont="1"/>
    <xf numFmtId="0" fontId="11" fillId="0" borderId="53" xfId="0" applyFont="1" applyBorder="1"/>
    <xf numFmtId="0" fontId="11" fillId="0" borderId="54" xfId="0" applyFont="1" applyBorder="1"/>
    <xf numFmtId="0" fontId="11" fillId="8" borderId="20" xfId="0" applyFont="1" applyFill="1" applyBorder="1"/>
    <xf numFmtId="0" fontId="11" fillId="0" borderId="20" xfId="0" applyFont="1" applyBorder="1"/>
    <xf numFmtId="0" fontId="11" fillId="0" borderId="20" xfId="0" applyFont="1" applyBorder="1" applyAlignment="1">
      <alignment vertical="center"/>
    </xf>
    <xf numFmtId="0" fontId="11" fillId="0" borderId="22" xfId="0" applyFont="1" applyBorder="1" applyAlignment="1">
      <alignment vertical="center"/>
    </xf>
    <xf numFmtId="0" fontId="11" fillId="0" borderId="5" xfId="0" applyFont="1" applyBorder="1"/>
    <xf numFmtId="0" fontId="11" fillId="4" borderId="5" xfId="0" applyFont="1" applyFill="1" applyBorder="1"/>
    <xf numFmtId="0" fontId="11" fillId="5" borderId="5" xfId="0" applyFont="1" applyFill="1" applyBorder="1"/>
    <xf numFmtId="0" fontId="11" fillId="5" borderId="56" xfId="0" applyFont="1" applyFill="1" applyBorder="1"/>
    <xf numFmtId="0" fontId="11" fillId="8" borderId="0" xfId="0" applyFont="1" applyFill="1"/>
    <xf numFmtId="0" fontId="11" fillId="0" borderId="26" xfId="0" applyFont="1" applyBorder="1"/>
    <xf numFmtId="0" fontId="10" fillId="2" borderId="6" xfId="0" applyFont="1" applyFill="1" applyBorder="1" applyAlignment="1">
      <alignment wrapText="1"/>
    </xf>
    <xf numFmtId="0" fontId="10" fillId="3" borderId="7" xfId="0" applyFont="1" applyFill="1" applyBorder="1" applyAlignment="1">
      <alignment wrapText="1"/>
    </xf>
    <xf numFmtId="0" fontId="10" fillId="5" borderId="6" xfId="0" applyFont="1" applyFill="1" applyBorder="1" applyAlignment="1">
      <alignment wrapText="1"/>
    </xf>
    <xf numFmtId="0" fontId="10" fillId="5" borderId="58" xfId="0" applyFont="1" applyFill="1" applyBorder="1" applyAlignment="1">
      <alignment wrapText="1"/>
    </xf>
    <xf numFmtId="0" fontId="10" fillId="8" borderId="10" xfId="0" applyFont="1" applyFill="1" applyBorder="1" applyAlignment="1">
      <alignment wrapText="1"/>
    </xf>
    <xf numFmtId="0" fontId="10" fillId="2" borderId="10" xfId="0" applyFont="1" applyFill="1" applyBorder="1" applyAlignment="1">
      <alignment wrapText="1"/>
    </xf>
    <xf numFmtId="0" fontId="10" fillId="3" borderId="10" xfId="0" applyFont="1" applyFill="1" applyBorder="1" applyAlignment="1">
      <alignment wrapText="1"/>
    </xf>
    <xf numFmtId="0" fontId="10" fillId="5" borderId="28" xfId="0" applyFont="1" applyFill="1" applyBorder="1" applyAlignment="1">
      <alignment wrapText="1"/>
    </xf>
    <xf numFmtId="164" fontId="11" fillId="2" borderId="3" xfId="0" applyNumberFormat="1" applyFont="1" applyFill="1" applyBorder="1" applyProtection="1">
      <protection locked="0"/>
    </xf>
    <xf numFmtId="164" fontId="11" fillId="3" borderId="1" xfId="0" applyNumberFormat="1" applyFont="1" applyFill="1" applyBorder="1" applyProtection="1">
      <protection locked="0"/>
    </xf>
    <xf numFmtId="164" fontId="11" fillId="3" borderId="2" xfId="0" applyNumberFormat="1" applyFont="1" applyFill="1" applyBorder="1" applyProtection="1">
      <protection locked="0"/>
    </xf>
    <xf numFmtId="164" fontId="11" fillId="5" borderId="2" xfId="0" applyNumberFormat="1" applyFont="1" applyFill="1" applyBorder="1" applyProtection="1">
      <protection locked="0"/>
    </xf>
    <xf numFmtId="164" fontId="11" fillId="5" borderId="11" xfId="0" applyNumberFormat="1" applyFont="1" applyFill="1" applyBorder="1" applyProtection="1">
      <protection locked="0"/>
    </xf>
    <xf numFmtId="164" fontId="11" fillId="5" borderId="59" xfId="0" applyNumberFormat="1" applyFont="1" applyFill="1" applyBorder="1" applyProtection="1">
      <protection locked="0"/>
    </xf>
    <xf numFmtId="3" fontId="11" fillId="8" borderId="10" xfId="0" applyNumberFormat="1" applyFont="1" applyFill="1" applyBorder="1"/>
    <xf numFmtId="164" fontId="11" fillId="2" borderId="10" xfId="0" applyNumberFormat="1" applyFont="1" applyFill="1" applyBorder="1"/>
    <xf numFmtId="164" fontId="11" fillId="3" borderId="10" xfId="0" applyNumberFormat="1" applyFont="1" applyFill="1" applyBorder="1"/>
    <xf numFmtId="164" fontId="11" fillId="5" borderId="10" xfId="0" applyNumberFormat="1" applyFont="1" applyFill="1" applyBorder="1" applyProtection="1">
      <protection locked="0"/>
    </xf>
    <xf numFmtId="164" fontId="11" fillId="5" borderId="29" xfId="0" applyNumberFormat="1" applyFont="1" applyFill="1" applyBorder="1" applyProtection="1">
      <protection locked="0"/>
    </xf>
    <xf numFmtId="164" fontId="11" fillId="3" borderId="4" xfId="0" applyNumberFormat="1" applyFont="1" applyFill="1" applyBorder="1" applyProtection="1">
      <protection locked="0"/>
    </xf>
    <xf numFmtId="164" fontId="11" fillId="5" borderId="4" xfId="0" applyNumberFormat="1" applyFont="1" applyFill="1" applyBorder="1" applyProtection="1">
      <protection locked="0"/>
    </xf>
    <xf numFmtId="164" fontId="11" fillId="5" borderId="12" xfId="0" applyNumberFormat="1" applyFont="1" applyFill="1" applyBorder="1" applyProtection="1">
      <protection locked="0"/>
    </xf>
    <xf numFmtId="164" fontId="11" fillId="5" borderId="60" xfId="0" applyNumberFormat="1" applyFont="1" applyFill="1" applyBorder="1" applyProtection="1">
      <protection locked="0"/>
    </xf>
    <xf numFmtId="164" fontId="11" fillId="8" borderId="10" xfId="0" applyNumberFormat="1" applyFont="1" applyFill="1" applyBorder="1"/>
    <xf numFmtId="3" fontId="11" fillId="2" borderId="10" xfId="0" applyNumberFormat="1" applyFont="1" applyFill="1" applyBorder="1"/>
    <xf numFmtId="3" fontId="11" fillId="3" borderId="10" xfId="0" applyNumberFormat="1" applyFont="1" applyFill="1" applyBorder="1"/>
    <xf numFmtId="0" fontId="11" fillId="3" borderId="10" xfId="0" applyFont="1" applyFill="1" applyBorder="1"/>
    <xf numFmtId="1" fontId="11" fillId="5" borderId="10" xfId="0" applyNumberFormat="1" applyFont="1" applyFill="1" applyBorder="1"/>
    <xf numFmtId="0" fontId="11" fillId="5" borderId="10" xfId="0" applyFont="1" applyFill="1" applyBorder="1"/>
    <xf numFmtId="0" fontId="11" fillId="5" borderId="29" xfId="0" applyFont="1" applyFill="1" applyBorder="1"/>
    <xf numFmtId="0" fontId="11" fillId="0" borderId="8" xfId="0" applyFont="1" applyBorder="1"/>
    <xf numFmtId="0" fontId="11" fillId="4" borderId="8" xfId="0" applyFont="1" applyFill="1" applyBorder="1"/>
    <xf numFmtId="0" fontId="11" fillId="5" borderId="8" xfId="0" applyFont="1" applyFill="1" applyBorder="1"/>
    <xf numFmtId="0" fontId="11" fillId="5" borderId="63" xfId="0" applyFont="1" applyFill="1" applyBorder="1"/>
    <xf numFmtId="0" fontId="11" fillId="0" borderId="9" xfId="0" applyFont="1" applyBorder="1"/>
    <xf numFmtId="0" fontId="11" fillId="4" borderId="9" xfId="0" applyFont="1" applyFill="1" applyBorder="1"/>
    <xf numFmtId="0" fontId="11" fillId="5" borderId="9" xfId="0" applyFont="1" applyFill="1" applyBorder="1"/>
    <xf numFmtId="0" fontId="11" fillId="5" borderId="65" xfId="0" applyFont="1" applyFill="1" applyBorder="1"/>
    <xf numFmtId="164" fontId="11" fillId="8" borderId="31" xfId="0" applyNumberFormat="1" applyFont="1" applyFill="1" applyBorder="1"/>
    <xf numFmtId="3" fontId="11" fillId="2" borderId="31" xfId="0" applyNumberFormat="1" applyFont="1" applyFill="1" applyBorder="1"/>
    <xf numFmtId="3" fontId="11" fillId="3" borderId="31" xfId="0" applyNumberFormat="1" applyFont="1" applyFill="1" applyBorder="1"/>
    <xf numFmtId="0" fontId="11" fillId="3" borderId="31" xfId="0" applyFont="1" applyFill="1" applyBorder="1"/>
    <xf numFmtId="0" fontId="11" fillId="5" borderId="31" xfId="0" applyFont="1" applyFill="1" applyBorder="1"/>
    <xf numFmtId="0" fontId="11" fillId="5" borderId="32" xfId="0" applyFont="1" applyFill="1" applyBorder="1"/>
    <xf numFmtId="0" fontId="20" fillId="0" borderId="0" xfId="0" applyFont="1"/>
    <xf numFmtId="0" fontId="11" fillId="0" borderId="40" xfId="0" applyFont="1" applyBorder="1"/>
    <xf numFmtId="0" fontId="11" fillId="0" borderId="48" xfId="0" applyFont="1" applyBorder="1"/>
    <xf numFmtId="0" fontId="11" fillId="0" borderId="38" xfId="0" applyFont="1" applyBorder="1"/>
    <xf numFmtId="0" fontId="11" fillId="0" borderId="39" xfId="0" applyFont="1" applyBorder="1"/>
    <xf numFmtId="0" fontId="11" fillId="0" borderId="49" xfId="0" applyFont="1" applyBorder="1"/>
    <xf numFmtId="0" fontId="11" fillId="5" borderId="41" xfId="0" applyFont="1" applyFill="1" applyBorder="1"/>
    <xf numFmtId="0" fontId="10" fillId="0" borderId="40" xfId="0" applyFont="1" applyBorder="1" applyAlignment="1">
      <alignment wrapText="1"/>
    </xf>
    <xf numFmtId="0" fontId="10" fillId="5" borderId="42" xfId="0" applyFont="1" applyFill="1" applyBorder="1" applyAlignment="1">
      <alignment wrapText="1"/>
    </xf>
    <xf numFmtId="0" fontId="16" fillId="0" borderId="40" xfId="0" applyFont="1" applyBorder="1"/>
    <xf numFmtId="164" fontId="11" fillId="5" borderId="43" xfId="0" applyNumberFormat="1" applyFont="1" applyFill="1" applyBorder="1" applyProtection="1">
      <protection locked="0"/>
    </xf>
    <xf numFmtId="16" fontId="16" fillId="0" borderId="40" xfId="0" applyNumberFormat="1" applyFont="1" applyBorder="1"/>
    <xf numFmtId="164" fontId="11" fillId="5" borderId="44" xfId="0" applyNumberFormat="1" applyFont="1" applyFill="1" applyBorder="1" applyProtection="1">
      <protection locked="0"/>
    </xf>
    <xf numFmtId="0" fontId="11" fillId="0" borderId="45" xfId="0" applyFont="1" applyBorder="1"/>
    <xf numFmtId="0" fontId="11" fillId="0" borderId="50" xfId="0" applyFont="1" applyBorder="1"/>
    <xf numFmtId="0" fontId="11" fillId="5" borderId="46" xfId="0" applyFont="1" applyFill="1" applyBorder="1"/>
    <xf numFmtId="0" fontId="11" fillId="0" borderId="51" xfId="0" applyFont="1" applyBorder="1"/>
    <xf numFmtId="0" fontId="11" fillId="5" borderId="47" xfId="0" applyFont="1" applyFill="1" applyBorder="1"/>
    <xf numFmtId="0" fontId="20" fillId="0" borderId="37" xfId="0" applyFont="1" applyBorder="1" applyAlignment="1">
      <alignment horizontal="center"/>
    </xf>
    <xf numFmtId="0" fontId="20" fillId="0" borderId="0" xfId="0" applyFont="1" applyAlignment="1">
      <alignment horizontal="center"/>
    </xf>
    <xf numFmtId="0" fontId="8" fillId="20" borderId="14" xfId="0" applyFont="1" applyFill="1" applyBorder="1" applyAlignment="1">
      <alignment wrapText="1"/>
    </xf>
    <xf numFmtId="0" fontId="10" fillId="0" borderId="0" xfId="0" applyFont="1"/>
    <xf numFmtId="0" fontId="7" fillId="8" borderId="17" xfId="3" applyFont="1" applyFill="1" applyBorder="1" applyAlignment="1">
      <alignment horizontal="left" wrapText="1"/>
    </xf>
    <xf numFmtId="3" fontId="0" fillId="0" borderId="0" xfId="0" applyNumberFormat="1"/>
    <xf numFmtId="0" fontId="4" fillId="0" borderId="0" xfId="0" applyFont="1"/>
    <xf numFmtId="0" fontId="7" fillId="0" borderId="71" xfId="3" applyFont="1" applyBorder="1" applyAlignment="1">
      <alignment horizontal="left" wrapText="1"/>
    </xf>
    <xf numFmtId="0" fontId="7" fillId="0" borderId="16" xfId="3" applyFont="1" applyBorder="1" applyAlignment="1">
      <alignment horizontal="left" wrapText="1"/>
    </xf>
    <xf numFmtId="49" fontId="14" fillId="0" borderId="0" xfId="0" applyNumberFormat="1" applyFont="1"/>
    <xf numFmtId="0" fontId="7" fillId="8" borderId="16" xfId="8" applyFont="1" applyFill="1" applyBorder="1" applyAlignment="1">
      <alignment vertical="center"/>
    </xf>
    <xf numFmtId="0" fontId="7" fillId="8" borderId="70" xfId="8" applyFont="1" applyFill="1" applyBorder="1" applyAlignment="1">
      <alignment horizontal="left" vertical="center"/>
    </xf>
    <xf numFmtId="0" fontId="7" fillId="8" borderId="71" xfId="8" applyFont="1" applyFill="1" applyBorder="1" applyAlignment="1">
      <alignment vertical="center" wrapText="1"/>
    </xf>
    <xf numFmtId="0" fontId="7" fillId="8" borderId="71" xfId="8" applyFont="1" applyFill="1" applyBorder="1" applyAlignment="1">
      <alignment vertical="center"/>
    </xf>
    <xf numFmtId="0" fontId="7" fillId="8" borderId="71" xfId="8" applyFont="1" applyFill="1" applyBorder="1" applyAlignment="1">
      <alignment horizontal="left" vertical="center"/>
    </xf>
    <xf numFmtId="0" fontId="13" fillId="15" borderId="74" xfId="0" applyFont="1" applyFill="1" applyBorder="1" applyAlignment="1">
      <alignment horizontal="center"/>
    </xf>
    <xf numFmtId="0" fontId="13" fillId="15" borderId="76" xfId="0" applyFont="1" applyFill="1" applyBorder="1" applyAlignment="1">
      <alignment horizontal="center"/>
    </xf>
    <xf numFmtId="3" fontId="2" fillId="0" borderId="75" xfId="4" applyNumberFormat="1" applyFill="1" applyBorder="1" applyAlignment="1">
      <alignment horizontal="center"/>
    </xf>
    <xf numFmtId="0" fontId="13" fillId="15" borderId="78" xfId="0" applyFont="1" applyFill="1" applyBorder="1" applyAlignment="1">
      <alignment horizontal="center"/>
    </xf>
    <xf numFmtId="3" fontId="2" fillId="0" borderId="77" xfId="4" applyNumberFormat="1" applyFill="1" applyBorder="1" applyAlignment="1">
      <alignment horizontal="center"/>
    </xf>
    <xf numFmtId="0" fontId="10" fillId="0" borderId="75" xfId="0" applyFont="1" applyBorder="1" applyAlignment="1">
      <alignment horizontal="center"/>
    </xf>
    <xf numFmtId="0" fontId="11" fillId="0" borderId="75" xfId="0" applyFont="1" applyBorder="1" applyAlignment="1">
      <alignment horizontal="center"/>
    </xf>
    <xf numFmtId="0" fontId="7" fillId="8" borderId="80" xfId="8" applyFont="1" applyFill="1" applyBorder="1" applyAlignment="1">
      <alignment horizontal="left" vertical="center"/>
    </xf>
    <xf numFmtId="0" fontId="7" fillId="8" borderId="80" xfId="8" applyFont="1" applyFill="1" applyBorder="1" applyAlignment="1">
      <alignment horizontal="left" vertical="center" wrapText="1"/>
    </xf>
    <xf numFmtId="0" fontId="7" fillId="0" borderId="71" xfId="3" applyFont="1" applyBorder="1" applyAlignment="1">
      <alignment wrapText="1"/>
    </xf>
    <xf numFmtId="164" fontId="11" fillId="2" borderId="81" xfId="0" applyNumberFormat="1" applyFont="1" applyFill="1" applyBorder="1" applyProtection="1">
      <protection locked="0"/>
    </xf>
    <xf numFmtId="164" fontId="11" fillId="3" borderId="82" xfId="0" applyNumberFormat="1" applyFont="1" applyFill="1" applyBorder="1" applyProtection="1">
      <protection locked="0"/>
    </xf>
    <xf numFmtId="3" fontId="11" fillId="2" borderId="83" xfId="0" applyNumberFormat="1" applyFont="1" applyFill="1" applyBorder="1"/>
    <xf numFmtId="3" fontId="11" fillId="2" borderId="84" xfId="0" applyNumberFormat="1" applyFont="1" applyFill="1" applyBorder="1"/>
    <xf numFmtId="3" fontId="11" fillId="2" borderId="85" xfId="0" applyNumberFormat="1" applyFont="1" applyFill="1" applyBorder="1"/>
    <xf numFmtId="3" fontId="11" fillId="2" borderId="86" xfId="0" applyNumberFormat="1" applyFont="1" applyFill="1" applyBorder="1"/>
    <xf numFmtId="3" fontId="11" fillId="2" borderId="87" xfId="0" applyNumberFormat="1" applyFont="1" applyFill="1" applyBorder="1"/>
    <xf numFmtId="3" fontId="11" fillId="2" borderId="88" xfId="0" applyNumberFormat="1" applyFont="1" applyFill="1" applyBorder="1"/>
    <xf numFmtId="3" fontId="11" fillId="2" borderId="89" xfId="0" applyNumberFormat="1" applyFont="1" applyFill="1" applyBorder="1"/>
    <xf numFmtId="3" fontId="11" fillId="2" borderId="90" xfId="0" applyNumberFormat="1" applyFont="1" applyFill="1" applyBorder="1"/>
    <xf numFmtId="3" fontId="11" fillId="2" borderId="91" xfId="0" applyNumberFormat="1" applyFont="1" applyFill="1" applyBorder="1"/>
    <xf numFmtId="3" fontId="11" fillId="2" borderId="92" xfId="0" applyNumberFormat="1" applyFont="1" applyFill="1" applyBorder="1"/>
    <xf numFmtId="0" fontId="11" fillId="0" borderId="71" xfId="0" applyFont="1" applyBorder="1"/>
    <xf numFmtId="0" fontId="13" fillId="15" borderId="23" xfId="0" applyFont="1" applyFill="1" applyBorder="1" applyAlignment="1">
      <alignment horizontal="center"/>
    </xf>
    <xf numFmtId="3" fontId="2" fillId="0" borderId="80" xfId="4" applyNumberFormat="1" applyFill="1" applyBorder="1" applyAlignment="1">
      <alignment horizontal="center"/>
    </xf>
    <xf numFmtId="3" fontId="2" fillId="0" borderId="71" xfId="4" applyNumberFormat="1" applyFill="1" applyBorder="1" applyAlignment="1">
      <alignment horizontal="center"/>
    </xf>
    <xf numFmtId="0" fontId="10" fillId="0" borderId="71" xfId="0" applyFont="1" applyBorder="1" applyAlignment="1">
      <alignment horizontal="center"/>
    </xf>
    <xf numFmtId="0" fontId="10" fillId="0" borderId="71" xfId="0" applyFont="1" applyBorder="1" applyAlignment="1">
      <alignment horizontal="center" wrapText="1"/>
    </xf>
    <xf numFmtId="0" fontId="11" fillId="17" borderId="71" xfId="0" applyFont="1" applyFill="1" applyBorder="1" applyAlignment="1">
      <alignment horizontal="center"/>
    </xf>
    <xf numFmtId="3" fontId="2" fillId="21" borderId="71" xfId="4" applyNumberFormat="1" applyBorder="1" applyAlignment="1">
      <alignment horizontal="center"/>
    </xf>
    <xf numFmtId="49" fontId="11" fillId="17" borderId="71" xfId="0" applyNumberFormat="1" applyFont="1" applyFill="1" applyBorder="1" applyAlignment="1">
      <alignment horizontal="center"/>
    </xf>
    <xf numFmtId="3" fontId="11" fillId="0" borderId="71" xfId="0" applyNumberFormat="1" applyFont="1" applyBorder="1" applyAlignment="1">
      <alignment horizontal="center"/>
    </xf>
    <xf numFmtId="0" fontId="11" fillId="0" borderId="71" xfId="0" applyFont="1" applyBorder="1" applyAlignment="1">
      <alignment horizontal="center"/>
    </xf>
    <xf numFmtId="0" fontId="11" fillId="16" borderId="71" xfId="0" applyFont="1" applyFill="1" applyBorder="1"/>
    <xf numFmtId="0" fontId="11" fillId="16" borderId="71" xfId="0" applyFont="1" applyFill="1" applyBorder="1" applyAlignment="1">
      <alignment horizontal="center" wrapText="1"/>
    </xf>
    <xf numFmtId="0" fontId="11" fillId="8" borderId="71" xfId="0" applyFont="1" applyFill="1" applyBorder="1" applyAlignment="1">
      <alignment horizontal="center" wrapText="1"/>
    </xf>
    <xf numFmtId="0" fontId="11" fillId="5" borderId="71" xfId="0" applyFont="1" applyFill="1" applyBorder="1" applyAlignment="1">
      <alignment horizontal="center" wrapText="1"/>
    </xf>
    <xf numFmtId="0" fontId="11" fillId="0" borderId="71" xfId="0" applyFont="1" applyBorder="1" applyAlignment="1">
      <alignment horizontal="center" wrapText="1"/>
    </xf>
    <xf numFmtId="3" fontId="11" fillId="16" borderId="71" xfId="0" applyNumberFormat="1" applyFont="1" applyFill="1" applyBorder="1" applyAlignment="1">
      <alignment horizontal="center" wrapText="1"/>
    </xf>
    <xf numFmtId="3" fontId="11" fillId="8" borderId="71" xfId="0" applyNumberFormat="1" applyFont="1" applyFill="1" applyBorder="1" applyAlignment="1">
      <alignment horizontal="center" wrapText="1"/>
    </xf>
    <xf numFmtId="3" fontId="11" fillId="5" borderId="71" xfId="0" applyNumberFormat="1" applyFont="1" applyFill="1" applyBorder="1" applyAlignment="1">
      <alignment horizontal="center" wrapText="1"/>
    </xf>
    <xf numFmtId="49" fontId="11" fillId="0" borderId="71" xfId="0" applyNumberFormat="1" applyFont="1" applyBorder="1" applyAlignment="1">
      <alignment horizontal="center"/>
    </xf>
    <xf numFmtId="0" fontId="7" fillId="0" borderId="71" xfId="8" applyFont="1" applyBorder="1" applyAlignment="1">
      <alignment vertical="center" wrapText="1"/>
    </xf>
    <xf numFmtId="0" fontId="7" fillId="0" borderId="80" xfId="8" applyFont="1" applyBorder="1" applyAlignment="1">
      <alignment horizontal="left" vertical="center"/>
    </xf>
    <xf numFmtId="0" fontId="21" fillId="11" borderId="0" xfId="3" applyFont="1" applyFill="1"/>
    <xf numFmtId="0" fontId="7" fillId="0" borderId="93" xfId="3" applyFont="1" applyBorder="1" applyAlignment="1">
      <alignment horizontal="left" wrapText="1"/>
    </xf>
    <xf numFmtId="0" fontId="18" fillId="13" borderId="97" xfId="0" applyFont="1" applyFill="1" applyBorder="1" applyProtection="1">
      <protection locked="0"/>
    </xf>
    <xf numFmtId="1" fontId="7" fillId="0" borderId="97" xfId="0" applyNumberFormat="1" applyFont="1" applyBorder="1" applyProtection="1">
      <protection locked="0"/>
    </xf>
    <xf numFmtId="0" fontId="13" fillId="15" borderId="93" xfId="0" applyFont="1" applyFill="1" applyBorder="1" applyAlignment="1">
      <alignment horizontal="center"/>
    </xf>
    <xf numFmtId="3" fontId="11" fillId="0" borderId="27" xfId="1" applyNumberFormat="1" applyFont="1" applyFill="1" applyBorder="1"/>
    <xf numFmtId="0" fontId="11" fillId="0" borderId="29" xfId="1" applyFont="1" applyFill="1" applyBorder="1"/>
    <xf numFmtId="3" fontId="11" fillId="0" borderId="35" xfId="0" applyNumberFormat="1" applyFont="1" applyFill="1" applyBorder="1"/>
    <xf numFmtId="3" fontId="11" fillId="0" borderId="27" xfId="0" applyNumberFormat="1" applyFont="1" applyFill="1" applyBorder="1"/>
    <xf numFmtId="3" fontId="11" fillId="0" borderId="30" xfId="0" applyNumberFormat="1" applyFont="1" applyFill="1" applyBorder="1"/>
    <xf numFmtId="0" fontId="10" fillId="0" borderId="16" xfId="0" applyFont="1" applyBorder="1" applyAlignment="1">
      <alignment horizontal="center" wrapText="1"/>
    </xf>
    <xf numFmtId="3" fontId="11" fillId="8" borderId="31" xfId="0" applyNumberFormat="1" applyFont="1" applyFill="1" applyBorder="1"/>
    <xf numFmtId="3" fontId="11" fillId="8" borderId="32" xfId="0" applyNumberFormat="1" applyFont="1" applyFill="1" applyBorder="1"/>
    <xf numFmtId="0" fontId="12" fillId="0" borderId="0" xfId="0" applyFont="1" applyAlignment="1">
      <alignment vertical="center" wrapText="1"/>
    </xf>
    <xf numFmtId="0" fontId="10" fillId="0" borderId="98" xfId="0" applyFont="1" applyBorder="1" applyAlignment="1">
      <alignment horizontal="center" wrapText="1"/>
    </xf>
    <xf numFmtId="0" fontId="10" fillId="0" borderId="99" xfId="0" applyFont="1" applyBorder="1" applyAlignment="1">
      <alignment horizontal="center" wrapText="1"/>
    </xf>
    <xf numFmtId="0" fontId="20" fillId="0" borderId="100" xfId="0" applyFont="1" applyBorder="1" applyAlignment="1">
      <alignment horizontal="center"/>
    </xf>
    <xf numFmtId="49" fontId="20" fillId="0" borderId="100" xfId="0" applyNumberFormat="1" applyFont="1" applyBorder="1" applyAlignment="1">
      <alignment horizontal="center"/>
    </xf>
    <xf numFmtId="0" fontId="20" fillId="0" borderId="101" xfId="0" applyFont="1" applyBorder="1" applyAlignment="1">
      <alignment horizontal="center"/>
    </xf>
    <xf numFmtId="3" fontId="20" fillId="0" borderId="102" xfId="0" applyNumberFormat="1" applyFont="1" applyBorder="1" applyAlignment="1">
      <alignment horizontal="center"/>
    </xf>
    <xf numFmtId="0" fontId="24" fillId="0" borderId="0" xfId="9" applyFont="1"/>
    <xf numFmtId="0" fontId="6" fillId="0" borderId="0" xfId="0" applyFont="1"/>
    <xf numFmtId="0" fontId="10" fillId="0" borderId="70" xfId="0" applyFont="1" applyBorder="1" applyAlignment="1">
      <alignment horizontal="center" wrapText="1"/>
    </xf>
    <xf numFmtId="0" fontId="10" fillId="0" borderId="68" xfId="0" applyFont="1" applyBorder="1" applyAlignment="1">
      <alignment horizontal="center" wrapText="1"/>
    </xf>
    <xf numFmtId="0" fontId="11" fillId="0" borderId="80" xfId="0" applyFont="1" applyBorder="1" applyAlignment="1">
      <alignment horizontal="center"/>
    </xf>
    <xf numFmtId="165" fontId="11" fillId="0" borderId="79" xfId="0" applyNumberFormat="1" applyFont="1" applyBorder="1" applyAlignment="1">
      <alignment horizontal="center"/>
    </xf>
    <xf numFmtId="0" fontId="11" fillId="0" borderId="79" xfId="0" applyFont="1" applyBorder="1" applyAlignment="1">
      <alignment horizontal="center"/>
    </xf>
    <xf numFmtId="0" fontId="11" fillId="0" borderId="103" xfId="0" applyFont="1" applyBorder="1" applyAlignment="1">
      <alignment horizontal="center"/>
    </xf>
    <xf numFmtId="3" fontId="11" fillId="0" borderId="104" xfId="0" applyNumberFormat="1" applyFont="1" applyBorder="1" applyAlignment="1">
      <alignment horizontal="center"/>
    </xf>
    <xf numFmtId="0" fontId="11" fillId="0" borderId="105" xfId="0" applyFont="1" applyBorder="1" applyAlignment="1">
      <alignment horizontal="center"/>
    </xf>
    <xf numFmtId="3" fontId="20" fillId="0" borderId="106" xfId="0" applyNumberFormat="1" applyFont="1" applyBorder="1" applyAlignment="1">
      <alignment horizontal="center"/>
    </xf>
    <xf numFmtId="0" fontId="10" fillId="0" borderId="107" xfId="0" applyFont="1" applyBorder="1" applyAlignment="1">
      <alignment horizontal="center"/>
    </xf>
    <xf numFmtId="0" fontId="0" fillId="0" borderId="25" xfId="0" applyBorder="1"/>
    <xf numFmtId="0" fontId="25" fillId="0" borderId="79" xfId="0" applyFont="1" applyBorder="1"/>
    <xf numFmtId="0" fontId="22" fillId="0" borderId="108" xfId="0" applyFont="1" applyBorder="1" applyAlignment="1">
      <alignment vertical="center"/>
    </xf>
    <xf numFmtId="0" fontId="8" fillId="6" borderId="94" xfId="3" applyFont="1" applyFill="1" applyBorder="1" applyAlignment="1">
      <alignment horizontal="center" vertical="center" wrapText="1"/>
    </xf>
    <xf numFmtId="0" fontId="8" fillId="6" borderId="95" xfId="3" applyFont="1" applyFill="1" applyBorder="1" applyAlignment="1">
      <alignment horizontal="center" vertical="center" wrapText="1"/>
    </xf>
    <xf numFmtId="0" fontId="8" fillId="6" borderId="96" xfId="3" applyFont="1" applyFill="1" applyBorder="1" applyAlignment="1">
      <alignment horizontal="center" vertical="center" wrapText="1"/>
    </xf>
    <xf numFmtId="0" fontId="8" fillId="6" borderId="68" xfId="3" applyFont="1" applyFill="1" applyBorder="1" applyAlignment="1">
      <alignment horizontal="center" vertical="center" wrapText="1"/>
    </xf>
    <xf numFmtId="0" fontId="8" fillId="6" borderId="69" xfId="3" applyFont="1" applyFill="1" applyBorder="1" applyAlignment="1">
      <alignment horizontal="center" vertical="center" wrapText="1"/>
    </xf>
    <xf numFmtId="0" fontId="8" fillId="6" borderId="70" xfId="3" applyFont="1" applyFill="1" applyBorder="1" applyAlignment="1">
      <alignment horizontal="center" vertical="center" wrapText="1"/>
    </xf>
    <xf numFmtId="0" fontId="7" fillId="8" borderId="23" xfId="8" applyFont="1" applyFill="1" applyBorder="1" applyAlignment="1">
      <alignment horizontal="center" vertical="center" wrapText="1"/>
    </xf>
    <xf numFmtId="0" fontId="7" fillId="8" borderId="17" xfId="8" applyFont="1" applyFill="1" applyBorder="1" applyAlignment="1">
      <alignment horizontal="center" vertical="center" wrapText="1"/>
    </xf>
    <xf numFmtId="0" fontId="7" fillId="8" borderId="16" xfId="8" applyFont="1" applyFill="1" applyBorder="1" applyAlignment="1">
      <alignment horizontal="center" vertical="center" wrapText="1"/>
    </xf>
    <xf numFmtId="0" fontId="8" fillId="6" borderId="20" xfId="3" applyFont="1" applyFill="1" applyBorder="1" applyAlignment="1">
      <alignment horizontal="center" vertical="center" wrapText="1"/>
    </xf>
    <xf numFmtId="0" fontId="8" fillId="6" borderId="19" xfId="3" applyFont="1" applyFill="1" applyBorder="1" applyAlignment="1">
      <alignment horizontal="center" vertical="center" wrapText="1"/>
    </xf>
    <xf numFmtId="0" fontId="8" fillId="6" borderId="0" xfId="3" applyFont="1" applyFill="1" applyAlignment="1">
      <alignment horizontal="center" vertical="center" wrapText="1"/>
    </xf>
    <xf numFmtId="0" fontId="8" fillId="6" borderId="18" xfId="3" applyFont="1" applyFill="1" applyBorder="1" applyAlignment="1">
      <alignment horizontal="center" vertical="center" wrapText="1"/>
    </xf>
    <xf numFmtId="0" fontId="8" fillId="6" borderId="79" xfId="8" applyFont="1" applyFill="1" applyBorder="1" applyAlignment="1">
      <alignment horizontal="center" vertical="center" wrapText="1"/>
    </xf>
    <xf numFmtId="0" fontId="8" fillId="6" borderId="72" xfId="8" applyFont="1" applyFill="1" applyBorder="1" applyAlignment="1">
      <alignment horizontal="center" vertical="center" wrapText="1"/>
    </xf>
    <xf numFmtId="0" fontId="8" fillId="6" borderId="80" xfId="8" applyFont="1" applyFill="1" applyBorder="1" applyAlignment="1">
      <alignment horizontal="center" vertical="center" wrapText="1"/>
    </xf>
    <xf numFmtId="0" fontId="8" fillId="6" borderId="73" xfId="8" applyFont="1" applyFill="1" applyBorder="1" applyAlignment="1">
      <alignment horizontal="center" vertical="center" wrapText="1"/>
    </xf>
    <xf numFmtId="0" fontId="8" fillId="6" borderId="74" xfId="8" applyFont="1" applyFill="1" applyBorder="1" applyAlignment="1">
      <alignment horizontal="center" vertical="center" wrapText="1"/>
    </xf>
    <xf numFmtId="0" fontId="8" fillId="6" borderId="0" xfId="8" applyFont="1" applyFill="1" applyAlignment="1">
      <alignment horizontal="center" vertical="center" wrapText="1"/>
    </xf>
    <xf numFmtId="0" fontId="8" fillId="6" borderId="18" xfId="8" applyFont="1" applyFill="1" applyBorder="1" applyAlignment="1">
      <alignment horizontal="center" vertical="center" wrapText="1"/>
    </xf>
    <xf numFmtId="0" fontId="12" fillId="8" borderId="0" xfId="0" applyFont="1" applyFill="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xf>
    <xf numFmtId="0" fontId="10" fillId="0" borderId="24" xfId="0" applyFont="1" applyBorder="1" applyAlignment="1">
      <alignment horizontal="center" vertical="center" wrapText="1"/>
    </xf>
    <xf numFmtId="0" fontId="10" fillId="0" borderId="20" xfId="0" applyFont="1" applyBorder="1" applyAlignment="1">
      <alignment horizontal="center" vertical="center"/>
    </xf>
    <xf numFmtId="0" fontId="12" fillId="18" borderId="61" xfId="0" applyFont="1" applyFill="1" applyBorder="1" applyAlignment="1">
      <alignment horizontal="center" vertical="center" textRotation="90" wrapText="1"/>
    </xf>
    <xf numFmtId="0" fontId="12" fillId="19" borderId="61" xfId="0" applyFont="1" applyFill="1" applyBorder="1" applyAlignment="1">
      <alignment horizontal="center" vertical="center" textRotation="90"/>
    </xf>
    <xf numFmtId="0" fontId="12" fillId="10" borderId="61" xfId="0" applyFont="1" applyFill="1" applyBorder="1" applyAlignment="1">
      <alignment horizontal="center" vertical="center" textRotation="90"/>
    </xf>
    <xf numFmtId="0" fontId="10" fillId="0" borderId="52" xfId="0" applyFont="1" applyBorder="1" applyAlignment="1">
      <alignment horizontal="center" vertical="center" wrapText="1"/>
    </xf>
    <xf numFmtId="0" fontId="10" fillId="0" borderId="53" xfId="0" applyFont="1" applyBorder="1" applyAlignment="1">
      <alignment horizontal="center" vertical="center"/>
    </xf>
    <xf numFmtId="0" fontId="10" fillId="0" borderId="71" xfId="0" applyFont="1" applyBorder="1" applyAlignment="1">
      <alignment horizontal="center"/>
    </xf>
    <xf numFmtId="0" fontId="10" fillId="0" borderId="71" xfId="0" applyFont="1" applyBorder="1" applyAlignment="1">
      <alignment horizontal="center" wrapText="1"/>
    </xf>
    <xf numFmtId="0" fontId="10" fillId="0" borderId="80" xfId="0" applyFont="1" applyBorder="1" applyAlignment="1">
      <alignment horizontal="center" wrapText="1"/>
    </xf>
    <xf numFmtId="0" fontId="10" fillId="0" borderId="75" xfId="0" applyFont="1" applyBorder="1" applyAlignment="1">
      <alignment horizontal="center" wrapText="1"/>
    </xf>
    <xf numFmtId="0" fontId="10" fillId="0" borderId="77" xfId="0" applyFont="1" applyBorder="1" applyAlignment="1">
      <alignment horizontal="center" wrapText="1"/>
    </xf>
    <xf numFmtId="0" fontId="10" fillId="16" borderId="79" xfId="0" applyFont="1" applyFill="1" applyBorder="1" applyAlignment="1">
      <alignment horizontal="center" wrapText="1"/>
    </xf>
    <xf numFmtId="0" fontId="10" fillId="16" borderId="80" xfId="0" applyFont="1" applyFill="1" applyBorder="1" applyAlignment="1">
      <alignment horizontal="center" wrapText="1"/>
    </xf>
    <xf numFmtId="0" fontId="10" fillId="8" borderId="79" xfId="0" applyFont="1" applyFill="1" applyBorder="1" applyAlignment="1">
      <alignment horizontal="center" wrapText="1"/>
    </xf>
    <xf numFmtId="0" fontId="10" fillId="8" borderId="80" xfId="0" applyFont="1" applyFill="1" applyBorder="1" applyAlignment="1">
      <alignment horizontal="center" wrapText="1"/>
    </xf>
    <xf numFmtId="0" fontId="10" fillId="5" borderId="79" xfId="0" applyFont="1" applyFill="1" applyBorder="1" applyAlignment="1">
      <alignment horizontal="center" wrapText="1"/>
    </xf>
    <xf numFmtId="0" fontId="10" fillId="5" borderId="80" xfId="0" applyFont="1" applyFill="1" applyBorder="1" applyAlignment="1">
      <alignment horizontal="center" wrapText="1"/>
    </xf>
    <xf numFmtId="0" fontId="10" fillId="0" borderId="23" xfId="0" applyFont="1" applyBorder="1" applyAlignment="1">
      <alignment horizontal="center" wrapText="1"/>
    </xf>
    <xf numFmtId="0" fontId="10" fillId="0" borderId="16" xfId="0" applyFont="1" applyBorder="1" applyAlignment="1">
      <alignment horizontal="center" wrapText="1"/>
    </xf>
    <xf numFmtId="0" fontId="10" fillId="0" borderId="79" xfId="0" applyFont="1" applyBorder="1" applyAlignment="1">
      <alignment horizontal="center" wrapText="1"/>
    </xf>
    <xf numFmtId="0" fontId="10" fillId="0" borderId="72" xfId="0" applyFont="1" applyBorder="1" applyAlignment="1">
      <alignment horizontal="center" wrapText="1"/>
    </xf>
  </cellXfs>
  <cellStyles count="10">
    <cellStyle name="20% - Accent6" xfId="4" builtinId="50"/>
    <cellStyle name="Hyperlink 2" xfId="9" xr:uid="{DF48D811-301A-42AB-AEC1-19AB989B3D37}"/>
    <cellStyle name="Normal" xfId="0" builtinId="0"/>
    <cellStyle name="Normal 2" xfId="1" xr:uid="{7F552557-01E9-4582-A399-B89D5C58A3E3}"/>
    <cellStyle name="Normal 2 2" xfId="3" xr:uid="{D103F048-F66E-4DB1-8F98-1607C5E6327E}"/>
    <cellStyle name="Normal 2 2 2" xfId="6" xr:uid="{6DF73120-E865-4DBE-B55A-EE5A15B4B229}"/>
    <cellStyle name="Normal 2 2 2 2" xfId="8" xr:uid="{782EF008-72A6-4E52-8ECE-5ADC046BADAD}"/>
    <cellStyle name="Normal 2 2 3" xfId="7" xr:uid="{374F5503-BF75-474B-9B1E-22C99F1363CD}"/>
    <cellStyle name="Normal 2 2 4" xfId="5" xr:uid="{D017F9FC-B23B-4576-8749-179550C66496}"/>
    <cellStyle name="Percent 2" xfId="2" xr:uid="{8341FAD8-0F7D-4D8A-B83A-F24539C4DCBD}"/>
  </cellStyles>
  <dxfs count="7">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DBC9FF"/>
      <color rgb="FF9966FF"/>
      <color rgb="FFC2F6B8"/>
      <color rgb="FF29434E"/>
      <color rgb="FFB890BB"/>
      <color rgb="FFFF66CC"/>
      <color rgb="FFABFFAB"/>
      <color rgb="FF66FF66"/>
      <color rgb="FF087673"/>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1452534677923298"/>
          <c:y val="4.6858359957401494E-2"/>
          <c:w val="0.85491910434840235"/>
          <c:h val="0.74974751159299979"/>
        </c:manualLayout>
      </c:layout>
      <c:lineChart>
        <c:grouping val="standard"/>
        <c:varyColors val="0"/>
        <c:ser>
          <c:idx val="0"/>
          <c:order val="0"/>
          <c:tx>
            <c:strRef>
              <c:f>'I_Optional Figure 2'!$B$7</c:f>
              <c:strCache>
                <c:ptCount val="1"/>
                <c:pt idx="0">
                  <c:v>ED Visits</c:v>
                </c:pt>
              </c:strCache>
            </c:strRef>
          </c:tx>
          <c:cat>
            <c:numRef>
              <c:f>'I_Optional Figure 2'!$A$8:$A$12</c:f>
              <c:numCache>
                <c:formatCode>General</c:formatCode>
                <c:ptCount val="5"/>
                <c:pt idx="0">
                  <c:v>0</c:v>
                </c:pt>
                <c:pt idx="1">
                  <c:v>0</c:v>
                </c:pt>
                <c:pt idx="2">
                  <c:v>0</c:v>
                </c:pt>
                <c:pt idx="3">
                  <c:v>0</c:v>
                </c:pt>
                <c:pt idx="4">
                  <c:v>0</c:v>
                </c:pt>
              </c:numCache>
            </c:numRef>
          </c:cat>
          <c:val>
            <c:numRef>
              <c:f>'I_Optional Figure 2'!$B$8:$B$12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1D-7D21-45D6-B546-E22BBB9F8BB0}"/>
            </c:ext>
          </c:extLst>
        </c:ser>
        <c:ser>
          <c:idx val="1"/>
          <c:order val="1"/>
          <c:tx>
            <c:strRef>
              <c:f>'I_Optional Figure 2'!$B$7</c:f>
              <c:strCache>
                <c:ptCount val="1"/>
                <c:pt idx="0">
                  <c:v>ED Visits</c:v>
                </c:pt>
              </c:strCache>
            </c:strRef>
          </c:tx>
          <c:spPr>
            <a:ln w="28575" cap="rnd">
              <a:solidFill>
                <a:schemeClr val="accent1">
                  <a:tint val="77000"/>
                </a:schemeClr>
              </a:solidFill>
              <a:round/>
            </a:ln>
            <a:effectLst/>
          </c:spPr>
          <c:marker>
            <c:symbol val="circle"/>
            <c:size val="5"/>
            <c:spPr>
              <a:solidFill>
                <a:schemeClr val="accent1">
                  <a:shade val="86000"/>
                </a:schemeClr>
              </a:solidFill>
              <a:ln w="9525">
                <a:solidFill>
                  <a:schemeClr val="accent1">
                    <a:shade val="86000"/>
                  </a:schemeClr>
                </a:solidFill>
              </a:ln>
              <a:effectLst/>
            </c:spPr>
          </c:marker>
          <c:cat>
            <c:numRef>
              <c:f>'I_Optional Figure 2'!$A$8:$A$12</c:f>
              <c:numCache>
                <c:formatCode>General</c:formatCode>
                <c:ptCount val="5"/>
                <c:pt idx="0">
                  <c:v>0</c:v>
                </c:pt>
                <c:pt idx="1">
                  <c:v>0</c:v>
                </c:pt>
                <c:pt idx="2">
                  <c:v>0</c:v>
                </c:pt>
                <c:pt idx="3">
                  <c:v>0</c:v>
                </c:pt>
                <c:pt idx="4">
                  <c:v>0</c:v>
                </c:pt>
              </c:numCache>
            </c:numRef>
          </c:cat>
          <c:val>
            <c:numRef>
              <c:f>'I_Optional Figure 2'!$B$8:$B$12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1C-7D21-45D6-B546-E22BBB9F8BB0}"/>
            </c:ext>
          </c:extLst>
        </c:ser>
        <c:dLbls>
          <c:showLegendKey val="0"/>
          <c:showVal val="0"/>
          <c:showCatName val="0"/>
          <c:showSerName val="0"/>
          <c:showPercent val="0"/>
          <c:showBubbleSize val="0"/>
        </c:dLbls>
        <c:marker val="1"/>
        <c:smooth val="0"/>
        <c:axId val="197280368"/>
        <c:axId val="197290352"/>
        <c:extLst/>
      </c:lineChart>
      <c:catAx>
        <c:axId val="19728036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Year</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97290352"/>
        <c:crosses val="autoZero"/>
        <c:auto val="1"/>
        <c:lblAlgn val="ctr"/>
        <c:lblOffset val="100"/>
        <c:noMultiLvlLbl val="0"/>
      </c:catAx>
      <c:valAx>
        <c:axId val="197290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b="0" i="0" baseline="0">
                    <a:effectLst/>
                  </a:rPr>
                  <a:t>Age-adjusted rate per 100,000 Residents</a:t>
                </a:r>
                <a:endParaRPr lang="en-US" sz="1050">
                  <a:effectLst/>
                </a:endParaRPr>
              </a:p>
            </c:rich>
          </c:tx>
          <c:layout>
            <c:manualLayout>
              <c:xMode val="edge"/>
              <c:yMode val="edge"/>
              <c:x val="1.6666626511750462E-2"/>
              <c:y val="6.4110269798364747E-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80368"/>
        <c:crosses val="autoZero"/>
        <c:crossBetween val="between"/>
      </c:valAx>
    </c:plotArea>
    <c:legend>
      <c:legendPos val="b"/>
      <c:layout>
        <c:manualLayout>
          <c:xMode val="edge"/>
          <c:yMode val="edge"/>
          <c:x val="0.79679663237169018"/>
          <c:y val="0.90255540741113427"/>
          <c:w val="0.18418412419419855"/>
          <c:h val="7.18854871575557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1452534677923298"/>
          <c:y val="4.6858359957401494E-2"/>
          <c:w val="0.85491910434840235"/>
          <c:h val="0.74974751159299979"/>
        </c:manualLayout>
      </c:layout>
      <c:lineChart>
        <c:grouping val="standard"/>
        <c:varyColors val="0"/>
        <c:ser>
          <c:idx val="1"/>
          <c:order val="0"/>
          <c:tx>
            <c:strRef>
              <c:f>'I_Optional Figure 2'!$D$7</c:f>
              <c:strCache>
                <c:ptCount val="1"/>
                <c:pt idx="0">
                  <c:v>Deaths</c:v>
                </c:pt>
              </c:strCache>
            </c:strRef>
          </c:tx>
          <c:spPr>
            <a:ln w="28575" cap="rnd">
              <a:solidFill>
                <a:srgbClr val="29434E"/>
              </a:solidFill>
              <a:round/>
            </a:ln>
            <a:effectLst/>
          </c:spPr>
          <c:marker>
            <c:symbol val="circle"/>
            <c:size val="5"/>
            <c:spPr>
              <a:solidFill>
                <a:srgbClr val="29434E"/>
              </a:solidFill>
              <a:ln w="9525">
                <a:solidFill>
                  <a:srgbClr val="29434E"/>
                </a:solidFill>
              </a:ln>
              <a:effectLst/>
            </c:spPr>
          </c:marker>
          <c:cat>
            <c:numRef>
              <c:f>'I_Optional Figure 2'!$A$8:$A$12</c:f>
              <c:numCache>
                <c:formatCode>General</c:formatCode>
                <c:ptCount val="5"/>
                <c:pt idx="0">
                  <c:v>0</c:v>
                </c:pt>
                <c:pt idx="1">
                  <c:v>0</c:v>
                </c:pt>
                <c:pt idx="2">
                  <c:v>0</c:v>
                </c:pt>
                <c:pt idx="3">
                  <c:v>0</c:v>
                </c:pt>
                <c:pt idx="4">
                  <c:v>0</c:v>
                </c:pt>
              </c:numCache>
            </c:numRef>
          </c:cat>
          <c:val>
            <c:numRef>
              <c:f>'I_Optional Figure 2'!$D$8:$D$12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34BA-4090-AB08-7DE273D85603}"/>
            </c:ext>
          </c:extLst>
        </c:ser>
        <c:dLbls>
          <c:showLegendKey val="0"/>
          <c:showVal val="0"/>
          <c:showCatName val="0"/>
          <c:showSerName val="0"/>
          <c:showPercent val="0"/>
          <c:showBubbleSize val="0"/>
        </c:dLbls>
        <c:marker val="1"/>
        <c:smooth val="0"/>
        <c:axId val="197280368"/>
        <c:axId val="197290352"/>
        <c:extLst/>
      </c:lineChart>
      <c:catAx>
        <c:axId val="19728036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Year</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97290352"/>
        <c:crosses val="autoZero"/>
        <c:auto val="1"/>
        <c:lblAlgn val="ctr"/>
        <c:lblOffset val="100"/>
        <c:noMultiLvlLbl val="0"/>
      </c:catAx>
      <c:valAx>
        <c:axId val="197290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b="0" i="0" baseline="0">
                    <a:effectLst/>
                  </a:rPr>
                  <a:t>Age-adjusted rate per 100,000 Residents</a:t>
                </a:r>
                <a:endParaRPr lang="en-US" sz="600">
                  <a:effectLst/>
                </a:endParaRPr>
              </a:p>
            </c:rich>
          </c:tx>
          <c:layout>
            <c:manualLayout>
              <c:xMode val="edge"/>
              <c:yMode val="edge"/>
              <c:x val="1.6666772824921683E-2"/>
              <c:y val="4.5628814120015501E-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80368"/>
        <c:crosses val="autoZero"/>
        <c:crossBetween val="between"/>
      </c:valAx>
      <c:spPr>
        <a:noFill/>
        <a:ln>
          <a:noFill/>
        </a:ln>
        <a:effectLst/>
      </c:spPr>
    </c:plotArea>
    <c:legend>
      <c:legendPos val="b"/>
      <c:layout>
        <c:manualLayout>
          <c:xMode val="edge"/>
          <c:yMode val="edge"/>
          <c:x val="0.79679663237169018"/>
          <c:y val="0.90255540741113427"/>
          <c:w val="0.18418412419419855"/>
          <c:h val="7.18854871575557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46981627296589"/>
          <c:y val="5.0925925925925923E-2"/>
          <c:w val="0.83497462817147872"/>
          <c:h val="0.73577136191309422"/>
        </c:manualLayout>
      </c:layout>
      <c:lineChart>
        <c:grouping val="standard"/>
        <c:varyColors val="0"/>
        <c:ser>
          <c:idx val="0"/>
          <c:order val="0"/>
          <c:tx>
            <c:strRef>
              <c:f>'I_Optional Figure 2'!$C$7</c:f>
              <c:strCache>
                <c:ptCount val="1"/>
                <c:pt idx="0">
                  <c:v>Hospitalizations</c:v>
                </c:pt>
              </c:strCache>
            </c:strRef>
          </c:tx>
          <c:spPr>
            <a:ln w="28575" cap="rnd">
              <a:solidFill>
                <a:srgbClr val="B890BB"/>
              </a:solidFill>
              <a:round/>
            </a:ln>
            <a:effectLst/>
          </c:spPr>
          <c:marker>
            <c:symbol val="circle"/>
            <c:size val="5"/>
            <c:spPr>
              <a:solidFill>
                <a:srgbClr val="B890BB"/>
              </a:solidFill>
              <a:ln w="9525">
                <a:solidFill>
                  <a:srgbClr val="B890BB"/>
                </a:solidFill>
              </a:ln>
              <a:effectLst/>
            </c:spPr>
          </c:marker>
          <c:cat>
            <c:numRef>
              <c:f>'I_Optional Figure 2'!$A$8:$A$12</c:f>
              <c:numCache>
                <c:formatCode>General</c:formatCode>
                <c:ptCount val="5"/>
                <c:pt idx="0">
                  <c:v>0</c:v>
                </c:pt>
                <c:pt idx="1">
                  <c:v>0</c:v>
                </c:pt>
                <c:pt idx="2">
                  <c:v>0</c:v>
                </c:pt>
                <c:pt idx="3">
                  <c:v>0</c:v>
                </c:pt>
                <c:pt idx="4">
                  <c:v>0</c:v>
                </c:pt>
              </c:numCache>
            </c:numRef>
          </c:cat>
          <c:val>
            <c:numRef>
              <c:f>'I_Optional Figure 2'!$C$8:$C$12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B9BD-4520-A8E9-11829F362095}"/>
            </c:ext>
          </c:extLst>
        </c:ser>
        <c:dLbls>
          <c:showLegendKey val="0"/>
          <c:showVal val="0"/>
          <c:showCatName val="0"/>
          <c:showSerName val="0"/>
          <c:showPercent val="0"/>
          <c:showBubbleSize val="0"/>
        </c:dLbls>
        <c:marker val="1"/>
        <c:smooth val="0"/>
        <c:axId val="486512048"/>
        <c:axId val="486511216"/>
      </c:lineChart>
      <c:catAx>
        <c:axId val="4865120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50"/>
                  <a:t>Year</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86511216"/>
        <c:crosses val="autoZero"/>
        <c:auto val="1"/>
        <c:lblAlgn val="ctr"/>
        <c:lblOffset val="100"/>
        <c:noMultiLvlLbl val="0"/>
      </c:catAx>
      <c:valAx>
        <c:axId val="486511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50"/>
                  <a:t>Age-adjusted rate per 100,000 Residents</a:t>
                </a:r>
              </a:p>
            </c:rich>
          </c:tx>
          <c:layout>
            <c:manualLayout>
              <c:xMode val="edge"/>
              <c:yMode val="edge"/>
              <c:x val="3.5541528383332251E-2"/>
              <c:y val="2.703068979122708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6512048"/>
        <c:crosses val="autoZero"/>
        <c:crossBetween val="between"/>
      </c:valAx>
      <c:spPr>
        <a:noFill/>
        <a:ln>
          <a:noFill/>
        </a:ln>
        <a:effectLst/>
      </c:spPr>
    </c:plotArea>
    <c:legend>
      <c:legendPos val="b"/>
      <c:layout>
        <c:manualLayout>
          <c:xMode val="edge"/>
          <c:yMode val="edge"/>
          <c:x val="0.67989938757655288"/>
          <c:y val="0.89872630504520268"/>
          <c:w val="0.27127394199691979"/>
          <c:h val="7.35299264062580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1452534677923298"/>
          <c:y val="4.6858359957401494E-2"/>
          <c:w val="0.85491910434840235"/>
          <c:h val="0.74974751159299979"/>
        </c:manualLayout>
      </c:layout>
      <c:lineChart>
        <c:grouping val="standard"/>
        <c:varyColors val="0"/>
        <c:ser>
          <c:idx val="1"/>
          <c:order val="0"/>
          <c:tx>
            <c:strRef>
              <c:f>'I_Optional Figure 2'!$D$7</c:f>
              <c:strCache>
                <c:ptCount val="1"/>
                <c:pt idx="0">
                  <c:v>Deaths</c:v>
                </c:pt>
              </c:strCache>
            </c:strRef>
          </c:tx>
          <c:spPr>
            <a:ln w="28575" cap="rnd">
              <a:solidFill>
                <a:srgbClr val="29434E"/>
              </a:solidFill>
              <a:round/>
            </a:ln>
            <a:effectLst/>
          </c:spPr>
          <c:marker>
            <c:symbol val="circle"/>
            <c:size val="5"/>
            <c:spPr>
              <a:solidFill>
                <a:srgbClr val="29434E"/>
              </a:solidFill>
              <a:ln w="9525">
                <a:solidFill>
                  <a:srgbClr val="29434E"/>
                </a:solidFill>
              </a:ln>
              <a:effectLst/>
            </c:spPr>
          </c:marker>
          <c:cat>
            <c:numRef>
              <c:f>'I_Optional Figure 2'!$A$8:$A$12</c:f>
              <c:numCache>
                <c:formatCode>General</c:formatCode>
                <c:ptCount val="5"/>
                <c:pt idx="0">
                  <c:v>0</c:v>
                </c:pt>
                <c:pt idx="1">
                  <c:v>0</c:v>
                </c:pt>
                <c:pt idx="2">
                  <c:v>0</c:v>
                </c:pt>
                <c:pt idx="3">
                  <c:v>0</c:v>
                </c:pt>
                <c:pt idx="4">
                  <c:v>0</c:v>
                </c:pt>
              </c:numCache>
            </c:numRef>
          </c:cat>
          <c:val>
            <c:numRef>
              <c:f>'I_Optional Figure 2'!$D$8:$D$12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2145-400B-881A-EBA6B8A008E2}"/>
            </c:ext>
          </c:extLst>
        </c:ser>
        <c:dLbls>
          <c:showLegendKey val="0"/>
          <c:showVal val="0"/>
          <c:showCatName val="0"/>
          <c:showSerName val="0"/>
          <c:showPercent val="0"/>
          <c:showBubbleSize val="0"/>
        </c:dLbls>
        <c:marker val="1"/>
        <c:smooth val="0"/>
        <c:axId val="197280368"/>
        <c:axId val="197290352"/>
        <c:extLst/>
      </c:lineChart>
      <c:catAx>
        <c:axId val="19728036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Year</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97290352"/>
        <c:crosses val="autoZero"/>
        <c:auto val="1"/>
        <c:lblAlgn val="ctr"/>
        <c:lblOffset val="100"/>
        <c:noMultiLvlLbl val="0"/>
      </c:catAx>
      <c:valAx>
        <c:axId val="197290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b="0" i="0" baseline="0">
                    <a:effectLst/>
                  </a:rPr>
                  <a:t>Age-adjusted rate per 100,000 Residents</a:t>
                </a:r>
                <a:endParaRPr lang="en-US" sz="1050">
                  <a:effectLst/>
                </a:endParaRPr>
              </a:p>
            </c:rich>
          </c:tx>
          <c:layout>
            <c:manualLayout>
              <c:xMode val="edge"/>
              <c:yMode val="edge"/>
              <c:x val="1.6666663021289801E-2"/>
              <c:y val="3.4341106722682035E-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80368"/>
        <c:crosses val="autoZero"/>
        <c:crossBetween val="between"/>
      </c:valAx>
      <c:spPr>
        <a:noFill/>
        <a:ln>
          <a:noFill/>
        </a:ln>
        <a:effectLst/>
      </c:spPr>
    </c:plotArea>
    <c:legend>
      <c:legendPos val="b"/>
      <c:layout>
        <c:manualLayout>
          <c:xMode val="edge"/>
          <c:yMode val="edge"/>
          <c:x val="0.79679663237169018"/>
          <c:y val="0.90255540741113427"/>
          <c:w val="0.18418412419419855"/>
          <c:h val="7.18854871575557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84398705569458"/>
          <c:y val="0.13960970354796109"/>
          <c:w val="0.84110325528779606"/>
          <c:h val="0.65599775028121488"/>
        </c:manualLayout>
      </c:layout>
      <c:barChart>
        <c:barDir val="col"/>
        <c:grouping val="clustered"/>
        <c:varyColors val="0"/>
        <c:ser>
          <c:idx val="0"/>
          <c:order val="0"/>
          <c:tx>
            <c:strRef>
              <c:f>'J_Figure 3'!$B$18</c:f>
              <c:strCache>
                <c:ptCount val="1"/>
                <c:pt idx="0">
                  <c:v>Male</c:v>
                </c:pt>
              </c:strCache>
            </c:strRef>
          </c:tx>
          <c:spPr>
            <a:solidFill>
              <a:srgbClr val="087673"/>
            </a:solidFill>
            <a:ln>
              <a:noFill/>
            </a:ln>
            <a:effectLst/>
          </c:spPr>
          <c:invertIfNegative val="0"/>
          <c:cat>
            <c:strRef>
              <c:f>'J_Figure 3'!$A$19:$A$23</c:f>
              <c:strCache>
                <c:ptCount val="5"/>
                <c:pt idx="0">
                  <c:v>0-14</c:v>
                </c:pt>
                <c:pt idx="1">
                  <c:v>15-24</c:v>
                </c:pt>
                <c:pt idx="2">
                  <c:v>25-44</c:v>
                </c:pt>
                <c:pt idx="3">
                  <c:v>45-64</c:v>
                </c:pt>
                <c:pt idx="4">
                  <c:v>65+</c:v>
                </c:pt>
              </c:strCache>
            </c:strRef>
          </c:cat>
          <c:val>
            <c:numRef>
              <c:f>'J_Figure 3'!$B$19:$B$23</c:f>
              <c:numCache>
                <c:formatCode>#,##0</c:formatCode>
                <c:ptCount val="5"/>
              </c:numCache>
            </c:numRef>
          </c:val>
          <c:extLst>
            <c:ext xmlns:c16="http://schemas.microsoft.com/office/drawing/2014/chart" uri="{C3380CC4-5D6E-409C-BE32-E72D297353CC}">
              <c16:uniqueId val="{00000000-C049-4A51-87EA-8F0E8678566B}"/>
            </c:ext>
          </c:extLst>
        </c:ser>
        <c:ser>
          <c:idx val="1"/>
          <c:order val="1"/>
          <c:tx>
            <c:strRef>
              <c:f>'J_Figure 3'!$C$18</c:f>
              <c:strCache>
                <c:ptCount val="1"/>
                <c:pt idx="0">
                  <c:v>Female</c:v>
                </c:pt>
              </c:strCache>
            </c:strRef>
          </c:tx>
          <c:spPr>
            <a:solidFill>
              <a:srgbClr val="B890BB"/>
            </a:solidFill>
            <a:ln>
              <a:noFill/>
            </a:ln>
            <a:effectLst/>
          </c:spPr>
          <c:invertIfNegative val="0"/>
          <c:cat>
            <c:strRef>
              <c:f>'J_Figure 3'!$A$19:$A$23</c:f>
              <c:strCache>
                <c:ptCount val="5"/>
                <c:pt idx="0">
                  <c:v>0-14</c:v>
                </c:pt>
                <c:pt idx="1">
                  <c:v>15-24</c:v>
                </c:pt>
                <c:pt idx="2">
                  <c:v>25-44</c:v>
                </c:pt>
                <c:pt idx="3">
                  <c:v>45-64</c:v>
                </c:pt>
                <c:pt idx="4">
                  <c:v>65+</c:v>
                </c:pt>
              </c:strCache>
            </c:strRef>
          </c:cat>
          <c:val>
            <c:numRef>
              <c:f>'J_Figure 3'!$C$19:$C$23</c:f>
              <c:numCache>
                <c:formatCode>#,##0</c:formatCode>
                <c:ptCount val="5"/>
              </c:numCache>
            </c:numRef>
          </c:val>
          <c:extLst>
            <c:ext xmlns:c16="http://schemas.microsoft.com/office/drawing/2014/chart" uri="{C3380CC4-5D6E-409C-BE32-E72D297353CC}">
              <c16:uniqueId val="{00000001-C049-4A51-87EA-8F0E8678566B}"/>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a:t>Age Group</a:t>
                </a:r>
              </a:p>
            </c:rich>
          </c:tx>
          <c:layout>
            <c:manualLayout>
              <c:xMode val="edge"/>
              <c:yMode val="edge"/>
              <c:x val="0.48886711124503779"/>
              <c:y val="0.9008240430342247"/>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100" baseline="0"/>
                  <a:t>Rate per 100,000 Residents</a:t>
                </a:r>
                <a:endParaRPr lang="en-US" sz="1100"/>
              </a:p>
            </c:rich>
          </c:tx>
          <c:layout>
            <c:manualLayout>
              <c:xMode val="edge"/>
              <c:yMode val="edge"/>
              <c:x val="3.1172892074014875E-2"/>
              <c:y val="0.2365268321092821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legend>
      <c:legendPos val="t"/>
      <c:layout>
        <c:manualLayout>
          <c:xMode val="edge"/>
          <c:yMode val="edge"/>
          <c:x val="0.73489608308112897"/>
          <c:y val="4.7973790510228691E-3"/>
          <c:w val="0.24117756495080378"/>
          <c:h val="0.1178260047134422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9616065626747"/>
          <c:y val="0.10727707895143462"/>
          <c:w val="0.85095098863351748"/>
          <c:h val="0.67566332969440757"/>
        </c:manualLayout>
      </c:layout>
      <c:barChart>
        <c:barDir val="col"/>
        <c:grouping val="clustered"/>
        <c:varyColors val="0"/>
        <c:ser>
          <c:idx val="0"/>
          <c:order val="0"/>
          <c:tx>
            <c:strRef>
              <c:f>'K_Figure 4'!$B$26</c:f>
              <c:strCache>
                <c:ptCount val="1"/>
                <c:pt idx="0">
                  <c:v>Age-adjusted rate per 100,000 by race/ethnicity</c:v>
                </c:pt>
              </c:strCache>
            </c:strRef>
          </c:tx>
          <c:spPr>
            <a:solidFill>
              <a:srgbClr val="087673"/>
            </a:solidFill>
            <a:ln>
              <a:noFill/>
            </a:ln>
            <a:effectLst/>
          </c:spPr>
          <c:invertIfNegative val="0"/>
          <c:cat>
            <c:strRef>
              <c:f>'K_Figure 4'!$A$27:$A$31</c:f>
              <c:strCache>
                <c:ptCount val="5"/>
                <c:pt idx="0">
                  <c:v>Group 1</c:v>
                </c:pt>
                <c:pt idx="1">
                  <c:v>Group 2</c:v>
                </c:pt>
                <c:pt idx="2">
                  <c:v>Group 3</c:v>
                </c:pt>
                <c:pt idx="3">
                  <c:v>Group 4</c:v>
                </c:pt>
                <c:pt idx="4">
                  <c:v>Group 5</c:v>
                </c:pt>
              </c:strCache>
            </c:strRef>
          </c:cat>
          <c:val>
            <c:numRef>
              <c:f>'K_Figure 4'!$B$27:$B$31</c:f>
              <c:numCache>
                <c:formatCode>General</c:formatCode>
                <c:ptCount val="5"/>
              </c:numCache>
            </c:numRef>
          </c:val>
          <c:extLst>
            <c:ext xmlns:c16="http://schemas.microsoft.com/office/drawing/2014/chart" uri="{C3380CC4-5D6E-409C-BE32-E72D297353CC}">
              <c16:uniqueId val="{00000000-702D-4B75-8652-E1EEC708CCAF}"/>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00"/>
                  <a:t>Race/Ethnicity</a:t>
                </a:r>
              </a:p>
            </c:rich>
          </c:tx>
          <c:layout>
            <c:manualLayout>
              <c:xMode val="edge"/>
              <c:yMode val="edge"/>
              <c:x val="0.47204512306602125"/>
              <c:y val="0.8906684009631539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baseline="0"/>
                  <a:t>Rate per 100,000 Residents</a:t>
                </a:r>
                <a:endParaRPr lang="en-US" sz="1050"/>
              </a:p>
            </c:rich>
          </c:tx>
          <c:layout>
            <c:manualLayout>
              <c:xMode val="edge"/>
              <c:yMode val="edge"/>
              <c:x val="2.2965899427727081E-2"/>
              <c:y val="0.15926459488421935"/>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1452534677923298"/>
          <c:y val="4.6858359957401494E-2"/>
          <c:w val="0.85491910434840235"/>
          <c:h val="0.74974751159299979"/>
        </c:manualLayout>
      </c:layout>
      <c:lineChart>
        <c:grouping val="standard"/>
        <c:varyColors val="0"/>
        <c:ser>
          <c:idx val="0"/>
          <c:order val="0"/>
          <c:tx>
            <c:strRef>
              <c:f>'I_Optional Figure 2'!$B$7</c:f>
              <c:strCache>
                <c:ptCount val="1"/>
                <c:pt idx="0">
                  <c:v>ED Visits</c:v>
                </c:pt>
              </c:strCache>
            </c:strRef>
          </c:tx>
          <c:cat>
            <c:numRef>
              <c:f>'I_Optional Figure 2'!$A$8:$A$12</c:f>
              <c:numCache>
                <c:formatCode>General</c:formatCode>
                <c:ptCount val="5"/>
                <c:pt idx="0">
                  <c:v>0</c:v>
                </c:pt>
                <c:pt idx="1">
                  <c:v>0</c:v>
                </c:pt>
                <c:pt idx="2">
                  <c:v>0</c:v>
                </c:pt>
                <c:pt idx="3">
                  <c:v>0</c:v>
                </c:pt>
                <c:pt idx="4">
                  <c:v>0</c:v>
                </c:pt>
              </c:numCache>
            </c:numRef>
          </c:cat>
          <c:val>
            <c:numRef>
              <c:f>'I_Optional Figure 2'!$B$8:$B$12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1053-46E1-B06E-7784F1DF4118}"/>
            </c:ext>
          </c:extLst>
        </c:ser>
        <c:ser>
          <c:idx val="1"/>
          <c:order val="1"/>
          <c:tx>
            <c:strRef>
              <c:f>'I_Optional Figure 2'!$B$7</c:f>
              <c:strCache>
                <c:ptCount val="1"/>
                <c:pt idx="0">
                  <c:v>ED Visits</c:v>
                </c:pt>
              </c:strCache>
            </c:strRef>
          </c:tx>
          <c:spPr>
            <a:ln w="28575" cap="rnd">
              <a:solidFill>
                <a:schemeClr val="accent1">
                  <a:tint val="77000"/>
                </a:schemeClr>
              </a:solidFill>
              <a:round/>
            </a:ln>
            <a:effectLst/>
          </c:spPr>
          <c:marker>
            <c:symbol val="circle"/>
            <c:size val="5"/>
            <c:spPr>
              <a:solidFill>
                <a:schemeClr val="accent1">
                  <a:shade val="86000"/>
                </a:schemeClr>
              </a:solidFill>
              <a:ln w="9525">
                <a:solidFill>
                  <a:schemeClr val="accent1">
                    <a:shade val="86000"/>
                  </a:schemeClr>
                </a:solidFill>
              </a:ln>
              <a:effectLst/>
            </c:spPr>
          </c:marker>
          <c:cat>
            <c:numRef>
              <c:f>'I_Optional Figure 2'!$A$8:$A$12</c:f>
              <c:numCache>
                <c:formatCode>General</c:formatCode>
                <c:ptCount val="5"/>
                <c:pt idx="0">
                  <c:v>0</c:v>
                </c:pt>
                <c:pt idx="1">
                  <c:v>0</c:v>
                </c:pt>
                <c:pt idx="2">
                  <c:v>0</c:v>
                </c:pt>
                <c:pt idx="3">
                  <c:v>0</c:v>
                </c:pt>
                <c:pt idx="4">
                  <c:v>0</c:v>
                </c:pt>
              </c:numCache>
            </c:numRef>
          </c:cat>
          <c:val>
            <c:numRef>
              <c:f>'I_Optional Figure 2'!$B$8:$B$12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053-46E1-B06E-7784F1DF4118}"/>
            </c:ext>
          </c:extLst>
        </c:ser>
        <c:dLbls>
          <c:showLegendKey val="0"/>
          <c:showVal val="0"/>
          <c:showCatName val="0"/>
          <c:showSerName val="0"/>
          <c:showPercent val="0"/>
          <c:showBubbleSize val="0"/>
        </c:dLbls>
        <c:marker val="1"/>
        <c:smooth val="0"/>
        <c:axId val="197280368"/>
        <c:axId val="197290352"/>
        <c:extLst/>
      </c:lineChart>
      <c:catAx>
        <c:axId val="19728036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Year</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97290352"/>
        <c:crosses val="autoZero"/>
        <c:auto val="1"/>
        <c:lblAlgn val="ctr"/>
        <c:lblOffset val="100"/>
        <c:noMultiLvlLbl val="0"/>
      </c:catAx>
      <c:valAx>
        <c:axId val="197290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b="0" i="0" baseline="0">
                    <a:effectLst/>
                  </a:rPr>
                  <a:t>Age-adjusted rate per 100,000 Residents</a:t>
                </a:r>
                <a:endParaRPr lang="en-US" sz="1050">
                  <a:effectLst/>
                </a:endParaRPr>
              </a:p>
            </c:rich>
          </c:tx>
          <c:layout>
            <c:manualLayout>
              <c:xMode val="edge"/>
              <c:yMode val="edge"/>
              <c:x val="1.1091659888247164E-2"/>
              <c:y val="6.2013973385742105E-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80368"/>
        <c:crosses val="autoZero"/>
        <c:crossBetween val="between"/>
      </c:valAx>
    </c:plotArea>
    <c:legend>
      <c:legendPos val="b"/>
      <c:layout>
        <c:manualLayout>
          <c:xMode val="edge"/>
          <c:yMode val="edge"/>
          <c:x val="0.79679663237169018"/>
          <c:y val="0.90255540741113427"/>
          <c:w val="0.18418412419419855"/>
          <c:h val="7.18854871575557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84398705569458"/>
          <c:y val="0.13960970354796109"/>
          <c:w val="0.84110325528779606"/>
          <c:h val="0.65599775028121488"/>
        </c:manualLayout>
      </c:layout>
      <c:barChart>
        <c:barDir val="col"/>
        <c:grouping val="clustered"/>
        <c:varyColors val="0"/>
        <c:ser>
          <c:idx val="0"/>
          <c:order val="0"/>
          <c:tx>
            <c:strRef>
              <c:f>'J_Figure 3'!$B$18</c:f>
              <c:strCache>
                <c:ptCount val="1"/>
                <c:pt idx="0">
                  <c:v>Male</c:v>
                </c:pt>
              </c:strCache>
            </c:strRef>
          </c:tx>
          <c:spPr>
            <a:solidFill>
              <a:srgbClr val="087673"/>
            </a:solidFill>
            <a:ln>
              <a:noFill/>
            </a:ln>
            <a:effectLst/>
          </c:spPr>
          <c:invertIfNegative val="0"/>
          <c:cat>
            <c:strRef>
              <c:f>'J_Figure 3'!$A$19:$A$23</c:f>
              <c:strCache>
                <c:ptCount val="5"/>
                <c:pt idx="0">
                  <c:v>0-14</c:v>
                </c:pt>
                <c:pt idx="1">
                  <c:v>15-24</c:v>
                </c:pt>
                <c:pt idx="2">
                  <c:v>25-44</c:v>
                </c:pt>
                <c:pt idx="3">
                  <c:v>45-64</c:v>
                </c:pt>
                <c:pt idx="4">
                  <c:v>65+</c:v>
                </c:pt>
              </c:strCache>
            </c:strRef>
          </c:cat>
          <c:val>
            <c:numRef>
              <c:f>'J_Figure 3'!$B$19:$B$23</c:f>
              <c:numCache>
                <c:formatCode>#,##0</c:formatCode>
                <c:ptCount val="5"/>
              </c:numCache>
            </c:numRef>
          </c:val>
          <c:extLst>
            <c:ext xmlns:c16="http://schemas.microsoft.com/office/drawing/2014/chart" uri="{C3380CC4-5D6E-409C-BE32-E72D297353CC}">
              <c16:uniqueId val="{00000000-1EB3-4E94-B39D-7E6F651E4202}"/>
            </c:ext>
          </c:extLst>
        </c:ser>
        <c:ser>
          <c:idx val="1"/>
          <c:order val="1"/>
          <c:tx>
            <c:strRef>
              <c:f>'J_Figure 3'!$C$18</c:f>
              <c:strCache>
                <c:ptCount val="1"/>
                <c:pt idx="0">
                  <c:v>Female</c:v>
                </c:pt>
              </c:strCache>
            </c:strRef>
          </c:tx>
          <c:spPr>
            <a:solidFill>
              <a:srgbClr val="B890BB"/>
            </a:solidFill>
            <a:ln>
              <a:noFill/>
            </a:ln>
            <a:effectLst/>
          </c:spPr>
          <c:invertIfNegative val="0"/>
          <c:cat>
            <c:strRef>
              <c:f>'J_Figure 3'!$A$19:$A$23</c:f>
              <c:strCache>
                <c:ptCount val="5"/>
                <c:pt idx="0">
                  <c:v>0-14</c:v>
                </c:pt>
                <c:pt idx="1">
                  <c:v>15-24</c:v>
                </c:pt>
                <c:pt idx="2">
                  <c:v>25-44</c:v>
                </c:pt>
                <c:pt idx="3">
                  <c:v>45-64</c:v>
                </c:pt>
                <c:pt idx="4">
                  <c:v>65+</c:v>
                </c:pt>
              </c:strCache>
            </c:strRef>
          </c:cat>
          <c:val>
            <c:numRef>
              <c:f>'J_Figure 3'!$C$19:$C$23</c:f>
              <c:numCache>
                <c:formatCode>#,##0</c:formatCode>
                <c:ptCount val="5"/>
              </c:numCache>
            </c:numRef>
          </c:val>
          <c:extLst>
            <c:ext xmlns:c16="http://schemas.microsoft.com/office/drawing/2014/chart" uri="{C3380CC4-5D6E-409C-BE32-E72D297353CC}">
              <c16:uniqueId val="{00000001-1EB3-4E94-B39D-7E6F651E4202}"/>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a:t>Age Group</a:t>
                </a:r>
              </a:p>
            </c:rich>
          </c:tx>
          <c:layout>
            <c:manualLayout>
              <c:xMode val="edge"/>
              <c:yMode val="edge"/>
              <c:x val="0.48886711124503779"/>
              <c:y val="0.9008240430342247"/>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100" baseline="0"/>
                  <a:t>Rate per 100,000 Residents</a:t>
                </a:r>
                <a:endParaRPr lang="en-US" sz="1100"/>
              </a:p>
            </c:rich>
          </c:tx>
          <c:layout>
            <c:manualLayout>
              <c:xMode val="edge"/>
              <c:yMode val="edge"/>
              <c:x val="3.1172892074014875E-2"/>
              <c:y val="0.2365268321092821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legend>
      <c:legendPos val="t"/>
      <c:layout>
        <c:manualLayout>
          <c:xMode val="edge"/>
          <c:yMode val="edge"/>
          <c:x val="0.73489608308112897"/>
          <c:y val="4.7973790510228691E-3"/>
          <c:w val="0.24117756495080378"/>
          <c:h val="0.1178260047134422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38100" cap="flat" cmpd="sng" algn="ctr">
      <a:solidFill>
        <a:srgbClr val="FF000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9616065626747"/>
          <c:y val="0.10727707895143462"/>
          <c:w val="0.85095098863351748"/>
          <c:h val="0.67566332969440757"/>
        </c:manualLayout>
      </c:layout>
      <c:barChart>
        <c:barDir val="col"/>
        <c:grouping val="clustered"/>
        <c:varyColors val="0"/>
        <c:ser>
          <c:idx val="1"/>
          <c:order val="0"/>
          <c:tx>
            <c:strRef>
              <c:f>'K_Figure 4'!$B$26</c:f>
              <c:strCache>
                <c:ptCount val="1"/>
                <c:pt idx="0">
                  <c:v>Age-adjusted rate per 100,000 by race/ethnicity</c:v>
                </c:pt>
              </c:strCache>
            </c:strRef>
          </c:tx>
          <c:spPr>
            <a:solidFill>
              <a:srgbClr val="087673"/>
            </a:solidFill>
          </c:spPr>
          <c:invertIfNegative val="0"/>
          <c:cat>
            <c:strRef>
              <c:f>'K_Figure 4'!$A$27:$A$31</c:f>
              <c:strCache>
                <c:ptCount val="5"/>
                <c:pt idx="0">
                  <c:v>Group 1</c:v>
                </c:pt>
                <c:pt idx="1">
                  <c:v>Group 2</c:v>
                </c:pt>
                <c:pt idx="2">
                  <c:v>Group 3</c:v>
                </c:pt>
                <c:pt idx="3">
                  <c:v>Group 4</c:v>
                </c:pt>
                <c:pt idx="4">
                  <c:v>Group 5</c:v>
                </c:pt>
              </c:strCache>
            </c:strRef>
          </c:cat>
          <c:val>
            <c:numRef>
              <c:f>'K_Figure 4'!$B$27:$B$31</c:f>
              <c:numCache>
                <c:formatCode>General</c:formatCode>
                <c:ptCount val="5"/>
              </c:numCache>
            </c:numRef>
          </c:val>
          <c:extLst>
            <c:ext xmlns:c16="http://schemas.microsoft.com/office/drawing/2014/chart" uri="{C3380CC4-5D6E-409C-BE32-E72D297353CC}">
              <c16:uniqueId val="{00000003-E06A-40C8-A190-4160374793E9}"/>
            </c:ext>
          </c:extLst>
        </c:ser>
        <c:ser>
          <c:idx val="0"/>
          <c:order val="1"/>
          <c:tx>
            <c:v>Rate per 100,000 by race/ethnicity</c:v>
          </c:tx>
          <c:spPr>
            <a:solidFill>
              <a:srgbClr val="087673"/>
            </a:solidFill>
            <a:ln>
              <a:noFill/>
            </a:ln>
            <a:effectLst/>
          </c:spPr>
          <c:invertIfNegative val="0"/>
          <c:cat>
            <c:strLit>
              <c:ptCount val="5"/>
              <c:pt idx="0">
                <c:v>Group 1</c:v>
              </c:pt>
              <c:pt idx="1">
                <c:v>Group 2</c:v>
              </c:pt>
              <c:pt idx="2">
                <c:v>Group 3</c:v>
              </c:pt>
              <c:pt idx="3">
                <c:v>Group 4</c:v>
              </c:pt>
              <c:pt idx="4">
                <c:v>Group 5</c:v>
              </c:pt>
            </c:strLit>
          </c:cat>
          <c:val>
            <c:numLit>
              <c:formatCode>General</c:formatCode>
              <c:ptCount val="5"/>
            </c:numLit>
          </c:val>
          <c:extLst>
            <c:ext xmlns:c16="http://schemas.microsoft.com/office/drawing/2014/chart" uri="{C3380CC4-5D6E-409C-BE32-E72D297353CC}">
              <c16:uniqueId val="{00000002-E06A-40C8-A190-4160374793E9}"/>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00"/>
                  <a:t>Race/Ethnicity</a:t>
                </a:r>
              </a:p>
            </c:rich>
          </c:tx>
          <c:layout>
            <c:manualLayout>
              <c:xMode val="edge"/>
              <c:yMode val="edge"/>
              <c:x val="0.47204512306602125"/>
              <c:y val="0.8906684009631539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baseline="0"/>
                  <a:t>Rate per 100,000 children</a:t>
                </a:r>
                <a:endParaRPr lang="en-US" sz="1050"/>
              </a:p>
            </c:rich>
          </c:tx>
          <c:layout>
            <c:manualLayout>
              <c:xMode val="edge"/>
              <c:yMode val="edge"/>
              <c:x val="2.2965899427727081E-2"/>
              <c:y val="0.21606923583891216"/>
            </c:manualLayout>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plotArea>
    <c:plotVisOnly val="1"/>
    <c:dispBlanksAs val="gap"/>
    <c:showDLblsOverMax val="0"/>
    <c:extLst/>
  </c:chart>
  <c:spPr>
    <a:solidFill>
      <a:schemeClr val="bg1"/>
    </a:solidFill>
    <a:ln w="38100" cap="flat" cmpd="sng" algn="ctr">
      <a:solidFill>
        <a:srgbClr val="00B05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46981627296589"/>
          <c:y val="5.0925925925925923E-2"/>
          <c:w val="0.83497462817147872"/>
          <c:h val="0.73577136191309422"/>
        </c:manualLayout>
      </c:layout>
      <c:lineChart>
        <c:grouping val="standard"/>
        <c:varyColors val="0"/>
        <c:ser>
          <c:idx val="0"/>
          <c:order val="0"/>
          <c:tx>
            <c:strRef>
              <c:f>'I_Optional Figure 2'!$C$7</c:f>
              <c:strCache>
                <c:ptCount val="1"/>
                <c:pt idx="0">
                  <c:v>Hospitalizations</c:v>
                </c:pt>
              </c:strCache>
            </c:strRef>
          </c:tx>
          <c:spPr>
            <a:ln w="28575" cap="rnd">
              <a:solidFill>
                <a:srgbClr val="B890BB"/>
              </a:solidFill>
              <a:round/>
            </a:ln>
            <a:effectLst/>
          </c:spPr>
          <c:marker>
            <c:symbol val="circle"/>
            <c:size val="5"/>
            <c:spPr>
              <a:solidFill>
                <a:srgbClr val="B890BB"/>
              </a:solidFill>
              <a:ln w="9525">
                <a:solidFill>
                  <a:srgbClr val="B890BB"/>
                </a:solidFill>
              </a:ln>
              <a:effectLst/>
            </c:spPr>
          </c:marker>
          <c:cat>
            <c:numRef>
              <c:f>'I_Optional Figure 2'!$A$8:$A$12</c:f>
              <c:numCache>
                <c:formatCode>General</c:formatCode>
                <c:ptCount val="5"/>
                <c:pt idx="0">
                  <c:v>0</c:v>
                </c:pt>
                <c:pt idx="1">
                  <c:v>0</c:v>
                </c:pt>
                <c:pt idx="2">
                  <c:v>0</c:v>
                </c:pt>
                <c:pt idx="3">
                  <c:v>0</c:v>
                </c:pt>
                <c:pt idx="4">
                  <c:v>0</c:v>
                </c:pt>
              </c:numCache>
            </c:numRef>
          </c:cat>
          <c:val>
            <c:numRef>
              <c:f>'I_Optional Figure 2'!$C$8:$C$12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DD32-4802-A36F-FCE778026F7F}"/>
            </c:ext>
          </c:extLst>
        </c:ser>
        <c:dLbls>
          <c:showLegendKey val="0"/>
          <c:showVal val="0"/>
          <c:showCatName val="0"/>
          <c:showSerName val="0"/>
          <c:showPercent val="0"/>
          <c:showBubbleSize val="0"/>
        </c:dLbls>
        <c:marker val="1"/>
        <c:smooth val="0"/>
        <c:axId val="486512048"/>
        <c:axId val="486511216"/>
      </c:lineChart>
      <c:catAx>
        <c:axId val="4865120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50"/>
                  <a:t>Year</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86511216"/>
        <c:crosses val="autoZero"/>
        <c:auto val="1"/>
        <c:lblAlgn val="ctr"/>
        <c:lblOffset val="100"/>
        <c:noMultiLvlLbl val="0"/>
      </c:catAx>
      <c:valAx>
        <c:axId val="486511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i="0" baseline="0">
                    <a:effectLst/>
                  </a:rPr>
                  <a:t>Age-adjusted rate per 100,000 Residents</a:t>
                </a:r>
                <a:endParaRPr lang="en-US" sz="500">
                  <a:effectLst/>
                </a:endParaRPr>
              </a:p>
            </c:rich>
          </c:tx>
          <c:layout>
            <c:manualLayout>
              <c:xMode val="edge"/>
              <c:yMode val="edge"/>
              <c:x val="3.3154897330769706E-2"/>
              <c:y val="9.3533792650918629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6512048"/>
        <c:crosses val="autoZero"/>
        <c:crossBetween val="between"/>
      </c:valAx>
      <c:spPr>
        <a:noFill/>
        <a:ln>
          <a:noFill/>
        </a:ln>
        <a:effectLst/>
      </c:spPr>
    </c:plotArea>
    <c:legend>
      <c:legendPos val="b"/>
      <c:layout>
        <c:manualLayout>
          <c:xMode val="edge"/>
          <c:yMode val="edge"/>
          <c:x val="0.67989938757655288"/>
          <c:y val="0.89872630504520268"/>
          <c:w val="0.27127394199691979"/>
          <c:h val="7.35299264062580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2FA5600-C71A-498A-B6C2-9EA432BF195A}" type="doc">
      <dgm:prSet loTypeId="urn:microsoft.com/office/officeart/2005/8/layout/pyramid1" loCatId="pyramid" qsTypeId="urn:microsoft.com/office/officeart/2005/8/quickstyle/simple1" qsCatId="simple" csTypeId="urn:microsoft.com/office/officeart/2005/8/colors/colorful3" csCatId="colorful" phldr="1"/>
      <dgm:spPr/>
    </dgm:pt>
    <dgm:pt modelId="{F33B7B7D-6D7F-4117-8A62-C9DE97FBEDF3}">
      <dgm:prSet phldrT="[Text]" custT="1"/>
      <dgm:spPr>
        <a:solidFill>
          <a:srgbClr val="B890BB"/>
        </a:solidFill>
      </dgm:spPr>
      <dgm:t>
        <a:bodyPr/>
        <a:lstStyle/>
        <a:p>
          <a:br>
            <a:rPr lang="en-US" sz="1100">
              <a:solidFill>
                <a:schemeClr val="bg1"/>
              </a:solidFill>
            </a:rPr>
          </a:br>
          <a:r>
            <a:rPr lang="en-US" sz="1100">
              <a:solidFill>
                <a:schemeClr val="bg1"/>
              </a:solidFill>
            </a:rPr>
            <a:t>enter </a:t>
          </a:r>
          <a:br>
            <a:rPr lang="en-US" sz="1100">
              <a:solidFill>
                <a:schemeClr val="bg1"/>
              </a:solidFill>
            </a:rPr>
          </a:br>
          <a:r>
            <a:rPr lang="en-US" sz="1100">
              <a:solidFill>
                <a:schemeClr val="bg1"/>
              </a:solidFill>
            </a:rPr>
            <a:t>value</a:t>
          </a:r>
        </a:p>
      </dgm:t>
    </dgm:pt>
    <dgm:pt modelId="{9F909F57-6EE5-4838-A669-6C1DD985F694}" type="parTrans" cxnId="{5499FAA8-7F30-4F89-8ACF-B283592FE175}">
      <dgm:prSet/>
      <dgm:spPr/>
      <dgm:t>
        <a:bodyPr/>
        <a:lstStyle/>
        <a:p>
          <a:endParaRPr lang="en-US"/>
        </a:p>
      </dgm:t>
    </dgm:pt>
    <dgm:pt modelId="{DDC41BA1-505C-4756-8841-7F7FEAA85C00}" type="sibTrans" cxnId="{5499FAA8-7F30-4F89-8ACF-B283592FE175}">
      <dgm:prSet/>
      <dgm:spPr/>
      <dgm:t>
        <a:bodyPr/>
        <a:lstStyle/>
        <a:p>
          <a:endParaRPr lang="en-US"/>
        </a:p>
      </dgm:t>
    </dgm:pt>
    <dgm:pt modelId="{09DEA09C-27FF-4BE8-8244-292168AA9BA9}">
      <dgm:prSet phldrT="[Text]" custT="1"/>
      <dgm:spPr>
        <a:solidFill>
          <a:srgbClr val="087673"/>
        </a:solidFill>
      </dgm:spPr>
      <dgm:t>
        <a:bodyPr/>
        <a:lstStyle/>
        <a:p>
          <a:r>
            <a:rPr lang="en-US" sz="1100">
              <a:solidFill>
                <a:schemeClr val="bg1"/>
              </a:solidFill>
            </a:rPr>
            <a:t>enter value</a:t>
          </a:r>
        </a:p>
      </dgm:t>
    </dgm:pt>
    <dgm:pt modelId="{93B9F6E9-E041-4ED6-A5DD-FB3BB57405C2}" type="parTrans" cxnId="{07EFC0A5-62A7-48CA-AA71-2A0D8128B4C4}">
      <dgm:prSet/>
      <dgm:spPr/>
      <dgm:t>
        <a:bodyPr/>
        <a:lstStyle/>
        <a:p>
          <a:endParaRPr lang="en-US"/>
        </a:p>
      </dgm:t>
    </dgm:pt>
    <dgm:pt modelId="{AF6552C5-4E83-4F86-9C32-1A147CDF1ADB}" type="sibTrans" cxnId="{07EFC0A5-62A7-48CA-AA71-2A0D8128B4C4}">
      <dgm:prSet/>
      <dgm:spPr/>
      <dgm:t>
        <a:bodyPr/>
        <a:lstStyle/>
        <a:p>
          <a:endParaRPr lang="en-US"/>
        </a:p>
      </dgm:t>
    </dgm:pt>
    <dgm:pt modelId="{B4B49590-7401-471A-975A-DF7336AAF219}">
      <dgm:prSet phldrT="[Text]" custT="1"/>
      <dgm:spPr>
        <a:solidFill>
          <a:srgbClr val="29434E"/>
        </a:solidFill>
      </dgm:spPr>
      <dgm:t>
        <a:bodyPr/>
        <a:lstStyle/>
        <a:p>
          <a:r>
            <a:rPr lang="en-US" sz="1100">
              <a:solidFill>
                <a:schemeClr val="bg1"/>
              </a:solidFill>
            </a:rPr>
            <a:t>enter value</a:t>
          </a:r>
        </a:p>
      </dgm:t>
    </dgm:pt>
    <dgm:pt modelId="{E6BF1309-D7E8-45DA-8EE0-3205016380C7}" type="parTrans" cxnId="{1C5B2B27-2482-4BCF-86C6-A49ACCF1BBC4}">
      <dgm:prSet/>
      <dgm:spPr/>
      <dgm:t>
        <a:bodyPr/>
        <a:lstStyle/>
        <a:p>
          <a:endParaRPr lang="en-US"/>
        </a:p>
      </dgm:t>
    </dgm:pt>
    <dgm:pt modelId="{E320CA97-14F8-469F-8BFB-D04295286884}" type="sibTrans" cxnId="{1C5B2B27-2482-4BCF-86C6-A49ACCF1BBC4}">
      <dgm:prSet/>
      <dgm:spPr/>
      <dgm:t>
        <a:bodyPr/>
        <a:lstStyle/>
        <a:p>
          <a:endParaRPr lang="en-US"/>
        </a:p>
      </dgm:t>
    </dgm:pt>
    <dgm:pt modelId="{8E497DF9-6E54-451F-A212-CF5B27864E28}">
      <dgm:prSet/>
      <dgm:spPr>
        <a:ln>
          <a:solidFill>
            <a:srgbClr val="087673"/>
          </a:solidFill>
        </a:ln>
      </dgm:spPr>
      <dgm:t>
        <a:bodyPr/>
        <a:lstStyle/>
        <a:p>
          <a:r>
            <a:rPr lang="en-US"/>
            <a:t> Hospitalizations</a:t>
          </a:r>
        </a:p>
      </dgm:t>
    </dgm:pt>
    <dgm:pt modelId="{8E50A45E-CD92-46D8-8678-D973AD5A5250}" type="parTrans" cxnId="{D0E8B917-EFAA-4021-B7B5-479B385684C3}">
      <dgm:prSet/>
      <dgm:spPr/>
      <dgm:t>
        <a:bodyPr/>
        <a:lstStyle/>
        <a:p>
          <a:endParaRPr lang="en-US"/>
        </a:p>
      </dgm:t>
    </dgm:pt>
    <dgm:pt modelId="{C3B5782B-848C-4879-AADB-ACC322870E01}" type="sibTrans" cxnId="{D0E8B917-EFAA-4021-B7B5-479B385684C3}">
      <dgm:prSet/>
      <dgm:spPr/>
      <dgm:t>
        <a:bodyPr/>
        <a:lstStyle/>
        <a:p>
          <a:endParaRPr lang="en-US"/>
        </a:p>
      </dgm:t>
    </dgm:pt>
    <dgm:pt modelId="{D5747D6F-689C-4AD0-AC08-E15E18213F3B}">
      <dgm:prSet/>
      <dgm:spPr>
        <a:ln>
          <a:solidFill>
            <a:srgbClr val="B890BB"/>
          </a:solidFill>
        </a:ln>
      </dgm:spPr>
      <dgm:t>
        <a:bodyPr/>
        <a:lstStyle/>
        <a:p>
          <a:r>
            <a:rPr lang="en-US"/>
            <a:t> Deaths</a:t>
          </a:r>
        </a:p>
      </dgm:t>
    </dgm:pt>
    <dgm:pt modelId="{49D72049-1052-49F9-8A5E-6DC21D46D27D}" type="parTrans" cxnId="{0D2084A2-7A04-4677-AC53-728B2FB564FD}">
      <dgm:prSet/>
      <dgm:spPr/>
      <dgm:t>
        <a:bodyPr/>
        <a:lstStyle/>
        <a:p>
          <a:endParaRPr lang="en-US"/>
        </a:p>
      </dgm:t>
    </dgm:pt>
    <dgm:pt modelId="{36B4DDDC-043D-440E-AD29-5FD6D3826FF6}" type="sibTrans" cxnId="{0D2084A2-7A04-4677-AC53-728B2FB564FD}">
      <dgm:prSet/>
      <dgm:spPr/>
      <dgm:t>
        <a:bodyPr/>
        <a:lstStyle/>
        <a:p>
          <a:endParaRPr lang="en-US"/>
        </a:p>
      </dgm:t>
    </dgm:pt>
    <dgm:pt modelId="{AFBB97FD-8A9B-4FAF-A502-CC5796BA1778}">
      <dgm:prSet/>
      <dgm:spPr>
        <a:ln>
          <a:solidFill>
            <a:srgbClr val="29434E"/>
          </a:solidFill>
        </a:ln>
      </dgm:spPr>
      <dgm:t>
        <a:bodyPr/>
        <a:lstStyle/>
        <a:p>
          <a:r>
            <a:rPr lang="en-US"/>
            <a:t> Emergency Department Visits</a:t>
          </a:r>
        </a:p>
      </dgm:t>
    </dgm:pt>
    <dgm:pt modelId="{3AB558E8-4080-4443-A0EC-4CC15FFE4E5B}" type="parTrans" cxnId="{2D40F578-9258-41CE-9CFD-420E03B56F30}">
      <dgm:prSet/>
      <dgm:spPr/>
      <dgm:t>
        <a:bodyPr/>
        <a:lstStyle/>
        <a:p>
          <a:endParaRPr lang="en-US"/>
        </a:p>
      </dgm:t>
    </dgm:pt>
    <dgm:pt modelId="{0423F3DC-53CD-4E70-B4A3-0A56DA845875}" type="sibTrans" cxnId="{2D40F578-9258-41CE-9CFD-420E03B56F30}">
      <dgm:prSet/>
      <dgm:spPr/>
      <dgm:t>
        <a:bodyPr/>
        <a:lstStyle/>
        <a:p>
          <a:endParaRPr lang="en-US"/>
        </a:p>
      </dgm:t>
    </dgm:pt>
    <dgm:pt modelId="{EB2DF813-60B8-433B-A550-FBB031EE6A64}" type="pres">
      <dgm:prSet presAssocID="{F2FA5600-C71A-498A-B6C2-9EA432BF195A}" presName="Name0" presStyleCnt="0">
        <dgm:presLayoutVars>
          <dgm:dir/>
          <dgm:animLvl val="lvl"/>
          <dgm:resizeHandles val="exact"/>
        </dgm:presLayoutVars>
      </dgm:prSet>
      <dgm:spPr/>
    </dgm:pt>
    <dgm:pt modelId="{97F8F667-1A19-4D13-9D23-5B07D4C2462B}" type="pres">
      <dgm:prSet presAssocID="{F33B7B7D-6D7F-4117-8A62-C9DE97FBEDF3}" presName="Name8" presStyleCnt="0"/>
      <dgm:spPr/>
    </dgm:pt>
    <dgm:pt modelId="{5EADF286-1B46-4D2B-BB5A-0AD1EE3362D4}" type="pres">
      <dgm:prSet presAssocID="{F33B7B7D-6D7F-4117-8A62-C9DE97FBEDF3}" presName="acctBkgd" presStyleLbl="alignAcc1" presStyleIdx="0" presStyleCnt="3"/>
      <dgm:spPr/>
    </dgm:pt>
    <dgm:pt modelId="{646D8CBE-426B-4FB0-860E-2BB895A7AF4E}" type="pres">
      <dgm:prSet presAssocID="{F33B7B7D-6D7F-4117-8A62-C9DE97FBEDF3}" presName="acctTx" presStyleLbl="alignAcc1" presStyleIdx="0" presStyleCnt="3">
        <dgm:presLayoutVars>
          <dgm:bulletEnabled val="1"/>
        </dgm:presLayoutVars>
      </dgm:prSet>
      <dgm:spPr/>
    </dgm:pt>
    <dgm:pt modelId="{090C3491-C98A-40D2-8AF2-35EC54A608EB}" type="pres">
      <dgm:prSet presAssocID="{F33B7B7D-6D7F-4117-8A62-C9DE97FBEDF3}" presName="level" presStyleLbl="node1" presStyleIdx="0" presStyleCnt="3">
        <dgm:presLayoutVars>
          <dgm:chMax val="1"/>
          <dgm:bulletEnabled val="1"/>
        </dgm:presLayoutVars>
      </dgm:prSet>
      <dgm:spPr/>
    </dgm:pt>
    <dgm:pt modelId="{1CAA8485-C643-4A4F-94A1-2139AB26B94C}" type="pres">
      <dgm:prSet presAssocID="{F33B7B7D-6D7F-4117-8A62-C9DE97FBEDF3}" presName="levelTx" presStyleLbl="revTx" presStyleIdx="0" presStyleCnt="0">
        <dgm:presLayoutVars>
          <dgm:chMax val="1"/>
          <dgm:bulletEnabled val="1"/>
        </dgm:presLayoutVars>
      </dgm:prSet>
      <dgm:spPr/>
    </dgm:pt>
    <dgm:pt modelId="{EB954DAA-4029-4537-A390-53EAD0467908}" type="pres">
      <dgm:prSet presAssocID="{09DEA09C-27FF-4BE8-8244-292168AA9BA9}" presName="Name8" presStyleCnt="0"/>
      <dgm:spPr/>
    </dgm:pt>
    <dgm:pt modelId="{5EC84A37-F053-4117-9AE1-8678E485D368}" type="pres">
      <dgm:prSet presAssocID="{09DEA09C-27FF-4BE8-8244-292168AA9BA9}" presName="acctBkgd" presStyleLbl="alignAcc1" presStyleIdx="1" presStyleCnt="3"/>
      <dgm:spPr/>
    </dgm:pt>
    <dgm:pt modelId="{E9BC3551-6351-4975-AAEB-F693327913E6}" type="pres">
      <dgm:prSet presAssocID="{09DEA09C-27FF-4BE8-8244-292168AA9BA9}" presName="acctTx" presStyleLbl="alignAcc1" presStyleIdx="1" presStyleCnt="3">
        <dgm:presLayoutVars>
          <dgm:bulletEnabled val="1"/>
        </dgm:presLayoutVars>
      </dgm:prSet>
      <dgm:spPr/>
    </dgm:pt>
    <dgm:pt modelId="{194EF19B-79B5-4668-BC1A-A79C1A8ABD27}" type="pres">
      <dgm:prSet presAssocID="{09DEA09C-27FF-4BE8-8244-292168AA9BA9}" presName="level" presStyleLbl="node1" presStyleIdx="1" presStyleCnt="3">
        <dgm:presLayoutVars>
          <dgm:chMax val="1"/>
          <dgm:bulletEnabled val="1"/>
        </dgm:presLayoutVars>
      </dgm:prSet>
      <dgm:spPr/>
    </dgm:pt>
    <dgm:pt modelId="{B8676E7C-976B-4F0E-8301-064E01454540}" type="pres">
      <dgm:prSet presAssocID="{09DEA09C-27FF-4BE8-8244-292168AA9BA9}" presName="levelTx" presStyleLbl="revTx" presStyleIdx="0" presStyleCnt="0">
        <dgm:presLayoutVars>
          <dgm:chMax val="1"/>
          <dgm:bulletEnabled val="1"/>
        </dgm:presLayoutVars>
      </dgm:prSet>
      <dgm:spPr/>
    </dgm:pt>
    <dgm:pt modelId="{74442B90-AF15-495A-A721-29AD01AA4A02}" type="pres">
      <dgm:prSet presAssocID="{B4B49590-7401-471A-975A-DF7336AAF219}" presName="Name8" presStyleCnt="0"/>
      <dgm:spPr/>
    </dgm:pt>
    <dgm:pt modelId="{175C5B5D-CF23-4954-8C8A-98DB63409C15}" type="pres">
      <dgm:prSet presAssocID="{B4B49590-7401-471A-975A-DF7336AAF219}" presName="acctBkgd" presStyleLbl="alignAcc1" presStyleIdx="2" presStyleCnt="3"/>
      <dgm:spPr/>
    </dgm:pt>
    <dgm:pt modelId="{78936556-1797-4140-897D-CDDD99D0D3AF}" type="pres">
      <dgm:prSet presAssocID="{B4B49590-7401-471A-975A-DF7336AAF219}" presName="acctTx" presStyleLbl="alignAcc1" presStyleIdx="2" presStyleCnt="3">
        <dgm:presLayoutVars>
          <dgm:bulletEnabled val="1"/>
        </dgm:presLayoutVars>
      </dgm:prSet>
      <dgm:spPr/>
    </dgm:pt>
    <dgm:pt modelId="{11BA35B0-5F68-4B3E-9E9F-0BA571174AB6}" type="pres">
      <dgm:prSet presAssocID="{B4B49590-7401-471A-975A-DF7336AAF219}" presName="level" presStyleLbl="node1" presStyleIdx="2" presStyleCnt="3">
        <dgm:presLayoutVars>
          <dgm:chMax val="1"/>
          <dgm:bulletEnabled val="1"/>
        </dgm:presLayoutVars>
      </dgm:prSet>
      <dgm:spPr/>
    </dgm:pt>
    <dgm:pt modelId="{EED78DF1-3685-4A60-8EF8-B4DAF4659C39}" type="pres">
      <dgm:prSet presAssocID="{B4B49590-7401-471A-975A-DF7336AAF219}" presName="levelTx" presStyleLbl="revTx" presStyleIdx="0" presStyleCnt="0">
        <dgm:presLayoutVars>
          <dgm:chMax val="1"/>
          <dgm:bulletEnabled val="1"/>
        </dgm:presLayoutVars>
      </dgm:prSet>
      <dgm:spPr/>
    </dgm:pt>
  </dgm:ptLst>
  <dgm:cxnLst>
    <dgm:cxn modelId="{D0E8B917-EFAA-4021-B7B5-479B385684C3}" srcId="{09DEA09C-27FF-4BE8-8244-292168AA9BA9}" destId="{8E497DF9-6E54-451F-A212-CF5B27864E28}" srcOrd="0" destOrd="0" parTransId="{8E50A45E-CD92-46D8-8678-D973AD5A5250}" sibTransId="{C3B5782B-848C-4879-AADB-ACC322870E01}"/>
    <dgm:cxn modelId="{AA629324-0EEB-4C79-99E2-8D066A29DD54}" type="presOf" srcId="{F33B7B7D-6D7F-4117-8A62-C9DE97FBEDF3}" destId="{1CAA8485-C643-4A4F-94A1-2139AB26B94C}" srcOrd="1" destOrd="0" presId="urn:microsoft.com/office/officeart/2005/8/layout/pyramid1"/>
    <dgm:cxn modelId="{1C5B2B27-2482-4BCF-86C6-A49ACCF1BBC4}" srcId="{F2FA5600-C71A-498A-B6C2-9EA432BF195A}" destId="{B4B49590-7401-471A-975A-DF7336AAF219}" srcOrd="2" destOrd="0" parTransId="{E6BF1309-D7E8-45DA-8EE0-3205016380C7}" sibTransId="{E320CA97-14F8-469F-8BFB-D04295286884}"/>
    <dgm:cxn modelId="{C5D33030-269D-4F82-B7ED-9D072C0A8CE1}" type="presOf" srcId="{D5747D6F-689C-4AD0-AC08-E15E18213F3B}" destId="{5EADF286-1B46-4D2B-BB5A-0AD1EE3362D4}" srcOrd="0" destOrd="0" presId="urn:microsoft.com/office/officeart/2005/8/layout/pyramid1"/>
    <dgm:cxn modelId="{E5CCF43B-0AC6-47BA-B111-58908685C053}" type="presOf" srcId="{8E497DF9-6E54-451F-A212-CF5B27864E28}" destId="{5EC84A37-F053-4117-9AE1-8678E485D368}" srcOrd="0" destOrd="0" presId="urn:microsoft.com/office/officeart/2005/8/layout/pyramid1"/>
    <dgm:cxn modelId="{5D1C653D-FA8D-419F-BEBF-7255A8E0A8CB}" type="presOf" srcId="{B4B49590-7401-471A-975A-DF7336AAF219}" destId="{11BA35B0-5F68-4B3E-9E9F-0BA571174AB6}" srcOrd="0" destOrd="0" presId="urn:microsoft.com/office/officeart/2005/8/layout/pyramid1"/>
    <dgm:cxn modelId="{68F0A561-C22D-409C-A0A5-2056527DD9E6}" type="presOf" srcId="{F33B7B7D-6D7F-4117-8A62-C9DE97FBEDF3}" destId="{090C3491-C98A-40D2-8AF2-35EC54A608EB}" srcOrd="0" destOrd="0" presId="urn:microsoft.com/office/officeart/2005/8/layout/pyramid1"/>
    <dgm:cxn modelId="{C21B1F64-58CC-41F1-BFB0-A99A4A4DE277}" type="presOf" srcId="{09DEA09C-27FF-4BE8-8244-292168AA9BA9}" destId="{B8676E7C-976B-4F0E-8301-064E01454540}" srcOrd="1" destOrd="0" presId="urn:microsoft.com/office/officeart/2005/8/layout/pyramid1"/>
    <dgm:cxn modelId="{233C246B-13CB-4C0A-9730-B3CC08B5DC29}" type="presOf" srcId="{AFBB97FD-8A9B-4FAF-A502-CC5796BA1778}" destId="{78936556-1797-4140-897D-CDDD99D0D3AF}" srcOrd="1" destOrd="0" presId="urn:microsoft.com/office/officeart/2005/8/layout/pyramid1"/>
    <dgm:cxn modelId="{5502E473-605C-41ED-86BC-A0255470798B}" type="presOf" srcId="{AFBB97FD-8A9B-4FAF-A502-CC5796BA1778}" destId="{175C5B5D-CF23-4954-8C8A-98DB63409C15}" srcOrd="0" destOrd="0" presId="urn:microsoft.com/office/officeart/2005/8/layout/pyramid1"/>
    <dgm:cxn modelId="{82A52D76-AA9D-4A00-A983-6950A8A7CD7A}" type="presOf" srcId="{8E497DF9-6E54-451F-A212-CF5B27864E28}" destId="{E9BC3551-6351-4975-AAEB-F693327913E6}" srcOrd="1" destOrd="0" presId="urn:microsoft.com/office/officeart/2005/8/layout/pyramid1"/>
    <dgm:cxn modelId="{2D40F578-9258-41CE-9CFD-420E03B56F30}" srcId="{B4B49590-7401-471A-975A-DF7336AAF219}" destId="{AFBB97FD-8A9B-4FAF-A502-CC5796BA1778}" srcOrd="0" destOrd="0" parTransId="{3AB558E8-4080-4443-A0EC-4CC15FFE4E5B}" sibTransId="{0423F3DC-53CD-4E70-B4A3-0A56DA845875}"/>
    <dgm:cxn modelId="{0D2084A2-7A04-4677-AC53-728B2FB564FD}" srcId="{F33B7B7D-6D7F-4117-8A62-C9DE97FBEDF3}" destId="{D5747D6F-689C-4AD0-AC08-E15E18213F3B}" srcOrd="0" destOrd="0" parTransId="{49D72049-1052-49F9-8A5E-6DC21D46D27D}" sibTransId="{36B4DDDC-043D-440E-AD29-5FD6D3826FF6}"/>
    <dgm:cxn modelId="{07EFC0A5-62A7-48CA-AA71-2A0D8128B4C4}" srcId="{F2FA5600-C71A-498A-B6C2-9EA432BF195A}" destId="{09DEA09C-27FF-4BE8-8244-292168AA9BA9}" srcOrd="1" destOrd="0" parTransId="{93B9F6E9-E041-4ED6-A5DD-FB3BB57405C2}" sibTransId="{AF6552C5-4E83-4F86-9C32-1A147CDF1ADB}"/>
    <dgm:cxn modelId="{5499FAA8-7F30-4F89-8ACF-B283592FE175}" srcId="{F2FA5600-C71A-498A-B6C2-9EA432BF195A}" destId="{F33B7B7D-6D7F-4117-8A62-C9DE97FBEDF3}" srcOrd="0" destOrd="0" parTransId="{9F909F57-6EE5-4838-A669-6C1DD985F694}" sibTransId="{DDC41BA1-505C-4756-8841-7F7FEAA85C00}"/>
    <dgm:cxn modelId="{ECCDA0CF-7A8C-46AB-88D4-4F3B69F49015}" type="presOf" srcId="{F2FA5600-C71A-498A-B6C2-9EA432BF195A}" destId="{EB2DF813-60B8-433B-A550-FBB031EE6A64}" srcOrd="0" destOrd="0" presId="urn:microsoft.com/office/officeart/2005/8/layout/pyramid1"/>
    <dgm:cxn modelId="{2AB0D9DE-EBCC-4F33-9AF2-E3EBFE4C23E2}" type="presOf" srcId="{09DEA09C-27FF-4BE8-8244-292168AA9BA9}" destId="{194EF19B-79B5-4668-BC1A-A79C1A8ABD27}" srcOrd="0" destOrd="0" presId="urn:microsoft.com/office/officeart/2005/8/layout/pyramid1"/>
    <dgm:cxn modelId="{296469E6-60DC-4058-AEFD-AB61EC01DE75}" type="presOf" srcId="{B4B49590-7401-471A-975A-DF7336AAF219}" destId="{EED78DF1-3685-4A60-8EF8-B4DAF4659C39}" srcOrd="1" destOrd="0" presId="urn:microsoft.com/office/officeart/2005/8/layout/pyramid1"/>
    <dgm:cxn modelId="{062B24F4-FC88-4D37-B9F2-856F57607980}" type="presOf" srcId="{D5747D6F-689C-4AD0-AC08-E15E18213F3B}" destId="{646D8CBE-426B-4FB0-860E-2BB895A7AF4E}" srcOrd="1" destOrd="0" presId="urn:microsoft.com/office/officeart/2005/8/layout/pyramid1"/>
    <dgm:cxn modelId="{9E4FD837-0D16-413C-8CF0-87E2D585195B}" type="presParOf" srcId="{EB2DF813-60B8-433B-A550-FBB031EE6A64}" destId="{97F8F667-1A19-4D13-9D23-5B07D4C2462B}" srcOrd="0" destOrd="0" presId="urn:microsoft.com/office/officeart/2005/8/layout/pyramid1"/>
    <dgm:cxn modelId="{E9227E93-49EE-4C76-94C1-4C79A5D33A20}" type="presParOf" srcId="{97F8F667-1A19-4D13-9D23-5B07D4C2462B}" destId="{5EADF286-1B46-4D2B-BB5A-0AD1EE3362D4}" srcOrd="0" destOrd="0" presId="urn:microsoft.com/office/officeart/2005/8/layout/pyramid1"/>
    <dgm:cxn modelId="{3AB184D3-0ED2-4FE2-98BF-6E31245DCB5F}" type="presParOf" srcId="{97F8F667-1A19-4D13-9D23-5B07D4C2462B}" destId="{646D8CBE-426B-4FB0-860E-2BB895A7AF4E}" srcOrd="1" destOrd="0" presId="urn:microsoft.com/office/officeart/2005/8/layout/pyramid1"/>
    <dgm:cxn modelId="{2A4CDCB1-BC8A-454F-8ADE-AC2EE74C58DA}" type="presParOf" srcId="{97F8F667-1A19-4D13-9D23-5B07D4C2462B}" destId="{090C3491-C98A-40D2-8AF2-35EC54A608EB}" srcOrd="2" destOrd="0" presId="urn:microsoft.com/office/officeart/2005/8/layout/pyramid1"/>
    <dgm:cxn modelId="{3B1130CE-1043-4713-9CAA-34D108385359}" type="presParOf" srcId="{97F8F667-1A19-4D13-9D23-5B07D4C2462B}" destId="{1CAA8485-C643-4A4F-94A1-2139AB26B94C}" srcOrd="3" destOrd="0" presId="urn:microsoft.com/office/officeart/2005/8/layout/pyramid1"/>
    <dgm:cxn modelId="{E5654AE1-E0D8-4AFC-91F3-81D15F03D23A}" type="presParOf" srcId="{EB2DF813-60B8-433B-A550-FBB031EE6A64}" destId="{EB954DAA-4029-4537-A390-53EAD0467908}" srcOrd="1" destOrd="0" presId="urn:microsoft.com/office/officeart/2005/8/layout/pyramid1"/>
    <dgm:cxn modelId="{576FAA4B-045A-4F17-920E-EF393B1F45BB}" type="presParOf" srcId="{EB954DAA-4029-4537-A390-53EAD0467908}" destId="{5EC84A37-F053-4117-9AE1-8678E485D368}" srcOrd="0" destOrd="0" presId="urn:microsoft.com/office/officeart/2005/8/layout/pyramid1"/>
    <dgm:cxn modelId="{D5A958F1-17E5-41FA-850E-C1B488ACE88B}" type="presParOf" srcId="{EB954DAA-4029-4537-A390-53EAD0467908}" destId="{E9BC3551-6351-4975-AAEB-F693327913E6}" srcOrd="1" destOrd="0" presId="urn:microsoft.com/office/officeart/2005/8/layout/pyramid1"/>
    <dgm:cxn modelId="{FAA7001A-067C-4D4F-9F2B-85682F271BA4}" type="presParOf" srcId="{EB954DAA-4029-4537-A390-53EAD0467908}" destId="{194EF19B-79B5-4668-BC1A-A79C1A8ABD27}" srcOrd="2" destOrd="0" presId="urn:microsoft.com/office/officeart/2005/8/layout/pyramid1"/>
    <dgm:cxn modelId="{0762938D-2B84-4410-976A-A94DCF1D9B59}" type="presParOf" srcId="{EB954DAA-4029-4537-A390-53EAD0467908}" destId="{B8676E7C-976B-4F0E-8301-064E01454540}" srcOrd="3" destOrd="0" presId="urn:microsoft.com/office/officeart/2005/8/layout/pyramid1"/>
    <dgm:cxn modelId="{4A6BE843-715D-45DF-8DF8-944F286C43CC}" type="presParOf" srcId="{EB2DF813-60B8-433B-A550-FBB031EE6A64}" destId="{74442B90-AF15-495A-A721-29AD01AA4A02}" srcOrd="2" destOrd="0" presId="urn:microsoft.com/office/officeart/2005/8/layout/pyramid1"/>
    <dgm:cxn modelId="{0B032929-C854-41EC-A3A8-6CFC4462BC9D}" type="presParOf" srcId="{74442B90-AF15-495A-A721-29AD01AA4A02}" destId="{175C5B5D-CF23-4954-8C8A-98DB63409C15}" srcOrd="0" destOrd="0" presId="urn:microsoft.com/office/officeart/2005/8/layout/pyramid1"/>
    <dgm:cxn modelId="{CC3458D3-C652-4044-ADF6-907A3F89D554}" type="presParOf" srcId="{74442B90-AF15-495A-A721-29AD01AA4A02}" destId="{78936556-1797-4140-897D-CDDD99D0D3AF}" srcOrd="1" destOrd="0" presId="urn:microsoft.com/office/officeart/2005/8/layout/pyramid1"/>
    <dgm:cxn modelId="{0B60D0FB-361B-43F9-A8CC-BED8893F6F46}" type="presParOf" srcId="{74442B90-AF15-495A-A721-29AD01AA4A02}" destId="{11BA35B0-5F68-4B3E-9E9F-0BA571174AB6}" srcOrd="2" destOrd="0" presId="urn:microsoft.com/office/officeart/2005/8/layout/pyramid1"/>
    <dgm:cxn modelId="{F2D00BC3-B137-4531-8EAB-30EDF7338DFE}" type="presParOf" srcId="{74442B90-AF15-495A-A721-29AD01AA4A02}" destId="{EED78DF1-3685-4A60-8EF8-B4DAF4659C39}" srcOrd="3" destOrd="0" presId="urn:microsoft.com/office/officeart/2005/8/layout/pyramid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EADF286-1B46-4D2B-BB5A-0AD1EE3362D4}">
      <dsp:nvSpPr>
        <dsp:cNvPr id="0" name=""/>
        <dsp:cNvSpPr/>
      </dsp:nvSpPr>
      <dsp:spPr>
        <a:xfrm rot="10800000">
          <a:off x="1420622" y="0"/>
          <a:ext cx="2757678" cy="650875"/>
        </a:xfrm>
        <a:prstGeom prst="nonIsoscelesTrapezoid">
          <a:avLst>
            <a:gd name="adj1" fmla="val 0"/>
            <a:gd name="adj2" fmla="val 72754"/>
          </a:avLst>
        </a:prstGeom>
        <a:solidFill>
          <a:schemeClr val="lt1">
            <a:alpha val="90000"/>
            <a:hueOff val="0"/>
            <a:satOff val="0"/>
            <a:lumOff val="0"/>
            <a:alphaOff val="0"/>
          </a:schemeClr>
        </a:solidFill>
        <a:ln w="25400" cap="flat" cmpd="sng" algn="ctr">
          <a:solidFill>
            <a:srgbClr val="B890BB"/>
          </a:solidFill>
          <a:prstDash val="solid"/>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114300" lvl="1" indent="-114300" algn="l" defTabSz="577850">
            <a:lnSpc>
              <a:spcPct val="90000"/>
            </a:lnSpc>
            <a:spcBef>
              <a:spcPct val="0"/>
            </a:spcBef>
            <a:spcAft>
              <a:spcPct val="15000"/>
            </a:spcAft>
            <a:buChar char="•"/>
          </a:pPr>
          <a:r>
            <a:rPr lang="en-US" sz="1300" kern="1200"/>
            <a:t> Deaths</a:t>
          </a:r>
        </a:p>
      </dsp:txBody>
      <dsp:txXfrm rot="10800000">
        <a:off x="1894163" y="0"/>
        <a:ext cx="2284137" cy="650875"/>
      </dsp:txXfrm>
    </dsp:sp>
    <dsp:sp modelId="{090C3491-C98A-40D2-8AF2-35EC54A608EB}">
      <dsp:nvSpPr>
        <dsp:cNvPr id="0" name=""/>
        <dsp:cNvSpPr/>
      </dsp:nvSpPr>
      <dsp:spPr>
        <a:xfrm>
          <a:off x="947081" y="0"/>
          <a:ext cx="947081" cy="650875"/>
        </a:xfrm>
        <a:prstGeom prst="trapezoid">
          <a:avLst>
            <a:gd name="adj" fmla="val 72754"/>
          </a:avLst>
        </a:prstGeom>
        <a:solidFill>
          <a:srgbClr val="B890BB"/>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br>
            <a:rPr lang="en-US" sz="1100" kern="1200">
              <a:solidFill>
                <a:schemeClr val="bg1"/>
              </a:solidFill>
            </a:rPr>
          </a:br>
          <a:r>
            <a:rPr lang="en-US" sz="1100" kern="1200">
              <a:solidFill>
                <a:schemeClr val="bg1"/>
              </a:solidFill>
            </a:rPr>
            <a:t>enter </a:t>
          </a:r>
          <a:br>
            <a:rPr lang="en-US" sz="1100" kern="1200">
              <a:solidFill>
                <a:schemeClr val="bg1"/>
              </a:solidFill>
            </a:rPr>
          </a:br>
          <a:r>
            <a:rPr lang="en-US" sz="1100" kern="1200">
              <a:solidFill>
                <a:schemeClr val="bg1"/>
              </a:solidFill>
            </a:rPr>
            <a:t>value</a:t>
          </a:r>
        </a:p>
      </dsp:txBody>
      <dsp:txXfrm>
        <a:off x="947081" y="0"/>
        <a:ext cx="947081" cy="650875"/>
      </dsp:txXfrm>
    </dsp:sp>
    <dsp:sp modelId="{5EC84A37-F053-4117-9AE1-8678E485D368}">
      <dsp:nvSpPr>
        <dsp:cNvPr id="0" name=""/>
        <dsp:cNvSpPr/>
      </dsp:nvSpPr>
      <dsp:spPr>
        <a:xfrm rot="10800000">
          <a:off x="1894163" y="650875"/>
          <a:ext cx="2284137" cy="650875"/>
        </a:xfrm>
        <a:prstGeom prst="nonIsoscelesTrapezoid">
          <a:avLst>
            <a:gd name="adj1" fmla="val 0"/>
            <a:gd name="adj2" fmla="val 72754"/>
          </a:avLst>
        </a:prstGeom>
        <a:solidFill>
          <a:schemeClr val="lt1">
            <a:alpha val="90000"/>
            <a:hueOff val="0"/>
            <a:satOff val="0"/>
            <a:lumOff val="0"/>
            <a:alphaOff val="0"/>
          </a:schemeClr>
        </a:solidFill>
        <a:ln w="25400" cap="flat" cmpd="sng" algn="ctr">
          <a:solidFill>
            <a:srgbClr val="087673"/>
          </a:solidFill>
          <a:prstDash val="solid"/>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114300" lvl="1" indent="-114300" algn="l" defTabSz="577850">
            <a:lnSpc>
              <a:spcPct val="90000"/>
            </a:lnSpc>
            <a:spcBef>
              <a:spcPct val="0"/>
            </a:spcBef>
            <a:spcAft>
              <a:spcPct val="15000"/>
            </a:spcAft>
            <a:buChar char="•"/>
          </a:pPr>
          <a:r>
            <a:rPr lang="en-US" sz="1300" kern="1200"/>
            <a:t> Hospitalizations</a:t>
          </a:r>
        </a:p>
      </dsp:txBody>
      <dsp:txXfrm rot="10800000">
        <a:off x="2367703" y="650875"/>
        <a:ext cx="1810597" cy="650875"/>
      </dsp:txXfrm>
    </dsp:sp>
    <dsp:sp modelId="{194EF19B-79B5-4668-BC1A-A79C1A8ABD27}">
      <dsp:nvSpPr>
        <dsp:cNvPr id="0" name=""/>
        <dsp:cNvSpPr/>
      </dsp:nvSpPr>
      <dsp:spPr>
        <a:xfrm>
          <a:off x="473540" y="650875"/>
          <a:ext cx="1894163" cy="650875"/>
        </a:xfrm>
        <a:prstGeom prst="trapezoid">
          <a:avLst>
            <a:gd name="adj" fmla="val 72754"/>
          </a:avLst>
        </a:prstGeom>
        <a:solidFill>
          <a:srgbClr val="087673"/>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n-US" sz="1100" kern="1200">
              <a:solidFill>
                <a:schemeClr val="bg1"/>
              </a:solidFill>
            </a:rPr>
            <a:t>enter value</a:t>
          </a:r>
        </a:p>
      </dsp:txBody>
      <dsp:txXfrm>
        <a:off x="805019" y="650875"/>
        <a:ext cx="1231206" cy="650875"/>
      </dsp:txXfrm>
    </dsp:sp>
    <dsp:sp modelId="{175C5B5D-CF23-4954-8C8A-98DB63409C15}">
      <dsp:nvSpPr>
        <dsp:cNvPr id="0" name=""/>
        <dsp:cNvSpPr/>
      </dsp:nvSpPr>
      <dsp:spPr>
        <a:xfrm rot="10800000">
          <a:off x="2367703" y="1301750"/>
          <a:ext cx="1810597" cy="650875"/>
        </a:xfrm>
        <a:prstGeom prst="nonIsoscelesTrapezoid">
          <a:avLst>
            <a:gd name="adj1" fmla="val 0"/>
            <a:gd name="adj2" fmla="val 72754"/>
          </a:avLst>
        </a:prstGeom>
        <a:solidFill>
          <a:schemeClr val="lt1">
            <a:alpha val="90000"/>
            <a:hueOff val="0"/>
            <a:satOff val="0"/>
            <a:lumOff val="0"/>
            <a:alphaOff val="0"/>
          </a:schemeClr>
        </a:solidFill>
        <a:ln w="25400" cap="flat" cmpd="sng" algn="ctr">
          <a:solidFill>
            <a:srgbClr val="29434E"/>
          </a:solidFill>
          <a:prstDash val="solid"/>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114300" lvl="1" indent="-114300" algn="l" defTabSz="577850">
            <a:lnSpc>
              <a:spcPct val="90000"/>
            </a:lnSpc>
            <a:spcBef>
              <a:spcPct val="0"/>
            </a:spcBef>
            <a:spcAft>
              <a:spcPct val="15000"/>
            </a:spcAft>
            <a:buChar char="•"/>
          </a:pPr>
          <a:r>
            <a:rPr lang="en-US" sz="1300" kern="1200"/>
            <a:t> Emergency Department Visits</a:t>
          </a:r>
        </a:p>
      </dsp:txBody>
      <dsp:txXfrm rot="10800000">
        <a:off x="2841244" y="1301750"/>
        <a:ext cx="1337056" cy="650875"/>
      </dsp:txXfrm>
    </dsp:sp>
    <dsp:sp modelId="{11BA35B0-5F68-4B3E-9E9F-0BA571174AB6}">
      <dsp:nvSpPr>
        <dsp:cNvPr id="0" name=""/>
        <dsp:cNvSpPr/>
      </dsp:nvSpPr>
      <dsp:spPr>
        <a:xfrm>
          <a:off x="0" y="1301750"/>
          <a:ext cx="2841244" cy="650875"/>
        </a:xfrm>
        <a:prstGeom prst="trapezoid">
          <a:avLst>
            <a:gd name="adj" fmla="val 72754"/>
          </a:avLst>
        </a:prstGeom>
        <a:solidFill>
          <a:srgbClr val="29434E"/>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n-US" sz="1100" kern="1200">
              <a:solidFill>
                <a:schemeClr val="bg1"/>
              </a:solidFill>
            </a:rPr>
            <a:t>enter value</a:t>
          </a:r>
        </a:p>
      </dsp:txBody>
      <dsp:txXfrm>
        <a:off x="497217" y="1301750"/>
        <a:ext cx="1846809" cy="650875"/>
      </dsp:txXfrm>
    </dsp:sp>
  </dsp:spTree>
</dsp:drawing>
</file>

<file path=xl/diagrams/layout1.xml><?xml version="1.0" encoding="utf-8"?>
<dgm:layoutDef xmlns:dgm="http://schemas.openxmlformats.org/drawingml/2006/diagram" xmlns:a="http://schemas.openxmlformats.org/drawingml/2006/main" uniqueId="urn:microsoft.com/office/officeart/2005/8/layout/pyramid1">
  <dgm:title val=""/>
  <dgm:desc val=""/>
  <dgm:catLst>
    <dgm:cat type="pyramid" pri="1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pyra">
          <dgm:param type="linDir" val="fromB"/>
          <dgm:param type="txDir" val="fromT"/>
          <dgm:param type="pyraAcctPos" val="aft"/>
          <dgm:param type="pyraAcctTxMar" val="step"/>
          <dgm:param type="pyraAcctBkgdNode" val="acctBkgd"/>
          <dgm:param type="pyraAcctTxNode" val="acctTx"/>
          <dgm:param type="pyraLvlNode" val="level"/>
        </dgm:alg>
      </dgm:if>
      <dgm:else name="Name3">
        <dgm:alg type="pyra">
          <dgm:param type="linDir" val="fromB"/>
          <dgm:param type="txDir" val="fromT"/>
          <dgm:param type="pyraAcctPos" val="bef"/>
          <dgm:param type="pyraAcctTxMar" val="step"/>
          <dgm:param type="pyraAcctBkgdNode" val="acctBkgd"/>
          <dgm:param type="pyraAcctTxNode" val="acctTx"/>
          <dgm:param type="pyraLvlNode" val="level"/>
        </dgm:alg>
      </dgm:else>
    </dgm:choose>
    <dgm:shape xmlns:r="http://schemas.openxmlformats.org/officeDocument/2006/relationships" r:blip="">
      <dgm:adjLst/>
    </dgm:shape>
    <dgm:presOf/>
    <dgm:choose name="Name4">
      <dgm:if name="Name5" axis="root des" ptType="all node" func="maxDepth" op="gte" val="2">
        <dgm:constrLst>
          <dgm:constr type="primFontSz" for="des" forName="levelTx" op="equ"/>
          <dgm:constr type="secFontSz" for="des" forName="acctTx" op="equ"/>
          <dgm:constr type="pyraAcctRatio" val="0.32"/>
        </dgm:constrLst>
      </dgm:if>
      <dgm:else name="Name6">
        <dgm:constrLst>
          <dgm:constr type="primFontSz" for="des" forName="levelTx" op="equ"/>
          <dgm:constr type="secFontSz" for="des" forName="acctTx" op="equ"/>
          <dgm:constr type="pyraAcctRatio"/>
        </dgm:constrLst>
      </dgm:else>
    </dgm:choose>
    <dgm:ruleLst/>
    <dgm:forEach name="Name7" axis="ch" ptType="node">
      <dgm:layoutNode name="Name8">
        <dgm:alg type="composite">
          <dgm:param type="horzAlign" val="none"/>
        </dgm:alg>
        <dgm:shape xmlns:r="http://schemas.openxmlformats.org/officeDocument/2006/relationships" r:blip="">
          <dgm:adjLst/>
        </dgm:shape>
        <dgm:presOf/>
        <dgm:choose name="Name9">
          <dgm:if name="Name10" axis="self" ptType="node" func="pos" op="equ" val="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dgm:constr type="h" for="ch" forName="levelTx" refType="h" refFor="ch" refForName="level"/>
            </dgm:constrLst>
          </dgm:if>
          <dgm:else name="Name1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fact="0.65"/>
              <dgm:constr type="h" for="ch" forName="levelTx" refType="h" refFor="ch" refForName="level"/>
            </dgm:constrLst>
          </dgm:else>
        </dgm:choose>
        <dgm:ruleLst/>
        <dgm:choose name="Name12">
          <dgm:if name="Name13" axis="ch" ptType="node" func="cnt" op="gte" val="1">
            <dgm:layoutNode name="acctBkgd" styleLbl="alignAcc1">
              <dgm:alg type="sp"/>
              <dgm:shape xmlns:r="http://schemas.openxmlformats.org/officeDocument/2006/relationships" type="nonIsoscelesTrapezoid" r:blip="">
                <dgm:adjLst/>
              </dgm:shape>
              <dgm:presOf axis="des" ptType="node"/>
              <dgm:constrLst/>
              <dgm:ruleLst/>
            </dgm:layoutNode>
            <dgm:layoutNode name="acctTx" styleLbl="alignAcc1">
              <dgm:varLst>
                <dgm:bulletEnabled val="1"/>
              </dgm:varLst>
              <dgm:alg type="tx">
                <dgm:param type="stBulletLvl" val="1"/>
                <dgm:param type="txAnchorVertCh" val="mid"/>
              </dgm:alg>
              <dgm:shape xmlns:r="http://schemas.openxmlformats.org/officeDocument/2006/relationships" type="nonIsoscelesTrapezoid" r:blip="" hideGeom="1">
                <dgm:adjLst/>
              </dgm:shape>
              <dgm:presOf axis="des" ptType="node"/>
              <dgm:constrLst>
                <dgm:constr type="secFontSz" val="65"/>
                <dgm:constr type="primFontSz" refType="secFontSz"/>
                <dgm:constr type="tMarg" refType="secFontSz" fact="0.3"/>
                <dgm:constr type="bMarg" refType="secFontSz" fact="0.3"/>
                <dgm:constr type="lMarg" refType="secFontSz" fact="0.3"/>
                <dgm:constr type="rMarg" refType="secFontSz" fact="0.3"/>
              </dgm:constrLst>
              <dgm:ruleLst>
                <dgm:rule type="secFontSz" val="5" fact="NaN" max="NaN"/>
              </dgm:ruleLst>
            </dgm:layoutNode>
          </dgm:if>
          <dgm:else name="Name14"/>
        </dgm:choose>
        <dgm:layoutNode name="level">
          <dgm:varLst>
            <dgm:chMax val="1"/>
            <dgm:bulletEnabled val="1"/>
          </dgm:varLst>
          <dgm:alg type="sp"/>
          <dgm:shape xmlns:r="http://schemas.openxmlformats.org/officeDocument/2006/relationships" type="trapezoid" r:blip="">
            <dgm:adjLst/>
          </dgm:shape>
          <dgm:presOf axis="self"/>
          <dgm:constrLst>
            <dgm:constr type="h" val="500"/>
            <dgm:constr type="w" val="1"/>
          </dgm:constrLst>
          <dgm:ruleLst/>
        </dgm:layoutNode>
        <dgm:layoutNode name="levelTx" styleLbl="revTx">
          <dgm:varLst>
            <dgm:chMax val="1"/>
            <dgm:bulletEnabled val="1"/>
          </dgm:varLst>
          <dgm:alg type="tx"/>
          <dgm:shape xmlns:r="http://schemas.openxmlformats.org/officeDocument/2006/relationships" type="rect" r:blip="" hideGeom="1">
            <dgm:adjLst/>
          </dgm:shape>
          <dgm:presOf axis="self"/>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6.xml"/><Relationship Id="rId7" Type="http://schemas.openxmlformats.org/officeDocument/2006/relationships/chart" Target="../charts/chart9.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3016</xdr:colOff>
      <xdr:row>4</xdr:row>
      <xdr:rowOff>1292675</xdr:rowOff>
    </xdr:from>
    <xdr:to>
      <xdr:col>17</xdr:col>
      <xdr:colOff>0</xdr:colOff>
      <xdr:row>24</xdr:row>
      <xdr:rowOff>326572</xdr:rowOff>
    </xdr:to>
    <xdr:sp macro="" textlink="">
      <xdr:nvSpPr>
        <xdr:cNvPr id="30" name="TextBox 1">
          <a:extLst>
            <a:ext uri="{FF2B5EF4-FFF2-40B4-BE49-F238E27FC236}">
              <a16:creationId xmlns:a16="http://schemas.microsoft.com/office/drawing/2014/main" id="{00000000-0008-0000-0000-000002000000}"/>
            </a:ext>
          </a:extLst>
        </xdr:cNvPr>
        <xdr:cNvSpPr txBox="1"/>
      </xdr:nvSpPr>
      <xdr:spPr>
        <a:xfrm>
          <a:off x="9881802" y="3592282"/>
          <a:ext cx="7181555" cy="810986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"B_Populations"</a:t>
          </a:r>
          <a:r>
            <a:rPr lang="en-US" sz="1400" b="1" baseline="0"/>
            <a:t> tab</a:t>
          </a:r>
        </a:p>
        <a:p>
          <a:r>
            <a:rPr lang="en-US" sz="1400" baseline="0"/>
            <a:t>1.1 - E</a:t>
          </a:r>
          <a:r>
            <a:rPr lang="en-US" sz="1400"/>
            <a:t>nter your state or territory name </a:t>
          </a:r>
        </a:p>
        <a:p>
          <a:r>
            <a:rPr lang="en-US" sz="1400"/>
            <a:t>1.2 - Enter your state or territory population data by age group </a:t>
          </a:r>
        </a:p>
        <a:p>
          <a:r>
            <a:rPr lang="en-US" sz="1400"/>
            <a:t>1.3 - </a:t>
          </a:r>
          <a:r>
            <a:rPr lang="en-US" sz="1400" baseline="0"/>
            <a:t>Enter state or territory population data by race/ethnicity in columns. If your state uses different race/ethnicity categories, enter them into the appropriate cell</a:t>
          </a:r>
          <a:endParaRPr lang="en-US" sz="1400"/>
        </a:p>
        <a:p>
          <a:endParaRPr lang="en-US" sz="1400" baseline="0"/>
        </a:p>
        <a:p>
          <a:r>
            <a:rPr lang="en-US" sz="1400" b="1" baseline="0"/>
            <a:t>2. Fill in Tabs C, D, E, F, and G</a:t>
          </a:r>
        </a:p>
        <a:p>
          <a:r>
            <a:rPr lang="en-US" sz="1400" baseline="0"/>
            <a:t>2.1 - Enter the number injuries in columns categorized by ED visits, hospitalizations, and deaths. </a:t>
          </a:r>
          <a:r>
            <a:rPr lang="en-US" sz="1400" i="1" baseline="0">
              <a:solidFill>
                <a:srgbClr val="FF0000"/>
              </a:solidFill>
            </a:rPr>
            <a:t>You can enter data for up to 5 years, but are not required to provide data for 5 years if that is unavailable.</a:t>
          </a:r>
        </a:p>
        <a:p>
          <a:r>
            <a:rPr lang="en-US" sz="1400" baseline="0"/>
            <a:t>2.2 - Enter the same data organized by race/ethnicity </a:t>
          </a:r>
        </a:p>
        <a:p>
          <a:r>
            <a:rPr lang="en-US" sz="1400" baseline="0"/>
            <a:t>2.3 - Age-adjusted rates per 100,000 will be calculated in these tabs for </a:t>
          </a:r>
          <a:r>
            <a:rPr lang="en-US" sz="1400" baseline="0">
              <a:solidFill>
                <a:schemeClr val="dk1"/>
              </a:solidFill>
              <a:effectLst/>
              <a:latin typeface="+mn-lt"/>
              <a:ea typeface="+mn-ea"/>
              <a:cs typeface="+mn-cs"/>
            </a:rPr>
            <a:t>ED visits, hospitalizations, and deaths</a:t>
          </a:r>
          <a:endParaRPr lang="en-US" sz="1400" baseline="0"/>
        </a:p>
        <a:p>
          <a:endParaRPr lang="en-US" sz="1400" baseline="0"/>
        </a:p>
        <a:p>
          <a:r>
            <a:rPr lang="en-US" sz="1400" b="1" baseline="0"/>
            <a:t>3. Review Tab H_Figure 1</a:t>
          </a:r>
          <a:endParaRPr lang="en-US" sz="1400" b="0" baseline="0"/>
        </a:p>
        <a:p>
          <a:r>
            <a:rPr lang="en-US" sz="1400" b="0" baseline="0"/>
            <a:t>3.1 - Review the data that automatically filled in Tab H to ensure that the total counts across your data years are accurately captured in Figure 1.</a:t>
          </a:r>
        </a:p>
        <a:p>
          <a:endParaRPr lang="en-US" sz="1400" b="0" baseline="0"/>
        </a:p>
        <a:p>
          <a:r>
            <a:rPr lang="en-US" sz="1400" b="1" baseline="0">
              <a:solidFill>
                <a:schemeClr val="dk1"/>
              </a:solidFill>
              <a:effectLst/>
              <a:latin typeface="+mn-lt"/>
              <a:ea typeface="+mn-ea"/>
              <a:cs typeface="+mn-cs"/>
            </a:rPr>
            <a:t>4. Tab I_Optional Figure 2</a:t>
          </a:r>
          <a:endParaRPr lang="en-US" sz="1400">
            <a:effectLst/>
          </a:endParaRPr>
        </a:p>
        <a:p>
          <a:r>
            <a:rPr lang="en-US" sz="1400" b="0" baseline="0">
              <a:solidFill>
                <a:schemeClr val="dk1"/>
              </a:solidFill>
              <a:effectLst/>
              <a:latin typeface="+mn-lt"/>
              <a:ea typeface="+mn-ea"/>
              <a:cs typeface="+mn-cs"/>
            </a:rPr>
            <a:t>4.1 - This tab is intended to calculate age-adjusted rates per 100,000 for ED visits, hospitalizations, </a:t>
          </a:r>
          <a:r>
            <a:rPr lang="en-US" sz="1400" b="0" i="1" baseline="0">
              <a:solidFill>
                <a:schemeClr val="dk1"/>
              </a:solidFill>
              <a:effectLst/>
              <a:latin typeface="+mn-lt"/>
              <a:ea typeface="+mn-ea"/>
              <a:cs typeface="+mn-cs"/>
            </a:rPr>
            <a:t>or</a:t>
          </a:r>
          <a:r>
            <a:rPr lang="en-US" sz="1400" b="0" baseline="0">
              <a:solidFill>
                <a:schemeClr val="dk1"/>
              </a:solidFill>
              <a:effectLst/>
              <a:latin typeface="+mn-lt"/>
              <a:ea typeface="+mn-ea"/>
              <a:cs typeface="+mn-cs"/>
            </a:rPr>
            <a:t> deaths</a:t>
          </a:r>
          <a:r>
            <a:rPr lang="en-US" sz="1400" b="1" baseline="0">
              <a:solidFill>
                <a:schemeClr val="dk1"/>
              </a:solidFill>
              <a:effectLst/>
              <a:latin typeface="+mn-lt"/>
              <a:ea typeface="+mn-ea"/>
              <a:cs typeface="+mn-cs"/>
            </a:rPr>
            <a:t> over a five year period.</a:t>
          </a:r>
          <a:endParaRPr lang="en-US" sz="1400" b="0" baseline="0">
            <a:solidFill>
              <a:schemeClr val="dk1"/>
            </a:solidFill>
            <a:effectLst/>
            <a:latin typeface="+mn-lt"/>
            <a:ea typeface="+mn-ea"/>
            <a:cs typeface="+mn-cs"/>
          </a:endParaRPr>
        </a:p>
        <a:p>
          <a:r>
            <a:rPr lang="en-US" sz="1400" b="0" baseline="0">
              <a:solidFill>
                <a:schemeClr val="dk1"/>
              </a:solidFill>
              <a:effectLst/>
              <a:latin typeface="+mn-lt"/>
              <a:ea typeface="+mn-ea"/>
              <a:cs typeface="+mn-cs"/>
            </a:rPr>
            <a:t>4.2 - The figure 2 data table will populate with age-adjusted rates per 100,000 across ED visits, hospitalizations, and deaths for each year. This data will generate the graph for Figure 2.</a:t>
          </a:r>
        </a:p>
        <a:p>
          <a:endParaRPr lang="en-US" sz="1400" b="0" baseline="0">
            <a:solidFill>
              <a:schemeClr val="dk1"/>
            </a:solidFill>
            <a:effectLst/>
            <a:latin typeface="+mn-lt"/>
            <a:ea typeface="+mn-ea"/>
            <a:cs typeface="+mn-cs"/>
          </a:endParaRPr>
        </a:p>
        <a:p>
          <a:r>
            <a:rPr lang="en-US" sz="1400" b="1" baseline="0">
              <a:solidFill>
                <a:schemeClr val="dk1"/>
              </a:solidFill>
              <a:effectLst/>
              <a:latin typeface="+mn-lt"/>
              <a:ea typeface="+mn-ea"/>
              <a:cs typeface="+mn-cs"/>
            </a:rPr>
            <a:t>5. Tab J_Figure 3</a:t>
          </a:r>
        </a:p>
        <a:p>
          <a:r>
            <a:rPr lang="en-US" sz="1400" b="0" i="0">
              <a:solidFill>
                <a:sysClr val="windowText" lastClr="000000"/>
              </a:solidFill>
              <a:effectLst/>
            </a:rPr>
            <a:t>5.1 - This tab is</a:t>
          </a:r>
          <a:r>
            <a:rPr lang="en-US" sz="1400" b="0" i="0" baseline="0">
              <a:solidFill>
                <a:sysClr val="windowText" lastClr="000000"/>
              </a:solidFill>
              <a:effectLst/>
            </a:rPr>
            <a:t> intended to calculate age-adjusted rates per 100,000 for ED visits, hospitalizations, </a:t>
          </a:r>
          <a:r>
            <a:rPr lang="en-US" sz="1400" b="0" i="1" baseline="0">
              <a:solidFill>
                <a:sysClr val="windowText" lastClr="000000"/>
              </a:solidFill>
              <a:effectLst/>
            </a:rPr>
            <a:t>or </a:t>
          </a:r>
          <a:r>
            <a:rPr lang="en-US" sz="1400" b="0" i="0" baseline="0">
              <a:solidFill>
                <a:sysClr val="windowText" lastClr="000000"/>
              </a:solidFill>
              <a:effectLst/>
            </a:rPr>
            <a:t>deaths </a:t>
          </a:r>
          <a:r>
            <a:rPr lang="en-US" sz="1400" b="1" i="0" baseline="0">
              <a:solidFill>
                <a:sysClr val="windowText" lastClr="000000"/>
              </a:solidFill>
              <a:effectLst/>
            </a:rPr>
            <a:t>by age group and sex.</a:t>
          </a:r>
        </a:p>
        <a:p>
          <a:r>
            <a:rPr lang="en-US" sz="1400" b="0" baseline="0">
              <a:solidFill>
                <a:schemeClr val="dk1"/>
              </a:solidFill>
              <a:effectLst/>
              <a:latin typeface="+mn-lt"/>
              <a:ea typeface="+mn-ea"/>
              <a:cs typeface="+mn-cs"/>
            </a:rPr>
            <a:t>5.2 - The figure 3 data table will populate with age-adjusted rates per 100,000 across ED visits, hospitalizations, and deaths for each age group. This data will generate the graph for Figure 3</a:t>
          </a:r>
          <a:endParaRPr lang="en-US" sz="1800" b="1" i="0">
            <a:solidFill>
              <a:sysClr val="windowText" lastClr="000000"/>
            </a:solidFill>
            <a:effectLst/>
          </a:endParaRPr>
        </a:p>
        <a:p>
          <a:endParaRPr lang="en-US" sz="1400" b="1">
            <a:effectLst/>
          </a:endParaRPr>
        </a:p>
        <a:p>
          <a:r>
            <a:rPr lang="en-US" sz="1400" b="1">
              <a:effectLst/>
            </a:rPr>
            <a:t>6. Tab K_Figure 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mn-lt"/>
              <a:ea typeface="+mn-ea"/>
              <a:cs typeface="+mn-cs"/>
            </a:rPr>
            <a:t>6.1 - This tab is intended to calculate age-adjusted rates per 100,000 for ED visits, hospitalizations, </a:t>
          </a:r>
          <a:r>
            <a:rPr kumimoji="0" lang="en-US" sz="1400" b="0" i="1" u="none" strike="noStrike" kern="0" cap="none" spc="0" normalizeH="0" baseline="0" noProof="0">
              <a:ln>
                <a:noFill/>
              </a:ln>
              <a:solidFill>
                <a:sysClr val="windowText" lastClr="000000"/>
              </a:solidFill>
              <a:effectLst/>
              <a:uLnTx/>
              <a:uFillTx/>
              <a:latin typeface="+mn-lt"/>
              <a:ea typeface="+mn-ea"/>
              <a:cs typeface="+mn-cs"/>
            </a:rPr>
            <a:t>or </a:t>
          </a:r>
          <a:r>
            <a:rPr kumimoji="0" lang="en-US" sz="1400" b="0" i="0" u="none" strike="noStrike" kern="0" cap="none" spc="0" normalizeH="0" baseline="0" noProof="0">
              <a:ln>
                <a:noFill/>
              </a:ln>
              <a:solidFill>
                <a:sysClr val="windowText" lastClr="000000"/>
              </a:solidFill>
              <a:effectLst/>
              <a:uLnTx/>
              <a:uFillTx/>
              <a:latin typeface="+mn-lt"/>
              <a:ea typeface="+mn-ea"/>
              <a:cs typeface="+mn-cs"/>
            </a:rPr>
            <a:t>deaths </a:t>
          </a:r>
          <a:r>
            <a:rPr kumimoji="0" lang="en-US" sz="1400" b="1" i="0" u="none" strike="noStrike" kern="0" cap="none" spc="0" normalizeH="0" baseline="0" noProof="0">
              <a:ln>
                <a:noFill/>
              </a:ln>
              <a:solidFill>
                <a:sysClr val="windowText" lastClr="000000"/>
              </a:solidFill>
              <a:effectLst/>
              <a:uLnTx/>
              <a:uFillTx/>
              <a:latin typeface="+mn-lt"/>
              <a:ea typeface="+mn-ea"/>
              <a:cs typeface="+mn-cs"/>
            </a:rPr>
            <a:t>by race/ethnicity.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6.2 - The figure 4 data table will populate with age-adjusted rates per 100,000 across ED visits, hospitalizations, and deaths for each age group. This data will generate the graph for Figure 4</a:t>
          </a:r>
          <a:endParaRPr kumimoji="0" lang="en-US" sz="1800" b="1" i="0" u="none" strike="noStrike" kern="0" cap="none" spc="0" normalizeH="0" baseline="0" noProof="0">
            <a:ln>
              <a:noFill/>
            </a:ln>
            <a:solidFill>
              <a:sysClr val="windowText" lastClr="000000"/>
            </a:solidFill>
            <a:effectLst/>
            <a:uLnTx/>
            <a:uFillTx/>
            <a:latin typeface="+mn-lt"/>
            <a:ea typeface="+mn-ea"/>
            <a:cs typeface="+mn-cs"/>
          </a:endParaRPr>
        </a:p>
        <a:p>
          <a:endParaRPr lang="en-US" sz="1400" b="1">
            <a:effectLst/>
          </a:endParaRPr>
        </a:p>
        <a:p>
          <a:endParaRPr lang="en-US" sz="1400" baseline="0"/>
        </a:p>
      </xdr:txBody>
    </xdr:sp>
    <xdr:clientData/>
  </xdr:twoCellAnchor>
  <xdr:twoCellAnchor>
    <xdr:from>
      <xdr:col>0</xdr:col>
      <xdr:colOff>15875</xdr:colOff>
      <xdr:row>1</xdr:row>
      <xdr:rowOff>134619</xdr:rowOff>
    </xdr:from>
    <xdr:to>
      <xdr:col>11</xdr:col>
      <xdr:colOff>477044</xdr:colOff>
      <xdr:row>3</xdr:row>
      <xdr:rowOff>1539875</xdr:rowOff>
    </xdr:to>
    <xdr:sp macro="" textlink="">
      <xdr:nvSpPr>
        <xdr:cNvPr id="3" name="TextBox 2">
          <a:extLst>
            <a:ext uri="{FF2B5EF4-FFF2-40B4-BE49-F238E27FC236}">
              <a16:creationId xmlns:a16="http://schemas.microsoft.com/office/drawing/2014/main" id="{07BE1BA4-8B87-4F7E-B3F4-9B4A64111100}"/>
            </a:ext>
          </a:extLst>
        </xdr:cNvPr>
        <xdr:cNvSpPr txBox="1"/>
      </xdr:nvSpPr>
      <xdr:spPr>
        <a:xfrm>
          <a:off x="15875" y="1356994"/>
          <a:ext cx="12827794" cy="17862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Pedestrian Injury Special Emphasis Report is a three step process:</a:t>
          </a:r>
        </a:p>
        <a:p>
          <a:r>
            <a:rPr lang="en-US" sz="2400" b="1" baseline="0">
              <a:solidFill>
                <a:schemeClr val="accent6"/>
              </a:solidFill>
            </a:rPr>
            <a:t>Step 1</a:t>
          </a:r>
          <a:r>
            <a:rPr lang="en-US" sz="2400" b="0" baseline="0"/>
            <a:t> is to prepare your state/territory data on pedestrian injury, organized by mechanism </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19</xdr:col>
      <xdr:colOff>8254</xdr:colOff>
      <xdr:row>5</xdr:row>
      <xdr:rowOff>0</xdr:rowOff>
    </xdr:from>
    <xdr:to>
      <xdr:col>27</xdr:col>
      <xdr:colOff>0</xdr:colOff>
      <xdr:row>18</xdr:row>
      <xdr:rowOff>0</xdr:rowOff>
    </xdr:to>
    <xdr:sp macro="" textlink="">
      <xdr:nvSpPr>
        <xdr:cNvPr id="5" name="TextBox 4">
          <a:extLst>
            <a:ext uri="{FF2B5EF4-FFF2-40B4-BE49-F238E27FC236}">
              <a16:creationId xmlns:a16="http://schemas.microsoft.com/office/drawing/2014/main" id="{0DD47B94-9E79-49A6-BC36-AA090253E722}"/>
            </a:ext>
          </a:extLst>
        </xdr:cNvPr>
        <xdr:cNvSpPr txBox="1"/>
      </xdr:nvSpPr>
      <xdr:spPr>
        <a:xfrm>
          <a:off x="18269040" y="3592286"/>
          <a:ext cx="4781460" cy="598714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endParaRPr lang="en-US" sz="1400" b="1" baseline="0"/>
        </a:p>
        <a:p>
          <a:r>
            <a:rPr lang="en-US" sz="1400" b="1" baseline="0"/>
            <a:t>2. Open Tab L_Report</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endParaRPr lang="en-US" sz="1400" b="0" baseline="0"/>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a:t>
          </a:r>
          <a:r>
            <a:rPr lang="en-US" sz="1400" baseline="0">
              <a:solidFill>
                <a:schemeClr val="dk1"/>
              </a:solidFill>
              <a:effectLst/>
              <a:latin typeface="+mn-lt"/>
              <a:ea typeface="+mn-ea"/>
              <a:cs typeface="+mn-cs"/>
            </a:rPr>
            <a:t>1 - </a:t>
          </a:r>
          <a:r>
            <a:rPr lang="en-US" sz="14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31750</xdr:colOff>
      <xdr:row>3</xdr:row>
      <xdr:rowOff>84665</xdr:rowOff>
    </xdr:from>
    <xdr:to>
      <xdr:col>19</xdr:col>
      <xdr:colOff>783167</xdr:colOff>
      <xdr:row>5</xdr:row>
      <xdr:rowOff>95249</xdr:rowOff>
    </xdr:to>
    <xdr:sp macro="" textlink="">
      <xdr:nvSpPr>
        <xdr:cNvPr id="18" name="TextBox 17">
          <a:extLst>
            <a:ext uri="{FF2B5EF4-FFF2-40B4-BE49-F238E27FC236}">
              <a16:creationId xmlns:a16="http://schemas.microsoft.com/office/drawing/2014/main" id="{E9BF7FA7-215C-0345-FC11-9143A3A7CC19}"/>
            </a:ext>
          </a:extLst>
        </xdr:cNvPr>
        <xdr:cNvSpPr txBox="1"/>
      </xdr:nvSpPr>
      <xdr:spPr>
        <a:xfrm>
          <a:off x="5450417" y="1185332"/>
          <a:ext cx="9271000" cy="370417"/>
        </a:xfrm>
        <a:prstGeom prst="rect">
          <a:avLst/>
        </a:prstGeom>
        <a:solidFill>
          <a:srgbClr val="ABFFA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t>Instruction: </a:t>
          </a:r>
          <a:r>
            <a:rPr lang="en-US" sz="1800" b="0"/>
            <a:t>Edit</a:t>
          </a:r>
          <a:r>
            <a:rPr lang="en-US" sz="1800"/>
            <a:t> race/ethnicity groups as needed in row 8</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101600</xdr:rowOff>
    </xdr:from>
    <xdr:to>
      <xdr:col>4</xdr:col>
      <xdr:colOff>323850</xdr:colOff>
      <xdr:row>4</xdr:row>
      <xdr:rowOff>133350</xdr:rowOff>
    </xdr:to>
    <xdr:sp macro="" textlink="">
      <xdr:nvSpPr>
        <xdr:cNvPr id="2" name="TextBox 1">
          <a:extLst>
            <a:ext uri="{FF2B5EF4-FFF2-40B4-BE49-F238E27FC236}">
              <a16:creationId xmlns:a16="http://schemas.microsoft.com/office/drawing/2014/main" id="{AE3B1B9B-F909-D40E-83DE-11E2746D6445}"/>
            </a:ext>
          </a:extLst>
        </xdr:cNvPr>
        <xdr:cNvSpPr txBox="1"/>
      </xdr:nvSpPr>
      <xdr:spPr>
        <a:xfrm>
          <a:off x="47625" y="101600"/>
          <a:ext cx="6296025" cy="679450"/>
        </a:xfrm>
        <a:prstGeom prst="rect">
          <a:avLst/>
        </a:prstGeom>
        <a:solidFill>
          <a:schemeClr val="tx2">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Figure 1 </a:t>
          </a:r>
          <a:r>
            <a:rPr lang="en-US" sz="1200"/>
            <a:t>shows the Burden of Pedestrian Injury-Related Deaths, Hospitalizations and Emergency Department Visits among state residents. Values</a:t>
          </a:r>
          <a:r>
            <a:rPr lang="en-US" sz="1200" baseline="0"/>
            <a:t> in the table below are calculated in Tabs B and G.</a:t>
          </a:r>
          <a:endParaRPr lang="en-US" sz="1200"/>
        </a:p>
      </xdr:txBody>
    </xdr:sp>
    <xdr:clientData/>
  </xdr:twoCellAnchor>
  <xdr:twoCellAnchor>
    <xdr:from>
      <xdr:col>4</xdr:col>
      <xdr:colOff>380999</xdr:colOff>
      <xdr:row>7</xdr:row>
      <xdr:rowOff>171449</xdr:rowOff>
    </xdr:from>
    <xdr:to>
      <xdr:col>11</xdr:col>
      <xdr:colOff>295275</xdr:colOff>
      <xdr:row>18</xdr:row>
      <xdr:rowOff>114300</xdr:rowOff>
    </xdr:to>
    <xdr:graphicFrame macro="">
      <xdr:nvGraphicFramePr>
        <xdr:cNvPr id="4" name="Diagram 3">
          <a:extLst>
            <a:ext uri="{FF2B5EF4-FFF2-40B4-BE49-F238E27FC236}">
              <a16:creationId xmlns:a16="http://schemas.microsoft.com/office/drawing/2014/main" id="{7E8048F0-0EC9-4A02-3F19-C561FC98512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5</xdr:col>
      <xdr:colOff>276225</xdr:colOff>
      <xdr:row>1</xdr:row>
      <xdr:rowOff>123825</xdr:rowOff>
    </xdr:from>
    <xdr:to>
      <xdr:col>11</xdr:col>
      <xdr:colOff>476250</xdr:colOff>
      <xdr:row>6</xdr:row>
      <xdr:rowOff>165099</xdr:rowOff>
    </xdr:to>
    <xdr:sp macro="" textlink="">
      <xdr:nvSpPr>
        <xdr:cNvPr id="5" name="TextBox 4">
          <a:extLst>
            <a:ext uri="{FF2B5EF4-FFF2-40B4-BE49-F238E27FC236}">
              <a16:creationId xmlns:a16="http://schemas.microsoft.com/office/drawing/2014/main" id="{0F899E03-AC2C-4A9D-8703-9FE04F686C88}"/>
            </a:ext>
          </a:extLst>
        </xdr:cNvPr>
        <xdr:cNvSpPr txBox="1"/>
      </xdr:nvSpPr>
      <xdr:spPr>
        <a:xfrm>
          <a:off x="7172325" y="285750"/>
          <a:ext cx="3857625" cy="888999"/>
        </a:xfrm>
        <a:prstGeom prst="rect">
          <a:avLst/>
        </a:prstGeom>
        <a:solidFill>
          <a:schemeClr val="accent4">
            <a:lumMod val="20000"/>
            <a:lumOff val="80000"/>
          </a:schemeClr>
        </a:solidFill>
        <a:ln w="9525" cmpd="sng">
          <a:solidFill>
            <a:schemeClr val="accent4">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a:t>Based on the table in this tab, fill in the total</a:t>
          </a:r>
          <a:r>
            <a:rPr lang="en-US" sz="1200" baseline="0"/>
            <a:t> counts for ED Visits, Hospitalizations, and Deaths for </a:t>
          </a:r>
          <a:r>
            <a:rPr lang="en-US" sz="1200" b="0" baseline="0"/>
            <a:t>the </a:t>
          </a:r>
          <a:r>
            <a:rPr lang="en-US" sz="1200" b="1" baseline="0"/>
            <a:t>most recent data year</a:t>
          </a:r>
          <a:r>
            <a:rPr lang="en-US" sz="1200" b="0" baseline="0"/>
            <a:t> in the pyramid below. Double click on "enter value" to enter the specific count.</a:t>
          </a:r>
          <a:endParaRPr lang="en-US"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107949</xdr:rowOff>
    </xdr:from>
    <xdr:to>
      <xdr:col>5</xdr:col>
      <xdr:colOff>57151</xdr:colOff>
      <xdr:row>4</xdr:row>
      <xdr:rowOff>104774</xdr:rowOff>
    </xdr:to>
    <xdr:sp macro="" textlink="">
      <xdr:nvSpPr>
        <xdr:cNvPr id="2" name="TextBox 1">
          <a:extLst>
            <a:ext uri="{FF2B5EF4-FFF2-40B4-BE49-F238E27FC236}">
              <a16:creationId xmlns:a16="http://schemas.microsoft.com/office/drawing/2014/main" id="{CB9C7548-6E6C-4C37-81C7-EEA494DA7FE9}"/>
            </a:ext>
          </a:extLst>
        </xdr:cNvPr>
        <xdr:cNvSpPr txBox="1"/>
      </xdr:nvSpPr>
      <xdr:spPr>
        <a:xfrm>
          <a:off x="47625" y="107949"/>
          <a:ext cx="6905626" cy="644525"/>
        </a:xfrm>
        <a:prstGeom prst="rect">
          <a:avLst/>
        </a:prstGeom>
        <a:solidFill>
          <a:schemeClr val="tx2">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Optional Figure 2 </a:t>
          </a:r>
          <a:r>
            <a:rPr lang="en-US" sz="1200"/>
            <a:t>shows the Burden of Pedestrian Injury-Related Deaths, Hospitalizations </a:t>
          </a:r>
          <a:r>
            <a:rPr lang="en-US" sz="1200" b="1" i="1"/>
            <a:t>or</a:t>
          </a:r>
          <a:r>
            <a:rPr lang="en-US" sz="1200"/>
            <a:t> Emergency Department Visits among state Residents. Values</a:t>
          </a:r>
          <a:r>
            <a:rPr lang="en-US" sz="1200" baseline="0"/>
            <a:t> in the table below are calculated in Tabs C, D, E, F, and G. Users can choose which graph for either ED Visits, Hospitalizations, or Deaths to include in the SER.</a:t>
          </a:r>
          <a:endParaRPr lang="en-US" sz="1200"/>
        </a:p>
      </xdr:txBody>
    </xdr:sp>
    <xdr:clientData/>
  </xdr:twoCellAnchor>
  <xdr:twoCellAnchor>
    <xdr:from>
      <xdr:col>0</xdr:col>
      <xdr:colOff>1552574</xdr:colOff>
      <xdr:row>13</xdr:row>
      <xdr:rowOff>63500</xdr:rowOff>
    </xdr:from>
    <xdr:to>
      <xdr:col>3</xdr:col>
      <xdr:colOff>1406525</xdr:colOff>
      <xdr:row>31</xdr:row>
      <xdr:rowOff>130175</xdr:rowOff>
    </xdr:to>
    <xdr:graphicFrame macro="">
      <xdr:nvGraphicFramePr>
        <xdr:cNvPr id="3" name="Chart 2">
          <a:extLst>
            <a:ext uri="{FF2B5EF4-FFF2-40B4-BE49-F238E27FC236}">
              <a16:creationId xmlns:a16="http://schemas.microsoft.com/office/drawing/2014/main" id="{9EAC454C-4624-4313-D492-63626EE883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13</xdr:row>
      <xdr:rowOff>104775</xdr:rowOff>
    </xdr:from>
    <xdr:to>
      <xdr:col>12</xdr:col>
      <xdr:colOff>47625</xdr:colOff>
      <xdr:row>31</xdr:row>
      <xdr:rowOff>104775</xdr:rowOff>
    </xdr:to>
    <xdr:graphicFrame macro="">
      <xdr:nvGraphicFramePr>
        <xdr:cNvPr id="4" name="Chart 3">
          <a:extLst>
            <a:ext uri="{FF2B5EF4-FFF2-40B4-BE49-F238E27FC236}">
              <a16:creationId xmlns:a16="http://schemas.microsoft.com/office/drawing/2014/main" id="{7D085C03-A608-1916-321A-BEC8ED969F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19050</xdr:colOff>
      <xdr:row>13</xdr:row>
      <xdr:rowOff>95250</xdr:rowOff>
    </xdr:from>
    <xdr:to>
      <xdr:col>20</xdr:col>
      <xdr:colOff>323851</xdr:colOff>
      <xdr:row>31</xdr:row>
      <xdr:rowOff>158750</xdr:rowOff>
    </xdr:to>
    <xdr:graphicFrame macro="">
      <xdr:nvGraphicFramePr>
        <xdr:cNvPr id="6" name="Chart 5">
          <a:extLst>
            <a:ext uri="{FF2B5EF4-FFF2-40B4-BE49-F238E27FC236}">
              <a16:creationId xmlns:a16="http://schemas.microsoft.com/office/drawing/2014/main" id="{1F80D654-F0C5-4911-8032-5A43307AA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114299</xdr:rowOff>
    </xdr:from>
    <xdr:to>
      <xdr:col>3</xdr:col>
      <xdr:colOff>514350</xdr:colOff>
      <xdr:row>5</xdr:row>
      <xdr:rowOff>133349</xdr:rowOff>
    </xdr:to>
    <xdr:sp macro="" textlink="">
      <xdr:nvSpPr>
        <xdr:cNvPr id="2" name="TextBox 1">
          <a:extLst>
            <a:ext uri="{FF2B5EF4-FFF2-40B4-BE49-F238E27FC236}">
              <a16:creationId xmlns:a16="http://schemas.microsoft.com/office/drawing/2014/main" id="{FA4D934A-E334-4504-8A1D-FD6B59DB79AA}"/>
            </a:ext>
          </a:extLst>
        </xdr:cNvPr>
        <xdr:cNvSpPr txBox="1"/>
      </xdr:nvSpPr>
      <xdr:spPr>
        <a:xfrm>
          <a:off x="19050" y="114299"/>
          <a:ext cx="5972175" cy="828675"/>
        </a:xfrm>
        <a:prstGeom prst="rect">
          <a:avLst/>
        </a:prstGeom>
        <a:solidFill>
          <a:schemeClr val="tx2">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Figure 3 </a:t>
          </a:r>
          <a:r>
            <a:rPr lang="en-US" sz="1400"/>
            <a:t>shows the</a:t>
          </a:r>
          <a:r>
            <a:rPr lang="en-US" sz="1400" baseline="0"/>
            <a:t> age-adjusted rate per 100,000 of pedestrian injury deaths, hospitalizations, </a:t>
          </a:r>
          <a:r>
            <a:rPr lang="en-US" sz="1400" b="1" i="1" baseline="0"/>
            <a:t>or</a:t>
          </a:r>
          <a:r>
            <a:rPr lang="en-US" sz="1400" b="0" i="0" baseline="0"/>
            <a:t> ED visits by age group and sex</a:t>
          </a:r>
          <a:r>
            <a:rPr lang="en-US" sz="1400"/>
            <a:t>. Values</a:t>
          </a:r>
          <a:r>
            <a:rPr lang="en-US" sz="1400" baseline="0"/>
            <a:t> in the table below are calculated in Tabs C, D, E, F, and G.</a:t>
          </a:r>
          <a:endParaRPr lang="en-US" sz="1400"/>
        </a:p>
      </xdr:txBody>
    </xdr:sp>
    <xdr:clientData/>
  </xdr:twoCellAnchor>
  <xdr:twoCellAnchor>
    <xdr:from>
      <xdr:col>3</xdr:col>
      <xdr:colOff>1066800</xdr:colOff>
      <xdr:row>15</xdr:row>
      <xdr:rowOff>28574</xdr:rowOff>
    </xdr:from>
    <xdr:to>
      <xdr:col>6</xdr:col>
      <xdr:colOff>882650</xdr:colOff>
      <xdr:row>29</xdr:row>
      <xdr:rowOff>123825</xdr:rowOff>
    </xdr:to>
    <xdr:graphicFrame macro="">
      <xdr:nvGraphicFramePr>
        <xdr:cNvPr id="3" name="Chart 2">
          <a:extLst>
            <a:ext uri="{FF2B5EF4-FFF2-40B4-BE49-F238E27FC236}">
              <a16:creationId xmlns:a16="http://schemas.microsoft.com/office/drawing/2014/main" id="{2B7DA39F-E75D-D97E-885E-32507C2C47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xdr:colOff>
      <xdr:row>23</xdr:row>
      <xdr:rowOff>104775</xdr:rowOff>
    </xdr:from>
    <xdr:to>
      <xdr:col>0</xdr:col>
      <xdr:colOff>1755774</xdr:colOff>
      <xdr:row>25</xdr:row>
      <xdr:rowOff>111125</xdr:rowOff>
    </xdr:to>
    <xdr:sp macro="" textlink="">
      <xdr:nvSpPr>
        <xdr:cNvPr id="4" name="TextBox 3">
          <a:extLst>
            <a:ext uri="{FF2B5EF4-FFF2-40B4-BE49-F238E27FC236}">
              <a16:creationId xmlns:a16="http://schemas.microsoft.com/office/drawing/2014/main" id="{A073F761-4620-446C-897C-6DBFDD9EF5FC}"/>
            </a:ext>
          </a:extLst>
        </xdr:cNvPr>
        <xdr:cNvSpPr txBox="1"/>
      </xdr:nvSpPr>
      <xdr:spPr>
        <a:xfrm>
          <a:off x="66674" y="4762500"/>
          <a:ext cx="1689100" cy="606425"/>
        </a:xfrm>
        <a:prstGeom prst="rect">
          <a:avLst/>
        </a:prstGeom>
        <a:solidFill>
          <a:schemeClr val="accent4">
            <a:lumMod val="40000"/>
            <a:lumOff val="60000"/>
          </a:schemeClr>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 </a:t>
          </a:r>
          <a:r>
            <a:rPr lang="en-US" sz="1100" b="0"/>
            <a:t>Edit the age </a:t>
          </a:r>
          <a:r>
            <a:rPr lang="en-US" sz="1100" b="0" baseline="0"/>
            <a:t>groups in the purple rows as needed</a:t>
          </a:r>
          <a:endParaRPr lang="en-US" sz="1100" b="0"/>
        </a:p>
      </xdr:txBody>
    </xdr:sp>
    <xdr:clientData/>
  </xdr:twoCellAnchor>
  <xdr:twoCellAnchor>
    <xdr:from>
      <xdr:col>1</xdr:col>
      <xdr:colOff>82550</xdr:colOff>
      <xdr:row>23</xdr:row>
      <xdr:rowOff>111125</xdr:rowOff>
    </xdr:from>
    <xdr:to>
      <xdr:col>2</xdr:col>
      <xdr:colOff>1676400</xdr:colOff>
      <xdr:row>25</xdr:row>
      <xdr:rowOff>111125</xdr:rowOff>
    </xdr:to>
    <xdr:sp macro="" textlink="">
      <xdr:nvSpPr>
        <xdr:cNvPr id="5" name="TextBox 4">
          <a:extLst>
            <a:ext uri="{FF2B5EF4-FFF2-40B4-BE49-F238E27FC236}">
              <a16:creationId xmlns:a16="http://schemas.microsoft.com/office/drawing/2014/main" id="{D0E29721-1EA9-4D59-BFAB-53BABBEBB929}"/>
            </a:ext>
          </a:extLst>
        </xdr:cNvPr>
        <xdr:cNvSpPr txBox="1"/>
      </xdr:nvSpPr>
      <xdr:spPr>
        <a:xfrm>
          <a:off x="1920875" y="4768850"/>
          <a:ext cx="3336925" cy="600075"/>
        </a:xfrm>
        <a:prstGeom prst="rect">
          <a:avLst/>
        </a:prstGeom>
        <a:solidFill>
          <a:schemeClr val="accent6">
            <a:lumMod val="20000"/>
            <a:lumOff val="80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 </a:t>
          </a:r>
          <a:r>
            <a:rPr lang="en-US" sz="1100"/>
            <a:t>Copy and paste data from the table above into the orange rows to generate the graph for Figure 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19051</xdr:colOff>
      <xdr:row>0</xdr:row>
      <xdr:rowOff>142874</xdr:rowOff>
    </xdr:from>
    <xdr:to>
      <xdr:col>6</xdr:col>
      <xdr:colOff>38100</xdr:colOff>
      <xdr:row>5</xdr:row>
      <xdr:rowOff>120650</xdr:rowOff>
    </xdr:to>
    <xdr:sp macro="" textlink="">
      <xdr:nvSpPr>
        <xdr:cNvPr id="2" name="TextBox 1">
          <a:extLst>
            <a:ext uri="{FF2B5EF4-FFF2-40B4-BE49-F238E27FC236}">
              <a16:creationId xmlns:a16="http://schemas.microsoft.com/office/drawing/2014/main" id="{D98A2C6F-7627-41FE-961D-29E71E72AB06}"/>
            </a:ext>
          </a:extLst>
        </xdr:cNvPr>
        <xdr:cNvSpPr txBox="1"/>
      </xdr:nvSpPr>
      <xdr:spPr>
        <a:xfrm>
          <a:off x="19051" y="142874"/>
          <a:ext cx="8201024" cy="787401"/>
        </a:xfrm>
        <a:prstGeom prst="rect">
          <a:avLst/>
        </a:prstGeom>
        <a:solidFill>
          <a:schemeClr val="tx2">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Figure 4 </a:t>
          </a:r>
          <a:r>
            <a:rPr lang="en-US" sz="1400"/>
            <a:t>shows the</a:t>
          </a:r>
          <a:r>
            <a:rPr lang="en-US" sz="1400" baseline="0"/>
            <a:t> age-adjusted rate per 100,000 of pedestrian injury deaths, hospitalizations, </a:t>
          </a:r>
          <a:r>
            <a:rPr lang="en-US" sz="1400" b="1" i="1" baseline="0"/>
            <a:t>or</a:t>
          </a:r>
          <a:r>
            <a:rPr lang="en-US" sz="1400" b="0" i="0" baseline="0"/>
            <a:t> ED visits by race/ethnicity</a:t>
          </a:r>
          <a:r>
            <a:rPr lang="en-US" sz="1400"/>
            <a:t>. Values</a:t>
          </a:r>
          <a:r>
            <a:rPr lang="en-US" sz="1400" baseline="0"/>
            <a:t> in the table below are calculated in Tabs C, D, E, F, and G. </a:t>
          </a:r>
        </a:p>
        <a:p>
          <a:endParaRPr lang="en-US" sz="1400" baseline="0"/>
        </a:p>
      </xdr:txBody>
    </xdr:sp>
    <xdr:clientData/>
  </xdr:twoCellAnchor>
  <xdr:twoCellAnchor>
    <xdr:from>
      <xdr:col>5</xdr:col>
      <xdr:colOff>95248</xdr:colOff>
      <xdr:row>10</xdr:row>
      <xdr:rowOff>44450</xdr:rowOff>
    </xdr:from>
    <xdr:to>
      <xdr:col>14</xdr:col>
      <xdr:colOff>596900</xdr:colOff>
      <xdr:row>23</xdr:row>
      <xdr:rowOff>168275</xdr:rowOff>
    </xdr:to>
    <xdr:graphicFrame macro="">
      <xdr:nvGraphicFramePr>
        <xdr:cNvPr id="3" name="Chart 2">
          <a:extLst>
            <a:ext uri="{FF2B5EF4-FFF2-40B4-BE49-F238E27FC236}">
              <a16:creationId xmlns:a16="http://schemas.microsoft.com/office/drawing/2014/main" id="{DC5EF635-5B91-511D-91D1-43FAC8CFCA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174624</xdr:colOff>
      <xdr:row>25</xdr:row>
      <xdr:rowOff>311151</xdr:rowOff>
    </xdr:from>
    <xdr:to>
      <xdr:col>3</xdr:col>
      <xdr:colOff>422274</xdr:colOff>
      <xdr:row>31</xdr:row>
      <xdr:rowOff>12699</xdr:rowOff>
    </xdr:to>
    <xdr:sp macro="" textlink="">
      <xdr:nvSpPr>
        <xdr:cNvPr id="4" name="TextBox 3">
          <a:extLst>
            <a:ext uri="{FF2B5EF4-FFF2-40B4-BE49-F238E27FC236}">
              <a16:creationId xmlns:a16="http://schemas.microsoft.com/office/drawing/2014/main" id="{EF997B6C-156E-C49F-D644-F56BE6B52B49}"/>
            </a:ext>
          </a:extLst>
        </xdr:cNvPr>
        <xdr:cNvSpPr txBox="1"/>
      </xdr:nvSpPr>
      <xdr:spPr>
        <a:xfrm>
          <a:off x="3651249" y="4892676"/>
          <a:ext cx="2238375" cy="1092198"/>
        </a:xfrm>
        <a:prstGeom prst="rect">
          <a:avLst/>
        </a:prstGeom>
        <a:solidFill>
          <a:schemeClr val="accent6">
            <a:lumMod val="20000"/>
            <a:lumOff val="80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Instruction: </a:t>
          </a:r>
          <a:r>
            <a:rPr lang="en-US" sz="1100">
              <a:solidFill>
                <a:schemeClr val="dk1"/>
              </a:solidFill>
              <a:effectLst/>
              <a:latin typeface="+mn-lt"/>
              <a:ea typeface="+mn-ea"/>
              <a:cs typeface="+mn-cs"/>
            </a:rPr>
            <a:t>Copy and paste rates for ED visits, hospitalizations, </a:t>
          </a:r>
          <a:r>
            <a:rPr lang="en-US" sz="1100" b="1">
              <a:solidFill>
                <a:srgbClr val="FF0000"/>
              </a:solidFill>
              <a:effectLst/>
              <a:latin typeface="+mn-lt"/>
              <a:ea typeface="+mn-ea"/>
              <a:cs typeface="+mn-cs"/>
            </a:rPr>
            <a:t>or</a:t>
          </a:r>
          <a:r>
            <a:rPr lang="en-US" sz="1100" b="0">
              <a:solidFill>
                <a:schemeClr val="dk1"/>
              </a:solidFill>
              <a:effectLst/>
              <a:latin typeface="+mn-lt"/>
              <a:ea typeface="+mn-ea"/>
              <a:cs typeface="+mn-cs"/>
            </a:rPr>
            <a:t> deaths</a:t>
          </a:r>
          <a:r>
            <a:rPr lang="en-US" sz="1100">
              <a:solidFill>
                <a:schemeClr val="dk1"/>
              </a:solidFill>
              <a:effectLst/>
              <a:latin typeface="+mn-lt"/>
              <a:ea typeface="+mn-ea"/>
              <a:cs typeface="+mn-cs"/>
            </a:rPr>
            <a:t> from the table above into the orange rows to generate the graph for Figure 4</a:t>
          </a:r>
          <a:endParaRPr lang="en-US" sz="1100"/>
        </a:p>
      </xdr:txBody>
    </xdr:sp>
    <xdr:clientData/>
  </xdr:twoCellAnchor>
  <xdr:twoCellAnchor>
    <xdr:from>
      <xdr:col>0</xdr:col>
      <xdr:colOff>25400</xdr:colOff>
      <xdr:row>9</xdr:row>
      <xdr:rowOff>152400</xdr:rowOff>
    </xdr:from>
    <xdr:to>
      <xdr:col>0</xdr:col>
      <xdr:colOff>1466850</xdr:colOff>
      <xdr:row>14</xdr:row>
      <xdr:rowOff>171450</xdr:rowOff>
    </xdr:to>
    <xdr:sp macro="" textlink="">
      <xdr:nvSpPr>
        <xdr:cNvPr id="7" name="TextBox 6">
          <a:extLst>
            <a:ext uri="{FF2B5EF4-FFF2-40B4-BE49-F238E27FC236}">
              <a16:creationId xmlns:a16="http://schemas.microsoft.com/office/drawing/2014/main" id="{9F39D15C-A583-4FE6-B563-AD456F6A062D}"/>
            </a:ext>
          </a:extLst>
        </xdr:cNvPr>
        <xdr:cNvSpPr txBox="1"/>
      </xdr:nvSpPr>
      <xdr:spPr>
        <a:xfrm>
          <a:off x="25400" y="1609725"/>
          <a:ext cx="1441450" cy="828675"/>
        </a:xfrm>
        <a:prstGeom prst="rect">
          <a:avLst/>
        </a:prstGeom>
        <a:solidFill>
          <a:schemeClr val="accent4">
            <a:lumMod val="40000"/>
            <a:lumOff val="60000"/>
          </a:schemeClr>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 </a:t>
          </a:r>
          <a:r>
            <a:rPr lang="en-US" sz="1100" b="0"/>
            <a:t>Edit the race/ethnicity</a:t>
          </a:r>
          <a:r>
            <a:rPr lang="en-US" sz="1100" b="0" baseline="0"/>
            <a:t> groups in the purple rows as needed</a:t>
          </a:r>
          <a:endParaRPr lang="en-US" sz="1100" b="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348341</xdr:colOff>
      <xdr:row>48</xdr:row>
      <xdr:rowOff>9072</xdr:rowOff>
    </xdr:from>
    <xdr:to>
      <xdr:col>19</xdr:col>
      <xdr:colOff>420829</xdr:colOff>
      <xdr:row>98</xdr:row>
      <xdr:rowOff>9526</xdr:rowOff>
    </xdr:to>
    <xdr:pic>
      <xdr:nvPicPr>
        <xdr:cNvPr id="5" name="Picture 4">
          <a:extLst>
            <a:ext uri="{FF2B5EF4-FFF2-40B4-BE49-F238E27FC236}">
              <a16:creationId xmlns:a16="http://schemas.microsoft.com/office/drawing/2014/main" id="{85A07851-1A19-B1FB-18C8-8AE5F070EB2E}"/>
            </a:ext>
          </a:extLst>
        </xdr:cNvPr>
        <xdr:cNvPicPr>
          <a:picLocks noChangeAspect="1"/>
        </xdr:cNvPicPr>
      </xdr:nvPicPr>
      <xdr:blipFill>
        <a:blip xmlns:r="http://schemas.openxmlformats.org/officeDocument/2006/relationships" r:embed="rId1"/>
        <a:stretch>
          <a:fillRect/>
        </a:stretch>
      </xdr:blipFill>
      <xdr:spPr>
        <a:xfrm>
          <a:off x="7668984" y="8948965"/>
          <a:ext cx="6808024" cy="8817882"/>
        </a:xfrm>
        <a:prstGeom prst="rect">
          <a:avLst/>
        </a:prstGeom>
      </xdr:spPr>
    </xdr:pic>
    <xdr:clientData/>
  </xdr:twoCellAnchor>
  <xdr:twoCellAnchor editAs="oneCell">
    <xdr:from>
      <xdr:col>8</xdr:col>
      <xdr:colOff>389164</xdr:colOff>
      <xdr:row>0</xdr:row>
      <xdr:rowOff>126545</xdr:rowOff>
    </xdr:from>
    <xdr:to>
      <xdr:col>19</xdr:col>
      <xdr:colOff>387828</xdr:colOff>
      <xdr:row>47</xdr:row>
      <xdr:rowOff>122464</xdr:rowOff>
    </xdr:to>
    <xdr:pic>
      <xdr:nvPicPr>
        <xdr:cNvPr id="2" name="Picture 1">
          <a:extLst>
            <a:ext uri="{FF2B5EF4-FFF2-40B4-BE49-F238E27FC236}">
              <a16:creationId xmlns:a16="http://schemas.microsoft.com/office/drawing/2014/main" id="{4B4E7C5A-2BEE-1F60-C30B-4A5B9E2CE81C}"/>
            </a:ext>
          </a:extLst>
        </xdr:cNvPr>
        <xdr:cNvPicPr>
          <a:picLocks noChangeAspect="1"/>
        </xdr:cNvPicPr>
      </xdr:nvPicPr>
      <xdr:blipFill>
        <a:blip xmlns:r="http://schemas.openxmlformats.org/officeDocument/2006/relationships" r:embed="rId2"/>
        <a:stretch>
          <a:fillRect/>
        </a:stretch>
      </xdr:blipFill>
      <xdr:spPr>
        <a:xfrm>
          <a:off x="7709807" y="126545"/>
          <a:ext cx="6734200" cy="8772526"/>
        </a:xfrm>
        <a:prstGeom prst="rect">
          <a:avLst/>
        </a:prstGeom>
      </xdr:spPr>
    </xdr:pic>
    <xdr:clientData/>
  </xdr:twoCellAnchor>
  <xdr:twoCellAnchor>
    <xdr:from>
      <xdr:col>28</xdr:col>
      <xdr:colOff>376465</xdr:colOff>
      <xdr:row>32</xdr:row>
      <xdr:rowOff>3629</xdr:rowOff>
    </xdr:from>
    <xdr:to>
      <xdr:col>36</xdr:col>
      <xdr:colOff>78015</xdr:colOff>
      <xdr:row>49</xdr:row>
      <xdr:rowOff>129722</xdr:rowOff>
    </xdr:to>
    <xdr:graphicFrame macro="">
      <xdr:nvGraphicFramePr>
        <xdr:cNvPr id="90" name="Chart 89">
          <a:extLst>
            <a:ext uri="{FF2B5EF4-FFF2-40B4-BE49-F238E27FC236}">
              <a16:creationId xmlns:a16="http://schemas.microsoft.com/office/drawing/2014/main" id="{1D37BDC2-5FE4-4285-8AB5-3529A0322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xdr:row>
      <xdr:rowOff>142874</xdr:rowOff>
    </xdr:from>
    <xdr:to>
      <xdr:col>7</xdr:col>
      <xdr:colOff>552450</xdr:colOff>
      <xdr:row>21</xdr:row>
      <xdr:rowOff>126999</xdr:rowOff>
    </xdr:to>
    <xdr:sp macro="" textlink="">
      <xdr:nvSpPr>
        <xdr:cNvPr id="3" name="TextBox 2">
          <a:extLst>
            <a:ext uri="{FF2B5EF4-FFF2-40B4-BE49-F238E27FC236}">
              <a16:creationId xmlns:a16="http://schemas.microsoft.com/office/drawing/2014/main" id="{8F84DD15-F892-46A9-8BE2-17F8BD973F2E}"/>
            </a:ext>
          </a:extLst>
        </xdr:cNvPr>
        <xdr:cNvSpPr txBox="1"/>
      </xdr:nvSpPr>
      <xdr:spPr>
        <a:xfrm>
          <a:off x="0" y="306160"/>
          <a:ext cx="7002236" cy="3476625"/>
        </a:xfrm>
        <a:prstGeom prst="rect">
          <a:avLst/>
        </a:prstGeom>
        <a:solidFill>
          <a:srgbClr val="29434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i="0" u="sng">
              <a:solidFill>
                <a:schemeClr val="bg1">
                  <a:lumMod val="95000"/>
                </a:schemeClr>
              </a:solidFill>
            </a:rPr>
            <a:t>INSTRUCTIONS</a:t>
          </a:r>
        </a:p>
        <a:p>
          <a:r>
            <a:rPr lang="en-US" sz="1600" b="0" i="0">
              <a:solidFill>
                <a:schemeClr val="bg1">
                  <a:lumMod val="95000"/>
                </a:schemeClr>
              </a:solidFill>
            </a:rPr>
            <a:t>This tab provides an overview of how data, tables, and figures from this spreadsheet should be used to fill in the Pedestrian Injuries SER Fillable Form (3 pages total).</a:t>
          </a:r>
        </a:p>
        <a:p>
          <a:endParaRPr lang="en-US" sz="1600" b="0" i="0">
            <a:solidFill>
              <a:schemeClr val="bg1">
                <a:lumMod val="95000"/>
              </a:schemeClr>
            </a:solidFill>
          </a:endParaRPr>
        </a:p>
        <a:p>
          <a:r>
            <a:rPr lang="en-US" sz="1600" b="1" i="0" u="sng">
              <a:solidFill>
                <a:schemeClr val="bg1">
                  <a:lumMod val="95000"/>
                </a:schemeClr>
              </a:solidFill>
            </a:rPr>
            <a:t>ADDING</a:t>
          </a:r>
          <a:r>
            <a:rPr lang="en-US" sz="1600" b="1" i="0" u="sng" baseline="0">
              <a:solidFill>
                <a:schemeClr val="bg1">
                  <a:lumMod val="95000"/>
                </a:schemeClr>
              </a:solidFill>
            </a:rPr>
            <a:t> GRAPHS TO PDF FORM</a:t>
          </a:r>
        </a:p>
        <a:p>
          <a:r>
            <a:rPr lang="en-US" sz="1600" b="0" i="0">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600" b="0" i="0" baseline="0">
              <a:solidFill>
                <a:schemeClr val="bg1">
                  <a:lumMod val="95000"/>
                </a:schemeClr>
              </a:solidFill>
            </a:rPr>
            <a:t> </a:t>
          </a:r>
          <a:r>
            <a:rPr lang="en-US" sz="1600" b="0" i="0">
              <a:solidFill>
                <a:schemeClr val="bg1">
                  <a:lumMod val="95000"/>
                </a:schemeClr>
              </a:solidFill>
            </a:rPr>
            <a:t>Please</a:t>
          </a:r>
          <a:r>
            <a:rPr lang="en-US" sz="1600" b="0" i="0" baseline="0">
              <a:solidFill>
                <a:schemeClr val="bg1">
                  <a:lumMod val="95000"/>
                </a:schemeClr>
              </a:solidFill>
            </a:rPr>
            <a:t> ensure your PDF editor is up to date to fill out the SER form. Refer to the demo recording from CSTE for additional guidance on filling in the SER form.</a:t>
          </a:r>
          <a:endParaRPr lang="en-US" sz="1600" b="0" i="0">
            <a:solidFill>
              <a:schemeClr val="bg1">
                <a:lumMod val="95000"/>
              </a:schemeClr>
            </a:solidFill>
          </a:endParaRPr>
        </a:p>
        <a:p>
          <a:endParaRPr lang="en-US" sz="1600" b="0" i="0" baseline="0">
            <a:solidFill>
              <a:schemeClr val="bg1">
                <a:lumMod val="95000"/>
              </a:schemeClr>
            </a:solidFill>
          </a:endParaRPr>
        </a:p>
        <a:p>
          <a:endParaRPr lang="en-US" sz="1600" b="0" i="0" baseline="0">
            <a:solidFill>
              <a:schemeClr val="bg1">
                <a:lumMod val="95000"/>
              </a:schemeClr>
            </a:solidFill>
          </a:endParaRPr>
        </a:p>
      </xdr:txBody>
    </xdr:sp>
    <xdr:clientData/>
  </xdr:twoCellAnchor>
  <xdr:twoCellAnchor>
    <xdr:from>
      <xdr:col>0</xdr:col>
      <xdr:colOff>314325</xdr:colOff>
      <xdr:row>22</xdr:row>
      <xdr:rowOff>44450</xdr:rowOff>
    </xdr:from>
    <xdr:to>
      <xdr:col>6</xdr:col>
      <xdr:colOff>781844</xdr:colOff>
      <xdr:row>28</xdr:row>
      <xdr:rowOff>15875</xdr:rowOff>
    </xdr:to>
    <xdr:sp macro="" textlink="">
      <xdr:nvSpPr>
        <xdr:cNvPr id="6" name="TextBox 5">
          <a:extLst>
            <a:ext uri="{FF2B5EF4-FFF2-40B4-BE49-F238E27FC236}">
              <a16:creationId xmlns:a16="http://schemas.microsoft.com/office/drawing/2014/main" id="{EF68C3A4-1764-4D5B-8308-BD3C5D586BDC}"/>
            </a:ext>
          </a:extLst>
        </xdr:cNvPr>
        <xdr:cNvSpPr txBox="1"/>
      </xdr:nvSpPr>
      <xdr:spPr>
        <a:xfrm>
          <a:off x="314325" y="3775075"/>
          <a:ext cx="6277769" cy="9239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"Impact and Magnitude of Pedestrian Injuries" section. Placeholder text is provided, but you can edit the text in the </a:t>
          </a:r>
          <a:r>
            <a:rPr lang="en-US" sz="1600" b="1" baseline="0"/>
            <a:t>SER Fillable Form.</a:t>
          </a:r>
          <a:endParaRPr lang="en-US" sz="1600" b="1"/>
        </a:p>
      </xdr:txBody>
    </xdr:sp>
    <xdr:clientData/>
  </xdr:twoCellAnchor>
  <xdr:twoCellAnchor editAs="oneCell">
    <xdr:from>
      <xdr:col>8</xdr:col>
      <xdr:colOff>457200</xdr:colOff>
      <xdr:row>101</xdr:row>
      <xdr:rowOff>38100</xdr:rowOff>
    </xdr:from>
    <xdr:to>
      <xdr:col>19</xdr:col>
      <xdr:colOff>387350</xdr:colOff>
      <xdr:row>152</xdr:row>
      <xdr:rowOff>116736</xdr:rowOff>
    </xdr:to>
    <xdr:pic>
      <xdr:nvPicPr>
        <xdr:cNvPr id="8" name="Picture 7">
          <a:extLst>
            <a:ext uri="{FF2B5EF4-FFF2-40B4-BE49-F238E27FC236}">
              <a16:creationId xmlns:a16="http://schemas.microsoft.com/office/drawing/2014/main" id="{56572B7F-57C6-532A-72BF-DA825005507D}"/>
            </a:ext>
          </a:extLst>
        </xdr:cNvPr>
        <xdr:cNvPicPr>
          <a:picLocks noChangeAspect="1"/>
        </xdr:cNvPicPr>
      </xdr:nvPicPr>
      <xdr:blipFill>
        <a:blip xmlns:r="http://schemas.openxmlformats.org/officeDocument/2006/relationships" r:embed="rId4"/>
        <a:stretch>
          <a:fillRect/>
        </a:stretch>
      </xdr:blipFill>
      <xdr:spPr>
        <a:xfrm>
          <a:off x="6362700" y="17478375"/>
          <a:ext cx="6638925" cy="8336811"/>
        </a:xfrm>
        <a:prstGeom prst="rect">
          <a:avLst/>
        </a:prstGeom>
      </xdr:spPr>
    </xdr:pic>
    <xdr:clientData/>
  </xdr:twoCellAnchor>
  <xdr:twoCellAnchor>
    <xdr:from>
      <xdr:col>13</xdr:col>
      <xdr:colOff>523875</xdr:colOff>
      <xdr:row>2</xdr:row>
      <xdr:rowOff>31749</xdr:rowOff>
    </xdr:from>
    <xdr:to>
      <xdr:col>15</xdr:col>
      <xdr:colOff>288018</xdr:colOff>
      <xdr:row>4</xdr:row>
      <xdr:rowOff>114300</xdr:rowOff>
    </xdr:to>
    <xdr:sp macro="" textlink="">
      <xdr:nvSpPr>
        <xdr:cNvPr id="10" name="TextBox 9">
          <a:extLst>
            <a:ext uri="{FF2B5EF4-FFF2-40B4-BE49-F238E27FC236}">
              <a16:creationId xmlns:a16="http://schemas.microsoft.com/office/drawing/2014/main" id="{F53DDE8C-313D-4A24-A16C-9386A29438E6}"/>
            </a:ext>
          </a:extLst>
        </xdr:cNvPr>
        <xdr:cNvSpPr txBox="1"/>
      </xdr:nvSpPr>
      <xdr:spPr>
        <a:xfrm>
          <a:off x="9477375" y="355599"/>
          <a:ext cx="983343" cy="40640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PAGE 1</a:t>
          </a:r>
        </a:p>
      </xdr:txBody>
    </xdr:sp>
    <xdr:clientData/>
  </xdr:twoCellAnchor>
  <xdr:twoCellAnchor>
    <xdr:from>
      <xdr:col>14</xdr:col>
      <xdr:colOff>457199</xdr:colOff>
      <xdr:row>49</xdr:row>
      <xdr:rowOff>28575</xdr:rowOff>
    </xdr:from>
    <xdr:to>
      <xdr:col>16</xdr:col>
      <xdr:colOff>221342</xdr:colOff>
      <xdr:row>51</xdr:row>
      <xdr:rowOff>114301</xdr:rowOff>
    </xdr:to>
    <xdr:sp macro="" textlink="">
      <xdr:nvSpPr>
        <xdr:cNvPr id="11" name="TextBox 10">
          <a:extLst>
            <a:ext uri="{FF2B5EF4-FFF2-40B4-BE49-F238E27FC236}">
              <a16:creationId xmlns:a16="http://schemas.microsoft.com/office/drawing/2014/main" id="{BF147DE7-C854-47CC-A2A1-93AE78F703C8}"/>
            </a:ext>
          </a:extLst>
        </xdr:cNvPr>
        <xdr:cNvSpPr txBox="1"/>
      </xdr:nvSpPr>
      <xdr:spPr>
        <a:xfrm>
          <a:off x="10020299" y="9048750"/>
          <a:ext cx="983343" cy="4095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PAGE 2</a:t>
          </a:r>
        </a:p>
      </xdr:txBody>
    </xdr:sp>
    <xdr:clientData/>
  </xdr:twoCellAnchor>
  <xdr:twoCellAnchor>
    <xdr:from>
      <xdr:col>14</xdr:col>
      <xdr:colOff>400050</xdr:colOff>
      <xdr:row>102</xdr:row>
      <xdr:rowOff>142875</xdr:rowOff>
    </xdr:from>
    <xdr:to>
      <xdr:col>16</xdr:col>
      <xdr:colOff>164193</xdr:colOff>
      <xdr:row>105</xdr:row>
      <xdr:rowOff>63501</xdr:rowOff>
    </xdr:to>
    <xdr:sp macro="" textlink="">
      <xdr:nvSpPr>
        <xdr:cNvPr id="12" name="TextBox 11">
          <a:extLst>
            <a:ext uri="{FF2B5EF4-FFF2-40B4-BE49-F238E27FC236}">
              <a16:creationId xmlns:a16="http://schemas.microsoft.com/office/drawing/2014/main" id="{42BBFCCD-3652-4919-99FA-812F2BD64F00}"/>
            </a:ext>
          </a:extLst>
        </xdr:cNvPr>
        <xdr:cNvSpPr txBox="1"/>
      </xdr:nvSpPr>
      <xdr:spPr>
        <a:xfrm>
          <a:off x="9963150" y="17745075"/>
          <a:ext cx="983343" cy="40640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PAGE 3</a:t>
          </a:r>
        </a:p>
      </xdr:txBody>
    </xdr:sp>
    <xdr:clientData/>
  </xdr:twoCellAnchor>
  <xdr:twoCellAnchor>
    <xdr:from>
      <xdr:col>9</xdr:col>
      <xdr:colOff>114300</xdr:colOff>
      <xdr:row>28</xdr:row>
      <xdr:rowOff>120651</xdr:rowOff>
    </xdr:from>
    <xdr:to>
      <xdr:col>14</xdr:col>
      <xdr:colOff>63500</xdr:colOff>
      <xdr:row>41</xdr:row>
      <xdr:rowOff>47626</xdr:rowOff>
    </xdr:to>
    <xdr:sp macro="" textlink="">
      <xdr:nvSpPr>
        <xdr:cNvPr id="13" name="Rectangle 12">
          <a:extLst>
            <a:ext uri="{FF2B5EF4-FFF2-40B4-BE49-F238E27FC236}">
              <a16:creationId xmlns:a16="http://schemas.microsoft.com/office/drawing/2014/main" id="{F18017C0-15C1-4411-B3F3-F4DB92DF0BA0}"/>
            </a:ext>
          </a:extLst>
        </xdr:cNvPr>
        <xdr:cNvSpPr/>
      </xdr:nvSpPr>
      <xdr:spPr>
        <a:xfrm>
          <a:off x="6629400" y="4883151"/>
          <a:ext cx="2997200" cy="28892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29</xdr:row>
      <xdr:rowOff>9524</xdr:rowOff>
    </xdr:from>
    <xdr:to>
      <xdr:col>7</xdr:col>
      <xdr:colOff>0</xdr:colOff>
      <xdr:row>37</xdr:row>
      <xdr:rowOff>38099</xdr:rowOff>
    </xdr:to>
    <xdr:sp macro="" textlink="">
      <xdr:nvSpPr>
        <xdr:cNvPr id="15" name="Rectangle 14">
          <a:extLst>
            <a:ext uri="{FF2B5EF4-FFF2-40B4-BE49-F238E27FC236}">
              <a16:creationId xmlns:a16="http://schemas.microsoft.com/office/drawing/2014/main" id="{A3A19612-85B9-4C2A-B666-C8994A41DE33}"/>
            </a:ext>
          </a:extLst>
        </xdr:cNvPr>
        <xdr:cNvSpPr/>
      </xdr:nvSpPr>
      <xdr:spPr>
        <a:xfrm>
          <a:off x="0" y="4933949"/>
          <a:ext cx="5295900" cy="2181225"/>
        </a:xfrm>
        <a:prstGeom prst="rect">
          <a:avLst/>
        </a:prstGeom>
        <a:no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20</xdr:col>
      <xdr:colOff>418645</xdr:colOff>
      <xdr:row>5</xdr:row>
      <xdr:rowOff>212724</xdr:rowOff>
    </xdr:from>
    <xdr:to>
      <xdr:col>31</xdr:col>
      <xdr:colOff>399595</xdr:colOff>
      <xdr:row>13</xdr:row>
      <xdr:rowOff>62139</xdr:rowOff>
    </xdr:to>
    <xdr:sp macro="" textlink="">
      <xdr:nvSpPr>
        <xdr:cNvPr id="35" name="TextBox 34">
          <a:extLst>
            <a:ext uri="{FF2B5EF4-FFF2-40B4-BE49-F238E27FC236}">
              <a16:creationId xmlns:a16="http://schemas.microsoft.com/office/drawing/2014/main" id="{6D31B7B2-D4D6-4FDD-BC70-0A5E879EF1E2}"/>
            </a:ext>
          </a:extLst>
        </xdr:cNvPr>
        <xdr:cNvSpPr txBox="1"/>
      </xdr:nvSpPr>
      <xdr:spPr>
        <a:xfrm>
          <a:off x="15087145" y="1029153"/>
          <a:ext cx="6716486" cy="1387022"/>
        </a:xfrm>
        <a:prstGeom prst="rect">
          <a:avLst/>
        </a:prstGeom>
        <a:solidFill>
          <a:schemeClr val="lt1"/>
        </a:solidFill>
        <a:ln w="38100" cmpd="sng">
          <a:solidFill>
            <a:srgbClr val="FF66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baseline="0"/>
            <a:t>Placeholder text and title is provided, but you can edit the text in the </a:t>
          </a:r>
          <a:r>
            <a:rPr lang="en-US" sz="1600" b="1" baseline="0"/>
            <a:t>SER Fillable Form. </a:t>
          </a:r>
          <a:r>
            <a:rPr lang="en-US" sz="1600" b="0" baseline="0"/>
            <a:t>Example of altnerative text: "The majority of pedestrian related deaths (__%), hospitalizations (__%), and ED visits (__%) were due to MV-traffic injuries and the remaining injuries were due to 'other' pedestrian injuries."</a:t>
          </a:r>
          <a:endParaRPr lang="en-US" sz="1600" b="0"/>
        </a:p>
      </xdr:txBody>
    </xdr:sp>
    <xdr:clientData/>
  </xdr:twoCellAnchor>
  <xdr:twoCellAnchor>
    <xdr:from>
      <xdr:col>14</xdr:col>
      <xdr:colOff>254001</xdr:colOff>
      <xdr:row>16</xdr:row>
      <xdr:rowOff>31749</xdr:rowOff>
    </xdr:from>
    <xdr:to>
      <xdr:col>19</xdr:col>
      <xdr:colOff>95251</xdr:colOff>
      <xdr:row>24</xdr:row>
      <xdr:rowOff>38100</xdr:rowOff>
    </xdr:to>
    <xdr:sp macro="" textlink="">
      <xdr:nvSpPr>
        <xdr:cNvPr id="36" name="Rectangle 35">
          <a:extLst>
            <a:ext uri="{FF2B5EF4-FFF2-40B4-BE49-F238E27FC236}">
              <a16:creationId xmlns:a16="http://schemas.microsoft.com/office/drawing/2014/main" id="{9E91A829-67FE-4D48-AEF8-5A6FF55218B1}"/>
            </a:ext>
          </a:extLst>
        </xdr:cNvPr>
        <xdr:cNvSpPr/>
      </xdr:nvSpPr>
      <xdr:spPr>
        <a:xfrm>
          <a:off x="9817101" y="2851149"/>
          <a:ext cx="2889250" cy="1301751"/>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95252</xdr:colOff>
      <xdr:row>9</xdr:row>
      <xdr:rowOff>23358</xdr:rowOff>
    </xdr:from>
    <xdr:to>
      <xdr:col>20</xdr:col>
      <xdr:colOff>418646</xdr:colOff>
      <xdr:row>20</xdr:row>
      <xdr:rowOff>33336</xdr:rowOff>
    </xdr:to>
    <xdr:cxnSp macro="">
      <xdr:nvCxnSpPr>
        <xdr:cNvPr id="38" name="Connector: Elbow 37">
          <a:extLst>
            <a:ext uri="{FF2B5EF4-FFF2-40B4-BE49-F238E27FC236}">
              <a16:creationId xmlns:a16="http://schemas.microsoft.com/office/drawing/2014/main" id="{AD3962C2-84B1-04AD-CD3D-48FAEA8D9EBB}"/>
            </a:ext>
          </a:extLst>
        </xdr:cNvPr>
        <xdr:cNvCxnSpPr>
          <a:stCxn id="35" idx="1"/>
          <a:endCxn id="36" idx="3"/>
        </xdr:cNvCxnSpPr>
      </xdr:nvCxnSpPr>
      <xdr:spPr>
        <a:xfrm rot="10800000" flipV="1">
          <a:off x="14151431" y="1724251"/>
          <a:ext cx="935715" cy="1806121"/>
        </a:xfrm>
        <a:prstGeom prst="bentConnector3">
          <a:avLst/>
        </a:prstGeom>
        <a:ln w="38100">
          <a:solidFill>
            <a:srgbClr val="FF66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174399</xdr:colOff>
      <xdr:row>0</xdr:row>
      <xdr:rowOff>124392</xdr:rowOff>
    </xdr:from>
    <xdr:to>
      <xdr:col>29</xdr:col>
      <xdr:colOff>286657</xdr:colOff>
      <xdr:row>4</xdr:row>
      <xdr:rowOff>141060</xdr:rowOff>
    </xdr:to>
    <xdr:sp macro="" textlink="">
      <xdr:nvSpPr>
        <xdr:cNvPr id="44" name="TextBox 43">
          <a:extLst>
            <a:ext uri="{FF2B5EF4-FFF2-40B4-BE49-F238E27FC236}">
              <a16:creationId xmlns:a16="http://schemas.microsoft.com/office/drawing/2014/main" id="{D3C56F17-AB4D-4853-809B-FE28A1235324}"/>
            </a:ext>
          </a:extLst>
        </xdr:cNvPr>
        <xdr:cNvSpPr txBox="1"/>
      </xdr:nvSpPr>
      <xdr:spPr>
        <a:xfrm>
          <a:off x="14004699" y="124392"/>
          <a:ext cx="4989058" cy="664368"/>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0"/>
            <a:t>Enter current year and state/jurisdiction name in the </a:t>
          </a:r>
          <a:r>
            <a:rPr lang="en-US" sz="1800" b="1"/>
            <a:t>SER Fillable Form.</a:t>
          </a:r>
          <a:endParaRPr lang="en-US" sz="1800" b="0"/>
        </a:p>
      </xdr:txBody>
    </xdr:sp>
    <xdr:clientData/>
  </xdr:twoCellAnchor>
  <xdr:twoCellAnchor>
    <xdr:from>
      <xdr:col>19</xdr:col>
      <xdr:colOff>125641</xdr:colOff>
      <xdr:row>2</xdr:row>
      <xdr:rowOff>132726</xdr:rowOff>
    </xdr:from>
    <xdr:to>
      <xdr:col>21</xdr:col>
      <xdr:colOff>174399</xdr:colOff>
      <xdr:row>3</xdr:row>
      <xdr:rowOff>106361</xdr:rowOff>
    </xdr:to>
    <xdr:cxnSp macro="">
      <xdr:nvCxnSpPr>
        <xdr:cNvPr id="45" name="Connector: Elbow 44">
          <a:extLst>
            <a:ext uri="{FF2B5EF4-FFF2-40B4-BE49-F238E27FC236}">
              <a16:creationId xmlns:a16="http://schemas.microsoft.com/office/drawing/2014/main" id="{77B1B35F-5340-482B-B5A0-2890F9B1E8B7}"/>
            </a:ext>
          </a:extLst>
        </xdr:cNvPr>
        <xdr:cNvCxnSpPr>
          <a:stCxn id="44" idx="1"/>
          <a:endCxn id="46" idx="3"/>
        </xdr:cNvCxnSpPr>
      </xdr:nvCxnSpPr>
      <xdr:spPr>
        <a:xfrm rot="10800000" flipV="1">
          <a:off x="14181820" y="459297"/>
          <a:ext cx="1273400" cy="136921"/>
        </a:xfrm>
        <a:prstGeom prst="bentConnector3">
          <a:avLst>
            <a:gd name="adj1" fmla="val 50000"/>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164193</xdr:colOff>
      <xdr:row>0</xdr:row>
      <xdr:rowOff>149677</xdr:rowOff>
    </xdr:from>
    <xdr:to>
      <xdr:col>19</xdr:col>
      <xdr:colOff>122466</xdr:colOff>
      <xdr:row>5</xdr:row>
      <xdr:rowOff>226331</xdr:rowOff>
    </xdr:to>
    <xdr:sp macro="" textlink="">
      <xdr:nvSpPr>
        <xdr:cNvPr id="46" name="Rectangle 45">
          <a:extLst>
            <a:ext uri="{FF2B5EF4-FFF2-40B4-BE49-F238E27FC236}">
              <a16:creationId xmlns:a16="http://schemas.microsoft.com/office/drawing/2014/main" id="{0EBB631D-BC08-4305-B0F5-BC2A90AB8578}"/>
            </a:ext>
          </a:extLst>
        </xdr:cNvPr>
        <xdr:cNvSpPr/>
      </xdr:nvSpPr>
      <xdr:spPr>
        <a:xfrm>
          <a:off x="12383407" y="149677"/>
          <a:ext cx="1795238" cy="893083"/>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380989</xdr:colOff>
      <xdr:row>32</xdr:row>
      <xdr:rowOff>95256</xdr:rowOff>
    </xdr:from>
    <xdr:to>
      <xdr:col>9</xdr:col>
      <xdr:colOff>57139</xdr:colOff>
      <xdr:row>37</xdr:row>
      <xdr:rowOff>47631</xdr:rowOff>
    </xdr:to>
    <xdr:cxnSp macro="">
      <xdr:nvCxnSpPr>
        <xdr:cNvPr id="50" name="Connector: Elbow 49">
          <a:extLst>
            <a:ext uri="{FF2B5EF4-FFF2-40B4-BE49-F238E27FC236}">
              <a16:creationId xmlns:a16="http://schemas.microsoft.com/office/drawing/2014/main" id="{CE1F9EAC-5E92-15C9-E1E6-C6A0D31798EA}"/>
            </a:ext>
          </a:extLst>
        </xdr:cNvPr>
        <xdr:cNvCxnSpPr>
          <a:stCxn id="15" idx="2"/>
        </xdr:cNvCxnSpPr>
      </xdr:nvCxnSpPr>
      <xdr:spPr>
        <a:xfrm rot="5400000" flipH="1" flipV="1">
          <a:off x="4152889" y="4705356"/>
          <a:ext cx="914400" cy="3924300"/>
        </a:xfrm>
        <a:prstGeom prst="bentConnector4">
          <a:avLst>
            <a:gd name="adj1" fmla="val -25263"/>
            <a:gd name="adj2" fmla="val 83738"/>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247650</xdr:colOff>
      <xdr:row>24</xdr:row>
      <xdr:rowOff>95250</xdr:rowOff>
    </xdr:from>
    <xdr:to>
      <xdr:col>19</xdr:col>
      <xdr:colOff>101600</xdr:colOff>
      <xdr:row>31</xdr:row>
      <xdr:rowOff>44450</xdr:rowOff>
    </xdr:to>
    <xdr:sp macro="" textlink="">
      <xdr:nvSpPr>
        <xdr:cNvPr id="56" name="Rectangle 55">
          <a:extLst>
            <a:ext uri="{FF2B5EF4-FFF2-40B4-BE49-F238E27FC236}">
              <a16:creationId xmlns:a16="http://schemas.microsoft.com/office/drawing/2014/main" id="{F238E73D-D380-4B2F-BB0F-13C19B8865D6}"/>
            </a:ext>
          </a:extLst>
        </xdr:cNvPr>
        <xdr:cNvSpPr/>
      </xdr:nvSpPr>
      <xdr:spPr>
        <a:xfrm>
          <a:off x="11242221" y="4245429"/>
          <a:ext cx="2915558" cy="175895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353029</xdr:colOff>
      <xdr:row>18</xdr:row>
      <xdr:rowOff>14212</xdr:rowOff>
    </xdr:from>
    <xdr:to>
      <xdr:col>29</xdr:col>
      <xdr:colOff>124430</xdr:colOff>
      <xdr:row>30</xdr:row>
      <xdr:rowOff>511438</xdr:rowOff>
    </xdr:to>
    <xdr:sp macro="" textlink="">
      <xdr:nvSpPr>
        <xdr:cNvPr id="57" name="Rectangle 56">
          <a:extLst>
            <a:ext uri="{FF2B5EF4-FFF2-40B4-BE49-F238E27FC236}">
              <a16:creationId xmlns:a16="http://schemas.microsoft.com/office/drawing/2014/main" id="{0F180544-AC70-4072-9040-66901CF740EB}"/>
            </a:ext>
          </a:extLst>
        </xdr:cNvPr>
        <xdr:cNvSpPr/>
      </xdr:nvSpPr>
      <xdr:spPr>
        <a:xfrm>
          <a:off x="15667112" y="3104545"/>
          <a:ext cx="4682068" cy="244456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101600</xdr:colOff>
      <xdr:row>25</xdr:row>
      <xdr:rowOff>118362</xdr:rowOff>
    </xdr:from>
    <xdr:to>
      <xdr:col>21</xdr:col>
      <xdr:colOff>349854</xdr:colOff>
      <xdr:row>29</xdr:row>
      <xdr:rowOff>158296</xdr:rowOff>
    </xdr:to>
    <xdr:cxnSp macro="">
      <xdr:nvCxnSpPr>
        <xdr:cNvPr id="58" name="Connector: Elbow 57">
          <a:extLst>
            <a:ext uri="{FF2B5EF4-FFF2-40B4-BE49-F238E27FC236}">
              <a16:creationId xmlns:a16="http://schemas.microsoft.com/office/drawing/2014/main" id="{892F357D-562F-4E4D-ABB7-726A46082316}"/>
            </a:ext>
          </a:extLst>
        </xdr:cNvPr>
        <xdr:cNvCxnSpPr>
          <a:stCxn id="57" idx="1"/>
          <a:endCxn id="56" idx="3"/>
        </xdr:cNvCxnSpPr>
      </xdr:nvCxnSpPr>
      <xdr:spPr>
        <a:xfrm rot="10800000" flipV="1">
          <a:off x="14157779" y="4431826"/>
          <a:ext cx="1472896" cy="693077"/>
        </a:xfrm>
        <a:prstGeom prst="bentConnector3">
          <a:avLst>
            <a:gd name="adj1" fmla="val 50000"/>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476853</xdr:colOff>
      <xdr:row>20</xdr:row>
      <xdr:rowOff>14212</xdr:rowOff>
    </xdr:from>
    <xdr:to>
      <xdr:col>29</xdr:col>
      <xdr:colOff>6954</xdr:colOff>
      <xdr:row>27</xdr:row>
      <xdr:rowOff>109915</xdr:rowOff>
    </xdr:to>
    <xdr:sp macro="" textlink="">
      <xdr:nvSpPr>
        <xdr:cNvPr id="60" name="TextBox 59">
          <a:extLst>
            <a:ext uri="{FF2B5EF4-FFF2-40B4-BE49-F238E27FC236}">
              <a16:creationId xmlns:a16="http://schemas.microsoft.com/office/drawing/2014/main" id="{76AFAAA1-4C9A-401F-93A8-51C186CFEB29}"/>
            </a:ext>
          </a:extLst>
        </xdr:cNvPr>
        <xdr:cNvSpPr txBox="1"/>
      </xdr:nvSpPr>
      <xdr:spPr>
        <a:xfrm>
          <a:off x="18246270" y="3422045"/>
          <a:ext cx="1985434" cy="1206953"/>
        </a:xfrm>
        <a:prstGeom prst="rect">
          <a:avLst/>
        </a:prstGeom>
        <a:solidFill>
          <a:srgbClr val="C2F6B8"/>
        </a:solidFill>
        <a:ln w="9525" cmpd="sng">
          <a:solidFill>
            <a:schemeClr val="accent4">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 </a:t>
          </a:r>
          <a:r>
            <a:rPr lang="en-US" sz="1100" b="0"/>
            <a:t>You</a:t>
          </a:r>
          <a:r>
            <a:rPr lang="en-US" sz="1100" b="0" baseline="0"/>
            <a:t> will need to f</a:t>
          </a:r>
          <a:r>
            <a:rPr lang="en-US" sz="1100" b="0"/>
            <a:t>ill in </a:t>
          </a:r>
          <a:r>
            <a:rPr lang="en-US" sz="1100"/>
            <a:t>these values with the appropriate cell values from tab 'H_Figure 1' and adjust formatting as necessary.</a:t>
          </a:r>
        </a:p>
      </xdr:txBody>
    </xdr:sp>
    <xdr:clientData/>
  </xdr:twoCellAnchor>
  <xdr:twoCellAnchor>
    <xdr:from>
      <xdr:col>20</xdr:col>
      <xdr:colOff>445408</xdr:colOff>
      <xdr:row>31</xdr:row>
      <xdr:rowOff>54428</xdr:rowOff>
    </xdr:from>
    <xdr:to>
      <xdr:col>36</xdr:col>
      <xdr:colOff>381000</xdr:colOff>
      <xdr:row>67</xdr:row>
      <xdr:rowOff>149679</xdr:rowOff>
    </xdr:to>
    <xdr:sp macro="" textlink="">
      <xdr:nvSpPr>
        <xdr:cNvPr id="62" name="Rectangle 61">
          <a:extLst>
            <a:ext uri="{FF2B5EF4-FFF2-40B4-BE49-F238E27FC236}">
              <a16:creationId xmlns:a16="http://schemas.microsoft.com/office/drawing/2014/main" id="{00AFC53C-7B20-483C-9ADC-5B5642ED9A56}"/>
            </a:ext>
          </a:extLst>
        </xdr:cNvPr>
        <xdr:cNvSpPr/>
      </xdr:nvSpPr>
      <xdr:spPr>
        <a:xfrm>
          <a:off x="15113908" y="6014357"/>
          <a:ext cx="9732735" cy="6545036"/>
        </a:xfrm>
        <a:prstGeom prst="rect">
          <a:avLst/>
        </a:prstGeom>
        <a:noFill/>
        <a:ln w="38100">
          <a:solidFill>
            <a:srgbClr val="9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247650</xdr:colOff>
      <xdr:row>31</xdr:row>
      <xdr:rowOff>88899</xdr:rowOff>
    </xdr:from>
    <xdr:to>
      <xdr:col>19</xdr:col>
      <xdr:colOff>114300</xdr:colOff>
      <xdr:row>41</xdr:row>
      <xdr:rowOff>123825</xdr:rowOff>
    </xdr:to>
    <xdr:sp macro="" textlink="">
      <xdr:nvSpPr>
        <xdr:cNvPr id="63" name="Rectangle 62">
          <a:extLst>
            <a:ext uri="{FF2B5EF4-FFF2-40B4-BE49-F238E27FC236}">
              <a16:creationId xmlns:a16="http://schemas.microsoft.com/office/drawing/2014/main" id="{4B2A7814-4133-4F11-A63F-9C3789FFF3C7}"/>
            </a:ext>
          </a:extLst>
        </xdr:cNvPr>
        <xdr:cNvSpPr/>
      </xdr:nvSpPr>
      <xdr:spPr>
        <a:xfrm>
          <a:off x="9810750" y="6003924"/>
          <a:ext cx="2914650" cy="1844676"/>
        </a:xfrm>
        <a:prstGeom prst="rect">
          <a:avLst/>
        </a:prstGeom>
        <a:noFill/>
        <a:ln w="38100">
          <a:solidFill>
            <a:srgbClr val="9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114301</xdr:colOff>
      <xdr:row>36</xdr:row>
      <xdr:rowOff>1135</xdr:rowOff>
    </xdr:from>
    <xdr:to>
      <xdr:col>20</xdr:col>
      <xdr:colOff>445409</xdr:colOff>
      <xdr:row>50</xdr:row>
      <xdr:rowOff>20412</xdr:rowOff>
    </xdr:to>
    <xdr:cxnSp macro="">
      <xdr:nvCxnSpPr>
        <xdr:cNvPr id="7170" name="Connector: Elbow 7169">
          <a:extLst>
            <a:ext uri="{FF2B5EF4-FFF2-40B4-BE49-F238E27FC236}">
              <a16:creationId xmlns:a16="http://schemas.microsoft.com/office/drawing/2014/main" id="{10204EC4-CA71-9EF2-9314-96671B18D7B6}"/>
            </a:ext>
          </a:extLst>
        </xdr:cNvPr>
        <xdr:cNvCxnSpPr>
          <a:stCxn id="62" idx="1"/>
          <a:endCxn id="63" idx="3"/>
        </xdr:cNvCxnSpPr>
      </xdr:nvCxnSpPr>
      <xdr:spPr>
        <a:xfrm rot="10800000">
          <a:off x="14170480" y="6981599"/>
          <a:ext cx="943429" cy="2305277"/>
        </a:xfrm>
        <a:prstGeom prst="bentConnector3">
          <a:avLst>
            <a:gd name="adj1" fmla="val 50000"/>
          </a:avLst>
        </a:prstGeom>
        <a:ln w="38100">
          <a:solidFill>
            <a:srgbClr val="9966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476251</xdr:colOff>
      <xdr:row>41</xdr:row>
      <xdr:rowOff>152400</xdr:rowOff>
    </xdr:from>
    <xdr:to>
      <xdr:col>18</xdr:col>
      <xdr:colOff>585108</xdr:colOff>
      <xdr:row>46</xdr:row>
      <xdr:rowOff>19050</xdr:rowOff>
    </xdr:to>
    <xdr:sp macro="" textlink="">
      <xdr:nvSpPr>
        <xdr:cNvPr id="69" name="Rectangle 68">
          <a:extLst>
            <a:ext uri="{FF2B5EF4-FFF2-40B4-BE49-F238E27FC236}">
              <a16:creationId xmlns:a16="http://schemas.microsoft.com/office/drawing/2014/main" id="{05CDD392-4BE2-4370-BFA5-275DAA285F0D}"/>
            </a:ext>
          </a:extLst>
        </xdr:cNvPr>
        <xdr:cNvSpPr/>
      </xdr:nvSpPr>
      <xdr:spPr>
        <a:xfrm>
          <a:off x="12695465" y="7949293"/>
          <a:ext cx="1333500" cy="683078"/>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123825</xdr:colOff>
      <xdr:row>46</xdr:row>
      <xdr:rowOff>15875</xdr:rowOff>
    </xdr:from>
    <xdr:to>
      <xdr:col>7</xdr:col>
      <xdr:colOff>440419</xdr:colOff>
      <xdr:row>48</xdr:row>
      <xdr:rowOff>142876</xdr:rowOff>
    </xdr:to>
    <xdr:sp macro="" textlink="">
      <xdr:nvSpPr>
        <xdr:cNvPr id="70" name="TextBox 69">
          <a:extLst>
            <a:ext uri="{FF2B5EF4-FFF2-40B4-BE49-F238E27FC236}">
              <a16:creationId xmlns:a16="http://schemas.microsoft.com/office/drawing/2014/main" id="{C5FEE1E9-26B3-489D-9370-168B0B541CA2}"/>
            </a:ext>
          </a:extLst>
        </xdr:cNvPr>
        <xdr:cNvSpPr txBox="1"/>
      </xdr:nvSpPr>
      <xdr:spPr>
        <a:xfrm>
          <a:off x="123825" y="8550275"/>
          <a:ext cx="5612494" cy="450851"/>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0"/>
            <a:t>Add your</a:t>
          </a:r>
          <a:r>
            <a:rPr lang="en-US" sz="1800" b="0" baseline="0"/>
            <a:t> program's logo here in the </a:t>
          </a:r>
          <a:r>
            <a:rPr lang="en-US" sz="1800" b="1" baseline="0"/>
            <a:t>SER Fillable Form.</a:t>
          </a:r>
          <a:endParaRPr lang="en-US" sz="1800" b="0"/>
        </a:p>
      </xdr:txBody>
    </xdr:sp>
    <xdr:clientData/>
  </xdr:twoCellAnchor>
  <xdr:twoCellAnchor>
    <xdr:from>
      <xdr:col>7</xdr:col>
      <xdr:colOff>440419</xdr:colOff>
      <xdr:row>44</xdr:row>
      <xdr:rowOff>4082</xdr:rowOff>
    </xdr:from>
    <xdr:to>
      <xdr:col>16</xdr:col>
      <xdr:colOff>476251</xdr:colOff>
      <xdr:row>47</xdr:row>
      <xdr:rowOff>77788</xdr:rowOff>
    </xdr:to>
    <xdr:cxnSp macro="">
      <xdr:nvCxnSpPr>
        <xdr:cNvPr id="7173" name="Connector: Elbow 7172">
          <a:extLst>
            <a:ext uri="{FF2B5EF4-FFF2-40B4-BE49-F238E27FC236}">
              <a16:creationId xmlns:a16="http://schemas.microsoft.com/office/drawing/2014/main" id="{A98CC519-0FA1-A83A-73E5-CF43E2DE04D5}"/>
            </a:ext>
          </a:extLst>
        </xdr:cNvPr>
        <xdr:cNvCxnSpPr>
          <a:stCxn id="70" idx="3"/>
          <a:endCxn id="69" idx="1"/>
        </xdr:cNvCxnSpPr>
      </xdr:nvCxnSpPr>
      <xdr:spPr>
        <a:xfrm flipV="1">
          <a:off x="7148740" y="8290832"/>
          <a:ext cx="5546725" cy="563563"/>
        </a:xfrm>
        <a:prstGeom prst="bentConnector3">
          <a:avLst>
            <a:gd name="adj1" fmla="val 50000"/>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66675</xdr:colOff>
      <xdr:row>49</xdr:row>
      <xdr:rowOff>120650</xdr:rowOff>
    </xdr:from>
    <xdr:to>
      <xdr:col>8</xdr:col>
      <xdr:colOff>19050</xdr:colOff>
      <xdr:row>55</xdr:row>
      <xdr:rowOff>76200</xdr:rowOff>
    </xdr:to>
    <xdr:sp macro="" textlink="">
      <xdr:nvSpPr>
        <xdr:cNvPr id="84" name="TextBox 83">
          <a:extLst>
            <a:ext uri="{FF2B5EF4-FFF2-40B4-BE49-F238E27FC236}">
              <a16:creationId xmlns:a16="http://schemas.microsoft.com/office/drawing/2014/main" id="{D6DB5080-9012-4FE7-9694-84012DABB396}"/>
            </a:ext>
          </a:extLst>
        </xdr:cNvPr>
        <xdr:cNvSpPr txBox="1"/>
      </xdr:nvSpPr>
      <xdr:spPr>
        <a:xfrm>
          <a:off x="66675" y="9140825"/>
          <a:ext cx="5857875" cy="965200"/>
        </a:xfrm>
        <a:prstGeom prst="rect">
          <a:avLst/>
        </a:prstGeom>
        <a:solidFill>
          <a:schemeClr val="lt1"/>
        </a:solidFill>
        <a:ln w="38100" cmpd="sng">
          <a:solidFill>
            <a:srgbClr val="99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"Pedestrian Injuries by Age Group and Rurality" section. Placeholder text is provided, but you can edit the text in the </a:t>
          </a:r>
          <a:r>
            <a:rPr lang="en-US" sz="1600" b="1" baseline="0"/>
            <a:t>SER Fillable Form.</a:t>
          </a:r>
          <a:endParaRPr lang="en-US" sz="1600" b="1"/>
        </a:p>
      </xdr:txBody>
    </xdr:sp>
    <xdr:clientData/>
  </xdr:twoCellAnchor>
  <xdr:twoCellAnchor>
    <xdr:from>
      <xdr:col>0</xdr:col>
      <xdr:colOff>701675</xdr:colOff>
      <xdr:row>55</xdr:row>
      <xdr:rowOff>133350</xdr:rowOff>
    </xdr:from>
    <xdr:to>
      <xdr:col>8</xdr:col>
      <xdr:colOff>19050</xdr:colOff>
      <xdr:row>64</xdr:row>
      <xdr:rowOff>47625</xdr:rowOff>
    </xdr:to>
    <xdr:sp macro="" textlink="">
      <xdr:nvSpPr>
        <xdr:cNvPr id="85" name="Rectangle 84">
          <a:extLst>
            <a:ext uri="{FF2B5EF4-FFF2-40B4-BE49-F238E27FC236}">
              <a16:creationId xmlns:a16="http://schemas.microsoft.com/office/drawing/2014/main" id="{2EBA1A74-C28E-423A-9A21-2E10DA2E2BFC}"/>
            </a:ext>
          </a:extLst>
        </xdr:cNvPr>
        <xdr:cNvSpPr/>
      </xdr:nvSpPr>
      <xdr:spPr>
        <a:xfrm>
          <a:off x="701675" y="10163175"/>
          <a:ext cx="5413375" cy="1676400"/>
        </a:xfrm>
        <a:prstGeom prst="rect">
          <a:avLst/>
        </a:prstGeom>
        <a:noFill/>
        <a:ln w="38100">
          <a:solidFill>
            <a:srgbClr val="9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598714</xdr:colOff>
      <xdr:row>54</xdr:row>
      <xdr:rowOff>95252</xdr:rowOff>
    </xdr:from>
    <xdr:to>
      <xdr:col>14</xdr:col>
      <xdr:colOff>57150</xdr:colOff>
      <xdr:row>64</xdr:row>
      <xdr:rowOff>13608</xdr:rowOff>
    </xdr:to>
    <xdr:sp macro="" textlink="">
      <xdr:nvSpPr>
        <xdr:cNvPr id="89" name="Rectangle 88">
          <a:extLst>
            <a:ext uri="{FF2B5EF4-FFF2-40B4-BE49-F238E27FC236}">
              <a16:creationId xmlns:a16="http://schemas.microsoft.com/office/drawing/2014/main" id="{27214778-3BDD-4AB7-805D-F3F6E5C01CEE}"/>
            </a:ext>
          </a:extLst>
        </xdr:cNvPr>
        <xdr:cNvSpPr/>
      </xdr:nvSpPr>
      <xdr:spPr>
        <a:xfrm>
          <a:off x="7919357" y="10014859"/>
          <a:ext cx="3132364" cy="1918606"/>
        </a:xfrm>
        <a:prstGeom prst="rect">
          <a:avLst/>
        </a:prstGeom>
        <a:noFill/>
        <a:ln w="38100">
          <a:solidFill>
            <a:srgbClr val="9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19050</xdr:colOff>
      <xdr:row>59</xdr:row>
      <xdr:rowOff>74841</xdr:rowOff>
    </xdr:from>
    <xdr:to>
      <xdr:col>8</xdr:col>
      <xdr:colOff>598714</xdr:colOff>
      <xdr:row>60</xdr:row>
      <xdr:rowOff>7257</xdr:rowOff>
    </xdr:to>
    <xdr:cxnSp macro="">
      <xdr:nvCxnSpPr>
        <xdr:cNvPr id="7188" name="Connector: Elbow 7187">
          <a:extLst>
            <a:ext uri="{FF2B5EF4-FFF2-40B4-BE49-F238E27FC236}">
              <a16:creationId xmlns:a16="http://schemas.microsoft.com/office/drawing/2014/main" id="{D4AE4C5A-8BDC-634F-D3BC-35AB4C583273}"/>
            </a:ext>
          </a:extLst>
        </xdr:cNvPr>
        <xdr:cNvCxnSpPr>
          <a:stCxn id="85" idx="3"/>
          <a:endCxn id="89" idx="1"/>
        </xdr:cNvCxnSpPr>
      </xdr:nvCxnSpPr>
      <xdr:spPr>
        <a:xfrm flipV="1">
          <a:off x="7339693" y="10974162"/>
          <a:ext cx="579664" cy="136524"/>
        </a:xfrm>
        <a:prstGeom prst="bentConnector3">
          <a:avLst/>
        </a:prstGeom>
        <a:ln w="38100">
          <a:solidFill>
            <a:srgbClr val="9966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324757</xdr:colOff>
      <xdr:row>66</xdr:row>
      <xdr:rowOff>16328</xdr:rowOff>
    </xdr:from>
    <xdr:to>
      <xdr:col>6</xdr:col>
      <xdr:colOff>771071</xdr:colOff>
      <xdr:row>85</xdr:row>
      <xdr:rowOff>54429</xdr:rowOff>
    </xdr:to>
    <xdr:graphicFrame macro="">
      <xdr:nvGraphicFramePr>
        <xdr:cNvPr id="93" name="Chart 92">
          <a:extLst>
            <a:ext uri="{FF2B5EF4-FFF2-40B4-BE49-F238E27FC236}">
              <a16:creationId xmlns:a16="http://schemas.microsoft.com/office/drawing/2014/main" id="{066CE055-5964-4786-8074-D4A992B65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13607</xdr:colOff>
      <xdr:row>67</xdr:row>
      <xdr:rowOff>68036</xdr:rowOff>
    </xdr:from>
    <xdr:to>
      <xdr:col>14</xdr:col>
      <xdr:colOff>0</xdr:colOff>
      <xdr:row>79</xdr:row>
      <xdr:rowOff>105682</xdr:rowOff>
    </xdr:to>
    <xdr:sp macro="" textlink="">
      <xdr:nvSpPr>
        <xdr:cNvPr id="95" name="Rectangle 94">
          <a:extLst>
            <a:ext uri="{FF2B5EF4-FFF2-40B4-BE49-F238E27FC236}">
              <a16:creationId xmlns:a16="http://schemas.microsoft.com/office/drawing/2014/main" id="{671E5719-D52B-4F1A-90AD-8DE943DB667A}"/>
            </a:ext>
          </a:extLst>
        </xdr:cNvPr>
        <xdr:cNvSpPr/>
      </xdr:nvSpPr>
      <xdr:spPr>
        <a:xfrm>
          <a:off x="7946571" y="12477750"/>
          <a:ext cx="3048000" cy="19970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774246</xdr:colOff>
      <xdr:row>73</xdr:row>
      <xdr:rowOff>86859</xdr:rowOff>
    </xdr:from>
    <xdr:to>
      <xdr:col>9</xdr:col>
      <xdr:colOff>13607</xdr:colOff>
      <xdr:row>75</xdr:row>
      <xdr:rowOff>117021</xdr:rowOff>
    </xdr:to>
    <xdr:cxnSp macro="">
      <xdr:nvCxnSpPr>
        <xdr:cNvPr id="7190" name="Connector: Elbow 7189">
          <a:extLst>
            <a:ext uri="{FF2B5EF4-FFF2-40B4-BE49-F238E27FC236}">
              <a16:creationId xmlns:a16="http://schemas.microsoft.com/office/drawing/2014/main" id="{039621C5-80C2-666E-B719-C002803ACC47}"/>
            </a:ext>
          </a:extLst>
        </xdr:cNvPr>
        <xdr:cNvCxnSpPr>
          <a:cxnSpLocks/>
          <a:stCxn id="93" idx="3"/>
          <a:endCxn id="95" idx="1"/>
        </xdr:cNvCxnSpPr>
      </xdr:nvCxnSpPr>
      <xdr:spPr>
        <a:xfrm flipV="1">
          <a:off x="6598103" y="13476288"/>
          <a:ext cx="1348468" cy="356733"/>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96</xdr:row>
      <xdr:rowOff>0</xdr:rowOff>
    </xdr:from>
    <xdr:to>
      <xdr:col>7</xdr:col>
      <xdr:colOff>464346</xdr:colOff>
      <xdr:row>101</xdr:row>
      <xdr:rowOff>40483</xdr:rowOff>
    </xdr:to>
    <xdr:sp macro="" textlink="">
      <xdr:nvSpPr>
        <xdr:cNvPr id="98" name="TextBox 97">
          <a:extLst>
            <a:ext uri="{FF2B5EF4-FFF2-40B4-BE49-F238E27FC236}">
              <a16:creationId xmlns:a16="http://schemas.microsoft.com/office/drawing/2014/main" id="{14A1E8D7-833A-4B61-A08A-45CEACB1345D}"/>
            </a:ext>
          </a:extLst>
        </xdr:cNvPr>
        <xdr:cNvSpPr txBox="1"/>
      </xdr:nvSpPr>
      <xdr:spPr>
        <a:xfrm>
          <a:off x="714375" y="17240250"/>
          <a:ext cx="6455571" cy="850108"/>
        </a:xfrm>
        <a:prstGeom prst="rect">
          <a:avLst/>
        </a:prstGeom>
        <a:solidFill>
          <a:schemeClr val="lt1"/>
        </a:solidFill>
        <a:ln w="38100" cmpd="sng">
          <a:solidFill>
            <a:srgbClr val="FF66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"Pedestrian Injuries by Race and Ethnicity" section. Placeholder text is provided, but you can edit the text in the </a:t>
          </a:r>
          <a:r>
            <a:rPr lang="en-US" sz="1600" b="1" baseline="0"/>
            <a:t>SER Fillable Form.</a:t>
          </a:r>
          <a:endParaRPr lang="en-US" sz="1600" b="1"/>
        </a:p>
      </xdr:txBody>
    </xdr:sp>
    <xdr:clientData/>
  </xdr:twoCellAnchor>
  <xdr:twoCellAnchor>
    <xdr:from>
      <xdr:col>1</xdr:col>
      <xdr:colOff>1</xdr:colOff>
      <xdr:row>87</xdr:row>
      <xdr:rowOff>0</xdr:rowOff>
    </xdr:from>
    <xdr:to>
      <xdr:col>5</xdr:col>
      <xdr:colOff>76201</xdr:colOff>
      <xdr:row>95</xdr:row>
      <xdr:rowOff>19050</xdr:rowOff>
    </xdr:to>
    <xdr:sp macro="" textlink="">
      <xdr:nvSpPr>
        <xdr:cNvPr id="99" name="Rectangle 98">
          <a:extLst>
            <a:ext uri="{FF2B5EF4-FFF2-40B4-BE49-F238E27FC236}">
              <a16:creationId xmlns:a16="http://schemas.microsoft.com/office/drawing/2014/main" id="{6B05233E-AA7C-4E64-B704-4E4D155500A2}"/>
            </a:ext>
          </a:extLst>
        </xdr:cNvPr>
        <xdr:cNvSpPr/>
      </xdr:nvSpPr>
      <xdr:spPr>
        <a:xfrm>
          <a:off x="714376" y="15516225"/>
          <a:ext cx="4572000" cy="1581150"/>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40822</xdr:colOff>
      <xdr:row>80</xdr:row>
      <xdr:rowOff>13607</xdr:rowOff>
    </xdr:from>
    <xdr:to>
      <xdr:col>14</xdr:col>
      <xdr:colOff>0</xdr:colOff>
      <xdr:row>92</xdr:row>
      <xdr:rowOff>139700</xdr:rowOff>
    </xdr:to>
    <xdr:sp macro="" textlink="">
      <xdr:nvSpPr>
        <xdr:cNvPr id="100" name="Rectangle 99">
          <a:extLst>
            <a:ext uri="{FF2B5EF4-FFF2-40B4-BE49-F238E27FC236}">
              <a16:creationId xmlns:a16="http://schemas.microsoft.com/office/drawing/2014/main" id="{0B2C0193-AE39-4F77-8CF2-1D40CD89000F}"/>
            </a:ext>
          </a:extLst>
        </xdr:cNvPr>
        <xdr:cNvSpPr/>
      </xdr:nvSpPr>
      <xdr:spPr>
        <a:xfrm>
          <a:off x="7973786" y="14546036"/>
          <a:ext cx="3020785" cy="2248807"/>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76201</xdr:colOff>
      <xdr:row>86</xdr:row>
      <xdr:rowOff>158297</xdr:rowOff>
    </xdr:from>
    <xdr:to>
      <xdr:col>9</xdr:col>
      <xdr:colOff>40822</xdr:colOff>
      <xdr:row>91</xdr:row>
      <xdr:rowOff>29936</xdr:rowOff>
    </xdr:to>
    <xdr:cxnSp macro="">
      <xdr:nvCxnSpPr>
        <xdr:cNvPr id="7192" name="Connector: Elbow 7191">
          <a:extLst>
            <a:ext uri="{FF2B5EF4-FFF2-40B4-BE49-F238E27FC236}">
              <a16:creationId xmlns:a16="http://schemas.microsoft.com/office/drawing/2014/main" id="{7BB1227D-16D4-9C48-F1A3-FEAEA902EAD2}"/>
            </a:ext>
          </a:extLst>
        </xdr:cNvPr>
        <xdr:cNvCxnSpPr>
          <a:stCxn id="99" idx="3"/>
          <a:endCxn id="100" idx="1"/>
        </xdr:cNvCxnSpPr>
      </xdr:nvCxnSpPr>
      <xdr:spPr>
        <a:xfrm flipV="1">
          <a:off x="5287737" y="15670440"/>
          <a:ext cx="2686049" cy="810532"/>
        </a:xfrm>
        <a:prstGeom prst="bentConnector3">
          <a:avLst/>
        </a:prstGeom>
        <a:ln w="38100">
          <a:solidFill>
            <a:srgbClr val="FF66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420006</xdr:colOff>
      <xdr:row>72</xdr:row>
      <xdr:rowOff>19050</xdr:rowOff>
    </xdr:from>
    <xdr:to>
      <xdr:col>30</xdr:col>
      <xdr:colOff>323396</xdr:colOff>
      <xdr:row>88</xdr:row>
      <xdr:rowOff>156483</xdr:rowOff>
    </xdr:to>
    <xdr:graphicFrame macro="">
      <xdr:nvGraphicFramePr>
        <xdr:cNvPr id="103" name="Chart 102">
          <a:extLst>
            <a:ext uri="{FF2B5EF4-FFF2-40B4-BE49-F238E27FC236}">
              <a16:creationId xmlns:a16="http://schemas.microsoft.com/office/drawing/2014/main" id="{9746536D-7B47-44D0-A644-31D894193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219075</xdr:colOff>
      <xdr:row>54</xdr:row>
      <xdr:rowOff>104776</xdr:rowOff>
    </xdr:from>
    <xdr:to>
      <xdr:col>19</xdr:col>
      <xdr:colOff>81642</xdr:colOff>
      <xdr:row>65</xdr:row>
      <xdr:rowOff>149678</xdr:rowOff>
    </xdr:to>
    <xdr:sp macro="" textlink="">
      <xdr:nvSpPr>
        <xdr:cNvPr id="104" name="Rectangle 103">
          <a:extLst>
            <a:ext uri="{FF2B5EF4-FFF2-40B4-BE49-F238E27FC236}">
              <a16:creationId xmlns:a16="http://schemas.microsoft.com/office/drawing/2014/main" id="{85547ECD-762C-44BB-8E5A-42744630978D}"/>
            </a:ext>
          </a:extLst>
        </xdr:cNvPr>
        <xdr:cNvSpPr/>
      </xdr:nvSpPr>
      <xdr:spPr>
        <a:xfrm>
          <a:off x="11213646" y="10024383"/>
          <a:ext cx="2924175" cy="2208438"/>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81643</xdr:colOff>
      <xdr:row>60</xdr:row>
      <xdr:rowOff>25173</xdr:rowOff>
    </xdr:from>
    <xdr:to>
      <xdr:col>20</xdr:col>
      <xdr:colOff>420007</xdr:colOff>
      <xdr:row>80</xdr:row>
      <xdr:rowOff>89353</xdr:rowOff>
    </xdr:to>
    <xdr:cxnSp macro="">
      <xdr:nvCxnSpPr>
        <xdr:cNvPr id="7196" name="Connector: Elbow 7195">
          <a:extLst>
            <a:ext uri="{FF2B5EF4-FFF2-40B4-BE49-F238E27FC236}">
              <a16:creationId xmlns:a16="http://schemas.microsoft.com/office/drawing/2014/main" id="{4EB0B820-6B33-F563-321D-960A33437630}"/>
            </a:ext>
          </a:extLst>
        </xdr:cNvPr>
        <xdr:cNvCxnSpPr>
          <a:stCxn id="103" idx="1"/>
          <a:endCxn id="104" idx="3"/>
        </xdr:cNvCxnSpPr>
      </xdr:nvCxnSpPr>
      <xdr:spPr>
        <a:xfrm rot="10800000">
          <a:off x="14137822" y="11128602"/>
          <a:ext cx="950685" cy="3493180"/>
        </a:xfrm>
        <a:prstGeom prst="bentConnector3">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511174</xdr:colOff>
      <xdr:row>109</xdr:row>
      <xdr:rowOff>38100</xdr:rowOff>
    </xdr:from>
    <xdr:to>
      <xdr:col>19</xdr:col>
      <xdr:colOff>323849</xdr:colOff>
      <xdr:row>144</xdr:row>
      <xdr:rowOff>133350</xdr:rowOff>
    </xdr:to>
    <xdr:sp macro="" textlink="">
      <xdr:nvSpPr>
        <xdr:cNvPr id="109" name="Rectangle 108">
          <a:extLst>
            <a:ext uri="{FF2B5EF4-FFF2-40B4-BE49-F238E27FC236}">
              <a16:creationId xmlns:a16="http://schemas.microsoft.com/office/drawing/2014/main" id="{F8A6664A-09B4-4B5B-9D61-7496291B6B6A}"/>
            </a:ext>
          </a:extLst>
        </xdr:cNvPr>
        <xdr:cNvSpPr/>
      </xdr:nvSpPr>
      <xdr:spPr>
        <a:xfrm>
          <a:off x="7826374" y="19383375"/>
          <a:ext cx="6518275" cy="57626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825500</xdr:colOff>
      <xdr:row>102</xdr:row>
      <xdr:rowOff>139699</xdr:rowOff>
    </xdr:from>
    <xdr:to>
      <xdr:col>8</xdr:col>
      <xdr:colOff>266700</xdr:colOff>
      <xdr:row>114</xdr:row>
      <xdr:rowOff>161924</xdr:rowOff>
    </xdr:to>
    <xdr:sp macro="" textlink="">
      <xdr:nvSpPr>
        <xdr:cNvPr id="112" name="Rectangle 111">
          <a:extLst>
            <a:ext uri="{FF2B5EF4-FFF2-40B4-BE49-F238E27FC236}">
              <a16:creationId xmlns:a16="http://schemas.microsoft.com/office/drawing/2014/main" id="{F683748F-9CA4-4D5E-980B-F0C68CD78710}"/>
            </a:ext>
          </a:extLst>
        </xdr:cNvPr>
        <xdr:cNvSpPr/>
      </xdr:nvSpPr>
      <xdr:spPr>
        <a:xfrm>
          <a:off x="3940175" y="18351499"/>
          <a:ext cx="3641725" cy="1965325"/>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838200</xdr:colOff>
      <xdr:row>103</xdr:row>
      <xdr:rowOff>0</xdr:rowOff>
    </xdr:from>
    <xdr:to>
      <xdr:col>8</xdr:col>
      <xdr:colOff>247650</xdr:colOff>
      <xdr:row>114</xdr:row>
      <xdr:rowOff>133350</xdr:rowOff>
    </xdr:to>
    <xdr:sp macro="" textlink="">
      <xdr:nvSpPr>
        <xdr:cNvPr id="7200" name="TextBox 7199">
          <a:extLst>
            <a:ext uri="{FF2B5EF4-FFF2-40B4-BE49-F238E27FC236}">
              <a16:creationId xmlns:a16="http://schemas.microsoft.com/office/drawing/2014/main" id="{2AAA07A0-2644-EDB8-7931-9700B57EAE66}"/>
            </a:ext>
          </a:extLst>
        </xdr:cNvPr>
        <xdr:cNvSpPr txBox="1"/>
      </xdr:nvSpPr>
      <xdr:spPr>
        <a:xfrm>
          <a:off x="3952875" y="18373725"/>
          <a:ext cx="3609975" cy="1914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600" b="0">
              <a:solidFill>
                <a:schemeClr val="dk1"/>
              </a:solidFill>
              <a:effectLst/>
              <a:latin typeface="+mn-lt"/>
              <a:ea typeface="+mn-ea"/>
              <a:cs typeface="+mn-cs"/>
            </a:rPr>
            <a:t>This space is for you to provide additional information</a:t>
          </a:r>
          <a:r>
            <a:rPr lang="en-US" sz="1600" b="0" baseline="0">
              <a:solidFill>
                <a:schemeClr val="dk1"/>
              </a:solidFill>
              <a:effectLst/>
              <a:latin typeface="+mn-lt"/>
              <a:ea typeface="+mn-ea"/>
              <a:cs typeface="+mn-cs"/>
            </a:rPr>
            <a:t> on state/jurisdiction prevention activities, surveillance activities, partnerships, and/or accomplishements/successes related to pedestrian injuries in the </a:t>
          </a:r>
          <a:r>
            <a:rPr lang="en-US" sz="1600" b="1" baseline="0">
              <a:solidFill>
                <a:schemeClr val="dk1"/>
              </a:solidFill>
              <a:effectLst/>
              <a:latin typeface="+mn-lt"/>
              <a:ea typeface="+mn-ea"/>
              <a:cs typeface="+mn-cs"/>
            </a:rPr>
            <a:t>SER Fillable Form.</a:t>
          </a:r>
          <a:endParaRPr lang="en-US" sz="1600">
            <a:effectLst/>
          </a:endParaRPr>
        </a:p>
        <a:p>
          <a:endParaRPr lang="en-US" sz="1100"/>
        </a:p>
      </xdr:txBody>
    </xdr:sp>
    <xdr:clientData/>
  </xdr:twoCellAnchor>
  <xdr:twoCellAnchor>
    <xdr:from>
      <xdr:col>5</xdr:col>
      <xdr:colOff>547688</xdr:colOff>
      <xdr:row>114</xdr:row>
      <xdr:rowOff>133349</xdr:rowOff>
    </xdr:from>
    <xdr:to>
      <xdr:col>8</xdr:col>
      <xdr:colOff>457200</xdr:colOff>
      <xdr:row>126</xdr:row>
      <xdr:rowOff>158380</xdr:rowOff>
    </xdr:to>
    <xdr:cxnSp macro="">
      <xdr:nvCxnSpPr>
        <xdr:cNvPr id="7202" name="Connector: Elbow 7201">
          <a:extLst>
            <a:ext uri="{FF2B5EF4-FFF2-40B4-BE49-F238E27FC236}">
              <a16:creationId xmlns:a16="http://schemas.microsoft.com/office/drawing/2014/main" id="{7F814BC6-4612-D254-5685-34F9C09D73E2}"/>
            </a:ext>
          </a:extLst>
        </xdr:cNvPr>
        <xdr:cNvCxnSpPr>
          <a:stCxn id="7200" idx="2"/>
          <a:endCxn id="8" idx="1"/>
        </xdr:cNvCxnSpPr>
      </xdr:nvCxnSpPr>
      <xdr:spPr>
        <a:xfrm rot="16200000" flipH="1">
          <a:off x="5781066" y="20265046"/>
          <a:ext cx="1968131" cy="2014537"/>
        </a:xfrm>
        <a:prstGeom prst="bentConnector2">
          <a:avLst/>
        </a:prstGeom>
        <a:ln w="38100">
          <a:solidFill>
            <a:srgbClr val="29434E"/>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244929</xdr:colOff>
      <xdr:row>81</xdr:row>
      <xdr:rowOff>68035</xdr:rowOff>
    </xdr:from>
    <xdr:to>
      <xdr:col>19</xdr:col>
      <xdr:colOff>114301</xdr:colOff>
      <xdr:row>92</xdr:row>
      <xdr:rowOff>44449</xdr:rowOff>
    </xdr:to>
    <xdr:sp macro="" textlink="">
      <xdr:nvSpPr>
        <xdr:cNvPr id="119" name="Rectangle 118">
          <a:extLst>
            <a:ext uri="{FF2B5EF4-FFF2-40B4-BE49-F238E27FC236}">
              <a16:creationId xmlns:a16="http://schemas.microsoft.com/office/drawing/2014/main" id="{90C85C7E-9FDB-4AF2-96B1-F4CE5A175E15}"/>
            </a:ext>
          </a:extLst>
        </xdr:cNvPr>
        <xdr:cNvSpPr/>
      </xdr:nvSpPr>
      <xdr:spPr>
        <a:xfrm>
          <a:off x="11239500" y="14763749"/>
          <a:ext cx="2930980" cy="1935843"/>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384630</xdr:colOff>
      <xdr:row>92</xdr:row>
      <xdr:rowOff>40822</xdr:rowOff>
    </xdr:from>
    <xdr:to>
      <xdr:col>27</xdr:col>
      <xdr:colOff>575130</xdr:colOff>
      <xdr:row>95</xdr:row>
      <xdr:rowOff>39008</xdr:rowOff>
    </xdr:to>
    <xdr:sp macro="" textlink="">
      <xdr:nvSpPr>
        <xdr:cNvPr id="122" name="TextBox 121">
          <a:extLst>
            <a:ext uri="{FF2B5EF4-FFF2-40B4-BE49-F238E27FC236}">
              <a16:creationId xmlns:a16="http://schemas.microsoft.com/office/drawing/2014/main" id="{389831B8-CA4C-47BA-8286-698BBF972CCA}"/>
            </a:ext>
          </a:extLst>
        </xdr:cNvPr>
        <xdr:cNvSpPr txBox="1"/>
      </xdr:nvSpPr>
      <xdr:spPr>
        <a:xfrm>
          <a:off x="15053130" y="16695965"/>
          <a:ext cx="4476750" cy="610507"/>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t>Add additional information on your data sources for pedestrian </a:t>
          </a:r>
          <a:r>
            <a:rPr lang="en-US" sz="1600" b="0" baseline="0"/>
            <a:t>injuries in the </a:t>
          </a:r>
          <a:r>
            <a:rPr lang="en-US" sz="1600" b="1" baseline="0"/>
            <a:t>SER Fillable Form.</a:t>
          </a:r>
          <a:endParaRPr lang="en-US" sz="1600" b="0"/>
        </a:p>
      </xdr:txBody>
    </xdr:sp>
    <xdr:clientData/>
  </xdr:twoCellAnchor>
  <xdr:twoCellAnchor>
    <xdr:from>
      <xdr:col>19</xdr:col>
      <xdr:colOff>114302</xdr:colOff>
      <xdr:row>87</xdr:row>
      <xdr:rowOff>56242</xdr:rowOff>
    </xdr:from>
    <xdr:to>
      <xdr:col>20</xdr:col>
      <xdr:colOff>387806</xdr:colOff>
      <xdr:row>93</xdr:row>
      <xdr:rowOff>141969</xdr:rowOff>
    </xdr:to>
    <xdr:cxnSp macro="">
      <xdr:nvCxnSpPr>
        <xdr:cNvPr id="7205" name="Connector: Elbow 7204">
          <a:extLst>
            <a:ext uri="{FF2B5EF4-FFF2-40B4-BE49-F238E27FC236}">
              <a16:creationId xmlns:a16="http://schemas.microsoft.com/office/drawing/2014/main" id="{F416E3B7-68FC-19DD-92A3-3DCB62BAF9D6}"/>
            </a:ext>
          </a:extLst>
        </xdr:cNvPr>
        <xdr:cNvCxnSpPr>
          <a:stCxn id="122" idx="1"/>
          <a:endCxn id="119" idx="3"/>
        </xdr:cNvCxnSpPr>
      </xdr:nvCxnSpPr>
      <xdr:spPr>
        <a:xfrm rot="10800000">
          <a:off x="14170481" y="15731671"/>
          <a:ext cx="885825" cy="1269548"/>
        </a:xfrm>
        <a:prstGeom prst="bentConnector3">
          <a:avLst>
            <a:gd name="adj1" fmla="val 50000"/>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246010</xdr:colOff>
      <xdr:row>18</xdr:row>
      <xdr:rowOff>146201</xdr:rowOff>
    </xdr:from>
    <xdr:to>
      <xdr:col>24</xdr:col>
      <xdr:colOff>581374</xdr:colOff>
      <xdr:row>23</xdr:row>
      <xdr:rowOff>12852</xdr:rowOff>
    </xdr:to>
    <xdr:grpSp>
      <xdr:nvGrpSpPr>
        <xdr:cNvPr id="67" name="Group 66">
          <a:extLst>
            <a:ext uri="{FF2B5EF4-FFF2-40B4-BE49-F238E27FC236}">
              <a16:creationId xmlns:a16="http://schemas.microsoft.com/office/drawing/2014/main" id="{D585FBE5-3C06-5483-C1D5-A5C34848CBC9}"/>
            </a:ext>
          </a:extLst>
        </xdr:cNvPr>
        <xdr:cNvGrpSpPr/>
      </xdr:nvGrpSpPr>
      <xdr:grpSpPr>
        <a:xfrm>
          <a:off x="16751474" y="3313490"/>
          <a:ext cx="944511" cy="683080"/>
          <a:chOff x="947081" y="0"/>
          <a:chExt cx="947081" cy="650875"/>
        </a:xfrm>
      </xdr:grpSpPr>
      <xdr:sp macro="" textlink="">
        <xdr:nvSpPr>
          <xdr:cNvPr id="82" name="Trapezoid 81">
            <a:extLst>
              <a:ext uri="{FF2B5EF4-FFF2-40B4-BE49-F238E27FC236}">
                <a16:creationId xmlns:a16="http://schemas.microsoft.com/office/drawing/2014/main" id="{85D4A207-310E-6ADE-BD3E-8BCA1EFCF2F4}"/>
              </a:ext>
            </a:extLst>
          </xdr:cNvPr>
          <xdr:cNvSpPr/>
        </xdr:nvSpPr>
        <xdr:spPr>
          <a:xfrm>
            <a:off x="947081" y="0"/>
            <a:ext cx="947081" cy="650875"/>
          </a:xfrm>
          <a:prstGeom prst="trapezoid">
            <a:avLst>
              <a:gd name="adj" fmla="val 72754"/>
            </a:avLst>
          </a:prstGeom>
          <a:solidFill>
            <a:srgbClr val="B890BB"/>
          </a:solidFill>
        </xdr:spPr>
        <xdr:style>
          <a:lnRef idx="2">
            <a:schemeClr val="lt1">
              <a:hueOff val="0"/>
              <a:satOff val="0"/>
              <a:lumOff val="0"/>
              <a:alphaOff val="0"/>
            </a:schemeClr>
          </a:lnRef>
          <a:fillRef idx="1">
            <a:scrgbClr r="0" g="0" b="0"/>
          </a:fillRef>
          <a:effectRef idx="0">
            <a:schemeClr val="accent3">
              <a:hueOff val="0"/>
              <a:satOff val="0"/>
              <a:lumOff val="0"/>
              <a:alphaOff val="0"/>
            </a:schemeClr>
          </a:effectRef>
          <a:fontRef idx="minor">
            <a:schemeClr val="lt1"/>
          </a:fontRef>
        </xdr:style>
      </xdr:sp>
      <xdr:sp macro="" textlink="">
        <xdr:nvSpPr>
          <xdr:cNvPr id="86" name="Trapezoid 6">
            <a:extLst>
              <a:ext uri="{FF2B5EF4-FFF2-40B4-BE49-F238E27FC236}">
                <a16:creationId xmlns:a16="http://schemas.microsoft.com/office/drawing/2014/main" id="{D09CBA40-5336-4330-6DFE-8D1B70F68FA6}"/>
              </a:ext>
            </a:extLst>
          </xdr:cNvPr>
          <xdr:cNvSpPr txBox="1"/>
        </xdr:nvSpPr>
        <xdr:spPr>
          <a:xfrm>
            <a:off x="947081" y="0"/>
            <a:ext cx="947081" cy="650875"/>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br>
              <a:rPr lang="en-US" sz="1100" kern="1200">
                <a:solidFill>
                  <a:schemeClr val="bg1"/>
                </a:solidFill>
              </a:rPr>
            </a:br>
            <a:r>
              <a:rPr lang="en-US" sz="1100" kern="1200">
                <a:solidFill>
                  <a:schemeClr val="bg1"/>
                </a:solidFill>
              </a:rPr>
              <a:t>enter </a:t>
            </a:r>
            <a:br>
              <a:rPr lang="en-US" sz="1100" kern="1200">
                <a:solidFill>
                  <a:schemeClr val="bg1"/>
                </a:solidFill>
              </a:rPr>
            </a:br>
            <a:r>
              <a:rPr lang="en-US" sz="1100" kern="1200">
                <a:solidFill>
                  <a:schemeClr val="bg1"/>
                </a:solidFill>
              </a:rPr>
              <a:t>value</a:t>
            </a:r>
          </a:p>
        </xdr:txBody>
      </xdr:sp>
    </xdr:grpSp>
    <xdr:clientData/>
  </xdr:twoCellAnchor>
  <xdr:twoCellAnchor>
    <xdr:from>
      <xdr:col>22</xdr:col>
      <xdr:colOff>378893</xdr:colOff>
      <xdr:row>23</xdr:row>
      <xdr:rowOff>12852</xdr:rowOff>
    </xdr:from>
    <xdr:to>
      <xdr:col>25</xdr:col>
      <xdr:colOff>444256</xdr:colOff>
      <xdr:row>27</xdr:row>
      <xdr:rowOff>11491</xdr:rowOff>
    </xdr:to>
    <xdr:grpSp>
      <xdr:nvGrpSpPr>
        <xdr:cNvPr id="71" name="Group 70">
          <a:extLst>
            <a:ext uri="{FF2B5EF4-FFF2-40B4-BE49-F238E27FC236}">
              <a16:creationId xmlns:a16="http://schemas.microsoft.com/office/drawing/2014/main" id="{2C900916-BA26-C361-5A2A-AED336BB4AF6}"/>
            </a:ext>
          </a:extLst>
        </xdr:cNvPr>
        <xdr:cNvGrpSpPr/>
      </xdr:nvGrpSpPr>
      <xdr:grpSpPr>
        <a:xfrm>
          <a:off x="16272036" y="3996570"/>
          <a:ext cx="1905502" cy="651782"/>
          <a:chOff x="473540" y="650875"/>
          <a:chExt cx="1894163" cy="650875"/>
        </a:xfrm>
      </xdr:grpSpPr>
      <xdr:sp macro="" textlink="">
        <xdr:nvSpPr>
          <xdr:cNvPr id="78" name="Trapezoid 77">
            <a:extLst>
              <a:ext uri="{FF2B5EF4-FFF2-40B4-BE49-F238E27FC236}">
                <a16:creationId xmlns:a16="http://schemas.microsoft.com/office/drawing/2014/main" id="{C4C03FF0-230C-9AA9-D1C7-CB70B8FB4CF4}"/>
              </a:ext>
            </a:extLst>
          </xdr:cNvPr>
          <xdr:cNvSpPr/>
        </xdr:nvSpPr>
        <xdr:spPr>
          <a:xfrm>
            <a:off x="473540" y="650875"/>
            <a:ext cx="1894163" cy="650875"/>
          </a:xfrm>
          <a:prstGeom prst="trapezoid">
            <a:avLst>
              <a:gd name="adj" fmla="val 72754"/>
            </a:avLst>
          </a:prstGeom>
          <a:solidFill>
            <a:srgbClr val="087673"/>
          </a:solidFill>
        </xdr:spPr>
        <xdr:style>
          <a:lnRef idx="2">
            <a:schemeClr val="lt1">
              <a:hueOff val="0"/>
              <a:satOff val="0"/>
              <a:lumOff val="0"/>
              <a:alphaOff val="0"/>
            </a:schemeClr>
          </a:lnRef>
          <a:fillRef idx="1">
            <a:scrgbClr r="0" g="0" b="0"/>
          </a:fillRef>
          <a:effectRef idx="0">
            <a:schemeClr val="accent3">
              <a:hueOff val="5625132"/>
              <a:satOff val="-8440"/>
              <a:lumOff val="-1373"/>
              <a:alphaOff val="0"/>
            </a:schemeClr>
          </a:effectRef>
          <a:fontRef idx="minor">
            <a:schemeClr val="lt1"/>
          </a:fontRef>
        </xdr:style>
      </xdr:sp>
      <xdr:sp macro="" textlink="">
        <xdr:nvSpPr>
          <xdr:cNvPr id="79" name="Trapezoid 10">
            <a:extLst>
              <a:ext uri="{FF2B5EF4-FFF2-40B4-BE49-F238E27FC236}">
                <a16:creationId xmlns:a16="http://schemas.microsoft.com/office/drawing/2014/main" id="{5EE3667F-EF5E-7C8D-2C13-7CDAA9199811}"/>
              </a:ext>
            </a:extLst>
          </xdr:cNvPr>
          <xdr:cNvSpPr txBox="1"/>
        </xdr:nvSpPr>
        <xdr:spPr>
          <a:xfrm>
            <a:off x="805019" y="650875"/>
            <a:ext cx="1231206" cy="650875"/>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n-US" sz="1100" kern="1200">
                <a:solidFill>
                  <a:schemeClr val="bg1"/>
                </a:solidFill>
              </a:rPr>
              <a:t>enter value</a:t>
            </a:r>
          </a:p>
        </xdr:txBody>
      </xdr:sp>
    </xdr:grpSp>
    <xdr:clientData/>
  </xdr:twoCellAnchor>
  <xdr:twoCellAnchor>
    <xdr:from>
      <xdr:col>21</xdr:col>
      <xdr:colOff>516466</xdr:colOff>
      <xdr:row>27</xdr:row>
      <xdr:rowOff>11491</xdr:rowOff>
    </xdr:from>
    <xdr:to>
      <xdr:col>26</xdr:col>
      <xdr:colOff>311373</xdr:colOff>
      <xdr:row>30</xdr:row>
      <xdr:rowOff>129268</xdr:rowOff>
    </xdr:to>
    <xdr:grpSp>
      <xdr:nvGrpSpPr>
        <xdr:cNvPr id="73" name="Group 72">
          <a:extLst>
            <a:ext uri="{FF2B5EF4-FFF2-40B4-BE49-F238E27FC236}">
              <a16:creationId xmlns:a16="http://schemas.microsoft.com/office/drawing/2014/main" id="{0A94B57E-64C5-AB70-12E8-2106BF7BDC66}"/>
            </a:ext>
          </a:extLst>
        </xdr:cNvPr>
        <xdr:cNvGrpSpPr/>
      </xdr:nvGrpSpPr>
      <xdr:grpSpPr>
        <a:xfrm>
          <a:off x="15797287" y="4648352"/>
          <a:ext cx="2859690" cy="648455"/>
          <a:chOff x="0" y="1301750"/>
          <a:chExt cx="2841244" cy="650875"/>
        </a:xfrm>
      </xdr:grpSpPr>
      <xdr:sp macro="" textlink="">
        <xdr:nvSpPr>
          <xdr:cNvPr id="74" name="Trapezoid 73">
            <a:extLst>
              <a:ext uri="{FF2B5EF4-FFF2-40B4-BE49-F238E27FC236}">
                <a16:creationId xmlns:a16="http://schemas.microsoft.com/office/drawing/2014/main" id="{AD728AE2-E3A1-722A-5BFD-23C2371E77B0}"/>
              </a:ext>
            </a:extLst>
          </xdr:cNvPr>
          <xdr:cNvSpPr/>
        </xdr:nvSpPr>
        <xdr:spPr>
          <a:xfrm>
            <a:off x="0" y="1301750"/>
            <a:ext cx="2841244" cy="650875"/>
          </a:xfrm>
          <a:prstGeom prst="trapezoid">
            <a:avLst>
              <a:gd name="adj" fmla="val 72754"/>
            </a:avLst>
          </a:prstGeom>
          <a:solidFill>
            <a:srgbClr val="29434E"/>
          </a:solidFill>
        </xdr:spPr>
        <xdr:style>
          <a:lnRef idx="2">
            <a:schemeClr val="lt1">
              <a:hueOff val="0"/>
              <a:satOff val="0"/>
              <a:lumOff val="0"/>
              <a:alphaOff val="0"/>
            </a:schemeClr>
          </a:lnRef>
          <a:fillRef idx="1">
            <a:scrgbClr r="0" g="0" b="0"/>
          </a:fillRef>
          <a:effectRef idx="0">
            <a:schemeClr val="accent3">
              <a:hueOff val="11250264"/>
              <a:satOff val="-16880"/>
              <a:lumOff val="-2745"/>
              <a:alphaOff val="0"/>
            </a:schemeClr>
          </a:effectRef>
          <a:fontRef idx="minor">
            <a:schemeClr val="lt1"/>
          </a:fontRef>
        </xdr:style>
      </xdr:sp>
      <xdr:sp macro="" textlink="">
        <xdr:nvSpPr>
          <xdr:cNvPr id="75" name="Trapezoid 14">
            <a:extLst>
              <a:ext uri="{FF2B5EF4-FFF2-40B4-BE49-F238E27FC236}">
                <a16:creationId xmlns:a16="http://schemas.microsoft.com/office/drawing/2014/main" id="{A3A47EEE-7053-D79E-805E-5A5AAA5FE738}"/>
              </a:ext>
            </a:extLst>
          </xdr:cNvPr>
          <xdr:cNvSpPr txBox="1"/>
        </xdr:nvSpPr>
        <xdr:spPr>
          <a:xfrm>
            <a:off x="497217" y="1301750"/>
            <a:ext cx="1846809" cy="650875"/>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13970" tIns="13970" rIns="13970" bIns="13970" numCol="1" spcCol="1270" anchor="ctr" anchorCtr="0">
            <a:noAutofit/>
          </a:bodyPr>
          <a:lstStyle/>
          <a:p>
            <a:pPr marL="0" lvl="0" indent="0" algn="ctr" defTabSz="488950">
              <a:lnSpc>
                <a:spcPct val="90000"/>
              </a:lnSpc>
              <a:spcBef>
                <a:spcPct val="0"/>
              </a:spcBef>
              <a:spcAft>
                <a:spcPct val="35000"/>
              </a:spcAft>
              <a:buNone/>
            </a:pPr>
            <a:r>
              <a:rPr lang="en-US" sz="1100" kern="1200">
                <a:solidFill>
                  <a:schemeClr val="bg1"/>
                </a:solidFill>
              </a:rPr>
              <a:t>enter value</a:t>
            </a:r>
          </a:p>
        </xdr:txBody>
      </xdr:sp>
    </xdr:grpSp>
    <xdr:clientData/>
  </xdr:twoCellAnchor>
  <xdr:twoCellAnchor>
    <xdr:from>
      <xdr:col>28</xdr:col>
      <xdr:colOff>359908</xdr:colOff>
      <xdr:row>50</xdr:row>
      <xdr:rowOff>87087</xdr:rowOff>
    </xdr:from>
    <xdr:to>
      <xdr:col>35</xdr:col>
      <xdr:colOff>580572</xdr:colOff>
      <xdr:row>66</xdr:row>
      <xdr:rowOff>104322</xdr:rowOff>
    </xdr:to>
    <xdr:graphicFrame macro="">
      <xdr:nvGraphicFramePr>
        <xdr:cNvPr id="91" name="Chart 90">
          <a:extLst>
            <a:ext uri="{FF2B5EF4-FFF2-40B4-BE49-F238E27FC236}">
              <a16:creationId xmlns:a16="http://schemas.microsoft.com/office/drawing/2014/main" id="{E44E76DC-AE0A-452C-9B0F-C74D242B8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578304</xdr:colOff>
      <xdr:row>40</xdr:row>
      <xdr:rowOff>23133</xdr:rowOff>
    </xdr:from>
    <xdr:to>
      <xdr:col>28</xdr:col>
      <xdr:colOff>279856</xdr:colOff>
      <xdr:row>58</xdr:row>
      <xdr:rowOff>26308</xdr:rowOff>
    </xdr:to>
    <xdr:graphicFrame macro="">
      <xdr:nvGraphicFramePr>
        <xdr:cNvPr id="92" name="Chart 91">
          <a:extLst>
            <a:ext uri="{FF2B5EF4-FFF2-40B4-BE49-F238E27FC236}">
              <a16:creationId xmlns:a16="http://schemas.microsoft.com/office/drawing/2014/main" id="{904140E7-96E9-4706-A877-839ADC3AD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26759</xdr:colOff>
      <xdr:row>32</xdr:row>
      <xdr:rowOff>29030</xdr:rowOff>
    </xdr:from>
    <xdr:to>
      <xdr:col>28</xdr:col>
      <xdr:colOff>163287</xdr:colOff>
      <xdr:row>36</xdr:row>
      <xdr:rowOff>13607</xdr:rowOff>
    </xdr:to>
    <xdr:sp macro="" textlink="">
      <xdr:nvSpPr>
        <xdr:cNvPr id="96" name="TextBox 95">
          <a:extLst>
            <a:ext uri="{FF2B5EF4-FFF2-40B4-BE49-F238E27FC236}">
              <a16:creationId xmlns:a16="http://schemas.microsoft.com/office/drawing/2014/main" id="{9BB17630-8D6A-405C-BB4B-53B5FAC10EE7}"/>
            </a:ext>
          </a:extLst>
        </xdr:cNvPr>
        <xdr:cNvSpPr txBox="1"/>
      </xdr:nvSpPr>
      <xdr:spPr>
        <a:xfrm>
          <a:off x="15307580" y="6193066"/>
          <a:ext cx="4422778" cy="801005"/>
        </a:xfrm>
        <a:prstGeom prst="rect">
          <a:avLst/>
        </a:prstGeom>
        <a:solidFill>
          <a:srgbClr val="DBC9FF"/>
        </a:solidFill>
        <a:ln w="9525" cmpd="sng">
          <a:solidFill>
            <a:schemeClr val="accent4">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Instruction: </a:t>
          </a:r>
          <a:r>
            <a:rPr lang="en-US" sz="1400" b="0"/>
            <a:t>3</a:t>
          </a:r>
          <a:r>
            <a:rPr lang="en-US" sz="1400" b="0" baseline="0"/>
            <a:t> graphs below show age-adjusted rates for ED visits, hospitalizations, or deaths. </a:t>
          </a:r>
          <a:r>
            <a:rPr lang="en-US" sz="1400" b="0"/>
            <a:t>Choose</a:t>
          </a:r>
          <a:r>
            <a:rPr lang="en-US" sz="1400" b="0" baseline="0"/>
            <a:t> </a:t>
          </a:r>
          <a:r>
            <a:rPr lang="en-US" sz="1400" b="0" i="1" baseline="0"/>
            <a:t>1 graph </a:t>
          </a:r>
          <a:r>
            <a:rPr lang="en-US" sz="1400" b="0" baseline="0"/>
            <a:t>to use for Optional Figure 2.</a:t>
          </a:r>
          <a:endParaRPr lang="en-US" sz="1400"/>
        </a:p>
      </xdr:txBody>
    </xdr:sp>
    <xdr:clientData/>
  </xdr:twoCellAnchor>
</xdr:wsDr>
</file>

<file path=xl/persons/person.xml><?xml version="1.0" encoding="utf-8"?>
<personList xmlns="http://schemas.microsoft.com/office/spreadsheetml/2018/threadedcomments" xmlns:x="http://schemas.openxmlformats.org/spreadsheetml/2006/main">
  <person displayName="Lyle Chrzaszcz" id="{4B873AFC-965F-4DBC-863C-707EFE617218}" userId="lchrzaszcz@rossstrategic.com" providerId="PeoplePicker"/>
  <person displayName="Samer Khan" id="{0B45BD64-D8F5-4A6C-8A48-B5AB306B889B}" userId="S::skhan@rossstrategic.com::97cab2f7-39ca-461e-8f61-b3e9a3d7046a" providerId="AD"/>
  <person displayName="Lyle Chrzaszcz" id="{A4C055C4-C8EA-4067-8921-03157F4473B2}" userId="S::lchrzaszcz@rossstrategic.com::a2a8db42-dfe0-4cc3-834b-8d9aa5565fb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5DF87C-F0F3-4654-A23A-35FDC8220821}" name="Table1" displayName="Table1" ref="A15:C40" totalsRowShown="0" headerRowDxfId="6" headerRowBorderDxfId="5" tableBorderDxfId="4" totalsRowBorderDxfId="3">
  <autoFilter ref="A15:C40" xr:uid="{5EA7AADB-FB1B-4833-9530-7B8F7E498280}"/>
  <tableColumns count="3">
    <tableColumn id="1" xr3:uid="{1660563F-AD9E-48EA-A795-CA42ACB63A76}" name="Age" dataDxfId="2"/>
    <tableColumn id="2" xr3:uid="{8B08B3F3-77EB-4CED-8758-458CC0427117}" name="Population in thousands" dataDxfId="1"/>
    <tableColumn id="3" xr3:uid="{178A3576-5884-407B-8D9F-0662693B2D28}" name="Adjustment weigh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1F497D"/>
      </a:dk2>
      <a:lt2>
        <a:srgbClr val="EEECE1"/>
      </a:lt2>
      <a:accent1>
        <a:srgbClr val="087673"/>
      </a:accent1>
      <a:accent2>
        <a:srgbClr val="B890BB"/>
      </a:accent2>
      <a:accent3>
        <a:srgbClr val="29434E"/>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I1" dT="2022-08-29T21:14:56.33" personId="{0B45BD64-D8F5-4A6C-8A48-B5AB306B889B}" id="{2C02A85B-C631-4ECC-B298-45363F4DA661}">
    <text>@Lyle Chrzaszcz if your group decides to have freedom to edit age groups, then you may need to remove these population values and weights and provide instead tell useres they'll need to fill those in depending on their age groups. I'm also not sure if these are the right population values/weights for the age groups you currently have so may be worth asking your group or Karen for input on that too.</text>
    <mentions>
      <mention mentionpersonId="{4B873AFC-965F-4DBC-863C-707EFE617218}" mentionId="{0A8BB46B-3392-4B35-A083-866EA5CCB2AE}" startIndex="0" length="15"/>
    </mentions>
  </threadedComment>
  <threadedComment ref="AI1" dT="2022-08-29T21:25:08.65" personId="{A4C055C4-C8EA-4067-8921-03157F4473B2}" id="{7C3C3716-946F-44E8-8369-1237E3B832C7}" parentId="{2C02A85B-C631-4ECC-B298-45363F4DA661}">
    <text>@Great point! I'll bring this up to the group as well.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cdc.gov/nchs/data/statnt/statnt20.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sheetPr codeName="Sheet1"/>
  <dimension ref="A4:AA50"/>
  <sheetViews>
    <sheetView tabSelected="1" zoomScale="70" zoomScaleNormal="70" workbookViewId="0">
      <selection activeCell="D5" sqref="D5"/>
    </sheetView>
  </sheetViews>
  <sheetFormatPr defaultColWidth="8.54296875" defaultRowHeight="14.5" x14ac:dyDescent="0.35"/>
  <cols>
    <col min="1" max="1" width="34.81640625" style="4" customWidth="1"/>
    <col min="2" max="2" width="39.1796875" style="3" customWidth="1"/>
    <col min="3" max="3" width="50.1796875" style="2" customWidth="1"/>
    <col min="4" max="16384" width="8.54296875" style="1"/>
  </cols>
  <sheetData>
    <row r="4" spans="1:27" ht="139.5" customHeight="1" x14ac:dyDescent="0.35"/>
    <row r="5" spans="1:27" ht="102" customHeight="1" thickBot="1" x14ac:dyDescent="0.65">
      <c r="A5" s="6" t="s">
        <v>0</v>
      </c>
      <c r="B5" s="7"/>
      <c r="C5" s="13"/>
      <c r="F5" s="8" t="s">
        <v>1</v>
      </c>
      <c r="G5" s="9"/>
      <c r="H5" s="9"/>
      <c r="I5" s="9"/>
      <c r="J5" s="9"/>
      <c r="K5" s="9"/>
      <c r="L5" s="9"/>
      <c r="M5" s="9"/>
      <c r="N5" s="9"/>
      <c r="O5" s="9"/>
      <c r="P5" s="9"/>
      <c r="Q5" s="9"/>
      <c r="T5" s="213" t="s">
        <v>2</v>
      </c>
      <c r="U5" s="10"/>
      <c r="V5" s="10"/>
      <c r="W5" s="10"/>
      <c r="X5" s="10"/>
      <c r="Y5" s="10"/>
      <c r="Z5" s="10"/>
      <c r="AA5" s="10"/>
    </row>
    <row r="6" spans="1:27" x14ac:dyDescent="0.35">
      <c r="A6" s="11" t="s">
        <v>3</v>
      </c>
      <c r="B6" s="14" t="s">
        <v>4</v>
      </c>
      <c r="C6" s="15" t="s">
        <v>5</v>
      </c>
    </row>
    <row r="7" spans="1:27" ht="63.65" customHeight="1" x14ac:dyDescent="0.35">
      <c r="A7" s="261" t="s">
        <v>154</v>
      </c>
      <c r="B7" s="262"/>
      <c r="C7" s="263"/>
      <c r="F7" s="12"/>
    </row>
    <row r="8" spans="1:27" ht="46" customHeight="1" x14ac:dyDescent="0.35">
      <c r="A8" s="164" t="s">
        <v>6</v>
      </c>
      <c r="B8" s="165" t="s">
        <v>7</v>
      </c>
      <c r="C8" s="162"/>
    </row>
    <row r="9" spans="1:27" ht="29" x14ac:dyDescent="0.35">
      <c r="A9" s="211" t="s">
        <v>8</v>
      </c>
      <c r="B9" s="212" t="s">
        <v>9</v>
      </c>
      <c r="C9" s="161"/>
    </row>
    <row r="10" spans="1:27" ht="87" x14ac:dyDescent="0.35">
      <c r="A10" s="166" t="s">
        <v>10</v>
      </c>
      <c r="B10" s="177" t="s">
        <v>11</v>
      </c>
      <c r="C10" s="161"/>
    </row>
    <row r="11" spans="1:27" ht="14.5" customHeight="1" x14ac:dyDescent="0.35">
      <c r="A11" s="211" t="s">
        <v>12</v>
      </c>
      <c r="B11" s="212" t="s">
        <v>13</v>
      </c>
      <c r="C11" s="161"/>
    </row>
    <row r="12" spans="1:27" ht="38.5" customHeight="1" x14ac:dyDescent="0.35">
      <c r="A12" s="166" t="s">
        <v>14</v>
      </c>
      <c r="B12" s="176" t="s">
        <v>15</v>
      </c>
      <c r="C12" s="161"/>
    </row>
    <row r="13" spans="1:27" ht="29" x14ac:dyDescent="0.35">
      <c r="A13" s="211" t="s">
        <v>16</v>
      </c>
      <c r="B13" s="212" t="s">
        <v>17</v>
      </c>
      <c r="C13" s="161"/>
    </row>
    <row r="14" spans="1:27" ht="43.5" x14ac:dyDescent="0.35">
      <c r="A14" s="166" t="s">
        <v>18</v>
      </c>
      <c r="B14" s="176" t="s">
        <v>19</v>
      </c>
      <c r="C14" s="161"/>
    </row>
    <row r="15" spans="1:27" ht="14.5" customHeight="1" x14ac:dyDescent="0.35">
      <c r="A15" s="211" t="s">
        <v>20</v>
      </c>
      <c r="B15" s="212" t="s">
        <v>21</v>
      </c>
      <c r="C15" s="161"/>
    </row>
    <row r="16" spans="1:27" ht="48.65" customHeight="1" x14ac:dyDescent="0.35">
      <c r="A16" s="167" t="s">
        <v>22</v>
      </c>
      <c r="B16" s="176" t="s">
        <v>23</v>
      </c>
      <c r="C16" s="161"/>
    </row>
    <row r="17" spans="1:3" ht="29" x14ac:dyDescent="0.35">
      <c r="A17" s="211" t="s">
        <v>24</v>
      </c>
      <c r="B17" s="212" t="s">
        <v>25</v>
      </c>
      <c r="C17" s="161"/>
    </row>
    <row r="18" spans="1:3" x14ac:dyDescent="0.35">
      <c r="A18" s="167" t="s">
        <v>26</v>
      </c>
      <c r="B18" s="176" t="s">
        <v>27</v>
      </c>
      <c r="C18" s="161"/>
    </row>
    <row r="19" spans="1:3" x14ac:dyDescent="0.35">
      <c r="A19" s="211" t="s">
        <v>28</v>
      </c>
      <c r="B19" s="212" t="s">
        <v>29</v>
      </c>
      <c r="C19" s="161"/>
    </row>
    <row r="20" spans="1:3" x14ac:dyDescent="0.35">
      <c r="A20" s="167" t="s">
        <v>30</v>
      </c>
      <c r="B20" s="176" t="s">
        <v>31</v>
      </c>
      <c r="C20" s="161"/>
    </row>
    <row r="21" spans="1:3" ht="29" x14ac:dyDescent="0.35">
      <c r="A21" s="211" t="s">
        <v>32</v>
      </c>
      <c r="B21" s="212" t="s">
        <v>33</v>
      </c>
      <c r="C21" s="161"/>
    </row>
    <row r="22" spans="1:3" ht="57" customHeight="1" x14ac:dyDescent="0.25">
      <c r="A22" s="264" t="s">
        <v>155</v>
      </c>
      <c r="B22" s="264"/>
      <c r="C22" s="265"/>
    </row>
    <row r="23" spans="1:3" ht="15.65" customHeight="1" x14ac:dyDescent="0.25">
      <c r="A23" s="266"/>
      <c r="B23" s="266"/>
      <c r="C23" s="267"/>
    </row>
    <row r="24" spans="1:3" x14ac:dyDescent="0.35">
      <c r="A24" s="166" t="s">
        <v>6</v>
      </c>
      <c r="B24" s="168" t="s">
        <v>7</v>
      </c>
      <c r="C24" s="161"/>
    </row>
    <row r="25" spans="1:3" ht="29" x14ac:dyDescent="0.35">
      <c r="A25" s="211" t="s">
        <v>8</v>
      </c>
      <c r="B25" s="212" t="s">
        <v>9</v>
      </c>
      <c r="C25" s="161"/>
    </row>
    <row r="26" spans="1:3" ht="87" x14ac:dyDescent="0.35">
      <c r="A26" s="166" t="s">
        <v>10</v>
      </c>
      <c r="B26" s="177" t="s">
        <v>11</v>
      </c>
      <c r="C26" s="161"/>
    </row>
    <row r="27" spans="1:3" ht="29" x14ac:dyDescent="0.35">
      <c r="A27" s="211" t="s">
        <v>12</v>
      </c>
      <c r="B27" s="212" t="s">
        <v>13</v>
      </c>
      <c r="C27" s="161"/>
    </row>
    <row r="28" spans="1:3" ht="29" x14ac:dyDescent="0.35">
      <c r="A28" s="166" t="s">
        <v>14</v>
      </c>
      <c r="B28" s="176" t="s">
        <v>15</v>
      </c>
      <c r="C28" s="161"/>
    </row>
    <row r="29" spans="1:3" ht="29" x14ac:dyDescent="0.35">
      <c r="A29" s="211" t="s">
        <v>16</v>
      </c>
      <c r="B29" s="212" t="s">
        <v>17</v>
      </c>
      <c r="C29" s="161"/>
    </row>
    <row r="30" spans="1:3" ht="43.5" x14ac:dyDescent="0.35">
      <c r="A30" s="166" t="s">
        <v>18</v>
      </c>
      <c r="B30" s="176" t="s">
        <v>19</v>
      </c>
      <c r="C30" s="161"/>
    </row>
    <row r="31" spans="1:3" ht="29" x14ac:dyDescent="0.35">
      <c r="A31" s="211" t="s">
        <v>20</v>
      </c>
      <c r="B31" s="212" t="s">
        <v>21</v>
      </c>
      <c r="C31" s="161"/>
    </row>
    <row r="32" spans="1:3" ht="35.5" customHeight="1" x14ac:dyDescent="0.25">
      <c r="A32" s="264" t="s">
        <v>156</v>
      </c>
      <c r="B32" s="264"/>
      <c r="C32" s="265"/>
    </row>
    <row r="33" spans="1:3" x14ac:dyDescent="0.35">
      <c r="A33" s="254" t="s">
        <v>34</v>
      </c>
      <c r="B33" s="176" t="s">
        <v>35</v>
      </c>
      <c r="C33" s="161"/>
    </row>
    <row r="34" spans="1:3" x14ac:dyDescent="0.35">
      <c r="A34" s="255"/>
      <c r="B34" s="176" t="s">
        <v>36</v>
      </c>
      <c r="C34" s="161"/>
    </row>
    <row r="35" spans="1:3" x14ac:dyDescent="0.35">
      <c r="A35" s="255"/>
      <c r="B35" s="176" t="s">
        <v>37</v>
      </c>
      <c r="C35" s="161"/>
    </row>
    <row r="36" spans="1:3" x14ac:dyDescent="0.35">
      <c r="A36" s="256"/>
      <c r="B36" s="176" t="s">
        <v>38</v>
      </c>
      <c r="C36" s="161"/>
    </row>
    <row r="38" spans="1:3" ht="71.150000000000006" customHeight="1" thickBot="1" x14ac:dyDescent="0.65">
      <c r="A38" s="6" t="s">
        <v>39</v>
      </c>
      <c r="B38" s="7"/>
      <c r="C38" s="13"/>
    </row>
    <row r="39" spans="1:3" ht="33.65" customHeight="1" x14ac:dyDescent="0.25">
      <c r="A39" s="257" t="s">
        <v>40</v>
      </c>
      <c r="B39" s="257"/>
      <c r="C39" s="258"/>
    </row>
    <row r="40" spans="1:3" ht="33.65" customHeight="1" x14ac:dyDescent="0.25">
      <c r="A40" s="259"/>
      <c r="B40" s="259"/>
      <c r="C40" s="260"/>
    </row>
    <row r="41" spans="1:3" ht="33" customHeight="1" x14ac:dyDescent="0.35">
      <c r="A41" s="158" t="s">
        <v>41</v>
      </c>
      <c r="B41" s="5" t="s">
        <v>42</v>
      </c>
      <c r="C41" s="5"/>
    </row>
    <row r="42" spans="1:3" ht="33" customHeight="1" x14ac:dyDescent="0.35">
      <c r="A42" s="214" t="s">
        <v>43</v>
      </c>
      <c r="B42" s="178" t="s">
        <v>44</v>
      </c>
      <c r="C42" s="161"/>
    </row>
    <row r="43" spans="1:3" ht="33.65" customHeight="1" x14ac:dyDescent="0.25">
      <c r="A43" s="248" t="s">
        <v>45</v>
      </c>
      <c r="B43" s="249"/>
      <c r="C43" s="250"/>
    </row>
    <row r="44" spans="1:3" ht="33.65" customHeight="1" x14ac:dyDescent="0.25">
      <c r="A44" s="251"/>
      <c r="B44" s="252"/>
      <c r="C44" s="253"/>
    </row>
    <row r="45" spans="1:3" ht="33" customHeight="1" x14ac:dyDescent="0.35">
      <c r="A45" s="158" t="s">
        <v>41</v>
      </c>
      <c r="B45" s="5" t="s">
        <v>42</v>
      </c>
      <c r="C45" s="5"/>
    </row>
    <row r="46" spans="1:3" ht="33" customHeight="1" x14ac:dyDescent="0.35">
      <c r="A46" s="214" t="s">
        <v>43</v>
      </c>
      <c r="B46" s="178" t="s">
        <v>44</v>
      </c>
      <c r="C46" s="161"/>
    </row>
    <row r="47" spans="1:3" ht="33.65" customHeight="1" x14ac:dyDescent="0.25">
      <c r="A47" s="249" t="s">
        <v>46</v>
      </c>
      <c r="B47" s="249"/>
      <c r="C47" s="250"/>
    </row>
    <row r="48" spans="1:3" ht="33.65" customHeight="1" x14ac:dyDescent="0.25">
      <c r="A48" s="252"/>
      <c r="B48" s="252"/>
      <c r="C48" s="253"/>
    </row>
    <row r="49" spans="1:3" ht="33" customHeight="1" x14ac:dyDescent="0.35">
      <c r="A49" s="158" t="s">
        <v>47</v>
      </c>
      <c r="B49" s="5" t="s">
        <v>48</v>
      </c>
      <c r="C49" s="5"/>
    </row>
    <row r="50" spans="1:3" ht="33" customHeight="1" x14ac:dyDescent="0.35">
      <c r="A50" s="161" t="s">
        <v>49</v>
      </c>
      <c r="B50" s="178" t="s">
        <v>50</v>
      </c>
      <c r="C50" s="161"/>
    </row>
  </sheetData>
  <mergeCells count="7">
    <mergeCell ref="A43:C44"/>
    <mergeCell ref="A47:C48"/>
    <mergeCell ref="A33:A36"/>
    <mergeCell ref="A39:C40"/>
    <mergeCell ref="A7:C7"/>
    <mergeCell ref="A22:C23"/>
    <mergeCell ref="A32:C3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5EC2-A5FC-48B1-9CC4-E5E9C639DB75}">
  <sheetPr codeName="Sheet8"/>
  <dimension ref="A5:D12"/>
  <sheetViews>
    <sheetView workbookViewId="0">
      <selection activeCell="A8" sqref="A8"/>
    </sheetView>
  </sheetViews>
  <sheetFormatPr defaultRowHeight="12.5" x14ac:dyDescent="0.25"/>
  <cols>
    <col min="1" max="4" width="22.54296875" customWidth="1"/>
  </cols>
  <sheetData>
    <row r="5" spans="1:4" ht="15.5" x14ac:dyDescent="0.35">
      <c r="A5" s="16"/>
      <c r="B5" s="16"/>
      <c r="C5" s="16"/>
      <c r="D5" s="16"/>
    </row>
    <row r="6" spans="1:4" ht="15.5" x14ac:dyDescent="0.35">
      <c r="A6" s="191"/>
      <c r="B6" s="278" t="s">
        <v>102</v>
      </c>
      <c r="C6" s="278"/>
      <c r="D6" s="278"/>
    </row>
    <row r="7" spans="1:4" ht="15.5" x14ac:dyDescent="0.35">
      <c r="A7" s="217" t="s">
        <v>100</v>
      </c>
      <c r="B7" s="217" t="s">
        <v>101</v>
      </c>
      <c r="C7" s="217" t="s">
        <v>92</v>
      </c>
      <c r="D7" s="217" t="s">
        <v>94</v>
      </c>
    </row>
    <row r="8" spans="1:4" ht="15.5" x14ac:dyDescent="0.35">
      <c r="A8" s="20">
        <f>' B_Populations'!D3</f>
        <v>0</v>
      </c>
      <c r="B8" s="21">
        <f>'C_Year 1'!AM9</f>
        <v>0</v>
      </c>
      <c r="C8" s="21">
        <f>'C_Year 1'!AM18</f>
        <v>0</v>
      </c>
      <c r="D8" s="21">
        <f>'C_Year 1'!AM27</f>
        <v>0</v>
      </c>
    </row>
    <row r="9" spans="1:4" ht="15.5" x14ac:dyDescent="0.35">
      <c r="A9" s="20">
        <f>' B_Populations'!D17</f>
        <v>0</v>
      </c>
      <c r="B9" s="21">
        <f>'D_Year 2'!AM9</f>
        <v>0</v>
      </c>
      <c r="C9" s="21">
        <f>'D_Year 2'!AM18</f>
        <v>0</v>
      </c>
      <c r="D9" s="21">
        <f>'D_Year 2'!AM27</f>
        <v>0</v>
      </c>
    </row>
    <row r="10" spans="1:4" ht="15.5" x14ac:dyDescent="0.35">
      <c r="A10" s="20">
        <f>' B_Populations'!D30</f>
        <v>0</v>
      </c>
      <c r="B10" s="21">
        <f>'E_Year 3'!AM9</f>
        <v>0</v>
      </c>
      <c r="C10" s="21">
        <f>'E_Year 3'!AM18</f>
        <v>0</v>
      </c>
      <c r="D10" s="21">
        <f>'E_Year 3'!AM27</f>
        <v>0</v>
      </c>
    </row>
    <row r="11" spans="1:4" ht="15.5" x14ac:dyDescent="0.35">
      <c r="A11" s="20">
        <f>' B_Populations'!D43</f>
        <v>0</v>
      </c>
      <c r="B11" s="21">
        <f>'F_Year 4'!AM9</f>
        <v>0</v>
      </c>
      <c r="C11" s="21">
        <f>'F_Year 4'!AM18</f>
        <v>0</v>
      </c>
      <c r="D11" s="21">
        <f>'F_Year 4'!AM27</f>
        <v>0</v>
      </c>
    </row>
    <row r="12" spans="1:4" ht="15.5" x14ac:dyDescent="0.35">
      <c r="A12" s="20">
        <f>' B_Populations'!D56</f>
        <v>0</v>
      </c>
      <c r="B12" s="21">
        <f>'G_Year 5'!AM9</f>
        <v>0</v>
      </c>
      <c r="C12" s="21">
        <f>'G_Year 5'!AM18</f>
        <v>0</v>
      </c>
      <c r="D12" s="21">
        <f>'G_Year 5'!AM27</f>
        <v>0</v>
      </c>
    </row>
  </sheetData>
  <mergeCells count="1">
    <mergeCell ref="B6:D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545D-1951-46F3-92D7-CC9561195B86}">
  <sheetPr codeName="Sheet10"/>
  <dimension ref="A8:G24"/>
  <sheetViews>
    <sheetView workbookViewId="0">
      <selection activeCell="J20" sqref="J20"/>
    </sheetView>
  </sheetViews>
  <sheetFormatPr defaultRowHeight="12.5" x14ac:dyDescent="0.25"/>
  <cols>
    <col min="1" max="1" width="26.26953125" customWidth="1"/>
    <col min="2" max="7" width="25" customWidth="1"/>
  </cols>
  <sheetData>
    <row r="8" spans="1:7" ht="15.5" x14ac:dyDescent="0.35">
      <c r="A8" s="174" t="s">
        <v>103</v>
      </c>
      <c r="B8" s="280" t="s">
        <v>104</v>
      </c>
      <c r="C8" s="281"/>
      <c r="D8" s="282" t="s">
        <v>105</v>
      </c>
      <c r="E8" s="281"/>
      <c r="F8" s="280" t="s">
        <v>106</v>
      </c>
      <c r="G8" s="279"/>
    </row>
    <row r="9" spans="1:7" ht="15.5" x14ac:dyDescent="0.35">
      <c r="A9" s="170" t="s">
        <v>107</v>
      </c>
      <c r="B9" s="169" t="s">
        <v>157</v>
      </c>
      <c r="C9" s="170" t="s">
        <v>162</v>
      </c>
      <c r="D9" s="172" t="s">
        <v>157</v>
      </c>
      <c r="E9" s="170" t="s">
        <v>162</v>
      </c>
      <c r="F9" s="169" t="s">
        <v>157</v>
      </c>
      <c r="G9" s="192" t="s">
        <v>162</v>
      </c>
    </row>
    <row r="10" spans="1:7" ht="15.5" x14ac:dyDescent="0.35">
      <c r="A10" s="175" t="str">
        <f>' B_Populations'!A9</f>
        <v>0-14</v>
      </c>
      <c r="B10" s="193">
        <f>'G_Year 5'!AN4</f>
        <v>0</v>
      </c>
      <c r="C10" s="171">
        <f>'G_Year 5'!AO4</f>
        <v>0</v>
      </c>
      <c r="D10" s="173">
        <f>'G_Year 5'!AN13</f>
        <v>0</v>
      </c>
      <c r="E10" s="171">
        <f>'G_Year 5'!AO13</f>
        <v>0</v>
      </c>
      <c r="F10" s="193">
        <f>'G_Year 5'!AN22</f>
        <v>0</v>
      </c>
      <c r="G10" s="194">
        <f>'G_Year 5'!AO22</f>
        <v>0</v>
      </c>
    </row>
    <row r="11" spans="1:7" ht="15.5" x14ac:dyDescent="0.35">
      <c r="A11" s="175" t="str">
        <f>' B_Populations'!A10</f>
        <v>15-24</v>
      </c>
      <c r="B11" s="193">
        <f>'G_Year 5'!AN5</f>
        <v>0</v>
      </c>
      <c r="C11" s="171">
        <f>'G_Year 5'!AO5</f>
        <v>0</v>
      </c>
      <c r="D11" s="173">
        <f>'G_Year 5'!AN14</f>
        <v>0</v>
      </c>
      <c r="E11" s="171">
        <f>'G_Year 5'!AO14</f>
        <v>0</v>
      </c>
      <c r="F11" s="193">
        <f>'G_Year 5'!AN23</f>
        <v>0</v>
      </c>
      <c r="G11" s="194">
        <f>'G_Year 5'!AO23</f>
        <v>0</v>
      </c>
    </row>
    <row r="12" spans="1:7" ht="15.5" x14ac:dyDescent="0.35">
      <c r="A12" s="175" t="str">
        <f>' B_Populations'!A11</f>
        <v>25-44</v>
      </c>
      <c r="B12" s="193">
        <f>'G_Year 5'!AN6</f>
        <v>0</v>
      </c>
      <c r="C12" s="171">
        <f>'G_Year 5'!AO6</f>
        <v>0</v>
      </c>
      <c r="D12" s="173">
        <f>'G_Year 5'!AN15</f>
        <v>0</v>
      </c>
      <c r="E12" s="171">
        <f>'G_Year 5'!AO15</f>
        <v>0</v>
      </c>
      <c r="F12" s="193">
        <f>'G_Year 5'!AN24</f>
        <v>0</v>
      </c>
      <c r="G12" s="194">
        <f>'G_Year 5'!AO24</f>
        <v>0</v>
      </c>
    </row>
    <row r="13" spans="1:7" ht="47.15" customHeight="1" x14ac:dyDescent="0.35">
      <c r="A13" s="175" t="str">
        <f>' B_Populations'!A12</f>
        <v>45-64</v>
      </c>
      <c r="B13" s="193">
        <f>'G_Year 5'!AN7</f>
        <v>0</v>
      </c>
      <c r="C13" s="171">
        <f>'G_Year 5'!AO7</f>
        <v>0</v>
      </c>
      <c r="D13" s="173">
        <f>'G_Year 5'!AN16</f>
        <v>0</v>
      </c>
      <c r="E13" s="171">
        <f>'G_Year 5'!AO16</f>
        <v>0</v>
      </c>
      <c r="F13" s="193">
        <f>'G_Year 5'!AN25</f>
        <v>0</v>
      </c>
      <c r="G13" s="194">
        <f>'G_Year 5'!AO25</f>
        <v>0</v>
      </c>
    </row>
    <row r="14" spans="1:7" ht="15.5" x14ac:dyDescent="0.35">
      <c r="A14" s="175" t="str">
        <f>' B_Populations'!A13</f>
        <v>65+</v>
      </c>
      <c r="B14" s="193">
        <f>'G_Year 5'!AN8</f>
        <v>0</v>
      </c>
      <c r="C14" s="171">
        <f>'G_Year 5'!AO8</f>
        <v>0</v>
      </c>
      <c r="D14" s="173">
        <f>'G_Year 5'!AN17</f>
        <v>0</v>
      </c>
      <c r="E14" s="171">
        <f>'G_Year 5'!AO17</f>
        <v>0</v>
      </c>
      <c r="F14" s="193">
        <f>'G_Year 5'!AN26</f>
        <v>0</v>
      </c>
      <c r="G14" s="194">
        <f>'G_Year 5'!AO26</f>
        <v>0</v>
      </c>
    </row>
    <row r="17" spans="1:3" ht="32.15" customHeight="1" x14ac:dyDescent="0.35">
      <c r="A17" s="195" t="s">
        <v>103</v>
      </c>
      <c r="B17" s="279" t="s">
        <v>108</v>
      </c>
      <c r="C17" s="279"/>
    </row>
    <row r="18" spans="1:3" ht="15.5" x14ac:dyDescent="0.35">
      <c r="A18" s="196" t="s">
        <v>107</v>
      </c>
      <c r="B18" s="195" t="s">
        <v>157</v>
      </c>
      <c r="C18" s="195" t="s">
        <v>162</v>
      </c>
    </row>
    <row r="19" spans="1:3" ht="15.5" x14ac:dyDescent="0.35">
      <c r="A19" s="197" t="s">
        <v>69</v>
      </c>
      <c r="B19" s="198"/>
      <c r="C19" s="198"/>
    </row>
    <row r="20" spans="1:3" ht="15.5" x14ac:dyDescent="0.35">
      <c r="A20" s="199" t="s">
        <v>70</v>
      </c>
      <c r="B20" s="198"/>
      <c r="C20" s="198"/>
    </row>
    <row r="21" spans="1:3" ht="15.5" x14ac:dyDescent="0.35">
      <c r="A21" s="199" t="s">
        <v>71</v>
      </c>
      <c r="B21" s="198"/>
      <c r="C21" s="198"/>
    </row>
    <row r="22" spans="1:3" ht="15.5" x14ac:dyDescent="0.35">
      <c r="A22" s="199" t="s">
        <v>72</v>
      </c>
      <c r="B22" s="198"/>
      <c r="C22" s="198"/>
    </row>
    <row r="23" spans="1:3" ht="15.5" x14ac:dyDescent="0.35">
      <c r="A23" s="197" t="s">
        <v>73</v>
      </c>
      <c r="B23" s="198"/>
      <c r="C23" s="198"/>
    </row>
    <row r="24" spans="1:3" ht="34.5" customHeight="1" x14ac:dyDescent="0.25"/>
  </sheetData>
  <mergeCells count="4">
    <mergeCell ref="B17:C17"/>
    <mergeCell ref="B8:C8"/>
    <mergeCell ref="D8:E8"/>
    <mergeCell ref="F8:G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0F091-254C-438C-A33D-F5D3A857A903}">
  <sheetPr codeName="Sheet11"/>
  <dimension ref="A15:F34"/>
  <sheetViews>
    <sheetView workbookViewId="0">
      <selection activeCell="H10" sqref="H10"/>
    </sheetView>
  </sheetViews>
  <sheetFormatPr defaultRowHeight="12.5" x14ac:dyDescent="0.25"/>
  <cols>
    <col min="1" max="1" width="22" customWidth="1"/>
    <col min="2" max="2" width="27.81640625" customWidth="1"/>
    <col min="3" max="3" width="28.453125" customWidth="1"/>
    <col min="4" max="4" width="21.453125" customWidth="1"/>
  </cols>
  <sheetData>
    <row r="15" spans="1:6" ht="15.65" customHeight="1" x14ac:dyDescent="0.35">
      <c r="A15" s="16"/>
      <c r="B15" s="279" t="s">
        <v>108</v>
      </c>
      <c r="C15" s="279"/>
      <c r="D15" s="279"/>
      <c r="E15" s="16"/>
      <c r="F15" s="16"/>
    </row>
    <row r="16" spans="1:6" ht="25" customHeight="1" x14ac:dyDescent="0.35">
      <c r="A16" s="192" t="s">
        <v>109</v>
      </c>
      <c r="B16" s="192" t="s">
        <v>101</v>
      </c>
      <c r="C16" s="192" t="s">
        <v>92</v>
      </c>
      <c r="D16" s="192" t="s">
        <v>94</v>
      </c>
      <c r="E16" s="16"/>
      <c r="F16" s="16"/>
    </row>
    <row r="17" spans="1:6" ht="15.5" x14ac:dyDescent="0.35">
      <c r="A17" s="197" t="s">
        <v>110</v>
      </c>
      <c r="B17" s="200">
        <f>'G_Year 5'!AP9</f>
        <v>0</v>
      </c>
      <c r="C17" s="200">
        <f>'G_Year 5'!AP18</f>
        <v>0</v>
      </c>
      <c r="D17" s="200">
        <f>'G_Year 5'!A27</f>
        <v>0</v>
      </c>
      <c r="E17" s="16"/>
      <c r="F17" s="16"/>
    </row>
    <row r="18" spans="1:6" ht="15.5" x14ac:dyDescent="0.35">
      <c r="A18" s="199" t="s">
        <v>111</v>
      </c>
      <c r="B18" s="200">
        <f>'G_Year 5'!AQ9</f>
        <v>0</v>
      </c>
      <c r="C18" s="200">
        <f>'G_Year 5'!AQ18</f>
        <v>0</v>
      </c>
      <c r="D18" s="200">
        <f>'G_Year 5'!AQ27</f>
        <v>0</v>
      </c>
      <c r="E18" s="16"/>
      <c r="F18" s="16"/>
    </row>
    <row r="19" spans="1:6" ht="15.5" x14ac:dyDescent="0.35">
      <c r="A19" s="199" t="s">
        <v>112</v>
      </c>
      <c r="B19" s="200">
        <f>'G_Year 5'!AR9</f>
        <v>0</v>
      </c>
      <c r="C19" s="200">
        <f>'G_Year 5'!AR18</f>
        <v>0</v>
      </c>
      <c r="D19" s="200">
        <f>'G_Year 5'!AR27</f>
        <v>0</v>
      </c>
      <c r="E19" s="16"/>
      <c r="F19" s="16"/>
    </row>
    <row r="20" spans="1:6" ht="15.5" x14ac:dyDescent="0.35">
      <c r="A20" s="199" t="s">
        <v>113</v>
      </c>
      <c r="B20" s="200">
        <f>'G_Year 5'!AS9</f>
        <v>0</v>
      </c>
      <c r="C20" s="200">
        <f>'G_Year 5'!AS18</f>
        <v>0</v>
      </c>
      <c r="D20" s="200">
        <f>'G_Year 5'!AS27</f>
        <v>0</v>
      </c>
      <c r="E20" s="16"/>
      <c r="F20" s="16"/>
    </row>
    <row r="21" spans="1:6" ht="15.5" x14ac:dyDescent="0.35">
      <c r="A21" s="197" t="s">
        <v>114</v>
      </c>
      <c r="B21" s="200">
        <f>'G_Year 5'!AT9</f>
        <v>0</v>
      </c>
      <c r="C21" s="200">
        <f>'G_Year 5'!AT18</f>
        <v>0</v>
      </c>
      <c r="D21" s="200">
        <f>'G_Year 5'!AT27</f>
        <v>0</v>
      </c>
      <c r="E21" s="16"/>
      <c r="F21" s="16"/>
    </row>
    <row r="22" spans="1:6" ht="15.5" x14ac:dyDescent="0.35">
      <c r="A22" s="16"/>
      <c r="B22" s="16"/>
      <c r="C22" s="16"/>
      <c r="D22" s="16"/>
      <c r="E22" s="16"/>
      <c r="F22" s="16"/>
    </row>
    <row r="23" spans="1:6" ht="15.5" x14ac:dyDescent="0.35">
      <c r="A23" s="157"/>
      <c r="B23" s="157"/>
      <c r="C23" s="157"/>
      <c r="D23" s="16"/>
      <c r="E23" s="16"/>
      <c r="F23" s="16"/>
    </row>
    <row r="24" spans="1:6" ht="15.5" x14ac:dyDescent="0.35">
      <c r="A24" s="16"/>
      <c r="B24" s="16"/>
      <c r="C24" s="16"/>
      <c r="D24" s="16"/>
      <c r="E24" s="16"/>
      <c r="F24" s="16"/>
    </row>
    <row r="25" spans="1:6" ht="15.5" x14ac:dyDescent="0.35">
      <c r="A25" s="16"/>
      <c r="B25" s="16"/>
      <c r="C25" s="16"/>
      <c r="D25" s="16"/>
      <c r="E25" s="16"/>
      <c r="F25" s="16"/>
    </row>
    <row r="26" spans="1:6" ht="31" x14ac:dyDescent="0.35">
      <c r="A26" s="196" t="s">
        <v>115</v>
      </c>
      <c r="B26" s="196" t="s">
        <v>116</v>
      </c>
      <c r="C26" s="17"/>
      <c r="D26" s="16"/>
      <c r="E26" s="16"/>
      <c r="F26" s="16"/>
    </row>
    <row r="27" spans="1:6" ht="15.5" x14ac:dyDescent="0.35">
      <c r="A27" s="201" t="str">
        <f>A17</f>
        <v>Group 1</v>
      </c>
      <c r="B27" s="202"/>
      <c r="C27" s="16"/>
      <c r="D27" s="16"/>
      <c r="E27" s="16"/>
      <c r="F27" s="16"/>
    </row>
    <row r="28" spans="1:6" ht="15.5" x14ac:dyDescent="0.35">
      <c r="A28" s="201" t="str">
        <f t="shared" ref="A28:A30" si="0">A18</f>
        <v>Group 2</v>
      </c>
      <c r="B28" s="202"/>
      <c r="C28" s="16"/>
      <c r="D28" s="16"/>
      <c r="E28" s="16"/>
      <c r="F28" s="16"/>
    </row>
    <row r="29" spans="1:6" ht="15.5" x14ac:dyDescent="0.35">
      <c r="A29" s="201" t="str">
        <f t="shared" si="0"/>
        <v>Group 3</v>
      </c>
      <c r="B29" s="202"/>
      <c r="C29" s="16"/>
      <c r="D29" s="16"/>
      <c r="E29" s="16"/>
      <c r="F29" s="16"/>
    </row>
    <row r="30" spans="1:6" ht="15.5" x14ac:dyDescent="0.35">
      <c r="A30" s="201" t="str">
        <f t="shared" si="0"/>
        <v>Group 4</v>
      </c>
      <c r="B30" s="202"/>
      <c r="C30" s="16"/>
      <c r="D30" s="16"/>
      <c r="E30" s="16"/>
      <c r="F30" s="16"/>
    </row>
    <row r="31" spans="1:6" ht="15.5" x14ac:dyDescent="0.35">
      <c r="A31" s="201" t="str">
        <f>A21</f>
        <v>Group 5</v>
      </c>
      <c r="B31" s="202"/>
      <c r="C31" s="16"/>
      <c r="D31" s="16"/>
      <c r="E31" s="16"/>
      <c r="F31" s="16"/>
    </row>
    <row r="32" spans="1:6" ht="15.5" x14ac:dyDescent="0.35">
      <c r="A32" s="16"/>
      <c r="B32" s="16"/>
      <c r="C32" s="16"/>
      <c r="D32" s="16"/>
      <c r="E32" s="16"/>
      <c r="F32" s="16"/>
    </row>
    <row r="33" spans="1:6" ht="15.5" x14ac:dyDescent="0.35">
      <c r="A33" s="16"/>
      <c r="B33" s="16"/>
      <c r="C33" s="16"/>
      <c r="D33" s="16"/>
      <c r="E33" s="16"/>
      <c r="F33" s="16"/>
    </row>
    <row r="34" spans="1:6" ht="15.5" x14ac:dyDescent="0.35">
      <c r="A34" s="16"/>
      <c r="B34" s="16"/>
      <c r="C34" s="16"/>
      <c r="D34" s="16"/>
      <c r="E34" s="16"/>
      <c r="F34" s="16"/>
    </row>
  </sheetData>
  <mergeCells count="1">
    <mergeCell ref="B15:D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F11DF-1203-4835-A3CC-A5B5B2F77EFA}">
  <sheetPr codeName="Sheet12"/>
  <dimension ref="A6:V95"/>
  <sheetViews>
    <sheetView zoomScale="70" zoomScaleNormal="70" workbookViewId="0">
      <selection activeCell="S20" sqref="S20"/>
    </sheetView>
  </sheetViews>
  <sheetFormatPr defaultRowHeight="12.5" x14ac:dyDescent="0.25"/>
  <cols>
    <col min="1" max="1" width="10.26953125" customWidth="1"/>
    <col min="2" max="2" width="20.81640625" customWidth="1"/>
    <col min="3" max="3" width="13.54296875" customWidth="1"/>
    <col min="4" max="4" width="16.7265625" customWidth="1"/>
    <col min="5" max="5" width="13.26953125" customWidth="1"/>
    <col min="7" max="7" width="12.7265625" customWidth="1"/>
  </cols>
  <sheetData>
    <row r="6" ht="31" customHeight="1" x14ac:dyDescent="0.25"/>
    <row r="30" spans="1:7" ht="15.5" x14ac:dyDescent="0.35">
      <c r="A30" s="289" t="s">
        <v>100</v>
      </c>
      <c r="B30" s="283" t="s">
        <v>101</v>
      </c>
      <c r="C30" s="284"/>
      <c r="D30" s="285" t="s">
        <v>92</v>
      </c>
      <c r="E30" s="286"/>
      <c r="F30" s="287" t="s">
        <v>94</v>
      </c>
      <c r="G30" s="288"/>
    </row>
    <row r="31" spans="1:7" ht="62" x14ac:dyDescent="0.35">
      <c r="A31" s="290"/>
      <c r="B31" s="203" t="s">
        <v>117</v>
      </c>
      <c r="C31" s="203" t="s">
        <v>118</v>
      </c>
      <c r="D31" s="204" t="s">
        <v>117</v>
      </c>
      <c r="E31" s="204" t="s">
        <v>118</v>
      </c>
      <c r="F31" s="205" t="s">
        <v>117</v>
      </c>
      <c r="G31" s="205" t="s">
        <v>118</v>
      </c>
    </row>
    <row r="32" spans="1:7" ht="15.5" x14ac:dyDescent="0.35">
      <c r="A32" s="206">
        <f>' B_Populations'!D3</f>
        <v>0</v>
      </c>
      <c r="B32" s="207">
        <f>'C_Year 1'!C9</f>
        <v>0</v>
      </c>
      <c r="C32" s="207">
        <f>'C_Year 1'!AM9</f>
        <v>0</v>
      </c>
      <c r="D32" s="208">
        <f>'C_Year 1'!C18</f>
        <v>0</v>
      </c>
      <c r="E32" s="208">
        <f>'C_Year 1'!AM18</f>
        <v>0</v>
      </c>
      <c r="F32" s="209">
        <f>'C_Year 1'!C27</f>
        <v>0</v>
      </c>
      <c r="G32" s="209">
        <f>'C_Year 1'!AM27</f>
        <v>0</v>
      </c>
    </row>
    <row r="33" spans="1:22" ht="15.5" x14ac:dyDescent="0.35">
      <c r="A33" s="206">
        <f>' B_Populations'!D17</f>
        <v>0</v>
      </c>
      <c r="B33" s="207">
        <f>'D_Year 2'!C9</f>
        <v>0</v>
      </c>
      <c r="C33" s="207">
        <f>'D_Year 2'!AM9</f>
        <v>0</v>
      </c>
      <c r="D33" s="208">
        <f>'D_Year 2'!C18</f>
        <v>0</v>
      </c>
      <c r="E33" s="208">
        <f>'D_Year 2'!AM18</f>
        <v>0</v>
      </c>
      <c r="F33" s="209">
        <f>'D_Year 2'!C27</f>
        <v>0</v>
      </c>
      <c r="G33" s="209">
        <f>'D_Year 2'!AM27</f>
        <v>0</v>
      </c>
    </row>
    <row r="34" spans="1:22" ht="15.5" x14ac:dyDescent="0.35">
      <c r="A34" s="206">
        <f>' B_Populations'!D30</f>
        <v>0</v>
      </c>
      <c r="B34" s="207">
        <f>'E_Year 3'!C9</f>
        <v>0</v>
      </c>
      <c r="C34" s="207">
        <f>'E_Year 3'!AM9</f>
        <v>0</v>
      </c>
      <c r="D34" s="208">
        <f>'E_Year 3'!C18</f>
        <v>0</v>
      </c>
      <c r="E34" s="208">
        <f>'E_Year 3'!AM18</f>
        <v>0</v>
      </c>
      <c r="F34" s="209">
        <f>'E_Year 3'!C27</f>
        <v>0</v>
      </c>
      <c r="G34" s="209">
        <f>'E_Year 3'!AM27</f>
        <v>0</v>
      </c>
    </row>
    <row r="35" spans="1:22" ht="15.5" x14ac:dyDescent="0.35">
      <c r="A35" s="206">
        <f>' B_Populations'!D43</f>
        <v>0</v>
      </c>
      <c r="B35" s="207">
        <f>'F_Year 4'!C9</f>
        <v>0</v>
      </c>
      <c r="C35" s="207">
        <f>'F_Year 4'!AM9</f>
        <v>0</v>
      </c>
      <c r="D35" s="208">
        <f>'F_Year 4'!C18</f>
        <v>0</v>
      </c>
      <c r="E35" s="208">
        <f>'F_Year 4'!AM18</f>
        <v>0</v>
      </c>
      <c r="F35" s="209">
        <f>'F_Year 4'!C27</f>
        <v>0</v>
      </c>
      <c r="G35" s="209">
        <f>'F_Year 4'!AM27</f>
        <v>0</v>
      </c>
    </row>
    <row r="36" spans="1:22" ht="15.5" x14ac:dyDescent="0.35">
      <c r="A36" s="206">
        <f>' B_Populations'!D56</f>
        <v>0</v>
      </c>
      <c r="B36" s="207">
        <f>'G_Year 5'!C9</f>
        <v>0</v>
      </c>
      <c r="C36" s="207">
        <f>'G_Year 5'!AM9</f>
        <v>0</v>
      </c>
      <c r="D36" s="208">
        <f>'G_Year 5'!C18</f>
        <v>0</v>
      </c>
      <c r="E36" s="208">
        <f>'G_Year 5'!AM18</f>
        <v>0</v>
      </c>
      <c r="F36" s="209">
        <f>'G_Year 5'!C27</f>
        <v>0</v>
      </c>
      <c r="G36" s="209">
        <f>'G_Year 5'!AM27</f>
        <v>0</v>
      </c>
    </row>
    <row r="45" spans="1:22" x14ac:dyDescent="0.25">
      <c r="U45" s="160"/>
    </row>
    <row r="46" spans="1:22" x14ac:dyDescent="0.25">
      <c r="V46" s="159"/>
    </row>
    <row r="55" spans="2:8" ht="15.65" customHeight="1" x14ac:dyDescent="0.25"/>
    <row r="57" spans="2:8" ht="15.65" customHeight="1" x14ac:dyDescent="0.35">
      <c r="C57" s="291" t="s">
        <v>119</v>
      </c>
      <c r="D57" s="292"/>
      <c r="E57" s="292"/>
      <c r="F57" s="292"/>
      <c r="G57" s="292"/>
      <c r="H57" s="280"/>
    </row>
    <row r="58" spans="2:8" ht="15.65" customHeight="1" x14ac:dyDescent="0.35">
      <c r="B58" s="195" t="s">
        <v>120</v>
      </c>
      <c r="C58" s="291" t="s">
        <v>101</v>
      </c>
      <c r="D58" s="280"/>
      <c r="E58" s="291" t="s">
        <v>121</v>
      </c>
      <c r="F58" s="280"/>
      <c r="G58" s="291" t="s">
        <v>94</v>
      </c>
      <c r="H58" s="280"/>
    </row>
    <row r="59" spans="2:8" ht="15.5" x14ac:dyDescent="0.35">
      <c r="B59" s="192" t="s">
        <v>107</v>
      </c>
      <c r="C59" s="192" t="s">
        <v>59</v>
      </c>
      <c r="D59" s="192" t="s">
        <v>60</v>
      </c>
      <c r="E59" s="192" t="s">
        <v>59</v>
      </c>
      <c r="F59" s="192" t="s">
        <v>60</v>
      </c>
      <c r="G59" s="192" t="s">
        <v>59</v>
      </c>
      <c r="H59" s="192" t="s">
        <v>60</v>
      </c>
    </row>
    <row r="60" spans="2:8" ht="15.5" x14ac:dyDescent="0.35">
      <c r="B60" s="201" t="s">
        <v>69</v>
      </c>
      <c r="C60" s="194">
        <f>'G_Year 5'!AN52</f>
        <v>0</v>
      </c>
      <c r="D60" s="194">
        <f>'G_Year 5'!AO52</f>
        <v>0</v>
      </c>
      <c r="E60" s="194">
        <f>'J_Figure 3'!AN61</f>
        <v>0</v>
      </c>
      <c r="F60" s="194">
        <f>'J_Figure 3'!AO61</f>
        <v>0</v>
      </c>
      <c r="G60" s="194">
        <f>'J_Figure 3'!AN70</f>
        <v>0</v>
      </c>
      <c r="H60" s="194">
        <f>'J_Figure 3'!AO70</f>
        <v>0</v>
      </c>
    </row>
    <row r="61" spans="2:8" ht="15.5" x14ac:dyDescent="0.35">
      <c r="B61" s="210" t="s">
        <v>70</v>
      </c>
      <c r="C61" s="194">
        <f>'G_Year 5'!AN53</f>
        <v>0</v>
      </c>
      <c r="D61" s="194">
        <f>'G_Year 5'!AO53</f>
        <v>0</v>
      </c>
      <c r="E61" s="194">
        <f>'J_Figure 3'!AN62</f>
        <v>0</v>
      </c>
      <c r="F61" s="194">
        <f>'J_Figure 3'!AO62</f>
        <v>0</v>
      </c>
      <c r="G61" s="194">
        <f>'J_Figure 3'!AN71</f>
        <v>0</v>
      </c>
      <c r="H61" s="194">
        <f>'J_Figure 3'!AO71</f>
        <v>0</v>
      </c>
    </row>
    <row r="62" spans="2:8" ht="15.5" x14ac:dyDescent="0.35">
      <c r="B62" s="210" t="s">
        <v>71</v>
      </c>
      <c r="C62" s="194">
        <f>'G_Year 5'!AN54</f>
        <v>0</v>
      </c>
      <c r="D62" s="194">
        <f>'G_Year 5'!AO54</f>
        <v>0</v>
      </c>
      <c r="E62" s="194">
        <f>'J_Figure 3'!AN63</f>
        <v>0</v>
      </c>
      <c r="F62" s="194">
        <f>'J_Figure 3'!AO63</f>
        <v>0</v>
      </c>
      <c r="G62" s="194">
        <f>'J_Figure 3'!AN72</f>
        <v>0</v>
      </c>
      <c r="H62" s="194">
        <f>'J_Figure 3'!AO72</f>
        <v>0</v>
      </c>
    </row>
    <row r="63" spans="2:8" ht="15.5" x14ac:dyDescent="0.35">
      <c r="B63" s="210" t="s">
        <v>72</v>
      </c>
      <c r="C63" s="194">
        <f>'G_Year 5'!AN55</f>
        <v>0</v>
      </c>
      <c r="D63" s="194">
        <f>'G_Year 5'!AO55</f>
        <v>0</v>
      </c>
      <c r="E63" s="194">
        <f>'J_Figure 3'!AN64</f>
        <v>0</v>
      </c>
      <c r="F63" s="194">
        <f>'J_Figure 3'!AO64</f>
        <v>0</v>
      </c>
      <c r="G63" s="194">
        <f>'J_Figure 3'!AN73</f>
        <v>0</v>
      </c>
      <c r="H63" s="194">
        <f>'J_Figure 3'!AO73</f>
        <v>0</v>
      </c>
    </row>
    <row r="64" spans="2:8" ht="15.5" x14ac:dyDescent="0.35">
      <c r="B64" s="201" t="s">
        <v>73</v>
      </c>
      <c r="C64" s="194">
        <f>'G_Year 5'!AN56</f>
        <v>0</v>
      </c>
      <c r="D64" s="194">
        <f>'G_Year 5'!AO56</f>
        <v>0</v>
      </c>
      <c r="E64" s="194">
        <f>'J_Figure 3'!AN65</f>
        <v>0</v>
      </c>
      <c r="F64" s="194">
        <f>'J_Figure 3'!AO65</f>
        <v>0</v>
      </c>
      <c r="G64" s="194">
        <f>'J_Figure 3'!AN74</f>
        <v>0</v>
      </c>
      <c r="H64" s="194">
        <f>'J_Figure 3'!AO74</f>
        <v>0</v>
      </c>
    </row>
    <row r="89" spans="2:5" ht="15.5" x14ac:dyDescent="0.35">
      <c r="B89" s="16"/>
      <c r="C89" s="279" t="s">
        <v>122</v>
      </c>
      <c r="D89" s="279"/>
      <c r="E89" s="279"/>
    </row>
    <row r="90" spans="2:5" ht="15.5" x14ac:dyDescent="0.35">
      <c r="B90" s="192" t="s">
        <v>109</v>
      </c>
      <c r="C90" s="192" t="s">
        <v>101</v>
      </c>
      <c r="D90" s="192" t="s">
        <v>92</v>
      </c>
      <c r="E90" s="192" t="s">
        <v>94</v>
      </c>
    </row>
    <row r="91" spans="2:5" ht="15.5" x14ac:dyDescent="0.35">
      <c r="B91" s="197" t="str">
        <f>'K_Figure 4'!A27</f>
        <v>Group 1</v>
      </c>
      <c r="C91" s="200">
        <f>'K_Figure 4'!B17</f>
        <v>0</v>
      </c>
      <c r="D91" s="200">
        <f>'K_Figure 4'!C17</f>
        <v>0</v>
      </c>
      <c r="E91" s="200">
        <f>'K_Figure 4'!D17</f>
        <v>0</v>
      </c>
    </row>
    <row r="92" spans="2:5" ht="15.5" x14ac:dyDescent="0.35">
      <c r="B92" s="197" t="str">
        <f>'K_Figure 4'!A28</f>
        <v>Group 2</v>
      </c>
      <c r="C92" s="200">
        <f>'K_Figure 4'!B18</f>
        <v>0</v>
      </c>
      <c r="D92" s="200">
        <f>'K_Figure 4'!C18</f>
        <v>0</v>
      </c>
      <c r="E92" s="200">
        <f>'K_Figure 4'!D18</f>
        <v>0</v>
      </c>
    </row>
    <row r="93" spans="2:5" ht="15.5" x14ac:dyDescent="0.35">
      <c r="B93" s="197" t="str">
        <f>'K_Figure 4'!A29</f>
        <v>Group 3</v>
      </c>
      <c r="C93" s="200">
        <f>'K_Figure 4'!B19</f>
        <v>0</v>
      </c>
      <c r="D93" s="200">
        <f>'K_Figure 4'!C19</f>
        <v>0</v>
      </c>
      <c r="E93" s="200">
        <f>'K_Figure 4'!D19</f>
        <v>0</v>
      </c>
    </row>
    <row r="94" spans="2:5" ht="15.5" x14ac:dyDescent="0.35">
      <c r="B94" s="197" t="str">
        <f>'K_Figure 4'!A30</f>
        <v>Group 4</v>
      </c>
      <c r="C94" s="200">
        <f>'K_Figure 4'!B20</f>
        <v>0</v>
      </c>
      <c r="D94" s="200">
        <f>'K_Figure 4'!C20</f>
        <v>0</v>
      </c>
      <c r="E94" s="200">
        <f>'K_Figure 4'!D20</f>
        <v>0</v>
      </c>
    </row>
    <row r="95" spans="2:5" ht="15.5" x14ac:dyDescent="0.35">
      <c r="B95" s="197" t="str">
        <f>'K_Figure 4'!A31</f>
        <v>Group 5</v>
      </c>
      <c r="C95" s="200">
        <f>'K_Figure 4'!B21</f>
        <v>0</v>
      </c>
      <c r="D95" s="200">
        <f>'K_Figure 4'!C21</f>
        <v>0</v>
      </c>
      <c r="E95" s="200">
        <f>'K_Figure 4'!D21</f>
        <v>0</v>
      </c>
    </row>
  </sheetData>
  <mergeCells count="9">
    <mergeCell ref="B30:C30"/>
    <mergeCell ref="D30:E30"/>
    <mergeCell ref="F30:G30"/>
    <mergeCell ref="A30:A31"/>
    <mergeCell ref="C89:E89"/>
    <mergeCell ref="C58:D58"/>
    <mergeCell ref="E58:F58"/>
    <mergeCell ref="G58:H58"/>
    <mergeCell ref="C57:H5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8FE84-B180-4471-BF4A-0F5DB49783EE}">
  <sheetPr codeName="Sheet3"/>
  <dimension ref="A1:H40"/>
  <sheetViews>
    <sheetView zoomScale="70" zoomScaleNormal="70" workbookViewId="0">
      <selection activeCell="D15" sqref="D15"/>
    </sheetView>
  </sheetViews>
  <sheetFormatPr defaultRowHeight="12.5" x14ac:dyDescent="0.25"/>
  <cols>
    <col min="1" max="1" width="33.81640625" customWidth="1"/>
    <col min="2" max="2" width="22.1796875" customWidth="1"/>
    <col min="3" max="3" width="16.7265625" customWidth="1"/>
    <col min="8" max="8" width="13.1796875" customWidth="1"/>
  </cols>
  <sheetData>
    <row r="1" spans="1:8" ht="75.650000000000006" customHeight="1" x14ac:dyDescent="0.25">
      <c r="A1" s="268" t="s">
        <v>124</v>
      </c>
      <c r="B1" s="268"/>
      <c r="C1" s="268"/>
      <c r="D1" s="226"/>
      <c r="E1" s="226"/>
      <c r="F1" s="226"/>
      <c r="G1" s="226"/>
      <c r="H1" s="226"/>
    </row>
    <row r="2" spans="1:8" ht="12.65" customHeight="1" x14ac:dyDescent="0.25">
      <c r="A2" s="268"/>
      <c r="B2" s="268"/>
      <c r="C2" s="268"/>
      <c r="D2" s="226"/>
      <c r="E2" s="226"/>
      <c r="F2" s="226"/>
      <c r="G2" s="226"/>
      <c r="H2" s="226"/>
    </row>
    <row r="4" spans="1:8" ht="13" thickBot="1" x14ac:dyDescent="0.3"/>
    <row r="5" spans="1:8" ht="31" x14ac:dyDescent="0.35">
      <c r="A5" s="227" t="s">
        <v>57</v>
      </c>
      <c r="B5" s="228" t="s">
        <v>125</v>
      </c>
      <c r="C5" s="244" t="s">
        <v>90</v>
      </c>
      <c r="D5" s="245"/>
    </row>
    <row r="6" spans="1:8" ht="18.5" x14ac:dyDescent="0.45">
      <c r="A6" s="229" t="s">
        <v>69</v>
      </c>
      <c r="B6" s="243">
        <f>SUM(B17:B24)</f>
        <v>58964</v>
      </c>
      <c r="C6" s="246">
        <v>0.214699</v>
      </c>
      <c r="D6" s="245"/>
    </row>
    <row r="7" spans="1:8" ht="18.5" x14ac:dyDescent="0.45">
      <c r="A7" s="230" t="s">
        <v>70</v>
      </c>
      <c r="B7" s="243">
        <f>SUM(B25:B27)</f>
        <v>38077</v>
      </c>
      <c r="C7" s="246">
        <v>0.13864599999999999</v>
      </c>
      <c r="D7" s="245"/>
    </row>
    <row r="8" spans="1:8" ht="18.5" x14ac:dyDescent="0.45">
      <c r="A8" s="230" t="s">
        <v>71</v>
      </c>
      <c r="B8" s="243">
        <f>SUM(B28:B31)</f>
        <v>81892</v>
      </c>
      <c r="C8" s="246">
        <v>0.29818699999999998</v>
      </c>
      <c r="D8" s="245"/>
    </row>
    <row r="9" spans="1:8" ht="18.5" x14ac:dyDescent="0.45">
      <c r="A9" s="230" t="s">
        <v>72</v>
      </c>
      <c r="B9" s="243">
        <f>SUM(B32:B35)</f>
        <v>60991</v>
      </c>
      <c r="C9" s="246">
        <v>0.222081</v>
      </c>
      <c r="D9" s="245"/>
    </row>
    <row r="10" spans="1:8" ht="18.5" x14ac:dyDescent="0.45">
      <c r="A10" s="230" t="s">
        <v>73</v>
      </c>
      <c r="B10" s="243">
        <f>SUM(B36:B40)</f>
        <v>34710</v>
      </c>
      <c r="C10" s="246">
        <v>0.126387</v>
      </c>
      <c r="D10" s="245"/>
    </row>
    <row r="11" spans="1:8" ht="19" thickBot="1" x14ac:dyDescent="0.5">
      <c r="A11" s="231" t="s">
        <v>74</v>
      </c>
      <c r="B11" s="232">
        <f>SUM(B6:B10)</f>
        <v>274634</v>
      </c>
      <c r="C11" s="247">
        <f>SUM(C6:C10)</f>
        <v>1</v>
      </c>
    </row>
    <row r="14" spans="1:8" s="234" customFormat="1" ht="18.5" x14ac:dyDescent="0.45">
      <c r="A14" s="233" t="s">
        <v>126</v>
      </c>
    </row>
    <row r="15" spans="1:8" ht="31" x14ac:dyDescent="0.35">
      <c r="A15" s="235" t="s">
        <v>57</v>
      </c>
      <c r="B15" s="223" t="s">
        <v>127</v>
      </c>
      <c r="C15" s="236" t="s">
        <v>128</v>
      </c>
    </row>
    <row r="16" spans="1:8" ht="15.5" x14ac:dyDescent="0.35">
      <c r="A16" s="237" t="s">
        <v>129</v>
      </c>
      <c r="B16" s="200">
        <v>274634</v>
      </c>
      <c r="C16" s="238">
        <v>1</v>
      </c>
    </row>
    <row r="17" spans="1:3" ht="15.5" x14ac:dyDescent="0.35">
      <c r="A17" s="237" t="s">
        <v>130</v>
      </c>
      <c r="B17" s="200">
        <v>3795</v>
      </c>
      <c r="C17" s="239">
        <v>1.3818E-2</v>
      </c>
    </row>
    <row r="18" spans="1:3" ht="15.5" x14ac:dyDescent="0.35">
      <c r="A18" s="237" t="s">
        <v>131</v>
      </c>
      <c r="B18" s="200">
        <v>3759</v>
      </c>
      <c r="C18" s="239">
        <v>1.3687E-2</v>
      </c>
    </row>
    <row r="19" spans="1:3" ht="15.5" x14ac:dyDescent="0.35">
      <c r="A19" s="237" t="s">
        <v>132</v>
      </c>
      <c r="B19" s="200">
        <v>11433</v>
      </c>
      <c r="C19" s="238">
        <v>4.163E-2</v>
      </c>
    </row>
    <row r="20" spans="1:3" ht="15.5" x14ac:dyDescent="0.35">
      <c r="A20" s="237" t="s">
        <v>133</v>
      </c>
      <c r="B20" s="200">
        <v>3896</v>
      </c>
      <c r="C20" s="239">
        <v>1.4186000000000001E-2</v>
      </c>
    </row>
    <row r="21" spans="1:3" ht="15.5" x14ac:dyDescent="0.35">
      <c r="A21" s="237" t="s">
        <v>134</v>
      </c>
      <c r="B21" s="200">
        <v>11800</v>
      </c>
      <c r="C21" s="239">
        <v>4.2965999999999997E-2</v>
      </c>
    </row>
    <row r="22" spans="1:3" ht="15.5" x14ac:dyDescent="0.35">
      <c r="A22" s="237" t="s">
        <v>135</v>
      </c>
      <c r="B22" s="200">
        <v>4224</v>
      </c>
      <c r="C22" s="238">
        <v>1.538E-2</v>
      </c>
    </row>
    <row r="23" spans="1:3" ht="15.5" x14ac:dyDescent="0.35">
      <c r="A23" s="237" t="s">
        <v>136</v>
      </c>
      <c r="B23" s="200">
        <v>8258</v>
      </c>
      <c r="C23" s="239">
        <v>3.0068999999999999E-2</v>
      </c>
    </row>
    <row r="24" spans="1:3" ht="15.5" x14ac:dyDescent="0.35">
      <c r="A24" s="237" t="s">
        <v>137</v>
      </c>
      <c r="B24" s="200">
        <v>11799</v>
      </c>
      <c r="C24" s="239">
        <v>4.2963000000000001E-2</v>
      </c>
    </row>
    <row r="25" spans="1:3" ht="15.5" x14ac:dyDescent="0.35">
      <c r="A25" s="237" t="s">
        <v>138</v>
      </c>
      <c r="B25" s="200">
        <v>11819</v>
      </c>
      <c r="C25" s="239">
        <v>4.3034999999999997E-2</v>
      </c>
    </row>
    <row r="26" spans="1:3" ht="15.5" x14ac:dyDescent="0.35">
      <c r="A26" s="237" t="s">
        <v>139</v>
      </c>
      <c r="B26" s="200">
        <v>8001</v>
      </c>
      <c r="C26" s="239">
        <v>2.9132999999999999E-2</v>
      </c>
    </row>
    <row r="27" spans="1:3" ht="15.5" x14ac:dyDescent="0.35">
      <c r="A27" s="237" t="s">
        <v>140</v>
      </c>
      <c r="B27" s="200">
        <v>18257</v>
      </c>
      <c r="C27" s="239">
        <v>6.6477999999999995E-2</v>
      </c>
    </row>
    <row r="28" spans="1:3" ht="15.5" x14ac:dyDescent="0.35">
      <c r="A28" s="237" t="s">
        <v>141</v>
      </c>
      <c r="B28" s="200">
        <v>17722</v>
      </c>
      <c r="C28" s="238">
        <v>6.4530000000000004E-2</v>
      </c>
    </row>
    <row r="29" spans="1:3" ht="15.5" x14ac:dyDescent="0.35">
      <c r="A29" s="237" t="s">
        <v>142</v>
      </c>
      <c r="B29" s="200">
        <v>19511</v>
      </c>
      <c r="C29" s="239">
        <v>7.1043999999999996E-2</v>
      </c>
    </row>
    <row r="30" spans="1:3" ht="15.5" x14ac:dyDescent="0.35">
      <c r="A30" s="237" t="s">
        <v>143</v>
      </c>
      <c r="B30" s="200">
        <v>22180</v>
      </c>
      <c r="C30" s="239">
        <v>8.0762E-2</v>
      </c>
    </row>
    <row r="31" spans="1:3" ht="15.5" x14ac:dyDescent="0.35">
      <c r="A31" s="237" t="s">
        <v>144</v>
      </c>
      <c r="B31" s="200">
        <v>22479</v>
      </c>
      <c r="C31" s="239">
        <v>8.1850999999999993E-2</v>
      </c>
    </row>
    <row r="32" spans="1:3" ht="15.5" x14ac:dyDescent="0.35">
      <c r="A32" s="237" t="s">
        <v>145</v>
      </c>
      <c r="B32" s="200">
        <v>19806</v>
      </c>
      <c r="C32" s="239">
        <v>7.2118000000000002E-2</v>
      </c>
    </row>
    <row r="33" spans="1:3" ht="15.5" x14ac:dyDescent="0.35">
      <c r="A33" s="237" t="s">
        <v>146</v>
      </c>
      <c r="B33" s="200">
        <v>17224</v>
      </c>
      <c r="C33" s="239">
        <v>6.2715999999999994E-2</v>
      </c>
    </row>
    <row r="34" spans="1:3" ht="15.5" x14ac:dyDescent="0.35">
      <c r="A34" s="237" t="s">
        <v>147</v>
      </c>
      <c r="B34" s="200">
        <v>13307</v>
      </c>
      <c r="C34" s="239">
        <v>4.8453999999999997E-2</v>
      </c>
    </row>
    <row r="35" spans="1:3" ht="15.5" x14ac:dyDescent="0.35">
      <c r="A35" s="237" t="s">
        <v>148</v>
      </c>
      <c r="B35" s="200">
        <v>10654</v>
      </c>
      <c r="C35" s="239">
        <v>3.8793000000000001E-2</v>
      </c>
    </row>
    <row r="36" spans="1:3" ht="15.5" x14ac:dyDescent="0.35">
      <c r="A36" s="237" t="s">
        <v>149</v>
      </c>
      <c r="B36" s="200">
        <v>9410</v>
      </c>
      <c r="C36" s="239">
        <v>3.4264000000000003E-2</v>
      </c>
    </row>
    <row r="37" spans="1:3" ht="15.5" x14ac:dyDescent="0.35">
      <c r="A37" s="237" t="s">
        <v>150</v>
      </c>
      <c r="B37" s="200">
        <v>8726</v>
      </c>
      <c r="C37" s="239">
        <v>3.1773000000000003E-2</v>
      </c>
    </row>
    <row r="38" spans="1:3" ht="15.5" x14ac:dyDescent="0.35">
      <c r="A38" s="237" t="s">
        <v>151</v>
      </c>
      <c r="B38" s="200">
        <v>7415</v>
      </c>
      <c r="C38" s="238">
        <v>2.7E-2</v>
      </c>
    </row>
    <row r="39" spans="1:3" ht="15.5" x14ac:dyDescent="0.35">
      <c r="A39" s="237" t="s">
        <v>152</v>
      </c>
      <c r="B39" s="200">
        <v>4900</v>
      </c>
      <c r="C39" s="239">
        <v>1.7842E-2</v>
      </c>
    </row>
    <row r="40" spans="1:3" ht="15.5" x14ac:dyDescent="0.35">
      <c r="A40" s="240" t="s">
        <v>153</v>
      </c>
      <c r="B40" s="241">
        <v>4259</v>
      </c>
      <c r="C40" s="242">
        <v>1.5507999999999999E-2</v>
      </c>
    </row>
  </sheetData>
  <mergeCells count="1">
    <mergeCell ref="A1:C2"/>
  </mergeCells>
  <hyperlinks>
    <hyperlink ref="A14" r:id="rId1" xr:uid="{AE857556-FCDF-4CD6-A954-B7A1C17022EA}"/>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66"/>
  <sheetViews>
    <sheetView zoomScale="80" zoomScaleNormal="80" workbookViewId="0">
      <selection activeCell="B23" sqref="B23"/>
    </sheetView>
  </sheetViews>
  <sheetFormatPr defaultColWidth="9.1796875" defaultRowHeight="14.5" x14ac:dyDescent="0.35"/>
  <cols>
    <col min="1" max="1" width="25.54296875" style="22" customWidth="1"/>
    <col min="2" max="2" width="10.81640625" style="22" customWidth="1"/>
    <col min="3" max="3" width="5.1796875" style="22" customWidth="1"/>
    <col min="4" max="4" width="11.1796875" style="22" customWidth="1"/>
    <col min="5" max="5" width="8.54296875" style="22" customWidth="1"/>
    <col min="6" max="6" width="11.1796875" style="22" customWidth="1"/>
    <col min="7" max="7" width="5.1796875" style="22" customWidth="1"/>
    <col min="8" max="8" width="12.1796875" style="22" customWidth="1"/>
    <col min="9" max="9" width="6.81640625" style="22" customWidth="1"/>
    <col min="10" max="10" width="11.453125" style="22" customWidth="1"/>
    <col min="11" max="11" width="9" style="22" customWidth="1"/>
    <col min="12" max="12" width="11.453125" style="22" customWidth="1"/>
    <col min="13" max="13" width="7.81640625" style="22" customWidth="1"/>
    <col min="14" max="14" width="11.453125" style="22" customWidth="1"/>
    <col min="15" max="15" width="8.54296875" style="22" customWidth="1"/>
    <col min="16" max="16" width="12.81640625" style="22" customWidth="1"/>
    <col min="17" max="17" width="9.1796875" style="22"/>
    <col min="18" max="18" width="11.81640625" style="22" customWidth="1"/>
    <col min="19" max="19" width="9.1796875" style="22"/>
    <col min="20" max="20" width="11.81640625" style="22" customWidth="1"/>
    <col min="21" max="21" width="9.1796875" style="22"/>
    <col min="22" max="22" width="10.81640625" style="22" customWidth="1"/>
    <col min="23" max="23" width="9.1796875" style="22"/>
    <col min="24" max="24" width="10.1796875" style="22" customWidth="1"/>
    <col min="25" max="25" width="9.1796875" style="22"/>
    <col min="26" max="26" width="10.81640625" style="22" customWidth="1"/>
    <col min="27" max="27" width="9.1796875" style="22"/>
    <col min="28" max="28" width="10.1796875" style="22" customWidth="1"/>
    <col min="29" max="16384" width="9.1796875" style="22"/>
  </cols>
  <sheetData>
    <row r="1" spans="1:21" x14ac:dyDescent="0.35">
      <c r="A1" s="66" t="s">
        <v>123</v>
      </c>
    </row>
    <row r="2" spans="1:21" x14ac:dyDescent="0.35">
      <c r="A2" s="67" t="s">
        <v>51</v>
      </c>
      <c r="D2" s="67" t="s">
        <v>52</v>
      </c>
    </row>
    <row r="3" spans="1:21" ht="58" x14ac:dyDescent="0.35">
      <c r="A3" s="215"/>
      <c r="B3" s="68" t="s">
        <v>53</v>
      </c>
      <c r="D3" s="215"/>
      <c r="E3" s="68" t="s">
        <v>54</v>
      </c>
    </row>
    <row r="7" spans="1:21" ht="87" x14ac:dyDescent="0.35">
      <c r="B7" s="68" t="s">
        <v>55</v>
      </c>
      <c r="D7" s="68" t="s">
        <v>161</v>
      </c>
      <c r="F7" s="68" t="s">
        <v>166</v>
      </c>
      <c r="H7" s="68" t="s">
        <v>56</v>
      </c>
      <c r="I7" s="66"/>
      <c r="J7" s="68" t="s">
        <v>56</v>
      </c>
      <c r="K7" s="66"/>
      <c r="L7" s="68" t="s">
        <v>56</v>
      </c>
      <c r="M7" s="66"/>
      <c r="N7" s="68" t="s">
        <v>56</v>
      </c>
      <c r="O7" s="66"/>
      <c r="P7" s="68" t="s">
        <v>56</v>
      </c>
      <c r="R7" s="68" t="s">
        <v>56</v>
      </c>
      <c r="T7" s="68" t="s">
        <v>56</v>
      </c>
    </row>
    <row r="8" spans="1:21" ht="72.5" x14ac:dyDescent="0.35">
      <c r="A8" s="23" t="s">
        <v>57</v>
      </c>
      <c r="B8" s="23" t="s">
        <v>58</v>
      </c>
      <c r="C8" s="23"/>
      <c r="D8" s="23" t="s">
        <v>157</v>
      </c>
      <c r="E8" s="23"/>
      <c r="F8" s="23" t="s">
        <v>162</v>
      </c>
      <c r="H8" s="156" t="s">
        <v>61</v>
      </c>
      <c r="I8" s="23"/>
      <c r="J8" s="156" t="s">
        <v>62</v>
      </c>
      <c r="K8" s="23"/>
      <c r="L8" s="156" t="s">
        <v>63</v>
      </c>
      <c r="M8" s="23"/>
      <c r="N8" s="156" t="s">
        <v>64</v>
      </c>
      <c r="O8" s="23"/>
      <c r="P8" s="156" t="s">
        <v>65</v>
      </c>
      <c r="Q8" s="70"/>
      <c r="R8" s="156" t="s">
        <v>66</v>
      </c>
      <c r="S8" s="68" t="s">
        <v>67</v>
      </c>
      <c r="T8" s="156" t="s">
        <v>66</v>
      </c>
      <c r="U8" s="68" t="s">
        <v>68</v>
      </c>
    </row>
    <row r="9" spans="1:21" x14ac:dyDescent="0.35">
      <c r="A9" s="71" t="s">
        <v>69</v>
      </c>
      <c r="B9" s="216"/>
      <c r="C9" s="72"/>
      <c r="D9" s="216"/>
      <c r="E9" s="72"/>
      <c r="F9" s="216"/>
      <c r="G9" s="73"/>
      <c r="H9" s="216"/>
      <c r="I9" s="74"/>
      <c r="J9" s="216"/>
      <c r="K9" s="74"/>
      <c r="L9" s="216"/>
      <c r="M9" s="74"/>
      <c r="N9" s="216"/>
      <c r="O9" s="73"/>
      <c r="P9" s="216"/>
      <c r="Q9" s="73"/>
      <c r="R9" s="216"/>
      <c r="S9" s="73"/>
      <c r="T9" s="75"/>
    </row>
    <row r="10" spans="1:21" x14ac:dyDescent="0.35">
      <c r="A10" s="163" t="s">
        <v>70</v>
      </c>
      <c r="B10" s="216"/>
      <c r="C10" s="72"/>
      <c r="D10" s="216"/>
      <c r="E10" s="72"/>
      <c r="F10" s="216"/>
      <c r="G10" s="73"/>
      <c r="H10" s="216"/>
      <c r="I10" s="74"/>
      <c r="J10" s="216"/>
      <c r="K10" s="74"/>
      <c r="L10" s="216"/>
      <c r="M10" s="74"/>
      <c r="N10" s="216"/>
      <c r="O10" s="73"/>
      <c r="P10" s="216"/>
      <c r="Q10" s="73"/>
      <c r="R10" s="216"/>
      <c r="S10" s="73"/>
      <c r="T10" s="216"/>
    </row>
    <row r="11" spans="1:21" x14ac:dyDescent="0.35">
      <c r="A11" s="163" t="s">
        <v>71</v>
      </c>
      <c r="B11" s="216"/>
      <c r="C11" s="72"/>
      <c r="D11" s="216"/>
      <c r="E11" s="72"/>
      <c r="F11" s="216"/>
      <c r="G11" s="73"/>
      <c r="H11" s="216"/>
      <c r="I11" s="74"/>
      <c r="J11" s="216"/>
      <c r="K11" s="74"/>
      <c r="L11" s="216"/>
      <c r="M11" s="74"/>
      <c r="N11" s="216"/>
      <c r="O11" s="73"/>
      <c r="P11" s="216"/>
      <c r="Q11" s="73"/>
      <c r="R11" s="216"/>
      <c r="S11" s="73"/>
      <c r="T11" s="216"/>
    </row>
    <row r="12" spans="1:21" x14ac:dyDescent="0.35">
      <c r="A12" s="163" t="s">
        <v>72</v>
      </c>
      <c r="B12" s="216"/>
      <c r="C12" s="72"/>
      <c r="D12" s="216"/>
      <c r="E12" s="72"/>
      <c r="F12" s="216"/>
      <c r="G12" s="73"/>
      <c r="H12" s="216"/>
      <c r="I12" s="74"/>
      <c r="J12" s="216"/>
      <c r="K12" s="74"/>
      <c r="L12" s="216"/>
      <c r="M12" s="74"/>
      <c r="N12" s="216"/>
      <c r="O12" s="73"/>
      <c r="P12" s="216"/>
      <c r="Q12" s="73"/>
      <c r="R12" s="216"/>
      <c r="S12" s="73"/>
      <c r="T12" s="216"/>
    </row>
    <row r="13" spans="1:21" x14ac:dyDescent="0.35">
      <c r="A13" s="163" t="s">
        <v>73</v>
      </c>
      <c r="B13" s="216"/>
      <c r="C13" s="72"/>
      <c r="D13" s="216"/>
      <c r="E13" s="72"/>
      <c r="F13" s="216"/>
      <c r="G13" s="73"/>
      <c r="H13" s="216"/>
      <c r="I13" s="74"/>
      <c r="J13" s="216"/>
      <c r="K13" s="74"/>
      <c r="L13" s="216"/>
      <c r="M13" s="74"/>
      <c r="N13" s="216"/>
      <c r="O13" s="73"/>
      <c r="P13" s="216"/>
      <c r="Q13" s="73"/>
      <c r="R13" s="216"/>
      <c r="S13" s="73"/>
      <c r="T13" s="216"/>
    </row>
    <row r="14" spans="1:21" x14ac:dyDescent="0.35">
      <c r="A14" s="65" t="s">
        <v>74</v>
      </c>
      <c r="B14" s="76">
        <f>SUM(B9:B13)</f>
        <v>0</v>
      </c>
      <c r="C14" s="65"/>
      <c r="D14" s="76">
        <f>SUM(D9:D13)</f>
        <v>0</v>
      </c>
      <c r="E14" s="65"/>
      <c r="F14" s="76">
        <f>SUM(F9:F13)</f>
        <v>0</v>
      </c>
      <c r="H14" s="76">
        <f>SUM(H9:H13)</f>
        <v>0</v>
      </c>
      <c r="I14" s="76"/>
      <c r="J14" s="76">
        <f>SUM(J9:J13)</f>
        <v>0</v>
      </c>
      <c r="K14" s="76"/>
      <c r="L14" s="76">
        <f>SUM(L9:L13)</f>
        <v>0</v>
      </c>
      <c r="M14" s="76"/>
      <c r="N14" s="76">
        <f>SUM(N9:N13)</f>
        <v>0</v>
      </c>
      <c r="O14" s="76"/>
      <c r="P14" s="76">
        <f>SUM(P9:P13)</f>
        <v>0</v>
      </c>
      <c r="Q14" s="76"/>
      <c r="R14" s="76">
        <f>SUM(R9:R13)</f>
        <v>0</v>
      </c>
      <c r="S14" s="76"/>
      <c r="T14" s="76">
        <f>SUM(T9:T13)</f>
        <v>0</v>
      </c>
    </row>
    <row r="15" spans="1:21" ht="35.15" customHeight="1" x14ac:dyDescent="0.35">
      <c r="A15" s="77"/>
      <c r="B15" s="77"/>
      <c r="C15" s="77"/>
      <c r="D15" s="77"/>
      <c r="E15" s="77"/>
      <c r="F15" s="77"/>
      <c r="G15" s="77"/>
      <c r="H15" s="77"/>
      <c r="I15" s="77"/>
      <c r="J15" s="77"/>
      <c r="K15" s="77"/>
      <c r="L15" s="77"/>
      <c r="M15" s="77"/>
      <c r="N15" s="77"/>
      <c r="O15" s="77"/>
      <c r="P15" s="77"/>
      <c r="Q15" s="77"/>
      <c r="R15" s="77"/>
      <c r="S15" s="77"/>
      <c r="T15" s="77"/>
      <c r="U15" s="77"/>
    </row>
    <row r="16" spans="1:21" x14ac:dyDescent="0.35">
      <c r="D16" s="67" t="s">
        <v>75</v>
      </c>
    </row>
    <row r="17" spans="1:21" ht="58" x14ac:dyDescent="0.35">
      <c r="D17" s="215"/>
      <c r="E17" s="68" t="s">
        <v>54</v>
      </c>
    </row>
    <row r="20" spans="1:21" ht="87" x14ac:dyDescent="0.35">
      <c r="B20" s="68" t="s">
        <v>55</v>
      </c>
      <c r="D20" s="68" t="s">
        <v>161</v>
      </c>
      <c r="F20" s="68" t="s">
        <v>166</v>
      </c>
      <c r="H20" s="68" t="s">
        <v>56</v>
      </c>
      <c r="I20" s="66"/>
      <c r="J20" s="68" t="s">
        <v>56</v>
      </c>
      <c r="K20" s="66"/>
      <c r="L20" s="68" t="s">
        <v>56</v>
      </c>
      <c r="M20" s="66"/>
      <c r="N20" s="68" t="s">
        <v>56</v>
      </c>
      <c r="O20" s="66"/>
      <c r="P20" s="68" t="s">
        <v>56</v>
      </c>
      <c r="R20" s="68" t="s">
        <v>56</v>
      </c>
      <c r="T20" s="68" t="s">
        <v>56</v>
      </c>
    </row>
    <row r="21" spans="1:21" ht="43.5" x14ac:dyDescent="0.35">
      <c r="A21" s="23" t="s">
        <v>57</v>
      </c>
      <c r="B21" s="23" t="s">
        <v>58</v>
      </c>
      <c r="C21" s="23"/>
      <c r="D21" s="23" t="s">
        <v>157</v>
      </c>
      <c r="E21" s="23"/>
      <c r="F21" s="23" t="s">
        <v>162</v>
      </c>
      <c r="H21" s="69" t="str">
        <f>H8</f>
        <v>White-Not Hispanic</v>
      </c>
      <c r="I21" s="23"/>
      <c r="J21" s="69" t="str">
        <f>J8</f>
        <v>Hispanic</v>
      </c>
      <c r="K21" s="23"/>
      <c r="L21" s="69" t="str">
        <f>L8</f>
        <v>Black-Not Hispanic</v>
      </c>
      <c r="M21" s="23"/>
      <c r="N21" s="69" t="str">
        <f>N8</f>
        <v>Asian</v>
      </c>
      <c r="O21" s="23"/>
      <c r="P21" s="69" t="str">
        <f>P8</f>
        <v>American Indian/Alaska Native</v>
      </c>
      <c r="Q21" s="70"/>
      <c r="R21" s="69" t="str">
        <f>R8</f>
        <v>Other</v>
      </c>
      <c r="T21" s="69" t="str">
        <f>T8</f>
        <v>Other</v>
      </c>
    </row>
    <row r="22" spans="1:21" x14ac:dyDescent="0.35">
      <c r="A22" s="71" t="str">
        <f>A9</f>
        <v>0-14</v>
      </c>
      <c r="B22" s="216"/>
      <c r="C22" s="72"/>
      <c r="D22" s="216"/>
      <c r="E22" s="72"/>
      <c r="F22" s="216"/>
      <c r="G22" s="73"/>
      <c r="H22" s="216"/>
      <c r="I22" s="74"/>
      <c r="J22" s="216"/>
      <c r="K22" s="74"/>
      <c r="L22" s="216"/>
      <c r="M22" s="74"/>
      <c r="N22" s="216"/>
      <c r="O22" s="73"/>
      <c r="P22" s="216"/>
      <c r="Q22" s="73"/>
      <c r="R22" s="216"/>
      <c r="S22" s="73"/>
      <c r="T22" s="75"/>
    </row>
    <row r="23" spans="1:21" x14ac:dyDescent="0.35">
      <c r="A23" s="71" t="str">
        <f t="shared" ref="A23:A26" si="0">A10</f>
        <v>15-24</v>
      </c>
      <c r="B23" s="216"/>
      <c r="C23" s="72"/>
      <c r="D23" s="216"/>
      <c r="E23" s="72"/>
      <c r="F23" s="216"/>
      <c r="G23" s="73"/>
      <c r="H23" s="216"/>
      <c r="I23" s="74"/>
      <c r="J23" s="216"/>
      <c r="K23" s="74"/>
      <c r="L23" s="216"/>
      <c r="M23" s="74"/>
      <c r="N23" s="216"/>
      <c r="O23" s="73"/>
      <c r="P23" s="216"/>
      <c r="Q23" s="73"/>
      <c r="R23" s="216"/>
      <c r="S23" s="73"/>
      <c r="T23" s="216"/>
    </row>
    <row r="24" spans="1:21" x14ac:dyDescent="0.35">
      <c r="A24" s="71" t="str">
        <f t="shared" si="0"/>
        <v>25-44</v>
      </c>
      <c r="B24" s="216"/>
      <c r="C24" s="72"/>
      <c r="D24" s="216"/>
      <c r="E24" s="72"/>
      <c r="F24" s="216"/>
      <c r="G24" s="73"/>
      <c r="H24" s="216"/>
      <c r="I24" s="74"/>
      <c r="J24" s="216"/>
      <c r="K24" s="74"/>
      <c r="L24" s="216"/>
      <c r="M24" s="74"/>
      <c r="N24" s="216"/>
      <c r="O24" s="73"/>
      <c r="P24" s="216"/>
      <c r="Q24" s="73"/>
      <c r="R24" s="216"/>
      <c r="S24" s="73"/>
      <c r="T24" s="216"/>
    </row>
    <row r="25" spans="1:21" x14ac:dyDescent="0.35">
      <c r="A25" s="71" t="str">
        <f t="shared" si="0"/>
        <v>45-64</v>
      </c>
      <c r="B25" s="216"/>
      <c r="C25" s="72"/>
      <c r="D25" s="216"/>
      <c r="E25" s="72"/>
      <c r="F25" s="216"/>
      <c r="G25" s="73"/>
      <c r="H25" s="216"/>
      <c r="I25" s="74"/>
      <c r="J25" s="216"/>
      <c r="K25" s="74"/>
      <c r="L25" s="216"/>
      <c r="M25" s="74"/>
      <c r="N25" s="216"/>
      <c r="O25" s="73"/>
      <c r="P25" s="216"/>
      <c r="Q25" s="73"/>
      <c r="R25" s="216"/>
      <c r="S25" s="73"/>
      <c r="T25" s="216"/>
    </row>
    <row r="26" spans="1:21" x14ac:dyDescent="0.35">
      <c r="A26" s="71" t="str">
        <f t="shared" si="0"/>
        <v>65+</v>
      </c>
      <c r="B26" s="216"/>
      <c r="C26" s="72"/>
      <c r="D26" s="216"/>
      <c r="E26" s="72"/>
      <c r="F26" s="216"/>
      <c r="G26" s="73"/>
      <c r="H26" s="216"/>
      <c r="I26" s="74"/>
      <c r="J26" s="216"/>
      <c r="K26" s="74"/>
      <c r="L26" s="216"/>
      <c r="M26" s="74"/>
      <c r="N26" s="216"/>
      <c r="O26" s="73"/>
      <c r="P26" s="216"/>
      <c r="Q26" s="73"/>
      <c r="R26" s="216"/>
      <c r="S26" s="73"/>
      <c r="T26" s="216"/>
    </row>
    <row r="27" spans="1:21" x14ac:dyDescent="0.35">
      <c r="A27" s="65" t="s">
        <v>74</v>
      </c>
      <c r="B27" s="76">
        <f>SUM(B22:B26)</f>
        <v>0</v>
      </c>
      <c r="C27" s="65"/>
      <c r="D27" s="76">
        <f>SUM(D22:D26)</f>
        <v>0</v>
      </c>
      <c r="E27" s="65"/>
      <c r="F27" s="76">
        <f>SUM(F22:F26)</f>
        <v>0</v>
      </c>
      <c r="H27" s="76">
        <f>SUM(H22:H26)</f>
        <v>0</v>
      </c>
      <c r="I27" s="76"/>
      <c r="J27" s="76">
        <f>SUM(J22:J26)</f>
        <v>0</v>
      </c>
      <c r="K27" s="76"/>
      <c r="L27" s="76">
        <f>SUM(L22:L26)</f>
        <v>0</v>
      </c>
      <c r="M27" s="76"/>
      <c r="N27" s="76">
        <f>SUM(N22:N26)</f>
        <v>0</v>
      </c>
      <c r="O27" s="76"/>
      <c r="P27" s="76">
        <f>SUM(P22:P26)</f>
        <v>0</v>
      </c>
      <c r="Q27" s="76"/>
      <c r="R27" s="76">
        <f>SUM(R22:R26)</f>
        <v>0</v>
      </c>
      <c r="S27" s="76"/>
      <c r="T27" s="76">
        <f>SUM(T22:T26)</f>
        <v>0</v>
      </c>
    </row>
    <row r="28" spans="1:21" ht="35.15" customHeight="1" x14ac:dyDescent="0.35">
      <c r="A28" s="77"/>
      <c r="B28" s="77"/>
      <c r="C28" s="77"/>
      <c r="D28" s="77"/>
      <c r="E28" s="77"/>
      <c r="F28" s="77"/>
      <c r="G28" s="77"/>
      <c r="H28" s="77"/>
      <c r="I28" s="77"/>
      <c r="J28" s="77"/>
      <c r="K28" s="77"/>
      <c r="L28" s="77"/>
      <c r="M28" s="77"/>
      <c r="N28" s="77"/>
      <c r="O28" s="77"/>
      <c r="P28" s="77"/>
      <c r="Q28" s="77"/>
      <c r="R28" s="77"/>
      <c r="S28" s="77"/>
      <c r="T28" s="77"/>
      <c r="U28" s="77"/>
    </row>
    <row r="29" spans="1:21" x14ac:dyDescent="0.35">
      <c r="D29" s="67" t="s">
        <v>76</v>
      </c>
    </row>
    <row r="30" spans="1:21" ht="58" x14ac:dyDescent="0.35">
      <c r="D30" s="215"/>
      <c r="E30" s="68" t="s">
        <v>54</v>
      </c>
    </row>
    <row r="33" spans="1:21" ht="87" x14ac:dyDescent="0.35">
      <c r="B33" s="68" t="s">
        <v>55</v>
      </c>
      <c r="D33" s="68" t="s">
        <v>161</v>
      </c>
      <c r="F33" s="68" t="s">
        <v>166</v>
      </c>
      <c r="H33" s="68" t="s">
        <v>56</v>
      </c>
      <c r="I33" s="66"/>
      <c r="J33" s="68" t="s">
        <v>56</v>
      </c>
      <c r="K33" s="66"/>
      <c r="L33" s="68" t="s">
        <v>56</v>
      </c>
      <c r="M33" s="66"/>
      <c r="N33" s="68" t="s">
        <v>56</v>
      </c>
      <c r="O33" s="66"/>
      <c r="P33" s="68" t="s">
        <v>56</v>
      </c>
      <c r="R33" s="68" t="s">
        <v>56</v>
      </c>
      <c r="T33" s="68" t="s">
        <v>56</v>
      </c>
    </row>
    <row r="34" spans="1:21" ht="43.5" x14ac:dyDescent="0.35">
      <c r="A34" s="23" t="s">
        <v>57</v>
      </c>
      <c r="B34" s="23" t="s">
        <v>58</v>
      </c>
      <c r="C34" s="23"/>
      <c r="D34" s="23" t="s">
        <v>157</v>
      </c>
      <c r="E34" s="23"/>
      <c r="F34" s="23" t="s">
        <v>162</v>
      </c>
      <c r="H34" s="69" t="str">
        <f>H8</f>
        <v>White-Not Hispanic</v>
      </c>
      <c r="I34" s="23"/>
      <c r="J34" s="69" t="str">
        <f>J8</f>
        <v>Hispanic</v>
      </c>
      <c r="K34" s="23"/>
      <c r="L34" s="69" t="str">
        <f>L8</f>
        <v>Black-Not Hispanic</v>
      </c>
      <c r="M34" s="23"/>
      <c r="N34" s="69" t="str">
        <f>N8</f>
        <v>Asian</v>
      </c>
      <c r="O34" s="23"/>
      <c r="P34" s="69" t="str">
        <f>P8</f>
        <v>American Indian/Alaska Native</v>
      </c>
      <c r="Q34" s="70"/>
      <c r="R34" s="69" t="str">
        <f>R8</f>
        <v>Other</v>
      </c>
      <c r="T34" s="69" t="str">
        <f>T8</f>
        <v>Other</v>
      </c>
    </row>
    <row r="35" spans="1:21" x14ac:dyDescent="0.35">
      <c r="A35" s="71" t="str">
        <f>A9</f>
        <v>0-14</v>
      </c>
      <c r="B35" s="216"/>
      <c r="C35" s="72"/>
      <c r="D35" s="216"/>
      <c r="E35" s="72"/>
      <c r="F35" s="216"/>
      <c r="G35" s="73"/>
      <c r="H35" s="216"/>
      <c r="I35" s="74"/>
      <c r="J35" s="216"/>
      <c r="K35" s="74"/>
      <c r="L35" s="216"/>
      <c r="M35" s="74"/>
      <c r="N35" s="216"/>
      <c r="O35" s="73"/>
      <c r="P35" s="216"/>
      <c r="Q35" s="73"/>
      <c r="R35" s="216"/>
      <c r="S35" s="73"/>
      <c r="T35" s="75"/>
    </row>
    <row r="36" spans="1:21" x14ac:dyDescent="0.35">
      <c r="A36" s="71" t="str">
        <f t="shared" ref="A36:A39" si="1">A10</f>
        <v>15-24</v>
      </c>
      <c r="B36" s="216"/>
      <c r="C36" s="72"/>
      <c r="D36" s="216"/>
      <c r="E36" s="72"/>
      <c r="F36" s="216"/>
      <c r="G36" s="73"/>
      <c r="H36" s="216"/>
      <c r="I36" s="74"/>
      <c r="J36" s="216"/>
      <c r="K36" s="74"/>
      <c r="L36" s="216"/>
      <c r="M36" s="74"/>
      <c r="N36" s="216"/>
      <c r="O36" s="73"/>
      <c r="P36" s="216"/>
      <c r="Q36" s="73"/>
      <c r="R36" s="216"/>
      <c r="S36" s="73"/>
      <c r="T36" s="216"/>
    </row>
    <row r="37" spans="1:21" x14ac:dyDescent="0.35">
      <c r="A37" s="71" t="str">
        <f t="shared" si="1"/>
        <v>25-44</v>
      </c>
      <c r="B37" s="216"/>
      <c r="C37" s="72"/>
      <c r="D37" s="216"/>
      <c r="E37" s="72"/>
      <c r="F37" s="216"/>
      <c r="G37" s="73"/>
      <c r="H37" s="216"/>
      <c r="I37" s="74"/>
      <c r="J37" s="216"/>
      <c r="K37" s="74"/>
      <c r="L37" s="216"/>
      <c r="M37" s="74"/>
      <c r="N37" s="216"/>
      <c r="O37" s="73"/>
      <c r="P37" s="216"/>
      <c r="Q37" s="73"/>
      <c r="R37" s="216"/>
      <c r="S37" s="73"/>
      <c r="T37" s="216"/>
    </row>
    <row r="38" spans="1:21" x14ac:dyDescent="0.35">
      <c r="A38" s="71" t="str">
        <f t="shared" si="1"/>
        <v>45-64</v>
      </c>
      <c r="B38" s="216"/>
      <c r="C38" s="72"/>
      <c r="D38" s="216"/>
      <c r="E38" s="72"/>
      <c r="F38" s="216"/>
      <c r="G38" s="73"/>
      <c r="H38" s="216"/>
      <c r="I38" s="74"/>
      <c r="J38" s="216"/>
      <c r="K38" s="74"/>
      <c r="L38" s="216"/>
      <c r="M38" s="74"/>
      <c r="N38" s="216"/>
      <c r="O38" s="73"/>
      <c r="P38" s="216"/>
      <c r="Q38" s="73"/>
      <c r="R38" s="216"/>
      <c r="S38" s="73"/>
      <c r="T38" s="216"/>
    </row>
    <row r="39" spans="1:21" x14ac:dyDescent="0.35">
      <c r="A39" s="71" t="str">
        <f t="shared" si="1"/>
        <v>65+</v>
      </c>
      <c r="B39" s="216"/>
      <c r="C39" s="72"/>
      <c r="D39" s="216"/>
      <c r="E39" s="72"/>
      <c r="F39" s="216"/>
      <c r="G39" s="73"/>
      <c r="H39" s="216"/>
      <c r="I39" s="74"/>
      <c r="J39" s="216"/>
      <c r="K39" s="74"/>
      <c r="L39" s="216"/>
      <c r="M39" s="74"/>
      <c r="N39" s="216"/>
      <c r="O39" s="73"/>
      <c r="P39" s="216"/>
      <c r="Q39" s="73"/>
      <c r="R39" s="216"/>
      <c r="S39" s="73"/>
      <c r="T39" s="216"/>
    </row>
    <row r="40" spans="1:21" x14ac:dyDescent="0.35">
      <c r="A40" s="65" t="s">
        <v>74</v>
      </c>
      <c r="B40" s="76">
        <f>SUM(B35:B39)</f>
        <v>0</v>
      </c>
      <c r="C40" s="65"/>
      <c r="D40" s="76">
        <f>SUM(D35:D39)</f>
        <v>0</v>
      </c>
      <c r="E40" s="65"/>
      <c r="F40" s="76">
        <f>SUM(F35:F39)</f>
        <v>0</v>
      </c>
      <c r="H40" s="76">
        <f>SUM(H35:H39)</f>
        <v>0</v>
      </c>
      <c r="I40" s="76"/>
      <c r="J40" s="76">
        <f>SUM(J35:J39)</f>
        <v>0</v>
      </c>
      <c r="K40" s="76"/>
      <c r="L40" s="76">
        <f>SUM(L35:L39)</f>
        <v>0</v>
      </c>
      <c r="M40" s="76"/>
      <c r="N40" s="76">
        <f>SUM(N35:N39)</f>
        <v>0</v>
      </c>
      <c r="O40" s="76"/>
      <c r="P40" s="76">
        <f>SUM(P35:P39)</f>
        <v>0</v>
      </c>
      <c r="Q40" s="76"/>
      <c r="R40" s="76">
        <f>SUM(R35:R39)</f>
        <v>0</v>
      </c>
      <c r="S40" s="76"/>
      <c r="T40" s="76">
        <f>SUM(T35:T39)</f>
        <v>0</v>
      </c>
    </row>
    <row r="41" spans="1:21" ht="35.15" customHeight="1" x14ac:dyDescent="0.35">
      <c r="A41" s="77"/>
      <c r="B41" s="77"/>
      <c r="C41" s="77"/>
      <c r="D41" s="77"/>
      <c r="E41" s="77"/>
      <c r="F41" s="77"/>
      <c r="G41" s="77"/>
      <c r="H41" s="77"/>
      <c r="I41" s="77"/>
      <c r="J41" s="77"/>
      <c r="K41" s="77"/>
      <c r="L41" s="77"/>
      <c r="M41" s="77"/>
      <c r="N41" s="77"/>
      <c r="O41" s="77"/>
      <c r="P41" s="77"/>
      <c r="Q41" s="77"/>
      <c r="R41" s="77"/>
      <c r="S41" s="77"/>
      <c r="T41" s="77"/>
      <c r="U41" s="77"/>
    </row>
    <row r="42" spans="1:21" x14ac:dyDescent="0.35">
      <c r="D42" s="67" t="s">
        <v>77</v>
      </c>
    </row>
    <row r="43" spans="1:21" ht="58" x14ac:dyDescent="0.35">
      <c r="D43" s="215"/>
      <c r="E43" s="68" t="s">
        <v>54</v>
      </c>
    </row>
    <row r="46" spans="1:21" ht="87" x14ac:dyDescent="0.35">
      <c r="B46" s="68" t="s">
        <v>55</v>
      </c>
      <c r="D46" s="68" t="s">
        <v>161</v>
      </c>
      <c r="F46" s="68" t="s">
        <v>166</v>
      </c>
      <c r="H46" s="68" t="s">
        <v>56</v>
      </c>
      <c r="I46" s="66"/>
      <c r="J46" s="68" t="s">
        <v>56</v>
      </c>
      <c r="K46" s="66"/>
      <c r="L46" s="68" t="s">
        <v>56</v>
      </c>
      <c r="M46" s="66"/>
      <c r="N46" s="68" t="s">
        <v>56</v>
      </c>
      <c r="O46" s="66"/>
      <c r="P46" s="68" t="s">
        <v>56</v>
      </c>
      <c r="R46" s="68" t="s">
        <v>56</v>
      </c>
      <c r="T46" s="68" t="s">
        <v>56</v>
      </c>
    </row>
    <row r="47" spans="1:21" ht="43.5" x14ac:dyDescent="0.35">
      <c r="A47" s="23" t="s">
        <v>57</v>
      </c>
      <c r="B47" s="23" t="s">
        <v>58</v>
      </c>
      <c r="C47" s="23"/>
      <c r="D47" s="23" t="s">
        <v>157</v>
      </c>
      <c r="E47" s="23"/>
      <c r="F47" s="23" t="s">
        <v>162</v>
      </c>
      <c r="H47" s="69" t="str">
        <f>H8</f>
        <v>White-Not Hispanic</v>
      </c>
      <c r="I47" s="23"/>
      <c r="J47" s="69" t="str">
        <f>J8</f>
        <v>Hispanic</v>
      </c>
      <c r="K47" s="23"/>
      <c r="L47" s="69" t="str">
        <f>L8</f>
        <v>Black-Not Hispanic</v>
      </c>
      <c r="M47" s="23"/>
      <c r="N47" s="69" t="str">
        <f>N8</f>
        <v>Asian</v>
      </c>
      <c r="O47" s="23"/>
      <c r="P47" s="69" t="str">
        <f>P8</f>
        <v>American Indian/Alaska Native</v>
      </c>
      <c r="Q47" s="70"/>
      <c r="R47" s="69" t="str">
        <f>R8</f>
        <v>Other</v>
      </c>
      <c r="T47" s="69" t="str">
        <f>T8</f>
        <v>Other</v>
      </c>
    </row>
    <row r="48" spans="1:21" x14ac:dyDescent="0.35">
      <c r="A48" s="71" t="str">
        <f>A9</f>
        <v>0-14</v>
      </c>
      <c r="B48" s="216"/>
      <c r="C48" s="72"/>
      <c r="D48" s="216"/>
      <c r="E48" s="72"/>
      <c r="F48" s="216"/>
      <c r="G48" s="73"/>
      <c r="H48" s="216"/>
      <c r="I48" s="74"/>
      <c r="J48" s="216"/>
      <c r="K48" s="74"/>
      <c r="L48" s="216"/>
      <c r="M48" s="74"/>
      <c r="N48" s="216"/>
      <c r="O48" s="73"/>
      <c r="P48" s="216"/>
      <c r="Q48" s="73"/>
      <c r="R48" s="216"/>
      <c r="S48" s="73"/>
      <c r="T48" s="75"/>
    </row>
    <row r="49" spans="1:21" x14ac:dyDescent="0.35">
      <c r="A49" s="71" t="str">
        <f t="shared" ref="A49:A52" si="2">A10</f>
        <v>15-24</v>
      </c>
      <c r="B49" s="216"/>
      <c r="C49" s="72"/>
      <c r="D49" s="216"/>
      <c r="E49" s="72"/>
      <c r="F49" s="216"/>
      <c r="G49" s="73"/>
      <c r="H49" s="216"/>
      <c r="I49" s="74"/>
      <c r="J49" s="216"/>
      <c r="K49" s="74"/>
      <c r="L49" s="216"/>
      <c r="M49" s="74"/>
      <c r="N49" s="216"/>
      <c r="O49" s="73"/>
      <c r="P49" s="216"/>
      <c r="Q49" s="73"/>
      <c r="R49" s="216"/>
      <c r="S49" s="73"/>
      <c r="T49" s="216"/>
    </row>
    <row r="50" spans="1:21" x14ac:dyDescent="0.35">
      <c r="A50" s="71" t="str">
        <f t="shared" si="2"/>
        <v>25-44</v>
      </c>
      <c r="B50" s="216"/>
      <c r="C50" s="72"/>
      <c r="D50" s="216"/>
      <c r="E50" s="72"/>
      <c r="F50" s="216"/>
      <c r="G50" s="73"/>
      <c r="H50" s="216"/>
      <c r="I50" s="74"/>
      <c r="J50" s="216"/>
      <c r="K50" s="74"/>
      <c r="L50" s="216"/>
      <c r="M50" s="74"/>
      <c r="N50" s="216"/>
      <c r="O50" s="73"/>
      <c r="P50" s="216"/>
      <c r="Q50" s="73"/>
      <c r="R50" s="216"/>
      <c r="S50" s="73"/>
      <c r="T50" s="216"/>
    </row>
    <row r="51" spans="1:21" x14ac:dyDescent="0.35">
      <c r="A51" s="71" t="str">
        <f t="shared" si="2"/>
        <v>45-64</v>
      </c>
      <c r="B51" s="216"/>
      <c r="C51" s="72"/>
      <c r="D51" s="216"/>
      <c r="E51" s="72"/>
      <c r="F51" s="216"/>
      <c r="G51" s="73"/>
      <c r="H51" s="216"/>
      <c r="I51" s="74"/>
      <c r="J51" s="216"/>
      <c r="K51" s="74"/>
      <c r="L51" s="216"/>
      <c r="M51" s="74"/>
      <c r="N51" s="216"/>
      <c r="O51" s="73"/>
      <c r="P51" s="216"/>
      <c r="Q51" s="73"/>
      <c r="R51" s="216"/>
      <c r="S51" s="73"/>
      <c r="T51" s="216"/>
    </row>
    <row r="52" spans="1:21" x14ac:dyDescent="0.35">
      <c r="A52" s="71" t="str">
        <f t="shared" si="2"/>
        <v>65+</v>
      </c>
      <c r="B52" s="216"/>
      <c r="C52" s="72"/>
      <c r="D52" s="216"/>
      <c r="E52" s="72"/>
      <c r="F52" s="216"/>
      <c r="G52" s="73"/>
      <c r="H52" s="216"/>
      <c r="I52" s="74"/>
      <c r="J52" s="216"/>
      <c r="K52" s="74"/>
      <c r="L52" s="216"/>
      <c r="M52" s="74"/>
      <c r="N52" s="216"/>
      <c r="O52" s="73"/>
      <c r="P52" s="216"/>
      <c r="Q52" s="73"/>
      <c r="R52" s="216"/>
      <c r="S52" s="73"/>
      <c r="T52" s="216"/>
    </row>
    <row r="53" spans="1:21" x14ac:dyDescent="0.35">
      <c r="A53" s="65" t="s">
        <v>74</v>
      </c>
      <c r="B53" s="76">
        <f>SUM(B48:B52)</f>
        <v>0</v>
      </c>
      <c r="C53" s="65"/>
      <c r="D53" s="76">
        <f>SUM(D48:D52)</f>
        <v>0</v>
      </c>
      <c r="E53" s="65"/>
      <c r="F53" s="76">
        <f>SUM(F48:F52)</f>
        <v>0</v>
      </c>
      <c r="H53" s="76">
        <f>SUM(H48:H52)</f>
        <v>0</v>
      </c>
      <c r="I53" s="76"/>
      <c r="J53" s="76">
        <f>SUM(J48:J52)</f>
        <v>0</v>
      </c>
      <c r="K53" s="76"/>
      <c r="L53" s="76">
        <f>SUM(L48:L52)</f>
        <v>0</v>
      </c>
      <c r="M53" s="76"/>
      <c r="N53" s="76">
        <f>SUM(N48:N52)</f>
        <v>0</v>
      </c>
      <c r="O53" s="76"/>
      <c r="P53" s="76">
        <f>SUM(P48:P52)</f>
        <v>0</v>
      </c>
      <c r="Q53" s="76"/>
      <c r="R53" s="76">
        <f>SUM(R48:R52)</f>
        <v>0</v>
      </c>
      <c r="S53" s="76"/>
      <c r="T53" s="76">
        <f>SUM(T48:T52)</f>
        <v>0</v>
      </c>
    </row>
    <row r="54" spans="1:21" ht="35.15" customHeight="1" x14ac:dyDescent="0.35">
      <c r="A54" s="77"/>
      <c r="B54" s="77"/>
      <c r="C54" s="77"/>
      <c r="D54" s="77"/>
      <c r="E54" s="77"/>
      <c r="F54" s="77"/>
      <c r="G54" s="77"/>
      <c r="H54" s="77"/>
      <c r="I54" s="77"/>
      <c r="J54" s="77"/>
      <c r="K54" s="77"/>
      <c r="L54" s="77"/>
      <c r="M54" s="77"/>
      <c r="N54" s="77"/>
      <c r="O54" s="77"/>
      <c r="P54" s="77"/>
      <c r="Q54" s="77"/>
      <c r="R54" s="77"/>
      <c r="S54" s="77"/>
      <c r="T54" s="77"/>
      <c r="U54" s="77"/>
    </row>
    <row r="55" spans="1:21" x14ac:dyDescent="0.35">
      <c r="D55" s="67" t="s">
        <v>78</v>
      </c>
    </row>
    <row r="56" spans="1:21" ht="58" x14ac:dyDescent="0.35">
      <c r="D56" s="215"/>
      <c r="E56" s="68" t="s">
        <v>54</v>
      </c>
    </row>
    <row r="59" spans="1:21" ht="87" x14ac:dyDescent="0.35">
      <c r="B59" s="68" t="s">
        <v>55</v>
      </c>
      <c r="D59" s="68" t="s">
        <v>161</v>
      </c>
      <c r="F59" s="68" t="s">
        <v>166</v>
      </c>
      <c r="H59" s="68" t="s">
        <v>56</v>
      </c>
      <c r="I59" s="66"/>
      <c r="J59" s="68" t="s">
        <v>56</v>
      </c>
      <c r="K59" s="66"/>
      <c r="L59" s="68" t="s">
        <v>56</v>
      </c>
      <c r="M59" s="66"/>
      <c r="N59" s="68" t="s">
        <v>56</v>
      </c>
      <c r="O59" s="66"/>
      <c r="P59" s="68" t="s">
        <v>56</v>
      </c>
      <c r="R59" s="68" t="s">
        <v>56</v>
      </c>
      <c r="T59" s="68" t="s">
        <v>56</v>
      </c>
    </row>
    <row r="60" spans="1:21" ht="43.5" x14ac:dyDescent="0.35">
      <c r="A60" s="23" t="s">
        <v>57</v>
      </c>
      <c r="B60" s="23" t="s">
        <v>58</v>
      </c>
      <c r="C60" s="23"/>
      <c r="D60" s="23" t="s">
        <v>157</v>
      </c>
      <c r="E60" s="23"/>
      <c r="F60" s="23" t="s">
        <v>162</v>
      </c>
      <c r="H60" s="69" t="str">
        <f>H8</f>
        <v>White-Not Hispanic</v>
      </c>
      <c r="I60" s="23"/>
      <c r="J60" s="69" t="str">
        <f>J8</f>
        <v>Hispanic</v>
      </c>
      <c r="K60" s="23"/>
      <c r="L60" s="69" t="str">
        <f>L8</f>
        <v>Black-Not Hispanic</v>
      </c>
      <c r="M60" s="23"/>
      <c r="N60" s="69" t="str">
        <f>N8</f>
        <v>Asian</v>
      </c>
      <c r="O60" s="23"/>
      <c r="P60" s="69" t="str">
        <f>P8</f>
        <v>American Indian/Alaska Native</v>
      </c>
      <c r="Q60" s="70"/>
      <c r="R60" s="69" t="str">
        <f>R8</f>
        <v>Other</v>
      </c>
      <c r="T60" s="69" t="str">
        <f>T8</f>
        <v>Other</v>
      </c>
    </row>
    <row r="61" spans="1:21" x14ac:dyDescent="0.35">
      <c r="A61" s="71" t="str">
        <f>A9</f>
        <v>0-14</v>
      </c>
      <c r="B61" s="216"/>
      <c r="C61" s="72"/>
      <c r="D61" s="216"/>
      <c r="E61" s="72"/>
      <c r="F61" s="216"/>
      <c r="G61" s="73"/>
      <c r="H61" s="216"/>
      <c r="I61" s="74"/>
      <c r="J61" s="216"/>
      <c r="K61" s="74"/>
      <c r="L61" s="216"/>
      <c r="M61" s="74"/>
      <c r="N61" s="216"/>
      <c r="O61" s="73"/>
      <c r="P61" s="216"/>
      <c r="Q61" s="73"/>
      <c r="R61" s="216"/>
      <c r="S61" s="73"/>
      <c r="T61" s="75"/>
    </row>
    <row r="62" spans="1:21" x14ac:dyDescent="0.35">
      <c r="A62" s="71" t="str">
        <f t="shared" ref="A62:A65" si="3">A10</f>
        <v>15-24</v>
      </c>
      <c r="B62" s="216"/>
      <c r="C62" s="72"/>
      <c r="D62" s="216"/>
      <c r="E62" s="72"/>
      <c r="F62" s="216"/>
      <c r="G62" s="73"/>
      <c r="H62" s="216"/>
      <c r="I62" s="74"/>
      <c r="J62" s="216"/>
      <c r="K62" s="74"/>
      <c r="L62" s="216"/>
      <c r="M62" s="74"/>
      <c r="N62" s="216"/>
      <c r="O62" s="73"/>
      <c r="P62" s="216"/>
      <c r="Q62" s="73"/>
      <c r="R62" s="216"/>
      <c r="S62" s="73"/>
      <c r="T62" s="216"/>
    </row>
    <row r="63" spans="1:21" x14ac:dyDescent="0.35">
      <c r="A63" s="71" t="str">
        <f t="shared" si="3"/>
        <v>25-44</v>
      </c>
      <c r="B63" s="216"/>
      <c r="C63" s="72"/>
      <c r="D63" s="216"/>
      <c r="E63" s="72"/>
      <c r="F63" s="216"/>
      <c r="G63" s="73"/>
      <c r="H63" s="216"/>
      <c r="I63" s="74"/>
      <c r="J63" s="216"/>
      <c r="K63" s="74"/>
      <c r="L63" s="216"/>
      <c r="M63" s="74"/>
      <c r="N63" s="216"/>
      <c r="O63" s="73"/>
      <c r="P63" s="216"/>
      <c r="Q63" s="73"/>
      <c r="R63" s="216"/>
      <c r="S63" s="73"/>
      <c r="T63" s="216"/>
    </row>
    <row r="64" spans="1:21" x14ac:dyDescent="0.35">
      <c r="A64" s="71" t="str">
        <f t="shared" si="3"/>
        <v>45-64</v>
      </c>
      <c r="B64" s="216"/>
      <c r="C64" s="72"/>
      <c r="D64" s="216"/>
      <c r="E64" s="72"/>
      <c r="F64" s="216"/>
      <c r="G64" s="73"/>
      <c r="H64" s="216"/>
      <c r="I64" s="74"/>
      <c r="J64" s="216"/>
      <c r="K64" s="74"/>
      <c r="L64" s="216"/>
      <c r="M64" s="74"/>
      <c r="N64" s="216"/>
      <c r="O64" s="73"/>
      <c r="P64" s="216"/>
      <c r="Q64" s="73"/>
      <c r="R64" s="216"/>
      <c r="S64" s="73"/>
      <c r="T64" s="216"/>
    </row>
    <row r="65" spans="1:20" x14ac:dyDescent="0.35">
      <c r="A65" s="71" t="str">
        <f t="shared" si="3"/>
        <v>65+</v>
      </c>
      <c r="B65" s="216"/>
      <c r="C65" s="72"/>
      <c r="D65" s="216"/>
      <c r="E65" s="72"/>
      <c r="F65" s="216"/>
      <c r="G65" s="73"/>
      <c r="H65" s="216"/>
      <c r="I65" s="74"/>
      <c r="J65" s="216"/>
      <c r="K65" s="74"/>
      <c r="L65" s="216"/>
      <c r="M65" s="74"/>
      <c r="N65" s="216"/>
      <c r="O65" s="73"/>
      <c r="P65" s="216"/>
      <c r="Q65" s="73"/>
      <c r="R65" s="216"/>
      <c r="S65" s="73"/>
      <c r="T65" s="216"/>
    </row>
    <row r="66" spans="1:20" x14ac:dyDescent="0.35">
      <c r="A66" s="65" t="s">
        <v>74</v>
      </c>
      <c r="B66" s="76">
        <f>SUM(B61:B65)</f>
        <v>0</v>
      </c>
      <c r="C66" s="65"/>
      <c r="D66" s="76">
        <f>SUM(D61:D65)</f>
        <v>0</v>
      </c>
      <c r="E66" s="65"/>
      <c r="F66" s="76">
        <f>SUM(F61:F65)</f>
        <v>0</v>
      </c>
      <c r="H66" s="76">
        <f>SUM(H61:H65)</f>
        <v>0</v>
      </c>
      <c r="I66" s="76"/>
      <c r="J66" s="76">
        <f>SUM(J61:J65)</f>
        <v>0</v>
      </c>
      <c r="K66" s="76"/>
      <c r="L66" s="76">
        <f>SUM(L61:L65)</f>
        <v>0</v>
      </c>
      <c r="M66" s="76"/>
      <c r="N66" s="76">
        <f>SUM(N61:N65)</f>
        <v>0</v>
      </c>
      <c r="O66" s="76"/>
      <c r="P66" s="76">
        <f>SUM(P61:P65)</f>
        <v>0</v>
      </c>
      <c r="Q66" s="76"/>
      <c r="R66" s="76">
        <f>SUM(R61:R65)</f>
        <v>0</v>
      </c>
      <c r="S66" s="76"/>
      <c r="T66" s="76">
        <f>SUM(T61:T65)</f>
        <v>0</v>
      </c>
    </row>
  </sheetData>
  <phoneticPr fontId="0" type="noConversion"/>
  <pageMargins left="0" right="0" top="1" bottom="1"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A9C-1021-4B28-BD86-C73B8E9B6058}">
  <sheetPr codeName="Sheet5"/>
  <dimension ref="A1:AV27"/>
  <sheetViews>
    <sheetView zoomScale="70" zoomScaleNormal="70" workbookViewId="0">
      <pane xSplit="1" topLeftCell="B1" activePane="topRight" state="frozen"/>
      <selection activeCell="S20" sqref="S20"/>
      <selection pane="topRight" activeCell="D5" sqref="D5"/>
    </sheetView>
  </sheetViews>
  <sheetFormatPr defaultColWidth="9.1796875" defaultRowHeight="18.5" x14ac:dyDescent="0.45"/>
  <cols>
    <col min="1" max="1" width="10.453125" style="155" customWidth="1"/>
    <col min="2" max="2" width="9.1796875" style="16"/>
    <col min="3" max="3" width="15.1796875" style="16" customWidth="1"/>
    <col min="4" max="4" width="15.54296875" style="16" customWidth="1"/>
    <col min="5" max="5" width="15.1796875" style="16" customWidth="1"/>
    <col min="6" max="6" width="17.81640625" style="16" customWidth="1"/>
    <col min="7" max="7" width="15.54296875" style="16" customWidth="1"/>
    <col min="8" max="8" width="15.453125" style="16" customWidth="1"/>
    <col min="9" max="11" width="15.1796875" style="16" customWidth="1"/>
    <col min="12" max="12" width="15.54296875" style="16" customWidth="1"/>
    <col min="13" max="13" width="6" style="16" customWidth="1"/>
    <col min="14" max="14" width="15.1796875" style="16" customWidth="1"/>
    <col min="15" max="27" width="11.1796875" style="16" customWidth="1"/>
    <col min="28" max="29" width="12.54296875" style="16" customWidth="1"/>
    <col min="30" max="33" width="11.1796875" style="16" customWidth="1"/>
    <col min="34" max="34" width="6" style="16" customWidth="1"/>
    <col min="35" max="35" width="13.81640625" style="16" customWidth="1"/>
    <col min="36" max="36" width="14.54296875" style="16" customWidth="1"/>
    <col min="37" max="37" width="6" style="16" customWidth="1"/>
    <col min="38" max="38" width="9.1796875" style="16"/>
    <col min="39" max="40" width="15.54296875" style="16" customWidth="1"/>
    <col min="41" max="41" width="15.1796875" style="16" customWidth="1"/>
    <col min="42" max="42" width="15.453125" style="16" customWidth="1"/>
    <col min="43" max="43" width="15.54296875" style="16" customWidth="1"/>
    <col min="44" max="44" width="15.453125" style="16" customWidth="1"/>
    <col min="45" max="48" width="15.1796875" style="16" customWidth="1"/>
    <col min="49" max="16384" width="9.1796875" style="16"/>
  </cols>
  <sheetData>
    <row r="1" spans="1:48" ht="78.650000000000006" customHeight="1" x14ac:dyDescent="0.45">
      <c r="A1" s="154">
        <f>' B_Populations'!D3</f>
        <v>0</v>
      </c>
      <c r="B1" s="269" t="s">
        <v>79</v>
      </c>
      <c r="C1" s="270"/>
      <c r="D1" s="270"/>
      <c r="E1" s="270"/>
      <c r="F1" s="139"/>
      <c r="G1" s="139"/>
      <c r="H1" s="139"/>
      <c r="I1" s="139"/>
      <c r="J1" s="139"/>
      <c r="K1" s="139"/>
      <c r="L1" s="140"/>
      <c r="N1" s="18" t="s">
        <v>80</v>
      </c>
      <c r="O1" s="82"/>
      <c r="P1" s="82"/>
      <c r="Q1" s="82"/>
      <c r="R1" s="82"/>
      <c r="S1" s="82"/>
      <c r="T1" s="82"/>
      <c r="U1" s="82"/>
      <c r="V1" s="82"/>
      <c r="W1" s="82"/>
      <c r="X1" s="82"/>
      <c r="Y1" s="82"/>
      <c r="Z1" s="82"/>
      <c r="AA1" s="82"/>
      <c r="AB1" s="82"/>
      <c r="AC1" s="82"/>
      <c r="AD1" s="82"/>
      <c r="AE1" s="82"/>
      <c r="AF1" s="82"/>
      <c r="AG1" s="24"/>
      <c r="AI1" s="19" t="s">
        <v>81</v>
      </c>
      <c r="AJ1" s="25"/>
      <c r="AL1" s="271" t="s">
        <v>82</v>
      </c>
      <c r="AM1" s="272"/>
      <c r="AN1" s="272"/>
      <c r="AO1" s="83"/>
      <c r="AP1" s="84"/>
      <c r="AQ1" s="84"/>
      <c r="AR1" s="84"/>
      <c r="AS1" s="84"/>
      <c r="AT1" s="84"/>
      <c r="AU1" s="84"/>
      <c r="AV1" s="85"/>
    </row>
    <row r="2" spans="1:48" x14ac:dyDescent="0.45">
      <c r="B2" s="141"/>
      <c r="C2" s="86"/>
      <c r="D2" s="87" t="s">
        <v>167</v>
      </c>
      <c r="E2" s="87"/>
      <c r="F2" s="88" t="s">
        <v>83</v>
      </c>
      <c r="G2" s="88"/>
      <c r="H2" s="88"/>
      <c r="I2" s="88"/>
      <c r="J2" s="88"/>
      <c r="K2" s="88"/>
      <c r="L2" s="142"/>
      <c r="N2" s="27"/>
      <c r="O2" s="90"/>
      <c r="P2" s="90"/>
      <c r="Q2" s="90"/>
      <c r="R2" s="90"/>
      <c r="S2" s="90"/>
      <c r="T2" s="90"/>
      <c r="U2" s="90"/>
      <c r="V2" s="90"/>
      <c r="W2" s="90"/>
      <c r="X2" s="90"/>
      <c r="Y2" s="90"/>
      <c r="Z2" s="90"/>
      <c r="AA2" s="90"/>
      <c r="AB2" s="90"/>
      <c r="AC2" s="90"/>
      <c r="AD2" s="90"/>
      <c r="AE2" s="90"/>
      <c r="AF2" s="90"/>
      <c r="AG2" s="28"/>
      <c r="AI2" s="29"/>
      <c r="AJ2" s="30"/>
      <c r="AL2" s="31"/>
      <c r="AM2" s="16" t="s">
        <v>84</v>
      </c>
      <c r="AV2" s="91"/>
    </row>
    <row r="3" spans="1:48" ht="46.5" x14ac:dyDescent="0.35">
      <c r="A3" s="273" t="s">
        <v>85</v>
      </c>
      <c r="B3" s="143" t="s">
        <v>57</v>
      </c>
      <c r="C3" s="92" t="s">
        <v>86</v>
      </c>
      <c r="D3" s="93" t="s">
        <v>158</v>
      </c>
      <c r="E3" s="93" t="s">
        <v>163</v>
      </c>
      <c r="F3" s="94" t="str">
        <f>' B_Populations'!$H$8</f>
        <v>White-Not Hispanic</v>
      </c>
      <c r="G3" s="94" t="str">
        <f>' B_Populations'!$J$8</f>
        <v>Hispanic</v>
      </c>
      <c r="H3" s="94" t="str">
        <f>' B_Populations'!$L$8</f>
        <v>Black-Not Hispanic</v>
      </c>
      <c r="I3" s="94" t="str">
        <f>' B_Populations'!$N$8</f>
        <v>Asian</v>
      </c>
      <c r="J3" s="94" t="str">
        <f>' B_Populations'!$P$8</f>
        <v>American Indian/Alaska Native</v>
      </c>
      <c r="K3" s="94" t="str">
        <f>' B_Populations'!$R$8</f>
        <v>Other</v>
      </c>
      <c r="L3" s="144" t="str">
        <f>' B_Populations'!$T$8</f>
        <v>Other</v>
      </c>
      <c r="M3" s="33"/>
      <c r="N3" s="34" t="s">
        <v>87</v>
      </c>
      <c r="O3" s="96" t="s">
        <v>88</v>
      </c>
      <c r="P3" s="96" t="str">
        <f>' B_Populations'!D8</f>
        <v>Male</v>
      </c>
      <c r="Q3" s="96" t="s">
        <v>88</v>
      </c>
      <c r="R3" s="96" t="str">
        <f>' B_Populations'!F8</f>
        <v>Female</v>
      </c>
      <c r="S3" s="96" t="s">
        <v>88</v>
      </c>
      <c r="T3" s="96" t="str">
        <f>' B_Populations'!$H$8</f>
        <v>White-Not Hispanic</v>
      </c>
      <c r="U3" s="96" t="s">
        <v>88</v>
      </c>
      <c r="V3" s="96" t="str">
        <f>' B_Populations'!$J$8</f>
        <v>Hispanic</v>
      </c>
      <c r="W3" s="96" t="s">
        <v>88</v>
      </c>
      <c r="X3" s="96" t="str">
        <f>' B_Populations'!$L$8</f>
        <v>Black-Not Hispanic</v>
      </c>
      <c r="Y3" s="96" t="s">
        <v>88</v>
      </c>
      <c r="Z3" s="96" t="str">
        <f>' B_Populations'!$N$8</f>
        <v>Asian</v>
      </c>
      <c r="AA3" s="96" t="s">
        <v>88</v>
      </c>
      <c r="AB3" s="96" t="str">
        <f>' B_Populations'!$P$8</f>
        <v>American Indian/Alaska Native</v>
      </c>
      <c r="AC3" s="96" t="s">
        <v>88</v>
      </c>
      <c r="AD3" s="96" t="str">
        <f>' B_Populations'!$R$8</f>
        <v>Other</v>
      </c>
      <c r="AE3" s="96" t="s">
        <v>88</v>
      </c>
      <c r="AF3" s="96" t="str">
        <f>' B_Populations'!$T$8</f>
        <v>Other</v>
      </c>
      <c r="AG3" s="35" t="s">
        <v>88</v>
      </c>
      <c r="AH3" s="33"/>
      <c r="AI3" s="36" t="s">
        <v>89</v>
      </c>
      <c r="AJ3" s="37" t="s">
        <v>90</v>
      </c>
      <c r="AL3" s="38" t="s">
        <v>57</v>
      </c>
      <c r="AM3" s="97" t="s">
        <v>58</v>
      </c>
      <c r="AN3" s="98" t="s">
        <v>157</v>
      </c>
      <c r="AO3" s="98" t="s">
        <v>162</v>
      </c>
      <c r="AP3" s="94" t="str">
        <f>' B_Populations'!$H$8</f>
        <v>White-Not Hispanic</v>
      </c>
      <c r="AQ3" s="94" t="str">
        <f>' B_Populations'!$J$8</f>
        <v>Hispanic</v>
      </c>
      <c r="AR3" s="94" t="str">
        <f>' B_Populations'!$L$8</f>
        <v>Black-Not Hispanic</v>
      </c>
      <c r="AS3" s="94" t="str">
        <f>' B_Populations'!$N$8</f>
        <v>Asian</v>
      </c>
      <c r="AT3" s="94" t="str">
        <f>' B_Populations'!$P$8</f>
        <v>American Indian/Alaska Native</v>
      </c>
      <c r="AU3" s="94" t="str">
        <f>' B_Populations'!$R$8</f>
        <v>Other</v>
      </c>
      <c r="AV3" s="99" t="str">
        <f>' B_Populations'!$T$8</f>
        <v>Other</v>
      </c>
    </row>
    <row r="4" spans="1:48" ht="15.5" x14ac:dyDescent="0.35">
      <c r="A4" s="273"/>
      <c r="B4" s="145" t="str">
        <f>' B_Populations'!$A$9</f>
        <v>0-14</v>
      </c>
      <c r="C4" s="100"/>
      <c r="D4" s="101"/>
      <c r="E4" s="102"/>
      <c r="F4" s="103"/>
      <c r="G4" s="103"/>
      <c r="H4" s="103"/>
      <c r="I4" s="103"/>
      <c r="J4" s="104"/>
      <c r="K4" s="104"/>
      <c r="L4" s="146"/>
      <c r="M4" s="40"/>
      <c r="N4" s="41">
        <f>' B_Populations'!B9</f>
        <v>0</v>
      </c>
      <c r="O4" s="106">
        <f>IF(N4=0,0,($C$4/$N$4)*100000)</f>
        <v>0</v>
      </c>
      <c r="P4" s="106">
        <f>' B_Populations'!D9</f>
        <v>0</v>
      </c>
      <c r="Q4" s="106">
        <f>IF(P4=0,0,($D$4/$P$4)*100000)</f>
        <v>0</v>
      </c>
      <c r="R4" s="106">
        <f>' B_Populations'!F9</f>
        <v>0</v>
      </c>
      <c r="S4" s="106">
        <f>IF(R4=0,0,($E$4/$R$4)*100000)</f>
        <v>0</v>
      </c>
      <c r="T4" s="106">
        <f>' B_Populations'!H9</f>
        <v>0</v>
      </c>
      <c r="U4" s="106">
        <f>IF(T4=0,0,($F$4/$T$4)*100000)</f>
        <v>0</v>
      </c>
      <c r="V4" s="106">
        <f>' B_Populations'!J9</f>
        <v>0</v>
      </c>
      <c r="W4" s="106">
        <f>IF(V4=0,0,($G$4/$V$4)*100000)</f>
        <v>0</v>
      </c>
      <c r="X4" s="106">
        <f>' B_Populations'!L9</f>
        <v>0</v>
      </c>
      <c r="Y4" s="106">
        <f>IF(X4=0,0,($H$4/$X$4)*100000)</f>
        <v>0</v>
      </c>
      <c r="Z4" s="106">
        <f>' B_Populations'!N9</f>
        <v>0</v>
      </c>
      <c r="AA4" s="106">
        <f>IF(Z4=0,0,($I$4/$Z$4)*100000)</f>
        <v>0</v>
      </c>
      <c r="AB4" s="106">
        <f>' B_Populations'!P9</f>
        <v>0</v>
      </c>
      <c r="AC4" s="106">
        <f>IF(AB4=0,0,($J$4/$AB$4)*100000)</f>
        <v>0</v>
      </c>
      <c r="AD4" s="106">
        <f>' B_Populations'!R9</f>
        <v>0</v>
      </c>
      <c r="AE4" s="106">
        <f>IF(AD4=0,0,($K$4/$AD$4)*100000)</f>
        <v>0</v>
      </c>
      <c r="AF4" s="106">
        <f>' B_Populations'!T9</f>
        <v>0</v>
      </c>
      <c r="AG4" s="42">
        <f>IF(AF4=0,0,($L$4/$AF$4)*100000)</f>
        <v>0</v>
      </c>
      <c r="AH4" s="40"/>
      <c r="AI4" s="218">
        <v>58964</v>
      </c>
      <c r="AJ4" s="219">
        <v>0.214699</v>
      </c>
      <c r="AK4" s="40"/>
      <c r="AL4" s="45" t="str">
        <f>' B_Populations'!$A$9</f>
        <v>0-14</v>
      </c>
      <c r="AM4" s="107">
        <f>O4*AJ4</f>
        <v>0</v>
      </c>
      <c r="AN4" s="108">
        <f>Q4*AJ4</f>
        <v>0</v>
      </c>
      <c r="AO4" s="108">
        <f>S4*AJ4</f>
        <v>0</v>
      </c>
      <c r="AP4" s="109">
        <f>U4*AJ4</f>
        <v>0</v>
      </c>
      <c r="AQ4" s="109">
        <f>W4*AJ4</f>
        <v>0</v>
      </c>
      <c r="AR4" s="109">
        <f>Y4*AJ4</f>
        <v>0</v>
      </c>
      <c r="AS4" s="109">
        <f>AA4*AJ4</f>
        <v>0</v>
      </c>
      <c r="AT4" s="109">
        <f>AC4*AJ4</f>
        <v>0</v>
      </c>
      <c r="AU4" s="109">
        <f>AE4*AJ4</f>
        <v>0</v>
      </c>
      <c r="AV4" s="110">
        <f>AG4*AJ4</f>
        <v>0</v>
      </c>
    </row>
    <row r="5" spans="1:48" ht="15.5" x14ac:dyDescent="0.35">
      <c r="A5" s="273"/>
      <c r="B5" s="147" t="str">
        <f>' B_Populations'!$A$10</f>
        <v>15-24</v>
      </c>
      <c r="C5" s="179"/>
      <c r="D5" s="180"/>
      <c r="E5" s="111"/>
      <c r="F5" s="112"/>
      <c r="G5" s="112"/>
      <c r="H5" s="112"/>
      <c r="I5" s="112"/>
      <c r="J5" s="113"/>
      <c r="K5" s="113"/>
      <c r="L5" s="148"/>
      <c r="M5" s="40"/>
      <c r="N5" s="41">
        <f>' B_Populations'!B10</f>
        <v>0</v>
      </c>
      <c r="O5" s="106">
        <f>IF(N5=0,0,($C$5/$N$5)*100000)</f>
        <v>0</v>
      </c>
      <c r="P5" s="106">
        <f>' B_Populations'!D10</f>
        <v>0</v>
      </c>
      <c r="Q5" s="106">
        <f>IF(P5=0,0,($D$5/$P$5)*100000)</f>
        <v>0</v>
      </c>
      <c r="R5" s="106">
        <f>' B_Populations'!F10</f>
        <v>0</v>
      </c>
      <c r="S5" s="106">
        <f>IF(R5=0,0,($E$5/$R$5)*100000)</f>
        <v>0</v>
      </c>
      <c r="T5" s="106">
        <f>' B_Populations'!H10</f>
        <v>0</v>
      </c>
      <c r="U5" s="106">
        <f>IF(T5=0,0,($F$5/$T$5)*100000)</f>
        <v>0</v>
      </c>
      <c r="V5" s="106">
        <f>' B_Populations'!J10</f>
        <v>0</v>
      </c>
      <c r="W5" s="106">
        <f>IF(V5=0,0,($G$5/$V$5)*100000)</f>
        <v>0</v>
      </c>
      <c r="X5" s="106">
        <f>' B_Populations'!L10</f>
        <v>0</v>
      </c>
      <c r="Y5" s="106">
        <f>IF(X5=0,0,($G$5/$X$5)*100000)</f>
        <v>0</v>
      </c>
      <c r="Z5" s="106">
        <f>' B_Populations'!N10</f>
        <v>0</v>
      </c>
      <c r="AA5" s="106">
        <f>IF(Z5=0,0,($I$5/$Z$5)*100000)</f>
        <v>0</v>
      </c>
      <c r="AB5" s="106">
        <f>' B_Populations'!P10</f>
        <v>0</v>
      </c>
      <c r="AC5" s="106">
        <f>IF(AB5=0,0,($J$5/$AB$5)*100000)</f>
        <v>0</v>
      </c>
      <c r="AD5" s="106">
        <f>' B_Populations'!R10</f>
        <v>0</v>
      </c>
      <c r="AE5" s="106">
        <f>IF(AD5=0,0,($K$5/$AD$5)*100000)</f>
        <v>0</v>
      </c>
      <c r="AF5" s="106">
        <f>' B_Populations'!T10</f>
        <v>0</v>
      </c>
      <c r="AG5" s="42">
        <f>IF(AF5=0,0,($L$5/$AF$5)*100000)</f>
        <v>0</v>
      </c>
      <c r="AH5" s="40"/>
      <c r="AI5" s="218">
        <v>38077</v>
      </c>
      <c r="AJ5" s="219">
        <v>0.13864599999999999</v>
      </c>
      <c r="AK5" s="40"/>
      <c r="AL5" s="47" t="str">
        <f>' B_Populations'!$A$10</f>
        <v>15-24</v>
      </c>
      <c r="AM5" s="107">
        <f>O5*AJ5</f>
        <v>0</v>
      </c>
      <c r="AN5" s="108">
        <f>Q5*AJ5</f>
        <v>0</v>
      </c>
      <c r="AO5" s="108">
        <f>S5*AJ5</f>
        <v>0</v>
      </c>
      <c r="AP5" s="109">
        <f>U5*AJ5</f>
        <v>0</v>
      </c>
      <c r="AQ5" s="109">
        <f>W5*AJ5</f>
        <v>0</v>
      </c>
      <c r="AR5" s="109">
        <f>Y5*AJ5</f>
        <v>0</v>
      </c>
      <c r="AS5" s="109">
        <f>AA5*AJ5</f>
        <v>0</v>
      </c>
      <c r="AT5" s="109">
        <f>AC5*AJ5</f>
        <v>0</v>
      </c>
      <c r="AU5" s="109">
        <f>AE5*AJ5</f>
        <v>0</v>
      </c>
      <c r="AV5" s="110">
        <f>AG5*AJ5</f>
        <v>0</v>
      </c>
    </row>
    <row r="6" spans="1:48" ht="15.5" x14ac:dyDescent="0.35">
      <c r="A6" s="273"/>
      <c r="B6" s="145" t="str">
        <f>' B_Populations'!$A$11</f>
        <v>25-44</v>
      </c>
      <c r="C6" s="179"/>
      <c r="D6" s="180"/>
      <c r="E6" s="111"/>
      <c r="F6" s="112"/>
      <c r="G6" s="112"/>
      <c r="H6" s="112"/>
      <c r="I6" s="112"/>
      <c r="J6" s="113"/>
      <c r="K6" s="113"/>
      <c r="L6" s="148"/>
      <c r="M6" s="40"/>
      <c r="N6" s="41">
        <f>' B_Populations'!B11</f>
        <v>0</v>
      </c>
      <c r="O6" s="106">
        <f>IF(N6=0,0,($C$6/$N$6)*100000)</f>
        <v>0</v>
      </c>
      <c r="P6" s="106">
        <f>' B_Populations'!D11</f>
        <v>0</v>
      </c>
      <c r="Q6" s="106">
        <f>IF(P6=0,0,($D$6/$P$6)*100000)</f>
        <v>0</v>
      </c>
      <c r="R6" s="106">
        <f>' B_Populations'!F11</f>
        <v>0</v>
      </c>
      <c r="S6" s="106">
        <f>IF(R6=0,0,($E$6/$R$6)*100000)</f>
        <v>0</v>
      </c>
      <c r="T6" s="106">
        <f>' B_Populations'!H11</f>
        <v>0</v>
      </c>
      <c r="U6" s="106">
        <f>IF(T6=0,0,($F$6/$T$6)*100000)</f>
        <v>0</v>
      </c>
      <c r="V6" s="106">
        <f>' B_Populations'!J11</f>
        <v>0</v>
      </c>
      <c r="W6" s="106">
        <f>IF(V6=0,0,($G$6/$V$6)*100000)</f>
        <v>0</v>
      </c>
      <c r="X6" s="106">
        <f>' B_Populations'!L11</f>
        <v>0</v>
      </c>
      <c r="Y6" s="106">
        <f>IF(X6=0,0,($G$6/$X$6)*100000)</f>
        <v>0</v>
      </c>
      <c r="Z6" s="106">
        <f>' B_Populations'!N11</f>
        <v>0</v>
      </c>
      <c r="AA6" s="106">
        <f>IF(Z6=0,0,($I$6/$Z$6)*100000)</f>
        <v>0</v>
      </c>
      <c r="AB6" s="106">
        <f>' B_Populations'!P11</f>
        <v>0</v>
      </c>
      <c r="AC6" s="106">
        <f>IF(AB6=0,0,($J$6/$AB$6)*100000)</f>
        <v>0</v>
      </c>
      <c r="AD6" s="106">
        <f>' B_Populations'!R11</f>
        <v>0</v>
      </c>
      <c r="AE6" s="106">
        <f>IF(AD6=0,0,($K$6/$AD$6)*100000)</f>
        <v>0</v>
      </c>
      <c r="AF6" s="106">
        <f>' B_Populations'!T11</f>
        <v>0</v>
      </c>
      <c r="AG6" s="42">
        <f>IF(AF6=0,0,($L$6/$AF$6)*100000)</f>
        <v>0</v>
      </c>
      <c r="AH6" s="40"/>
      <c r="AI6" s="218">
        <v>81892</v>
      </c>
      <c r="AJ6" s="219">
        <v>0.29818699999999998</v>
      </c>
      <c r="AK6" s="40"/>
      <c r="AL6" s="45" t="str">
        <f>' B_Populations'!$A$11</f>
        <v>25-44</v>
      </c>
      <c r="AM6" s="107">
        <f>O6*AJ6</f>
        <v>0</v>
      </c>
      <c r="AN6" s="108">
        <f>Q6*AJ6</f>
        <v>0</v>
      </c>
      <c r="AO6" s="108">
        <f>S6*AJ6</f>
        <v>0</v>
      </c>
      <c r="AP6" s="109">
        <f>U6*AJ6</f>
        <v>0</v>
      </c>
      <c r="AQ6" s="109">
        <f>W6*AJ6</f>
        <v>0</v>
      </c>
      <c r="AR6" s="109">
        <f>Y6*AJ6</f>
        <v>0</v>
      </c>
      <c r="AS6" s="109">
        <f>AA6*AJ6</f>
        <v>0</v>
      </c>
      <c r="AT6" s="109">
        <f>AC6*AJ6</f>
        <v>0</v>
      </c>
      <c r="AU6" s="109">
        <f>AE6*AJ6</f>
        <v>0</v>
      </c>
      <c r="AV6" s="110">
        <f>AG6*AJ6</f>
        <v>0</v>
      </c>
    </row>
    <row r="7" spans="1:48" ht="15.5" x14ac:dyDescent="0.35">
      <c r="A7" s="273"/>
      <c r="B7" s="145" t="str">
        <f>' B_Populations'!$A$12</f>
        <v>45-64</v>
      </c>
      <c r="C7" s="179"/>
      <c r="D7" s="180"/>
      <c r="E7" s="111"/>
      <c r="F7" s="112"/>
      <c r="G7" s="112"/>
      <c r="H7" s="112"/>
      <c r="I7" s="112"/>
      <c r="J7" s="113"/>
      <c r="K7" s="113"/>
      <c r="L7" s="148"/>
      <c r="M7" s="40"/>
      <c r="N7" s="41">
        <f>' B_Populations'!B12</f>
        <v>0</v>
      </c>
      <c r="O7" s="106">
        <f>IF(N7=0,0,($C$7/$N$7)*100000)</f>
        <v>0</v>
      </c>
      <c r="P7" s="106">
        <f>' B_Populations'!D12</f>
        <v>0</v>
      </c>
      <c r="Q7" s="106">
        <f>IF(P7=0,0,($D$7/$P$7)*100000)</f>
        <v>0</v>
      </c>
      <c r="R7" s="106">
        <f>' B_Populations'!F12</f>
        <v>0</v>
      </c>
      <c r="S7" s="106">
        <f>IF(R7=0,0,($E$7/$R$7)*100000)</f>
        <v>0</v>
      </c>
      <c r="T7" s="106">
        <f>' B_Populations'!H12</f>
        <v>0</v>
      </c>
      <c r="U7" s="106">
        <f>IF(T7=0,0,($F$7/$T$7)*100000)</f>
        <v>0</v>
      </c>
      <c r="V7" s="106">
        <f>' B_Populations'!J12</f>
        <v>0</v>
      </c>
      <c r="W7" s="106">
        <f>IF(V7=0,0,($G$7/$V$7)*100000)</f>
        <v>0</v>
      </c>
      <c r="X7" s="106">
        <f>' B_Populations'!L12</f>
        <v>0</v>
      </c>
      <c r="Y7" s="106">
        <f>IF(X7=0,0,($G$7/$X$7)*100000)</f>
        <v>0</v>
      </c>
      <c r="Z7" s="106">
        <f>' B_Populations'!N12</f>
        <v>0</v>
      </c>
      <c r="AA7" s="106">
        <f>IF(Z7=0,0,($I$7/$Z$7)*100000)</f>
        <v>0</v>
      </c>
      <c r="AB7" s="106">
        <f>' B_Populations'!P12</f>
        <v>0</v>
      </c>
      <c r="AC7" s="106">
        <f>IF(AB7=0,0,($J$7/$AB$7)*100000)</f>
        <v>0</v>
      </c>
      <c r="AD7" s="106">
        <f>' B_Populations'!R12</f>
        <v>0</v>
      </c>
      <c r="AE7" s="106">
        <f>IF(AD7=0,0,($K$7/$AD$7)*100000)</f>
        <v>0</v>
      </c>
      <c r="AF7" s="106">
        <f>' B_Populations'!T12</f>
        <v>0</v>
      </c>
      <c r="AG7" s="42">
        <f>IF(AF7=0,0,($L$7/$AF$7)*100000)</f>
        <v>0</v>
      </c>
      <c r="AH7" s="40"/>
      <c r="AI7" s="218">
        <v>60991</v>
      </c>
      <c r="AJ7" s="219">
        <v>0.222081</v>
      </c>
      <c r="AK7" s="40"/>
      <c r="AL7" s="45" t="str">
        <f>' B_Populations'!$A$12</f>
        <v>45-64</v>
      </c>
      <c r="AM7" s="107">
        <f>O7*AJ7</f>
        <v>0</v>
      </c>
      <c r="AN7" s="108">
        <f>Q7*AJ7</f>
        <v>0</v>
      </c>
      <c r="AO7" s="108">
        <f>S7*AJ7</f>
        <v>0</v>
      </c>
      <c r="AP7" s="109">
        <f>U7*AJ7</f>
        <v>0</v>
      </c>
      <c r="AQ7" s="109">
        <f>W7*AJ7</f>
        <v>0</v>
      </c>
      <c r="AR7" s="109">
        <f>Y7*AJ7</f>
        <v>0</v>
      </c>
      <c r="AS7" s="109">
        <f>AA7*AJ7</f>
        <v>0</v>
      </c>
      <c r="AT7" s="109">
        <f>AC7*AJ7</f>
        <v>0</v>
      </c>
      <c r="AU7" s="109">
        <f>AE7*AJ7</f>
        <v>0</v>
      </c>
      <c r="AV7" s="110">
        <f>AG7*AJ7</f>
        <v>0</v>
      </c>
    </row>
    <row r="8" spans="1:48" ht="15.5" x14ac:dyDescent="0.35">
      <c r="A8" s="273"/>
      <c r="B8" s="145" t="str">
        <f>' B_Populations'!$A$13</f>
        <v>65+</v>
      </c>
      <c r="C8" s="179"/>
      <c r="D8" s="180"/>
      <c r="E8" s="111"/>
      <c r="F8" s="112"/>
      <c r="G8" s="112"/>
      <c r="H8" s="112"/>
      <c r="I8" s="112"/>
      <c r="J8" s="113"/>
      <c r="K8" s="113"/>
      <c r="L8" s="148"/>
      <c r="M8" s="40"/>
      <c r="N8" s="41">
        <f>' B_Populations'!B13</f>
        <v>0</v>
      </c>
      <c r="O8" s="106">
        <f>IF(N8=0,0,($C$8/$N$8)*100000)</f>
        <v>0</v>
      </c>
      <c r="P8" s="106">
        <f>' B_Populations'!D13</f>
        <v>0</v>
      </c>
      <c r="Q8" s="106">
        <f>IF(P8=0,0,($D$8/$P$8)*100000)</f>
        <v>0</v>
      </c>
      <c r="R8" s="106">
        <f>' B_Populations'!F13</f>
        <v>0</v>
      </c>
      <c r="S8" s="106">
        <f>IF(R8=0,0,($E$8/$R$8)*100000)</f>
        <v>0</v>
      </c>
      <c r="T8" s="106">
        <f>' B_Populations'!H13</f>
        <v>0</v>
      </c>
      <c r="U8" s="106">
        <f>IF(T8=0,0,($F$8/$T$8)*100000)</f>
        <v>0</v>
      </c>
      <c r="V8" s="106">
        <f>' B_Populations'!J13</f>
        <v>0</v>
      </c>
      <c r="W8" s="106">
        <f>IF(V8=0,0,($G$8/$V$8)*100000)</f>
        <v>0</v>
      </c>
      <c r="X8" s="106">
        <f>' B_Populations'!L13</f>
        <v>0</v>
      </c>
      <c r="Y8" s="106">
        <f>IF(X8=0,0,($G$8/$X$8)*100000)</f>
        <v>0</v>
      </c>
      <c r="Z8" s="106">
        <f>' B_Populations'!N13</f>
        <v>0</v>
      </c>
      <c r="AA8" s="106">
        <f>IF(Z8=0,0,($I$8/$Z$8)*100000)</f>
        <v>0</v>
      </c>
      <c r="AB8" s="106">
        <f>' B_Populations'!P13</f>
        <v>0</v>
      </c>
      <c r="AC8" s="106">
        <f>IF(AB8=0,0,($J$8/$AB$8)*100000)</f>
        <v>0</v>
      </c>
      <c r="AD8" s="106">
        <f>' B_Populations'!R13</f>
        <v>0</v>
      </c>
      <c r="AE8" s="106">
        <f>IF(AD8=0,0,($K$8/$AD$8)*100000)</f>
        <v>0</v>
      </c>
      <c r="AF8" s="106">
        <f>' B_Populations'!T13</f>
        <v>0</v>
      </c>
      <c r="AG8" s="42">
        <f>IF(AF8=0,0,($L$8/$AF$8)*100000)</f>
        <v>0</v>
      </c>
      <c r="AH8" s="40"/>
      <c r="AI8" s="218">
        <v>34710</v>
      </c>
      <c r="AJ8" s="219">
        <v>0.126387</v>
      </c>
      <c r="AK8" s="40"/>
      <c r="AL8" s="45" t="str">
        <f>' B_Populations'!$A$13</f>
        <v>65+</v>
      </c>
      <c r="AM8" s="107">
        <f>O8*AJ8</f>
        <v>0</v>
      </c>
      <c r="AN8" s="108">
        <f>Q8*AJ8</f>
        <v>0</v>
      </c>
      <c r="AO8" s="108">
        <f>S8*AJ8</f>
        <v>0</v>
      </c>
      <c r="AP8" s="109">
        <f>U8*AJ8</f>
        <v>0</v>
      </c>
      <c r="AQ8" s="109">
        <f>W8*AJ8</f>
        <v>0</v>
      </c>
      <c r="AR8" s="109">
        <f>Y8*AJ8</f>
        <v>0</v>
      </c>
      <c r="AS8" s="109">
        <f>AA8*AJ8</f>
        <v>0</v>
      </c>
      <c r="AT8" s="109">
        <f>AC8*AJ8</f>
        <v>0</v>
      </c>
      <c r="AU8" s="109">
        <f>AE8*AJ8</f>
        <v>0</v>
      </c>
      <c r="AV8" s="110">
        <f>AG8*AJ8</f>
        <v>0</v>
      </c>
    </row>
    <row r="9" spans="1:48" ht="15" customHeight="1" x14ac:dyDescent="0.35">
      <c r="A9" s="273"/>
      <c r="B9" s="141" t="s">
        <v>91</v>
      </c>
      <c r="C9" s="181">
        <f t="shared" ref="C9:L9" si="0">SUM(C4:C8)</f>
        <v>0</v>
      </c>
      <c r="D9" s="181">
        <f t="shared" si="0"/>
        <v>0</v>
      </c>
      <c r="E9" s="181">
        <f t="shared" si="0"/>
        <v>0</v>
      </c>
      <c r="F9" s="181">
        <f t="shared" si="0"/>
        <v>0</v>
      </c>
      <c r="G9" s="181">
        <f t="shared" si="0"/>
        <v>0</v>
      </c>
      <c r="H9" s="181">
        <f t="shared" si="0"/>
        <v>0</v>
      </c>
      <c r="I9" s="181">
        <f t="shared" si="0"/>
        <v>0</v>
      </c>
      <c r="J9" s="181">
        <f t="shared" si="0"/>
        <v>0</v>
      </c>
      <c r="K9" s="181">
        <f t="shared" si="0"/>
        <v>0</v>
      </c>
      <c r="L9" s="182">
        <f t="shared" si="0"/>
        <v>0</v>
      </c>
      <c r="N9" s="48">
        <f t="shared" ref="N9:AF9" si="1">SUM(N4:N8)</f>
        <v>0</v>
      </c>
      <c r="O9" s="106">
        <f>IF(N9=0,0,($C$9/$N$9)*100000)</f>
        <v>0</v>
      </c>
      <c r="P9" s="115">
        <f t="shared" si="1"/>
        <v>0</v>
      </c>
      <c r="Q9" s="106">
        <f>IF(P9=0,0,($D$9/$P$9)*100000)</f>
        <v>0</v>
      </c>
      <c r="R9" s="115">
        <f t="shared" si="1"/>
        <v>0</v>
      </c>
      <c r="S9" s="106">
        <f>IF(R9=0,0,($E$9/$R$9)*100000)</f>
        <v>0</v>
      </c>
      <c r="T9" s="115">
        <f t="shared" si="1"/>
        <v>0</v>
      </c>
      <c r="U9" s="106">
        <f>IF(T9=0,0,($F$9/$T$9)*100000)</f>
        <v>0</v>
      </c>
      <c r="V9" s="115">
        <f t="shared" si="1"/>
        <v>0</v>
      </c>
      <c r="W9" s="106">
        <f>IF(V9=0,0,($G$9/$V$9)*100000)</f>
        <v>0</v>
      </c>
      <c r="X9" s="115">
        <f t="shared" si="1"/>
        <v>0</v>
      </c>
      <c r="Y9" s="106">
        <f>IF(X9=0,0,($G$9/$X$9)*100000)</f>
        <v>0</v>
      </c>
      <c r="Z9" s="115">
        <f t="shared" si="1"/>
        <v>0</v>
      </c>
      <c r="AA9" s="106">
        <f>IF(Z9=0,0,($I$9/$Z$9)*100000)</f>
        <v>0</v>
      </c>
      <c r="AB9" s="115">
        <f t="shared" si="1"/>
        <v>0</v>
      </c>
      <c r="AC9" s="106">
        <f>IF(AB9=0,0,($J$9/$AB$9)*100000)</f>
        <v>0</v>
      </c>
      <c r="AD9" s="115">
        <f t="shared" si="1"/>
        <v>0</v>
      </c>
      <c r="AE9" s="106">
        <f>IF(AD9=0,0,($K$9/$AD$9)*100000)</f>
        <v>0</v>
      </c>
      <c r="AF9" s="115">
        <f t="shared" si="1"/>
        <v>0</v>
      </c>
      <c r="AG9" s="42">
        <f>IF(AF9=0,0,($L$9/$AF$9)*100000)</f>
        <v>0</v>
      </c>
      <c r="AI9" s="220">
        <f>SUM(AI4:AI8)</f>
        <v>274634</v>
      </c>
      <c r="AJ9" s="50"/>
      <c r="AL9" s="51" t="s">
        <v>91</v>
      </c>
      <c r="AM9" s="116">
        <f>SUM(AM4:AM8)</f>
        <v>0</v>
      </c>
      <c r="AN9" s="117">
        <f t="shared" ref="AN9:AV9" si="2">SUM(AN4:AN8)</f>
        <v>0</v>
      </c>
      <c r="AO9" s="118">
        <f t="shared" si="2"/>
        <v>0</v>
      </c>
      <c r="AP9" s="119">
        <f t="shared" si="2"/>
        <v>0</v>
      </c>
      <c r="AQ9" s="120">
        <f t="shared" si="2"/>
        <v>0</v>
      </c>
      <c r="AR9" s="120">
        <f t="shared" si="2"/>
        <v>0</v>
      </c>
      <c r="AS9" s="120">
        <f t="shared" si="2"/>
        <v>0</v>
      </c>
      <c r="AT9" s="120">
        <f t="shared" si="2"/>
        <v>0</v>
      </c>
      <c r="AU9" s="120">
        <f t="shared" si="2"/>
        <v>0</v>
      </c>
      <c r="AV9" s="121">
        <f t="shared" si="2"/>
        <v>0</v>
      </c>
    </row>
    <row r="10" spans="1:48" x14ac:dyDescent="0.45">
      <c r="B10" s="137"/>
      <c r="L10" s="149"/>
      <c r="N10" s="27"/>
      <c r="O10" s="90"/>
      <c r="P10" s="90"/>
      <c r="Q10" s="90"/>
      <c r="R10" s="90"/>
      <c r="S10" s="90"/>
      <c r="T10" s="90"/>
      <c r="U10" s="90"/>
      <c r="V10" s="90"/>
      <c r="W10" s="90"/>
      <c r="X10" s="90"/>
      <c r="Y10" s="90"/>
      <c r="Z10" s="90"/>
      <c r="AA10" s="90"/>
      <c r="AB10" s="90"/>
      <c r="AC10" s="90"/>
      <c r="AD10" s="90"/>
      <c r="AE10" s="90"/>
      <c r="AF10" s="90"/>
      <c r="AG10" s="28"/>
      <c r="AI10" s="29"/>
      <c r="AJ10" s="30"/>
      <c r="AL10" s="31"/>
      <c r="AV10" s="91"/>
    </row>
    <row r="11" spans="1:48" x14ac:dyDescent="0.45">
      <c r="B11" s="150"/>
      <c r="C11" s="122"/>
      <c r="D11" s="123" t="s">
        <v>167</v>
      </c>
      <c r="E11" s="123"/>
      <c r="F11" s="124" t="s">
        <v>83</v>
      </c>
      <c r="G11" s="124"/>
      <c r="H11" s="124"/>
      <c r="I11" s="124"/>
      <c r="J11" s="124"/>
      <c r="K11" s="124"/>
      <c r="L11" s="151"/>
      <c r="N11" s="27"/>
      <c r="O11" s="90"/>
      <c r="P11" s="90"/>
      <c r="Q11" s="90"/>
      <c r="R11" s="90"/>
      <c r="S11" s="90"/>
      <c r="T11" s="90"/>
      <c r="U11" s="90"/>
      <c r="V11" s="90"/>
      <c r="W11" s="90"/>
      <c r="X11" s="90"/>
      <c r="Y11" s="90"/>
      <c r="Z11" s="90"/>
      <c r="AA11" s="90"/>
      <c r="AB11" s="90"/>
      <c r="AC11" s="90"/>
      <c r="AD11" s="90"/>
      <c r="AE11" s="90"/>
      <c r="AF11" s="90"/>
      <c r="AG11" s="28"/>
      <c r="AI11" s="29"/>
      <c r="AJ11" s="30"/>
      <c r="AL11" s="31"/>
      <c r="AM11" s="16" t="s">
        <v>84</v>
      </c>
      <c r="AV11" s="91"/>
    </row>
    <row r="12" spans="1:48" ht="46.5" x14ac:dyDescent="0.35">
      <c r="A12" s="274" t="s">
        <v>92</v>
      </c>
      <c r="B12" s="143" t="s">
        <v>57</v>
      </c>
      <c r="C12" s="92" t="s">
        <v>93</v>
      </c>
      <c r="D12" s="93" t="s">
        <v>159</v>
      </c>
      <c r="E12" s="93" t="s">
        <v>164</v>
      </c>
      <c r="F12" s="94" t="str">
        <f>' B_Populations'!$H$8</f>
        <v>White-Not Hispanic</v>
      </c>
      <c r="G12" s="94" t="str">
        <f>' B_Populations'!$J$8</f>
        <v>Hispanic</v>
      </c>
      <c r="H12" s="94" t="str">
        <f>' B_Populations'!$L$8</f>
        <v>Black-Not Hispanic</v>
      </c>
      <c r="I12" s="94" t="str">
        <f>' B_Populations'!$N$8</f>
        <v>Asian</v>
      </c>
      <c r="J12" s="94" t="str">
        <f>' B_Populations'!$P$8</f>
        <v>American Indian/Alaska Native</v>
      </c>
      <c r="K12" s="94" t="str">
        <f>' B_Populations'!$R$8</f>
        <v>Other</v>
      </c>
      <c r="L12" s="144" t="str">
        <f>' B_Populations'!$T$8</f>
        <v>Other</v>
      </c>
      <c r="M12" s="33"/>
      <c r="N12" s="34" t="s">
        <v>87</v>
      </c>
      <c r="O12" s="96" t="s">
        <v>88</v>
      </c>
      <c r="P12" s="96" t="str">
        <f>' B_Populations'!D8</f>
        <v>Male</v>
      </c>
      <c r="Q12" s="96" t="s">
        <v>88</v>
      </c>
      <c r="R12" s="96" t="str">
        <f>' B_Populations'!F8</f>
        <v>Female</v>
      </c>
      <c r="S12" s="96" t="s">
        <v>88</v>
      </c>
      <c r="T12" s="96" t="str">
        <f>' B_Populations'!$H$8</f>
        <v>White-Not Hispanic</v>
      </c>
      <c r="U12" s="96" t="s">
        <v>88</v>
      </c>
      <c r="V12" s="96" t="str">
        <f>' B_Populations'!$J$8</f>
        <v>Hispanic</v>
      </c>
      <c r="W12" s="96" t="s">
        <v>88</v>
      </c>
      <c r="X12" s="96" t="str">
        <f>' B_Populations'!$L$8</f>
        <v>Black-Not Hispanic</v>
      </c>
      <c r="Y12" s="96" t="s">
        <v>88</v>
      </c>
      <c r="Z12" s="96" t="str">
        <f>' B_Populations'!$N$8</f>
        <v>Asian</v>
      </c>
      <c r="AA12" s="96" t="s">
        <v>88</v>
      </c>
      <c r="AB12" s="96" t="str">
        <f>' B_Populations'!$P$8</f>
        <v>American Indian/Alaska Native</v>
      </c>
      <c r="AC12" s="96" t="s">
        <v>88</v>
      </c>
      <c r="AD12" s="96" t="str">
        <f>' B_Populations'!$R$8</f>
        <v>Other</v>
      </c>
      <c r="AE12" s="96" t="s">
        <v>88</v>
      </c>
      <c r="AF12" s="96" t="str">
        <f>' B_Populations'!$T$8</f>
        <v>Other</v>
      </c>
      <c r="AG12" s="35" t="s">
        <v>88</v>
      </c>
      <c r="AH12" s="33"/>
      <c r="AI12" s="55" t="s">
        <v>89</v>
      </c>
      <c r="AJ12" s="56" t="s">
        <v>90</v>
      </c>
      <c r="AL12" s="38" t="s">
        <v>57</v>
      </c>
      <c r="AM12" s="97" t="s">
        <v>58</v>
      </c>
      <c r="AN12" s="98" t="s">
        <v>157</v>
      </c>
      <c r="AO12" s="98" t="s">
        <v>162</v>
      </c>
      <c r="AP12" s="94" t="str">
        <f>' B_Populations'!$H$8</f>
        <v>White-Not Hispanic</v>
      </c>
      <c r="AQ12" s="94" t="str">
        <f>' B_Populations'!$J$8</f>
        <v>Hispanic</v>
      </c>
      <c r="AR12" s="94" t="str">
        <f>' B_Populations'!$L$8</f>
        <v>Black-Not Hispanic</v>
      </c>
      <c r="AS12" s="94" t="str">
        <f>' B_Populations'!$N$8</f>
        <v>Asian</v>
      </c>
      <c r="AT12" s="94" t="str">
        <f>' B_Populations'!$P$8</f>
        <v>American Indian/Alaska Native</v>
      </c>
      <c r="AU12" s="94" t="str">
        <f>' B_Populations'!$R$8</f>
        <v>Other</v>
      </c>
      <c r="AV12" s="99" t="str">
        <f>' B_Populations'!$T$8</f>
        <v>Other</v>
      </c>
    </row>
    <row r="13" spans="1:48" ht="15.5" x14ac:dyDescent="0.35">
      <c r="A13" s="274"/>
      <c r="B13" s="145" t="str">
        <f>' B_Populations'!$A$9</f>
        <v>0-14</v>
      </c>
      <c r="C13" s="100"/>
      <c r="D13" s="101"/>
      <c r="E13" s="102"/>
      <c r="F13" s="103"/>
      <c r="G13" s="103"/>
      <c r="H13" s="103"/>
      <c r="I13" s="103"/>
      <c r="J13" s="104"/>
      <c r="K13" s="104"/>
      <c r="L13" s="146"/>
      <c r="M13" s="40"/>
      <c r="N13" s="41">
        <f>' B_Populations'!B9</f>
        <v>0</v>
      </c>
      <c r="O13" s="106">
        <f>IF(N13=0,0,($C$13/$N$13)*100000)</f>
        <v>0</v>
      </c>
      <c r="P13" s="106">
        <f>' B_Populations'!D9</f>
        <v>0</v>
      </c>
      <c r="Q13" s="106">
        <f>IF(P13=0,0,($D$13/$P$13)*100000)</f>
        <v>0</v>
      </c>
      <c r="R13" s="106">
        <f>' B_Populations'!F9</f>
        <v>0</v>
      </c>
      <c r="S13" s="106">
        <f>IF(R13=0,0,($E$13/$R$13)*100000)</f>
        <v>0</v>
      </c>
      <c r="T13" s="106">
        <f>' B_Populations'!H9</f>
        <v>0</v>
      </c>
      <c r="U13" s="106">
        <f>IF(T13=0,0,($F$13/$T$13)*100000)</f>
        <v>0</v>
      </c>
      <c r="V13" s="106">
        <f>' B_Populations'!J9</f>
        <v>0</v>
      </c>
      <c r="W13" s="106">
        <f>IF(V13=0,0,($G$13/$V$13)*100000)</f>
        <v>0</v>
      </c>
      <c r="X13" s="106">
        <f>' B_Populations'!L9</f>
        <v>0</v>
      </c>
      <c r="Y13" s="106">
        <f>IF(X13=0,0,($H$13/$X$13)*100000)</f>
        <v>0</v>
      </c>
      <c r="Z13" s="106">
        <f>' B_Populations'!N9</f>
        <v>0</v>
      </c>
      <c r="AA13" s="106">
        <f>IF(Z13=0,0,($I$13/$Z$13)*100000)</f>
        <v>0</v>
      </c>
      <c r="AB13" s="106">
        <f>' B_Populations'!P9</f>
        <v>0</v>
      </c>
      <c r="AC13" s="106">
        <f>IF(AB13=0,0,($J$13/$AB$13)*100000)</f>
        <v>0</v>
      </c>
      <c r="AD13" s="106">
        <f>' B_Populations'!R9</f>
        <v>0</v>
      </c>
      <c r="AE13" s="106">
        <f>IF(AD13=0,0,($K$13/$AD$13)*100000)</f>
        <v>0</v>
      </c>
      <c r="AF13" s="106">
        <f>' B_Populations'!T9</f>
        <v>0</v>
      </c>
      <c r="AG13" s="42">
        <f>IF(AF13=0,0,($L$13/$AF$13)*100000)</f>
        <v>0</v>
      </c>
      <c r="AH13" s="40"/>
      <c r="AI13" s="218">
        <v>58964</v>
      </c>
      <c r="AJ13" s="219">
        <v>0.214699</v>
      </c>
      <c r="AL13" s="45" t="str">
        <f>' B_Populations'!$A$9</f>
        <v>0-14</v>
      </c>
      <c r="AM13" s="107">
        <f>O13*AJ13</f>
        <v>0</v>
      </c>
      <c r="AN13" s="108">
        <f>Q13*AJ13</f>
        <v>0</v>
      </c>
      <c r="AO13" s="108">
        <f>S13*AJ13</f>
        <v>0</v>
      </c>
      <c r="AP13" s="109">
        <f>U13*AJ13</f>
        <v>0</v>
      </c>
      <c r="AQ13" s="109">
        <f>W13*AJ13</f>
        <v>0</v>
      </c>
      <c r="AR13" s="109">
        <f>Y13*AJ13</f>
        <v>0</v>
      </c>
      <c r="AS13" s="109">
        <f>AA13*AJ13</f>
        <v>0</v>
      </c>
      <c r="AT13" s="109">
        <f>AC13*AJ13</f>
        <v>0</v>
      </c>
      <c r="AU13" s="109">
        <f>AE13*AJ13</f>
        <v>0</v>
      </c>
      <c r="AV13" s="110">
        <f>AG13*AJ13</f>
        <v>0</v>
      </c>
    </row>
    <row r="14" spans="1:48" ht="15.5" x14ac:dyDescent="0.35">
      <c r="A14" s="274"/>
      <c r="B14" s="147" t="str">
        <f>' B_Populations'!$A$10</f>
        <v>15-24</v>
      </c>
      <c r="C14" s="179"/>
      <c r="D14" s="180"/>
      <c r="E14" s="111"/>
      <c r="F14" s="112"/>
      <c r="G14" s="112"/>
      <c r="H14" s="112"/>
      <c r="I14" s="112"/>
      <c r="J14" s="113"/>
      <c r="K14" s="113"/>
      <c r="L14" s="148"/>
      <c r="M14" s="40"/>
      <c r="N14" s="41">
        <f>' B_Populations'!B10</f>
        <v>0</v>
      </c>
      <c r="O14" s="106">
        <f>IF(N14=0,0,($C$14/$N$14)*100000)</f>
        <v>0</v>
      </c>
      <c r="P14" s="106">
        <f>' B_Populations'!D10</f>
        <v>0</v>
      </c>
      <c r="Q14" s="106">
        <f>IF(P14=0,0,($D$14/$P$14)*100000)</f>
        <v>0</v>
      </c>
      <c r="R14" s="106">
        <f>' B_Populations'!F10</f>
        <v>0</v>
      </c>
      <c r="S14" s="106">
        <f>IF(R14=0,0,($E$14/$R$14)*100000)</f>
        <v>0</v>
      </c>
      <c r="T14" s="106">
        <f>' B_Populations'!H10</f>
        <v>0</v>
      </c>
      <c r="U14" s="106">
        <f>IF(T14=0,0,($F$14/$T$14)*100000)</f>
        <v>0</v>
      </c>
      <c r="V14" s="106">
        <f>' B_Populations'!J10</f>
        <v>0</v>
      </c>
      <c r="W14" s="106">
        <f>IF(V14=0,0,($G$14/$V$14)*100000)</f>
        <v>0</v>
      </c>
      <c r="X14" s="106">
        <f>' B_Populations'!L10</f>
        <v>0</v>
      </c>
      <c r="Y14" s="106">
        <f>IF(X14=0,0,($H$14/$X$14)*100000)</f>
        <v>0</v>
      </c>
      <c r="Z14" s="106">
        <f>' B_Populations'!N10</f>
        <v>0</v>
      </c>
      <c r="AA14" s="106">
        <f>IF(Z14=0,0,($I$14/$Z$14)*100000)</f>
        <v>0</v>
      </c>
      <c r="AB14" s="106">
        <f>' B_Populations'!P10</f>
        <v>0</v>
      </c>
      <c r="AC14" s="106">
        <f>IF(AB14=0,0,($J$14/$AB$14)*100000)</f>
        <v>0</v>
      </c>
      <c r="AD14" s="106">
        <f>' B_Populations'!R10</f>
        <v>0</v>
      </c>
      <c r="AE14" s="106">
        <f>IF(AD14=0,0,($K$14/$AD$14)*100000)</f>
        <v>0</v>
      </c>
      <c r="AF14" s="106">
        <f>' B_Populations'!T10</f>
        <v>0</v>
      </c>
      <c r="AG14" s="42">
        <f>IF(AF14=0,0,($L$14/$AF$14)*100000)</f>
        <v>0</v>
      </c>
      <c r="AH14" s="40"/>
      <c r="AI14" s="218">
        <v>38077</v>
      </c>
      <c r="AJ14" s="219">
        <v>0.13864599999999999</v>
      </c>
      <c r="AL14" s="47" t="str">
        <f>' B_Populations'!$A$10</f>
        <v>15-24</v>
      </c>
      <c r="AM14" s="107">
        <f>O14*AJ14</f>
        <v>0</v>
      </c>
      <c r="AN14" s="108">
        <f>Q14*AJ14</f>
        <v>0</v>
      </c>
      <c r="AO14" s="108">
        <f>S14*AJ14</f>
        <v>0</v>
      </c>
      <c r="AP14" s="109">
        <f>U14*AJ14</f>
        <v>0</v>
      </c>
      <c r="AQ14" s="109">
        <f>W14*AJ14</f>
        <v>0</v>
      </c>
      <c r="AR14" s="109">
        <f>Y14*AJ14</f>
        <v>0</v>
      </c>
      <c r="AS14" s="109">
        <f>AA14*AJ14</f>
        <v>0</v>
      </c>
      <c r="AT14" s="109">
        <f>AC14*AJ14</f>
        <v>0</v>
      </c>
      <c r="AU14" s="109">
        <f>AE14*AJ14</f>
        <v>0</v>
      </c>
      <c r="AV14" s="110">
        <f>AG14*AJ14</f>
        <v>0</v>
      </c>
    </row>
    <row r="15" spans="1:48" ht="15.5" x14ac:dyDescent="0.35">
      <c r="A15" s="274"/>
      <c r="B15" s="145" t="str">
        <f>' B_Populations'!$A$11</f>
        <v>25-44</v>
      </c>
      <c r="C15" s="179"/>
      <c r="D15" s="180"/>
      <c r="E15" s="111"/>
      <c r="F15" s="112"/>
      <c r="G15" s="112"/>
      <c r="H15" s="112"/>
      <c r="I15" s="112"/>
      <c r="J15" s="113"/>
      <c r="K15" s="113"/>
      <c r="L15" s="148"/>
      <c r="M15" s="40"/>
      <c r="N15" s="41">
        <f>' B_Populations'!B11</f>
        <v>0</v>
      </c>
      <c r="O15" s="106">
        <f>IF(N15=0,0,($C$15/$N$15)*100000)</f>
        <v>0</v>
      </c>
      <c r="P15" s="106">
        <f>' B_Populations'!D11</f>
        <v>0</v>
      </c>
      <c r="Q15" s="106">
        <f>IF(P15=0,0,($D$15/$P$15)*100000)</f>
        <v>0</v>
      </c>
      <c r="R15" s="106">
        <f>' B_Populations'!F11</f>
        <v>0</v>
      </c>
      <c r="S15" s="106">
        <f>IF(R15=0,0,($E$15/$R$15)*100000)</f>
        <v>0</v>
      </c>
      <c r="T15" s="106">
        <f>' B_Populations'!H11</f>
        <v>0</v>
      </c>
      <c r="U15" s="106">
        <f>IF(T15=0,0,($F$15/$T$15)*100000)</f>
        <v>0</v>
      </c>
      <c r="V15" s="106">
        <f>' B_Populations'!J11</f>
        <v>0</v>
      </c>
      <c r="W15" s="106">
        <f>IF(V15=0,0,($G$15/$V$15)*100000)</f>
        <v>0</v>
      </c>
      <c r="X15" s="106">
        <f>' B_Populations'!L11</f>
        <v>0</v>
      </c>
      <c r="Y15" s="106">
        <f>IF(X15=0,0,($H$15/$X$15)*100000)</f>
        <v>0</v>
      </c>
      <c r="Z15" s="106">
        <f>' B_Populations'!N11</f>
        <v>0</v>
      </c>
      <c r="AA15" s="106">
        <f>IF(Z15=0,0,($I$15/$Z$15)*100000)</f>
        <v>0</v>
      </c>
      <c r="AB15" s="106">
        <f>' B_Populations'!P11</f>
        <v>0</v>
      </c>
      <c r="AC15" s="106">
        <f>IF(AB15=0,0,($J$15/$AB$15)*100000)</f>
        <v>0</v>
      </c>
      <c r="AD15" s="106">
        <f>' B_Populations'!R11</f>
        <v>0</v>
      </c>
      <c r="AE15" s="106">
        <f>IF(AD15=0,0,($K$15/$AD$15)*100000)</f>
        <v>0</v>
      </c>
      <c r="AF15" s="106">
        <f>' B_Populations'!T11</f>
        <v>0</v>
      </c>
      <c r="AG15" s="42">
        <f>IF(AF15=0,0,($L$15/$AF$15)*100000)</f>
        <v>0</v>
      </c>
      <c r="AH15" s="40"/>
      <c r="AI15" s="218">
        <v>81892</v>
      </c>
      <c r="AJ15" s="219">
        <v>0.29818699999999998</v>
      </c>
      <c r="AL15" s="45" t="str">
        <f>' B_Populations'!$A$11</f>
        <v>25-44</v>
      </c>
      <c r="AM15" s="107">
        <f>O15*AJ15</f>
        <v>0</v>
      </c>
      <c r="AN15" s="108">
        <f>Q15*AJ15</f>
        <v>0</v>
      </c>
      <c r="AO15" s="108">
        <f>S15*AJ15</f>
        <v>0</v>
      </c>
      <c r="AP15" s="109">
        <f>U15*AJ15</f>
        <v>0</v>
      </c>
      <c r="AQ15" s="109">
        <f>W15*AJ15</f>
        <v>0</v>
      </c>
      <c r="AR15" s="109">
        <f>Y15*AJ15</f>
        <v>0</v>
      </c>
      <c r="AS15" s="109">
        <f>AA15*AJ15</f>
        <v>0</v>
      </c>
      <c r="AT15" s="109">
        <f>AC15*AJ15</f>
        <v>0</v>
      </c>
      <c r="AU15" s="109">
        <f>AE15*AJ15</f>
        <v>0</v>
      </c>
      <c r="AV15" s="110">
        <f>AG15*AJ15</f>
        <v>0</v>
      </c>
    </row>
    <row r="16" spans="1:48" ht="15.5" x14ac:dyDescent="0.35">
      <c r="A16" s="274"/>
      <c r="B16" s="145" t="str">
        <f>' B_Populations'!$A$12</f>
        <v>45-64</v>
      </c>
      <c r="C16" s="179"/>
      <c r="D16" s="180"/>
      <c r="E16" s="111"/>
      <c r="F16" s="112"/>
      <c r="G16" s="112"/>
      <c r="H16" s="112"/>
      <c r="I16" s="112"/>
      <c r="J16" s="113"/>
      <c r="K16" s="113"/>
      <c r="L16" s="148"/>
      <c r="M16" s="40"/>
      <c r="N16" s="41">
        <f>' B_Populations'!B12</f>
        <v>0</v>
      </c>
      <c r="O16" s="106">
        <f>IF(N16=0,0,($C$16/$N$16)*100000)</f>
        <v>0</v>
      </c>
      <c r="P16" s="106">
        <f>' B_Populations'!D12</f>
        <v>0</v>
      </c>
      <c r="Q16" s="106">
        <f>IF(P16=0,0,($D$16/$P$16)*100000)</f>
        <v>0</v>
      </c>
      <c r="R16" s="106">
        <f>' B_Populations'!F12</f>
        <v>0</v>
      </c>
      <c r="S16" s="106">
        <f>IF(R16=0,0,($E$16/$R$16)*100000)</f>
        <v>0</v>
      </c>
      <c r="T16" s="106">
        <f>' B_Populations'!H12</f>
        <v>0</v>
      </c>
      <c r="U16" s="106">
        <f>IF(T16=0,0,($F$16/$T$16)*100000)</f>
        <v>0</v>
      </c>
      <c r="V16" s="106">
        <f>' B_Populations'!J12</f>
        <v>0</v>
      </c>
      <c r="W16" s="106">
        <f>IF(V16=0,0,($G$16/$V$16)*100000)</f>
        <v>0</v>
      </c>
      <c r="X16" s="106">
        <f>' B_Populations'!L12</f>
        <v>0</v>
      </c>
      <c r="Y16" s="106">
        <f>IF(X16=0,0,($H$16/$X$16)*100000)</f>
        <v>0</v>
      </c>
      <c r="Z16" s="106">
        <f>' B_Populations'!N12</f>
        <v>0</v>
      </c>
      <c r="AA16" s="106">
        <f>IF(Z16=0,0,($I$16/$Z$16)*100000)</f>
        <v>0</v>
      </c>
      <c r="AB16" s="106">
        <f>' B_Populations'!P12</f>
        <v>0</v>
      </c>
      <c r="AC16" s="106">
        <f>IF(AB16=0,0,($J$16/$AB$16)*100000)</f>
        <v>0</v>
      </c>
      <c r="AD16" s="106">
        <f>' B_Populations'!R12</f>
        <v>0</v>
      </c>
      <c r="AE16" s="106">
        <f>IF(AD16=0,0,($K$16/$AD$16)*100000)</f>
        <v>0</v>
      </c>
      <c r="AF16" s="106">
        <f>' B_Populations'!T12</f>
        <v>0</v>
      </c>
      <c r="AG16" s="42">
        <f>IF(AF16=0,0,($L$16/$AF$16)*100000)</f>
        <v>0</v>
      </c>
      <c r="AH16" s="40"/>
      <c r="AI16" s="218">
        <v>60991</v>
      </c>
      <c r="AJ16" s="219">
        <v>0.222081</v>
      </c>
      <c r="AL16" s="45" t="str">
        <f>' B_Populations'!$A$12</f>
        <v>45-64</v>
      </c>
      <c r="AM16" s="107">
        <f>O16*AJ16</f>
        <v>0</v>
      </c>
      <c r="AN16" s="108">
        <f>Q16*AJ16</f>
        <v>0</v>
      </c>
      <c r="AO16" s="108">
        <f>S16*AJ16</f>
        <v>0</v>
      </c>
      <c r="AP16" s="109">
        <f>U16*AJ16</f>
        <v>0</v>
      </c>
      <c r="AQ16" s="109">
        <f>W16*AJ16</f>
        <v>0</v>
      </c>
      <c r="AR16" s="109">
        <f>Y16*AJ16</f>
        <v>0</v>
      </c>
      <c r="AS16" s="109">
        <f>AA16*AJ16</f>
        <v>0</v>
      </c>
      <c r="AT16" s="109">
        <f>AC16*AJ16</f>
        <v>0</v>
      </c>
      <c r="AU16" s="109">
        <f>AE16*AJ16</f>
        <v>0</v>
      </c>
      <c r="AV16" s="110">
        <f>AG16*AJ16</f>
        <v>0</v>
      </c>
    </row>
    <row r="17" spans="1:48" ht="15.5" x14ac:dyDescent="0.35">
      <c r="A17" s="274"/>
      <c r="B17" s="145" t="str">
        <f>' B_Populations'!$A$13</f>
        <v>65+</v>
      </c>
      <c r="C17" s="179"/>
      <c r="D17" s="180"/>
      <c r="E17" s="111"/>
      <c r="F17" s="112"/>
      <c r="G17" s="112"/>
      <c r="H17" s="112"/>
      <c r="I17" s="112"/>
      <c r="J17" s="113"/>
      <c r="K17" s="113"/>
      <c r="L17" s="148"/>
      <c r="M17" s="40"/>
      <c r="N17" s="41">
        <f>' B_Populations'!B13</f>
        <v>0</v>
      </c>
      <c r="O17" s="106">
        <f>IF(N17=0,0,($C$17/$N$17)*100000)</f>
        <v>0</v>
      </c>
      <c r="P17" s="106">
        <f>' B_Populations'!D13</f>
        <v>0</v>
      </c>
      <c r="Q17" s="106">
        <f>IF(P17=0,0,($D$17/$P$17)*100000)</f>
        <v>0</v>
      </c>
      <c r="R17" s="106">
        <f>' B_Populations'!F13</f>
        <v>0</v>
      </c>
      <c r="S17" s="106">
        <f>IF(R17=0,0,($E$17/$R$17)*100000)</f>
        <v>0</v>
      </c>
      <c r="T17" s="106">
        <f>' B_Populations'!H13</f>
        <v>0</v>
      </c>
      <c r="U17" s="106">
        <f>IF(T17=0,0,($F$17/$T$17)*100000)</f>
        <v>0</v>
      </c>
      <c r="V17" s="106">
        <f>' B_Populations'!J13</f>
        <v>0</v>
      </c>
      <c r="W17" s="106">
        <f>IF(V17=0,0,($G$17/$V$17)*100000)</f>
        <v>0</v>
      </c>
      <c r="X17" s="106">
        <f>' B_Populations'!L13</f>
        <v>0</v>
      </c>
      <c r="Y17" s="106">
        <f>IF(X17=0,0,($H$17/$X$17)*100000)</f>
        <v>0</v>
      </c>
      <c r="Z17" s="106">
        <f>' B_Populations'!N13</f>
        <v>0</v>
      </c>
      <c r="AA17" s="106">
        <f>IF(Z17=0,0,($I$17/$Z$17)*100000)</f>
        <v>0</v>
      </c>
      <c r="AB17" s="106">
        <f>' B_Populations'!P13</f>
        <v>0</v>
      </c>
      <c r="AC17" s="106">
        <f>IF(AB17=0,0,($J$17/$AB$17)*100000)</f>
        <v>0</v>
      </c>
      <c r="AD17" s="106">
        <f>' B_Populations'!R13</f>
        <v>0</v>
      </c>
      <c r="AE17" s="106">
        <f>IF(AD17=0,0,($K$17/$AD$17)*100000)</f>
        <v>0</v>
      </c>
      <c r="AF17" s="106">
        <f>' B_Populations'!T13</f>
        <v>0</v>
      </c>
      <c r="AG17" s="42">
        <f>IF(AF17=0,0,($L$17/$AF$17)*100000)</f>
        <v>0</v>
      </c>
      <c r="AH17" s="40"/>
      <c r="AI17" s="218">
        <v>34710</v>
      </c>
      <c r="AJ17" s="219">
        <v>0.126387</v>
      </c>
      <c r="AL17" s="45" t="str">
        <f>' B_Populations'!$A$13</f>
        <v>65+</v>
      </c>
      <c r="AM17" s="107">
        <f>O17*AJ17</f>
        <v>0</v>
      </c>
      <c r="AN17" s="108">
        <f>Q17*AJ17</f>
        <v>0</v>
      </c>
      <c r="AO17" s="108">
        <f>S17*AJ17</f>
        <v>0</v>
      </c>
      <c r="AP17" s="109">
        <f>U17*AJ17</f>
        <v>0</v>
      </c>
      <c r="AQ17" s="109">
        <f>W17*AJ17</f>
        <v>0</v>
      </c>
      <c r="AR17" s="109">
        <f>Y17*AJ17</f>
        <v>0</v>
      </c>
      <c r="AS17" s="109">
        <f>AA17*AJ17</f>
        <v>0</v>
      </c>
      <c r="AT17" s="109">
        <f>AC17*AJ17</f>
        <v>0</v>
      </c>
      <c r="AU17" s="109">
        <f>AE17*AJ17</f>
        <v>0</v>
      </c>
      <c r="AV17" s="110">
        <f>AG17*AJ17</f>
        <v>0</v>
      </c>
    </row>
    <row r="18" spans="1:48" ht="15.5" x14ac:dyDescent="0.35">
      <c r="A18" s="274"/>
      <c r="B18" s="150" t="s">
        <v>91</v>
      </c>
      <c r="C18" s="183">
        <f t="shared" ref="C18:L18" si="3">SUM(C13:C17)</f>
        <v>0</v>
      </c>
      <c r="D18" s="183">
        <f t="shared" si="3"/>
        <v>0</v>
      </c>
      <c r="E18" s="183">
        <f t="shared" si="3"/>
        <v>0</v>
      </c>
      <c r="F18" s="183">
        <f t="shared" si="3"/>
        <v>0</v>
      </c>
      <c r="G18" s="183">
        <f t="shared" si="3"/>
        <v>0</v>
      </c>
      <c r="H18" s="183">
        <f t="shared" si="3"/>
        <v>0</v>
      </c>
      <c r="I18" s="183">
        <f t="shared" si="3"/>
        <v>0</v>
      </c>
      <c r="J18" s="183">
        <f t="shared" si="3"/>
        <v>0</v>
      </c>
      <c r="K18" s="183">
        <f t="shared" si="3"/>
        <v>0</v>
      </c>
      <c r="L18" s="184">
        <f t="shared" si="3"/>
        <v>0</v>
      </c>
      <c r="N18" s="48">
        <f t="shared" ref="N18:AF18" si="4">SUM(N13:N17)</f>
        <v>0</v>
      </c>
      <c r="O18" s="106">
        <f>IF(N18=0,0,($C$18/$N$18)*100000)</f>
        <v>0</v>
      </c>
      <c r="P18" s="115">
        <f t="shared" si="4"/>
        <v>0</v>
      </c>
      <c r="Q18" s="106">
        <f>IF(P18=0,0,($D$18/$P$18)*100000)</f>
        <v>0</v>
      </c>
      <c r="R18" s="115">
        <f t="shared" si="4"/>
        <v>0</v>
      </c>
      <c r="S18" s="106">
        <f>IF(R18=0,0,($E$18/$R$18)*100000)</f>
        <v>0</v>
      </c>
      <c r="T18" s="115">
        <f t="shared" si="4"/>
        <v>0</v>
      </c>
      <c r="U18" s="106">
        <f>IF(T18=0,0,($F$18/$T$18)*100000)</f>
        <v>0</v>
      </c>
      <c r="V18" s="115">
        <f t="shared" si="4"/>
        <v>0</v>
      </c>
      <c r="W18" s="106">
        <f>IF(V18=0,0,($G$18/$V$18)*100000)</f>
        <v>0</v>
      </c>
      <c r="X18" s="115">
        <f t="shared" si="4"/>
        <v>0</v>
      </c>
      <c r="Y18" s="106">
        <f>IF(X18=0,0,($H$18/$X$18)*100000)</f>
        <v>0</v>
      </c>
      <c r="Z18" s="115">
        <f t="shared" si="4"/>
        <v>0</v>
      </c>
      <c r="AA18" s="106">
        <f>IF(Z18=0,0,($I$18/$Z$18)*100000)</f>
        <v>0</v>
      </c>
      <c r="AB18" s="115">
        <f t="shared" si="4"/>
        <v>0</v>
      </c>
      <c r="AC18" s="106">
        <f>IF(AB18=0,0,($J$18/$AB$18)*100000)</f>
        <v>0</v>
      </c>
      <c r="AD18" s="115">
        <f t="shared" si="4"/>
        <v>0</v>
      </c>
      <c r="AE18" s="106">
        <f>IF(AD18=0,0,($K$18/$AD$18)*100000)</f>
        <v>0</v>
      </c>
      <c r="AF18" s="115">
        <f t="shared" si="4"/>
        <v>0</v>
      </c>
      <c r="AG18" s="42">
        <f>IF(AF18=0,0,($L$18/$AF$18)*100000)</f>
        <v>0</v>
      </c>
      <c r="AI18" s="221">
        <f>SUM(AI13:AI17)</f>
        <v>274634</v>
      </c>
      <c r="AJ18" s="50"/>
      <c r="AL18" s="51" t="s">
        <v>91</v>
      </c>
      <c r="AM18" s="116">
        <f t="shared" ref="AM18:AV18" si="5">SUM(AM13:AM17)</f>
        <v>0</v>
      </c>
      <c r="AN18" s="117">
        <f t="shared" si="5"/>
        <v>0</v>
      </c>
      <c r="AO18" s="118">
        <f t="shared" si="5"/>
        <v>0</v>
      </c>
      <c r="AP18" s="120">
        <f t="shared" si="5"/>
        <v>0</v>
      </c>
      <c r="AQ18" s="120">
        <f t="shared" si="5"/>
        <v>0</v>
      </c>
      <c r="AR18" s="120">
        <f t="shared" si="5"/>
        <v>0</v>
      </c>
      <c r="AS18" s="120">
        <f t="shared" si="5"/>
        <v>0</v>
      </c>
      <c r="AT18" s="120">
        <f t="shared" si="5"/>
        <v>0</v>
      </c>
      <c r="AU18" s="120">
        <f t="shared" si="5"/>
        <v>0</v>
      </c>
      <c r="AV18" s="121">
        <f t="shared" si="5"/>
        <v>0</v>
      </c>
    </row>
    <row r="19" spans="1:48" x14ac:dyDescent="0.45">
      <c r="B19" s="137"/>
      <c r="L19" s="149"/>
      <c r="N19" s="27"/>
      <c r="O19" s="90"/>
      <c r="P19" s="90"/>
      <c r="Q19" s="90"/>
      <c r="R19" s="90"/>
      <c r="S19" s="90"/>
      <c r="T19" s="90"/>
      <c r="U19" s="90"/>
      <c r="V19" s="90"/>
      <c r="W19" s="90"/>
      <c r="X19" s="90"/>
      <c r="Y19" s="90"/>
      <c r="Z19" s="90"/>
      <c r="AA19" s="90"/>
      <c r="AB19" s="90"/>
      <c r="AC19" s="90"/>
      <c r="AD19" s="90"/>
      <c r="AE19" s="90"/>
      <c r="AF19" s="90"/>
      <c r="AG19" s="28"/>
      <c r="AI19" s="29"/>
      <c r="AJ19" s="30"/>
      <c r="AL19" s="31"/>
      <c r="AV19" s="91"/>
    </row>
    <row r="20" spans="1:48" x14ac:dyDescent="0.45">
      <c r="B20" s="152"/>
      <c r="C20" s="126"/>
      <c r="D20" s="127" t="s">
        <v>167</v>
      </c>
      <c r="E20" s="127"/>
      <c r="F20" s="128" t="s">
        <v>83</v>
      </c>
      <c r="G20" s="128"/>
      <c r="H20" s="128"/>
      <c r="I20" s="128"/>
      <c r="J20" s="128"/>
      <c r="K20" s="128"/>
      <c r="L20" s="153"/>
      <c r="N20" s="27"/>
      <c r="O20" s="90"/>
      <c r="P20" s="90"/>
      <c r="Q20" s="90"/>
      <c r="R20" s="90"/>
      <c r="S20" s="90"/>
      <c r="T20" s="90"/>
      <c r="U20" s="90"/>
      <c r="V20" s="90"/>
      <c r="W20" s="90"/>
      <c r="X20" s="90"/>
      <c r="Y20" s="90"/>
      <c r="Z20" s="90"/>
      <c r="AA20" s="90"/>
      <c r="AB20" s="90"/>
      <c r="AC20" s="90"/>
      <c r="AD20" s="90"/>
      <c r="AE20" s="90"/>
      <c r="AF20" s="90"/>
      <c r="AG20" s="28"/>
      <c r="AI20" s="29"/>
      <c r="AJ20" s="30"/>
      <c r="AL20" s="31"/>
      <c r="AM20" s="16" t="s">
        <v>84</v>
      </c>
      <c r="AV20" s="91"/>
    </row>
    <row r="21" spans="1:48" ht="46.5" x14ac:dyDescent="0.35">
      <c r="A21" s="275" t="s">
        <v>94</v>
      </c>
      <c r="B21" s="143" t="s">
        <v>57</v>
      </c>
      <c r="C21" s="92" t="s">
        <v>95</v>
      </c>
      <c r="D21" s="93" t="s">
        <v>160</v>
      </c>
      <c r="E21" s="93" t="s">
        <v>165</v>
      </c>
      <c r="F21" s="94" t="str">
        <f>' B_Populations'!$H$8</f>
        <v>White-Not Hispanic</v>
      </c>
      <c r="G21" s="94" t="str">
        <f>' B_Populations'!$J$8</f>
        <v>Hispanic</v>
      </c>
      <c r="H21" s="94" t="str">
        <f>' B_Populations'!$L$8</f>
        <v>Black-Not Hispanic</v>
      </c>
      <c r="I21" s="94" t="str">
        <f>' B_Populations'!$N$8</f>
        <v>Asian</v>
      </c>
      <c r="J21" s="94" t="str">
        <f>' B_Populations'!$P$8</f>
        <v>American Indian/Alaska Native</v>
      </c>
      <c r="K21" s="94" t="str">
        <f>' B_Populations'!$R$8</f>
        <v>Other</v>
      </c>
      <c r="L21" s="144" t="str">
        <f>' B_Populations'!$T$8</f>
        <v>Other</v>
      </c>
      <c r="M21" s="33"/>
      <c r="N21" s="34" t="s">
        <v>87</v>
      </c>
      <c r="O21" s="96" t="s">
        <v>88</v>
      </c>
      <c r="P21" s="96" t="str">
        <f>' B_Populations'!D8</f>
        <v>Male</v>
      </c>
      <c r="Q21" s="96" t="s">
        <v>88</v>
      </c>
      <c r="R21" s="96" t="str">
        <f>' B_Populations'!F8</f>
        <v>Female</v>
      </c>
      <c r="S21" s="96" t="s">
        <v>88</v>
      </c>
      <c r="T21" s="96" t="str">
        <f>' B_Populations'!$H$8</f>
        <v>White-Not Hispanic</v>
      </c>
      <c r="U21" s="96" t="s">
        <v>88</v>
      </c>
      <c r="V21" s="96" t="str">
        <f>' B_Populations'!$J$8</f>
        <v>Hispanic</v>
      </c>
      <c r="W21" s="96" t="s">
        <v>88</v>
      </c>
      <c r="X21" s="96" t="str">
        <f>' B_Populations'!$L$8</f>
        <v>Black-Not Hispanic</v>
      </c>
      <c r="Y21" s="96" t="s">
        <v>88</v>
      </c>
      <c r="Z21" s="96" t="str">
        <f>' B_Populations'!$N$8</f>
        <v>Asian</v>
      </c>
      <c r="AA21" s="96" t="s">
        <v>88</v>
      </c>
      <c r="AB21" s="96" t="str">
        <f>' B_Populations'!$P$8</f>
        <v>American Indian/Alaska Native</v>
      </c>
      <c r="AC21" s="96" t="s">
        <v>88</v>
      </c>
      <c r="AD21" s="96" t="str">
        <f>' B_Populations'!$R$8</f>
        <v>Other</v>
      </c>
      <c r="AE21" s="96" t="s">
        <v>88</v>
      </c>
      <c r="AF21" s="96" t="str">
        <f>' B_Populations'!$T$8</f>
        <v>Other</v>
      </c>
      <c r="AG21" s="35" t="s">
        <v>88</v>
      </c>
      <c r="AH21" s="33"/>
      <c r="AI21" s="55" t="s">
        <v>89</v>
      </c>
      <c r="AJ21" s="56" t="s">
        <v>90</v>
      </c>
      <c r="AL21" s="38" t="s">
        <v>57</v>
      </c>
      <c r="AM21" s="97" t="s">
        <v>58</v>
      </c>
      <c r="AN21" s="98" t="s">
        <v>157</v>
      </c>
      <c r="AO21" s="98" t="s">
        <v>162</v>
      </c>
      <c r="AP21" s="94" t="str">
        <f>' B_Populations'!$H$8</f>
        <v>White-Not Hispanic</v>
      </c>
      <c r="AQ21" s="94" t="str">
        <f>' B_Populations'!$J$8</f>
        <v>Hispanic</v>
      </c>
      <c r="AR21" s="94" t="str">
        <f>' B_Populations'!$L$8</f>
        <v>Black-Not Hispanic</v>
      </c>
      <c r="AS21" s="94" t="str">
        <f>' B_Populations'!$N$8</f>
        <v>Asian</v>
      </c>
      <c r="AT21" s="94" t="str">
        <f>' B_Populations'!$P$8</f>
        <v>American Indian/Alaska Native</v>
      </c>
      <c r="AU21" s="94" t="str">
        <f>' B_Populations'!$R$8</f>
        <v>Other</v>
      </c>
      <c r="AV21" s="99" t="str">
        <f>' B_Populations'!$T$8</f>
        <v>Other</v>
      </c>
    </row>
    <row r="22" spans="1:48" ht="15.5" x14ac:dyDescent="0.35">
      <c r="A22" s="275"/>
      <c r="B22" s="145" t="str">
        <f>' B_Populations'!$A$9</f>
        <v>0-14</v>
      </c>
      <c r="C22" s="100"/>
      <c r="D22" s="101"/>
      <c r="E22" s="102"/>
      <c r="F22" s="103"/>
      <c r="G22" s="103"/>
      <c r="H22" s="103"/>
      <c r="I22" s="103"/>
      <c r="J22" s="104"/>
      <c r="K22" s="104"/>
      <c r="L22" s="146"/>
      <c r="M22" s="40"/>
      <c r="N22" s="41">
        <f>' B_Populations'!B9</f>
        <v>0</v>
      </c>
      <c r="O22" s="106">
        <f>IF(N22=0,0,($C$22/$N$22)*100000)</f>
        <v>0</v>
      </c>
      <c r="P22" s="106">
        <f>' B_Populations'!D9</f>
        <v>0</v>
      </c>
      <c r="Q22" s="106">
        <f>IF(P22=0,0,($D$22/$P$22)*100000)</f>
        <v>0</v>
      </c>
      <c r="R22" s="106">
        <f>' B_Populations'!F9</f>
        <v>0</v>
      </c>
      <c r="S22" s="106">
        <f>IF(R22=0,0,($E$22/$R$22)*100000)</f>
        <v>0</v>
      </c>
      <c r="T22" s="106">
        <f>' B_Populations'!H9</f>
        <v>0</v>
      </c>
      <c r="U22" s="106">
        <f>IF(T22=0,0,($F$22/$T$22)*100000)</f>
        <v>0</v>
      </c>
      <c r="V22" s="106">
        <f>' B_Populations'!J9</f>
        <v>0</v>
      </c>
      <c r="W22" s="106">
        <f>IF(V22=0,0,($G$22/$V$22)*100000)</f>
        <v>0</v>
      </c>
      <c r="X22" s="106">
        <f>' B_Populations'!L9</f>
        <v>0</v>
      </c>
      <c r="Y22" s="106">
        <f>IF(X22=0,0,($H$22/$X$22)*100000)</f>
        <v>0</v>
      </c>
      <c r="Z22" s="106">
        <f>' B_Populations'!N9</f>
        <v>0</v>
      </c>
      <c r="AA22" s="106">
        <f>IF(Z22=0,0,($I$22/$Z$22)*100000)</f>
        <v>0</v>
      </c>
      <c r="AB22" s="106">
        <f>' B_Populations'!P9</f>
        <v>0</v>
      </c>
      <c r="AC22" s="106">
        <f>IF(AB22=0,0,($J$22/$AB$22)*100000)</f>
        <v>0</v>
      </c>
      <c r="AD22" s="106">
        <f>' B_Populations'!R9</f>
        <v>0</v>
      </c>
      <c r="AE22" s="106">
        <f>IF(AD22=0,0,($K$22/$AD$22)*100000)</f>
        <v>0</v>
      </c>
      <c r="AF22" s="106">
        <f>' B_Populations'!T9</f>
        <v>0</v>
      </c>
      <c r="AG22" s="42">
        <f>IF(AF22=0,0,($L$22/$AF$22)*100000)</f>
        <v>0</v>
      </c>
      <c r="AH22" s="40"/>
      <c r="AI22" s="218">
        <v>58964</v>
      </c>
      <c r="AJ22" s="219">
        <v>0.214699</v>
      </c>
      <c r="AL22" s="45" t="str">
        <f>' B_Populations'!$A$9</f>
        <v>0-14</v>
      </c>
      <c r="AM22" s="107">
        <f>O22*AJ22</f>
        <v>0</v>
      </c>
      <c r="AN22" s="108">
        <f>Q22*AJ22</f>
        <v>0</v>
      </c>
      <c r="AO22" s="108">
        <f>S22*AJ22</f>
        <v>0</v>
      </c>
      <c r="AP22" s="109">
        <f>U22*AJ22</f>
        <v>0</v>
      </c>
      <c r="AQ22" s="109">
        <f>W22*AJ22</f>
        <v>0</v>
      </c>
      <c r="AR22" s="109">
        <f>Y22*AJ22</f>
        <v>0</v>
      </c>
      <c r="AS22" s="109">
        <f>AA22*AJ22</f>
        <v>0</v>
      </c>
      <c r="AT22" s="109">
        <f>AC22*AJ22</f>
        <v>0</v>
      </c>
      <c r="AU22" s="109">
        <f>AE22*AJ22</f>
        <v>0</v>
      </c>
      <c r="AV22" s="110">
        <f>AG22*AJ22</f>
        <v>0</v>
      </c>
    </row>
    <row r="23" spans="1:48" ht="15.5" x14ac:dyDescent="0.35">
      <c r="A23" s="275"/>
      <c r="B23" s="147" t="str">
        <f>' B_Populations'!$A$10</f>
        <v>15-24</v>
      </c>
      <c r="C23" s="179"/>
      <c r="D23" s="180"/>
      <c r="E23" s="111"/>
      <c r="F23" s="112"/>
      <c r="G23" s="112"/>
      <c r="H23" s="112"/>
      <c r="I23" s="112"/>
      <c r="J23" s="113"/>
      <c r="K23" s="113"/>
      <c r="L23" s="148"/>
      <c r="M23" s="40"/>
      <c r="N23" s="41">
        <f>' B_Populations'!B10</f>
        <v>0</v>
      </c>
      <c r="O23" s="106">
        <f>IF(N23=0,0,($C$23/$N$23)*100000)</f>
        <v>0</v>
      </c>
      <c r="P23" s="106">
        <f>' B_Populations'!D10</f>
        <v>0</v>
      </c>
      <c r="Q23" s="106">
        <f>IF(P23=0,0,($D$23/$P$23)*100000)</f>
        <v>0</v>
      </c>
      <c r="R23" s="106">
        <f>' B_Populations'!F10</f>
        <v>0</v>
      </c>
      <c r="S23" s="106">
        <f>IF(R23=0,0,($E$23/$R$23)*100000)</f>
        <v>0</v>
      </c>
      <c r="T23" s="106">
        <f>' B_Populations'!H10</f>
        <v>0</v>
      </c>
      <c r="U23" s="106">
        <f>IF(T23=0,0,($F$23/$T$23)*100000)</f>
        <v>0</v>
      </c>
      <c r="V23" s="106">
        <f>' B_Populations'!J10</f>
        <v>0</v>
      </c>
      <c r="W23" s="106">
        <f>IF(V23=0,0,($G$23/$V$23)*100000)</f>
        <v>0</v>
      </c>
      <c r="X23" s="106">
        <f>' B_Populations'!L10</f>
        <v>0</v>
      </c>
      <c r="Y23" s="106">
        <f>IF(X23=0,0,($H$23/$X$23)*100000)</f>
        <v>0</v>
      </c>
      <c r="Z23" s="106">
        <f>' B_Populations'!N10</f>
        <v>0</v>
      </c>
      <c r="AA23" s="106">
        <f>IF(Z23=0,0,($I$23/$Z$23)*100000)</f>
        <v>0</v>
      </c>
      <c r="AB23" s="106">
        <f>' B_Populations'!P10</f>
        <v>0</v>
      </c>
      <c r="AC23" s="106">
        <f>IF(AB23=0,0,($J$23/$AB$23)*100000)</f>
        <v>0</v>
      </c>
      <c r="AD23" s="106">
        <f>' B_Populations'!R10</f>
        <v>0</v>
      </c>
      <c r="AE23" s="106">
        <f>IF(AD23=0,0,($K$23/$AD$23)*100000)</f>
        <v>0</v>
      </c>
      <c r="AF23" s="106">
        <f>' B_Populations'!T10</f>
        <v>0</v>
      </c>
      <c r="AG23" s="42">
        <f>IF(AF23=0,0,($L$23/$AF$23)*100000)</f>
        <v>0</v>
      </c>
      <c r="AH23" s="40"/>
      <c r="AI23" s="218">
        <v>38077</v>
      </c>
      <c r="AJ23" s="219">
        <v>0.13864599999999999</v>
      </c>
      <c r="AL23" s="47" t="str">
        <f>' B_Populations'!$A$10</f>
        <v>15-24</v>
      </c>
      <c r="AM23" s="107">
        <f>O23*AJ23</f>
        <v>0</v>
      </c>
      <c r="AN23" s="108">
        <f>Q23*AJ23</f>
        <v>0</v>
      </c>
      <c r="AO23" s="108">
        <f>S23*AJ23</f>
        <v>0</v>
      </c>
      <c r="AP23" s="109">
        <f>U23*AJ23</f>
        <v>0</v>
      </c>
      <c r="AQ23" s="109">
        <f>W23*AJ23</f>
        <v>0</v>
      </c>
      <c r="AR23" s="109">
        <f>Y23*AJ23</f>
        <v>0</v>
      </c>
      <c r="AS23" s="109">
        <f>AA23*AJ23</f>
        <v>0</v>
      </c>
      <c r="AT23" s="109">
        <f>AC23*AJ23</f>
        <v>0</v>
      </c>
      <c r="AU23" s="109">
        <f>AE23*AJ23</f>
        <v>0</v>
      </c>
      <c r="AV23" s="110">
        <f>AG23*AJ23</f>
        <v>0</v>
      </c>
    </row>
    <row r="24" spans="1:48" ht="15.5" x14ac:dyDescent="0.35">
      <c r="A24" s="275"/>
      <c r="B24" s="145" t="str">
        <f>' B_Populations'!$A$11</f>
        <v>25-44</v>
      </c>
      <c r="C24" s="179"/>
      <c r="D24" s="180"/>
      <c r="E24" s="111"/>
      <c r="F24" s="112"/>
      <c r="G24" s="112"/>
      <c r="H24" s="112"/>
      <c r="I24" s="112"/>
      <c r="J24" s="113"/>
      <c r="K24" s="113"/>
      <c r="L24" s="148"/>
      <c r="M24" s="40"/>
      <c r="N24" s="41">
        <f>' B_Populations'!B11</f>
        <v>0</v>
      </c>
      <c r="O24" s="106">
        <f>IF(N24=0,0,($C$24/$N$24)*100000)</f>
        <v>0</v>
      </c>
      <c r="P24" s="106">
        <f>' B_Populations'!D11</f>
        <v>0</v>
      </c>
      <c r="Q24" s="106">
        <f>IF(P24=0,0,($D$24/$P$24)*100000)</f>
        <v>0</v>
      </c>
      <c r="R24" s="106">
        <f>' B_Populations'!F11</f>
        <v>0</v>
      </c>
      <c r="S24" s="106">
        <f>IF(R24=0,0,($E$24/$R$24)*100000)</f>
        <v>0</v>
      </c>
      <c r="T24" s="106">
        <f>' B_Populations'!H11</f>
        <v>0</v>
      </c>
      <c r="U24" s="106">
        <f>IF(T24=0,0,($F$24/$T$24)*100000)</f>
        <v>0</v>
      </c>
      <c r="V24" s="106">
        <f>' B_Populations'!J11</f>
        <v>0</v>
      </c>
      <c r="W24" s="106">
        <f>IF(V24=0,0,($G$24/$V$24)*100000)</f>
        <v>0</v>
      </c>
      <c r="X24" s="106">
        <f>' B_Populations'!L11</f>
        <v>0</v>
      </c>
      <c r="Y24" s="106">
        <f>IF(X24=0,0,($H$24/$X$24)*100000)</f>
        <v>0</v>
      </c>
      <c r="Z24" s="106">
        <f>' B_Populations'!N11</f>
        <v>0</v>
      </c>
      <c r="AA24" s="106">
        <f>IF(Z24=0,0,($I$24/$Z$24)*100000)</f>
        <v>0</v>
      </c>
      <c r="AB24" s="106">
        <f>' B_Populations'!P11</f>
        <v>0</v>
      </c>
      <c r="AC24" s="106">
        <f>IF(AB24=0,0,($J$24/$AB$24)*100000)</f>
        <v>0</v>
      </c>
      <c r="AD24" s="106">
        <f>' B_Populations'!R11</f>
        <v>0</v>
      </c>
      <c r="AE24" s="106">
        <f>IF(AD24=0,0,($K$24/$AD$24)*100000)</f>
        <v>0</v>
      </c>
      <c r="AF24" s="106">
        <f>' B_Populations'!T11</f>
        <v>0</v>
      </c>
      <c r="AG24" s="42">
        <f>IF(AF24=0,0,($L$24/$AF$24)*100000)</f>
        <v>0</v>
      </c>
      <c r="AH24" s="40"/>
      <c r="AI24" s="218">
        <v>81892</v>
      </c>
      <c r="AJ24" s="219">
        <v>0.29818699999999998</v>
      </c>
      <c r="AL24" s="45" t="str">
        <f>' B_Populations'!$A$11</f>
        <v>25-44</v>
      </c>
      <c r="AM24" s="107">
        <f>O24*AJ24</f>
        <v>0</v>
      </c>
      <c r="AN24" s="108">
        <f>Q24*AJ24</f>
        <v>0</v>
      </c>
      <c r="AO24" s="108">
        <f>S24*AJ24</f>
        <v>0</v>
      </c>
      <c r="AP24" s="109">
        <f>U24*AJ24</f>
        <v>0</v>
      </c>
      <c r="AQ24" s="109">
        <f>W24*AJ24</f>
        <v>0</v>
      </c>
      <c r="AR24" s="109">
        <f>Y24*AJ24</f>
        <v>0</v>
      </c>
      <c r="AS24" s="109">
        <f>AA24*AJ24</f>
        <v>0</v>
      </c>
      <c r="AT24" s="109">
        <f>AC24*AJ24</f>
        <v>0</v>
      </c>
      <c r="AU24" s="109">
        <f>AE24*AJ24</f>
        <v>0</v>
      </c>
      <c r="AV24" s="110">
        <f>AG24*AJ24</f>
        <v>0</v>
      </c>
    </row>
    <row r="25" spans="1:48" ht="15.5" x14ac:dyDescent="0.35">
      <c r="A25" s="275"/>
      <c r="B25" s="145" t="str">
        <f>' B_Populations'!$A$12</f>
        <v>45-64</v>
      </c>
      <c r="C25" s="179"/>
      <c r="D25" s="180"/>
      <c r="E25" s="111"/>
      <c r="F25" s="112"/>
      <c r="G25" s="112"/>
      <c r="H25" s="112"/>
      <c r="I25" s="112"/>
      <c r="J25" s="113"/>
      <c r="K25" s="113"/>
      <c r="L25" s="148"/>
      <c r="M25" s="40"/>
      <c r="N25" s="41">
        <f>' B_Populations'!B12</f>
        <v>0</v>
      </c>
      <c r="O25" s="106">
        <f>IF(N25=0,0,($C$25/$N$25)*100000)</f>
        <v>0</v>
      </c>
      <c r="P25" s="106">
        <f>' B_Populations'!D12</f>
        <v>0</v>
      </c>
      <c r="Q25" s="106">
        <f>IF(P25=0,0,($D$25/$P$25)*100000)</f>
        <v>0</v>
      </c>
      <c r="R25" s="106">
        <f>' B_Populations'!F12</f>
        <v>0</v>
      </c>
      <c r="S25" s="106">
        <f>IF(R25=0,0,($E$25/$R$25)*100000)</f>
        <v>0</v>
      </c>
      <c r="T25" s="106">
        <f>' B_Populations'!H12</f>
        <v>0</v>
      </c>
      <c r="U25" s="106">
        <f>IF(T25=0,0,($F$25/$T$25)*100000)</f>
        <v>0</v>
      </c>
      <c r="V25" s="106">
        <f>' B_Populations'!J12</f>
        <v>0</v>
      </c>
      <c r="W25" s="106">
        <f>IF(V25=0,0,($G$25/$V$25)*100000)</f>
        <v>0</v>
      </c>
      <c r="X25" s="106">
        <f>' B_Populations'!L12</f>
        <v>0</v>
      </c>
      <c r="Y25" s="106">
        <f>IF(X25=0,0,($H$25/$X$25)*100000)</f>
        <v>0</v>
      </c>
      <c r="Z25" s="106">
        <f>' B_Populations'!N12</f>
        <v>0</v>
      </c>
      <c r="AA25" s="106">
        <f>IF(Z25=0,0,($I$25/$Z$25)*100000)</f>
        <v>0</v>
      </c>
      <c r="AB25" s="106">
        <f>' B_Populations'!P12</f>
        <v>0</v>
      </c>
      <c r="AC25" s="106">
        <f>IF(AB25=0,0,($J$25/$AB$25)*100000)</f>
        <v>0</v>
      </c>
      <c r="AD25" s="106">
        <f>' B_Populations'!R12</f>
        <v>0</v>
      </c>
      <c r="AE25" s="106">
        <f>IF(AD25=0,0,($K$25/$AD$25)*100000)</f>
        <v>0</v>
      </c>
      <c r="AF25" s="106">
        <f>' B_Populations'!T12</f>
        <v>0</v>
      </c>
      <c r="AG25" s="42">
        <f>IF(AF25=0,0,($L$25/$AF$25)*100000)</f>
        <v>0</v>
      </c>
      <c r="AH25" s="40"/>
      <c r="AI25" s="218">
        <v>60991</v>
      </c>
      <c r="AJ25" s="219">
        <v>0.222081</v>
      </c>
      <c r="AL25" s="45" t="str">
        <f>' B_Populations'!$A$12</f>
        <v>45-64</v>
      </c>
      <c r="AM25" s="107">
        <f>O25*AJ25</f>
        <v>0</v>
      </c>
      <c r="AN25" s="108">
        <f>Q25*AJ25</f>
        <v>0</v>
      </c>
      <c r="AO25" s="108">
        <f>S25*AJ25</f>
        <v>0</v>
      </c>
      <c r="AP25" s="109">
        <f>U25*AJ25</f>
        <v>0</v>
      </c>
      <c r="AQ25" s="109">
        <f>W25*AJ25</f>
        <v>0</v>
      </c>
      <c r="AR25" s="109">
        <f>Y25*AJ25</f>
        <v>0</v>
      </c>
      <c r="AS25" s="109">
        <f>AA25*AJ25</f>
        <v>0</v>
      </c>
      <c r="AT25" s="109">
        <f>AC25*AJ25</f>
        <v>0</v>
      </c>
      <c r="AU25" s="109">
        <f>AE25*AJ25</f>
        <v>0</v>
      </c>
      <c r="AV25" s="110">
        <f>AG25*AJ25</f>
        <v>0</v>
      </c>
    </row>
    <row r="26" spans="1:48" ht="15.5" x14ac:dyDescent="0.35">
      <c r="A26" s="275"/>
      <c r="B26" s="145" t="str">
        <f>' B_Populations'!$A$13</f>
        <v>65+</v>
      </c>
      <c r="C26" s="179"/>
      <c r="D26" s="180"/>
      <c r="E26" s="111"/>
      <c r="F26" s="112"/>
      <c r="G26" s="112"/>
      <c r="H26" s="112"/>
      <c r="I26" s="112"/>
      <c r="J26" s="113"/>
      <c r="K26" s="113"/>
      <c r="L26" s="148"/>
      <c r="M26" s="40"/>
      <c r="N26" s="41">
        <f>' B_Populations'!B13</f>
        <v>0</v>
      </c>
      <c r="O26" s="106">
        <f>IF(N26=0,0,($C$26/$N$26)*100000)</f>
        <v>0</v>
      </c>
      <c r="P26" s="106">
        <f>' B_Populations'!D13</f>
        <v>0</v>
      </c>
      <c r="Q26" s="106">
        <f>IF(P26=0,0,($D$26/$P$26)*100000)</f>
        <v>0</v>
      </c>
      <c r="R26" s="106">
        <f>' B_Populations'!F13</f>
        <v>0</v>
      </c>
      <c r="S26" s="106">
        <f>IF(R26=0,0,($E$26/$R$26)*100000)</f>
        <v>0</v>
      </c>
      <c r="T26" s="106">
        <f>' B_Populations'!H13</f>
        <v>0</v>
      </c>
      <c r="U26" s="106">
        <f>IF(T26=0,0,($F$26/$T$26)*100000)</f>
        <v>0</v>
      </c>
      <c r="V26" s="106">
        <f>' B_Populations'!J13</f>
        <v>0</v>
      </c>
      <c r="W26" s="106">
        <f>IF(V26=0,0,($G$26/$V$26)*100000)</f>
        <v>0</v>
      </c>
      <c r="X26" s="106">
        <f>' B_Populations'!L13</f>
        <v>0</v>
      </c>
      <c r="Y26" s="106">
        <f>IF(X26=0,0,($H$26/$X$26)*100000)</f>
        <v>0</v>
      </c>
      <c r="Z26" s="106">
        <f>' B_Populations'!N13</f>
        <v>0</v>
      </c>
      <c r="AA26" s="106">
        <f>IF(Z26=0,0,($I$26/$Z$26)*100000)</f>
        <v>0</v>
      </c>
      <c r="AB26" s="106">
        <f>' B_Populations'!P13</f>
        <v>0</v>
      </c>
      <c r="AC26" s="106">
        <f>IF(AB26=0,0,($J$26/$AB$26)*100000)</f>
        <v>0</v>
      </c>
      <c r="AD26" s="106">
        <f>' B_Populations'!R13</f>
        <v>0</v>
      </c>
      <c r="AE26" s="106">
        <f>IF(AD26=0,0,($K$26/$AD$26)*100000)</f>
        <v>0</v>
      </c>
      <c r="AF26" s="106">
        <f>' B_Populations'!T13</f>
        <v>0</v>
      </c>
      <c r="AG26" s="42">
        <f>IF(AF26=0,0,($L$26/$AF$26)*100000)</f>
        <v>0</v>
      </c>
      <c r="AH26" s="40"/>
      <c r="AI26" s="218">
        <v>34710</v>
      </c>
      <c r="AJ26" s="219">
        <v>0.126387</v>
      </c>
      <c r="AL26" s="45" t="str">
        <f>' B_Populations'!$A$13</f>
        <v>65+</v>
      </c>
      <c r="AM26" s="107">
        <f>O26*AJ26</f>
        <v>0</v>
      </c>
      <c r="AN26" s="108">
        <f>Q26*AJ26</f>
        <v>0</v>
      </c>
      <c r="AO26" s="108">
        <f>S26*AJ26</f>
        <v>0</v>
      </c>
      <c r="AP26" s="109">
        <f>U26*AJ26</f>
        <v>0</v>
      </c>
      <c r="AQ26" s="109">
        <f>W26*AJ26</f>
        <v>0</v>
      </c>
      <c r="AR26" s="109">
        <f>Y26*AJ26</f>
        <v>0</v>
      </c>
      <c r="AS26" s="109">
        <f>AA26*AJ26</f>
        <v>0</v>
      </c>
      <c r="AT26" s="109">
        <f>AC26*AJ26</f>
        <v>0</v>
      </c>
      <c r="AU26" s="109">
        <f>AE26*AJ26</f>
        <v>0</v>
      </c>
      <c r="AV26" s="110">
        <f>AG26*AJ26</f>
        <v>0</v>
      </c>
    </row>
    <row r="27" spans="1:48" ht="16" thickBot="1" x14ac:dyDescent="0.4">
      <c r="A27" s="275"/>
      <c r="B27" s="138" t="s">
        <v>91</v>
      </c>
      <c r="C27" s="185">
        <f t="shared" ref="C27:L27" si="6">SUM(C22:C26)</f>
        <v>0</v>
      </c>
      <c r="D27" s="185">
        <f t="shared" si="6"/>
        <v>0</v>
      </c>
      <c r="E27" s="185">
        <f t="shared" si="6"/>
        <v>0</v>
      </c>
      <c r="F27" s="185">
        <f t="shared" si="6"/>
        <v>0</v>
      </c>
      <c r="G27" s="185">
        <f t="shared" si="6"/>
        <v>0</v>
      </c>
      <c r="H27" s="185">
        <f t="shared" si="6"/>
        <v>0</v>
      </c>
      <c r="I27" s="185">
        <f t="shared" si="6"/>
        <v>0</v>
      </c>
      <c r="J27" s="185">
        <f t="shared" si="6"/>
        <v>0</v>
      </c>
      <c r="K27" s="185">
        <f t="shared" si="6"/>
        <v>0</v>
      </c>
      <c r="L27" s="186">
        <f t="shared" si="6"/>
        <v>0</v>
      </c>
      <c r="N27" s="61">
        <f t="shared" ref="N27:AF27" si="7">SUM(N22:N26)</f>
        <v>0</v>
      </c>
      <c r="O27" s="224">
        <f>IF(N27=0,0,($C$27/$N$27)*100000)</f>
        <v>0</v>
      </c>
      <c r="P27" s="130">
        <f t="shared" si="7"/>
        <v>0</v>
      </c>
      <c r="Q27" s="224">
        <f>IF(P27=0,0,($D$27/$P$27)*100000)</f>
        <v>0</v>
      </c>
      <c r="R27" s="130">
        <f t="shared" si="7"/>
        <v>0</v>
      </c>
      <c r="S27" s="224">
        <f>IF(R27=0,0,($E$27/$R$27)*100000)</f>
        <v>0</v>
      </c>
      <c r="T27" s="130">
        <f t="shared" si="7"/>
        <v>0</v>
      </c>
      <c r="U27" s="224">
        <f>IF(T27=0,0,($F$27/$T$27)*100000)</f>
        <v>0</v>
      </c>
      <c r="V27" s="130">
        <f t="shared" si="7"/>
        <v>0</v>
      </c>
      <c r="W27" s="224">
        <f>IF(V27=0,0,($G$27/$V$27)*100000)</f>
        <v>0</v>
      </c>
      <c r="X27" s="130">
        <f t="shared" si="7"/>
        <v>0</v>
      </c>
      <c r="Y27" s="224">
        <f>IF(X27=0,0,($H$27/$X$27)*100000)</f>
        <v>0</v>
      </c>
      <c r="Z27" s="130">
        <f t="shared" si="7"/>
        <v>0</v>
      </c>
      <c r="AA27" s="224">
        <f>IF(Z27=0,0,($I$27/$Z$27)*100000)</f>
        <v>0</v>
      </c>
      <c r="AB27" s="130">
        <f t="shared" si="7"/>
        <v>0</v>
      </c>
      <c r="AC27" s="224">
        <f>IF(AB27=0,0,($J$27/$AB$27)*100000)</f>
        <v>0</v>
      </c>
      <c r="AD27" s="130">
        <f t="shared" si="7"/>
        <v>0</v>
      </c>
      <c r="AE27" s="224">
        <f>IF(AD27=0,0,($K$27/$AD$27)*100000)</f>
        <v>0</v>
      </c>
      <c r="AF27" s="130">
        <f t="shared" si="7"/>
        <v>0</v>
      </c>
      <c r="AG27" s="225">
        <f>IF(AF27=0,0,($L$27/$AF$27)*100000)</f>
        <v>0</v>
      </c>
      <c r="AI27" s="222">
        <f>SUM(AI22:AI26)</f>
        <v>274634</v>
      </c>
      <c r="AJ27" s="63"/>
      <c r="AL27" s="64" t="s">
        <v>91</v>
      </c>
      <c r="AM27" s="131">
        <f t="shared" ref="AM27:AV27" si="8">SUM(AM22:AM26)</f>
        <v>0</v>
      </c>
      <c r="AN27" s="132">
        <f t="shared" si="8"/>
        <v>0</v>
      </c>
      <c r="AO27" s="133">
        <f t="shared" si="8"/>
        <v>0</v>
      </c>
      <c r="AP27" s="134">
        <f t="shared" si="8"/>
        <v>0</v>
      </c>
      <c r="AQ27" s="134">
        <f t="shared" si="8"/>
        <v>0</v>
      </c>
      <c r="AR27" s="134">
        <f t="shared" si="8"/>
        <v>0</v>
      </c>
      <c r="AS27" s="134">
        <f t="shared" si="8"/>
        <v>0</v>
      </c>
      <c r="AT27" s="134">
        <f t="shared" si="8"/>
        <v>0</v>
      </c>
      <c r="AU27" s="134">
        <f t="shared" si="8"/>
        <v>0</v>
      </c>
      <c r="AV27" s="135">
        <f t="shared" si="8"/>
        <v>0</v>
      </c>
    </row>
  </sheetData>
  <mergeCells count="5">
    <mergeCell ref="B1:E1"/>
    <mergeCell ref="AL1:AN1"/>
    <mergeCell ref="A3:A9"/>
    <mergeCell ref="A12:A18"/>
    <mergeCell ref="A21:A27"/>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A131-4CE7-488F-B9AA-4022720A3274}">
  <sheetPr codeName="Sheet4"/>
  <dimension ref="A1:AV27"/>
  <sheetViews>
    <sheetView zoomScale="90" zoomScaleNormal="90" zoomScaleSheetLayoutView="50" workbookViewId="0">
      <pane xSplit="1" topLeftCell="B1" activePane="topRight" state="frozen"/>
      <selection activeCell="S20" sqref="S20"/>
      <selection pane="topRight" activeCell="S20" sqref="S20"/>
    </sheetView>
  </sheetViews>
  <sheetFormatPr defaultColWidth="8.7265625" defaultRowHeight="18.5" x14ac:dyDescent="0.45"/>
  <cols>
    <col min="1" max="1" width="11.453125" style="155" customWidth="1"/>
    <col min="2" max="2" width="8.7265625" style="16"/>
    <col min="3" max="3" width="15.1796875" style="16" customWidth="1"/>
    <col min="4" max="4" width="15.54296875" style="16" customWidth="1"/>
    <col min="5" max="5" width="15.1796875" style="16" customWidth="1"/>
    <col min="6" max="6" width="17.81640625" style="16" customWidth="1"/>
    <col min="7" max="7" width="15.54296875" style="16" customWidth="1"/>
    <col min="8" max="8" width="15.453125" style="16" customWidth="1"/>
    <col min="9" max="11" width="15.1796875" style="16" customWidth="1"/>
    <col min="12" max="12" width="15.54296875" style="16" customWidth="1"/>
    <col min="13" max="13" width="6" style="16" customWidth="1"/>
    <col min="14" max="14" width="15.1796875" style="16" customWidth="1"/>
    <col min="15" max="27" width="11.1796875" style="16" customWidth="1"/>
    <col min="28" max="29" width="12.54296875" style="16" customWidth="1"/>
    <col min="30" max="33" width="11.1796875" style="16" customWidth="1"/>
    <col min="34" max="34" width="4.453125" style="16" customWidth="1"/>
    <col min="35" max="35" width="13.81640625" style="16" customWidth="1"/>
    <col min="36" max="36" width="14.54296875" style="16" customWidth="1"/>
    <col min="37" max="37" width="6" style="16" customWidth="1"/>
    <col min="38" max="38" width="8.7265625" style="16"/>
    <col min="39" max="40" width="15.54296875" style="16" customWidth="1"/>
    <col min="41" max="41" width="15.1796875" style="16" customWidth="1"/>
    <col min="42" max="42" width="15.453125" style="16" customWidth="1"/>
    <col min="43" max="43" width="15.54296875" style="16" customWidth="1"/>
    <col min="44" max="44" width="15.453125" style="16" customWidth="1"/>
    <col min="45" max="48" width="15.1796875" style="16" customWidth="1"/>
    <col min="49" max="16384" width="8.7265625" style="16"/>
  </cols>
  <sheetData>
    <row r="1" spans="1:48" ht="78.650000000000006" customHeight="1" x14ac:dyDescent="0.45">
      <c r="A1" s="154">
        <f>' B_Populations'!D17</f>
        <v>0</v>
      </c>
      <c r="B1" s="276" t="s">
        <v>79</v>
      </c>
      <c r="C1" s="277"/>
      <c r="D1" s="277"/>
      <c r="E1" s="277"/>
      <c r="F1" s="80"/>
      <c r="G1" s="80"/>
      <c r="H1" s="80"/>
      <c r="I1" s="80"/>
      <c r="J1" s="80"/>
      <c r="K1" s="80"/>
      <c r="L1" s="81"/>
      <c r="N1" s="18" t="s">
        <v>80</v>
      </c>
      <c r="O1" s="82"/>
      <c r="P1" s="82"/>
      <c r="Q1" s="82"/>
      <c r="R1" s="82"/>
      <c r="S1" s="82"/>
      <c r="T1" s="82"/>
      <c r="U1" s="82"/>
      <c r="V1" s="82"/>
      <c r="W1" s="82"/>
      <c r="X1" s="82"/>
      <c r="Y1" s="82"/>
      <c r="Z1" s="82"/>
      <c r="AA1" s="82"/>
      <c r="AB1" s="82"/>
      <c r="AC1" s="82"/>
      <c r="AD1" s="82"/>
      <c r="AE1" s="82"/>
      <c r="AF1" s="82"/>
      <c r="AG1" s="24"/>
      <c r="AI1" s="19" t="s">
        <v>81</v>
      </c>
      <c r="AJ1" s="25"/>
      <c r="AL1" s="271" t="s">
        <v>82</v>
      </c>
      <c r="AM1" s="272"/>
      <c r="AN1" s="272"/>
      <c r="AO1" s="83"/>
      <c r="AP1" s="84"/>
      <c r="AQ1" s="84"/>
      <c r="AR1" s="84"/>
      <c r="AS1" s="84"/>
      <c r="AT1" s="84"/>
      <c r="AU1" s="84"/>
      <c r="AV1" s="85"/>
    </row>
    <row r="2" spans="1:48" x14ac:dyDescent="0.45">
      <c r="B2" s="26"/>
      <c r="C2" s="86"/>
      <c r="D2" s="87" t="s">
        <v>167</v>
      </c>
      <c r="E2" s="87"/>
      <c r="F2" s="88" t="s">
        <v>83</v>
      </c>
      <c r="G2" s="88"/>
      <c r="H2" s="88"/>
      <c r="I2" s="88"/>
      <c r="J2" s="88"/>
      <c r="K2" s="88"/>
      <c r="L2" s="89"/>
      <c r="N2" s="27"/>
      <c r="O2" s="90"/>
      <c r="P2" s="90"/>
      <c r="Q2" s="90"/>
      <c r="R2" s="90"/>
      <c r="S2" s="90"/>
      <c r="T2" s="90"/>
      <c r="U2" s="90"/>
      <c r="V2" s="90"/>
      <c r="W2" s="90"/>
      <c r="X2" s="90"/>
      <c r="Y2" s="90"/>
      <c r="Z2" s="90"/>
      <c r="AA2" s="90"/>
      <c r="AB2" s="90"/>
      <c r="AC2" s="90"/>
      <c r="AD2" s="90"/>
      <c r="AE2" s="90"/>
      <c r="AF2" s="90"/>
      <c r="AG2" s="28"/>
      <c r="AI2" s="29"/>
      <c r="AJ2" s="30"/>
      <c r="AL2" s="31"/>
      <c r="AM2" s="16" t="s">
        <v>84</v>
      </c>
      <c r="AV2" s="91"/>
    </row>
    <row r="3" spans="1:48" ht="46.5" x14ac:dyDescent="0.35">
      <c r="A3" s="273" t="s">
        <v>85</v>
      </c>
      <c r="B3" s="32" t="s">
        <v>57</v>
      </c>
      <c r="C3" s="92" t="s">
        <v>86</v>
      </c>
      <c r="D3" s="93" t="s">
        <v>158</v>
      </c>
      <c r="E3" s="93" t="s">
        <v>163</v>
      </c>
      <c r="F3" s="94" t="str">
        <f>' B_Populations'!$H$8</f>
        <v>White-Not Hispanic</v>
      </c>
      <c r="G3" s="94" t="str">
        <f>' B_Populations'!$J$8</f>
        <v>Hispanic</v>
      </c>
      <c r="H3" s="94" t="str">
        <f>' B_Populations'!$L$8</f>
        <v>Black-Not Hispanic</v>
      </c>
      <c r="I3" s="94" t="str">
        <f>' B_Populations'!$N$8</f>
        <v>Asian</v>
      </c>
      <c r="J3" s="94" t="str">
        <f>' B_Populations'!$P$8</f>
        <v>American Indian/Alaska Native</v>
      </c>
      <c r="K3" s="94" t="str">
        <f>' B_Populations'!$R$8</f>
        <v>Other</v>
      </c>
      <c r="L3" s="95" t="str">
        <f>' B_Populations'!$T$8</f>
        <v>Other</v>
      </c>
      <c r="M3" s="33"/>
      <c r="N3" s="34" t="s">
        <v>87</v>
      </c>
      <c r="O3" s="96" t="s">
        <v>88</v>
      </c>
      <c r="P3" s="96" t="str">
        <f>' B_Populations'!D8</f>
        <v>Male</v>
      </c>
      <c r="Q3" s="96" t="s">
        <v>88</v>
      </c>
      <c r="R3" s="96" t="str">
        <f>' B_Populations'!F8</f>
        <v>Female</v>
      </c>
      <c r="S3" s="96" t="s">
        <v>88</v>
      </c>
      <c r="T3" s="96" t="str">
        <f>' B_Populations'!$H$8</f>
        <v>White-Not Hispanic</v>
      </c>
      <c r="U3" s="96" t="s">
        <v>88</v>
      </c>
      <c r="V3" s="96" t="str">
        <f>' B_Populations'!$J$8</f>
        <v>Hispanic</v>
      </c>
      <c r="W3" s="96" t="s">
        <v>88</v>
      </c>
      <c r="X3" s="96" t="str">
        <f>' B_Populations'!$L$8</f>
        <v>Black-Not Hispanic</v>
      </c>
      <c r="Y3" s="96" t="s">
        <v>88</v>
      </c>
      <c r="Z3" s="96" t="str">
        <f>' B_Populations'!$N$8</f>
        <v>Asian</v>
      </c>
      <c r="AA3" s="96" t="s">
        <v>88</v>
      </c>
      <c r="AB3" s="96" t="str">
        <f>' B_Populations'!$P$8</f>
        <v>American Indian/Alaska Native</v>
      </c>
      <c r="AC3" s="96" t="s">
        <v>88</v>
      </c>
      <c r="AD3" s="96" t="str">
        <f>' B_Populations'!$R$8</f>
        <v>Other</v>
      </c>
      <c r="AE3" s="96" t="s">
        <v>88</v>
      </c>
      <c r="AF3" s="96" t="str">
        <f>' B_Populations'!$T$8</f>
        <v>Other</v>
      </c>
      <c r="AG3" s="35" t="s">
        <v>88</v>
      </c>
      <c r="AH3" s="33"/>
      <c r="AI3" s="36" t="s">
        <v>89</v>
      </c>
      <c r="AJ3" s="37" t="s">
        <v>90</v>
      </c>
      <c r="AL3" s="38" t="s">
        <v>57</v>
      </c>
      <c r="AM3" s="97" t="s">
        <v>58</v>
      </c>
      <c r="AN3" s="98" t="str">
        <f>' B_Populations'!D8</f>
        <v>Male</v>
      </c>
      <c r="AO3" s="98" t="str">
        <f>' B_Populations'!F8</f>
        <v>Female</v>
      </c>
      <c r="AP3" s="94" t="str">
        <f>' B_Populations'!$H$8</f>
        <v>White-Not Hispanic</v>
      </c>
      <c r="AQ3" s="94" t="str">
        <f>' B_Populations'!$J$8</f>
        <v>Hispanic</v>
      </c>
      <c r="AR3" s="94" t="str">
        <f>' B_Populations'!$L$8</f>
        <v>Black-Not Hispanic</v>
      </c>
      <c r="AS3" s="94" t="str">
        <f>' B_Populations'!$N$8</f>
        <v>Asian</v>
      </c>
      <c r="AT3" s="94" t="str">
        <f>' B_Populations'!$P$8</f>
        <v>American Indian/Alaska Native</v>
      </c>
      <c r="AU3" s="94" t="str">
        <f>' B_Populations'!$R$8</f>
        <v>Other</v>
      </c>
      <c r="AV3" s="99" t="str">
        <f>' B_Populations'!$T$8</f>
        <v>Other</v>
      </c>
    </row>
    <row r="4" spans="1:48" ht="15.5" x14ac:dyDescent="0.35">
      <c r="A4" s="273"/>
      <c r="B4" s="39" t="str">
        <f>' B_Populations'!$A$9</f>
        <v>0-14</v>
      </c>
      <c r="C4" s="100"/>
      <c r="D4" s="101"/>
      <c r="E4" s="102"/>
      <c r="F4" s="103"/>
      <c r="G4" s="103"/>
      <c r="H4" s="103"/>
      <c r="I4" s="103"/>
      <c r="J4" s="104"/>
      <c r="K4" s="104"/>
      <c r="L4" s="105"/>
      <c r="M4" s="40"/>
      <c r="N4" s="41">
        <f>' B_Populations'!B9</f>
        <v>0</v>
      </c>
      <c r="O4" s="106">
        <f>IF(N4=0,0,($C$4/$N$4)*100000)</f>
        <v>0</v>
      </c>
      <c r="P4" s="106">
        <f>' B_Populations'!D9</f>
        <v>0</v>
      </c>
      <c r="Q4" s="106">
        <f>IF(P4=0,0,($D$4/$P$4)*100000)</f>
        <v>0</v>
      </c>
      <c r="R4" s="106">
        <f>' B_Populations'!F9</f>
        <v>0</v>
      </c>
      <c r="S4" s="106">
        <f>IF(R4=0,0,($E$4/$R$4)*100000)</f>
        <v>0</v>
      </c>
      <c r="T4" s="106">
        <f>' B_Populations'!H9</f>
        <v>0</v>
      </c>
      <c r="U4" s="106">
        <f>IF(T4=0,0,($F$4/$T$4)*100000)</f>
        <v>0</v>
      </c>
      <c r="V4" s="106">
        <f>' B_Populations'!J9</f>
        <v>0</v>
      </c>
      <c r="W4" s="106">
        <f>IF(V4=0,0,($G$4/$V$4)*100000)</f>
        <v>0</v>
      </c>
      <c r="X4" s="106">
        <f>' B_Populations'!L9</f>
        <v>0</v>
      </c>
      <c r="Y4" s="106">
        <f>IF(X4=0,0,($H$4/$X$4)*100000)</f>
        <v>0</v>
      </c>
      <c r="Z4" s="106">
        <f>' B_Populations'!N9</f>
        <v>0</v>
      </c>
      <c r="AA4" s="106">
        <f>IF(Z4=0,0,($I$4/$Z$4)*100000)</f>
        <v>0</v>
      </c>
      <c r="AB4" s="106">
        <f>' B_Populations'!P9</f>
        <v>0</v>
      </c>
      <c r="AC4" s="106">
        <f>IF(AB4=0,0,($J$4/$AB$4)*100000)</f>
        <v>0</v>
      </c>
      <c r="AD4" s="106">
        <f>' B_Populations'!R9</f>
        <v>0</v>
      </c>
      <c r="AE4" s="106">
        <f>IF(AD4=0,0,($K$4/$AD$4)*100000)</f>
        <v>0</v>
      </c>
      <c r="AF4" s="106">
        <f>' B_Populations'!T9</f>
        <v>0</v>
      </c>
      <c r="AG4" s="42">
        <f>IF(AF4=0,0,($L$4/$AF$4)*100000)</f>
        <v>0</v>
      </c>
      <c r="AH4" s="78"/>
      <c r="AI4" s="43">
        <v>58964</v>
      </c>
      <c r="AJ4" s="44">
        <v>0.214699</v>
      </c>
      <c r="AK4" s="40"/>
      <c r="AL4" s="45" t="str">
        <f>' B_Populations'!$A$9</f>
        <v>0-14</v>
      </c>
      <c r="AM4" s="107">
        <f>O4*AJ4</f>
        <v>0</v>
      </c>
      <c r="AN4" s="108">
        <f>Q4*AJ4</f>
        <v>0</v>
      </c>
      <c r="AO4" s="108">
        <f>S4*AJ4</f>
        <v>0</v>
      </c>
      <c r="AP4" s="109">
        <f>U4*AJ4</f>
        <v>0</v>
      </c>
      <c r="AQ4" s="109">
        <f>W4*AJ4</f>
        <v>0</v>
      </c>
      <c r="AR4" s="109">
        <f>Y4*AJ4</f>
        <v>0</v>
      </c>
      <c r="AS4" s="109">
        <f>AA4*AJ4</f>
        <v>0</v>
      </c>
      <c r="AT4" s="109">
        <f>AC4*AJ4</f>
        <v>0</v>
      </c>
      <c r="AU4" s="109">
        <f>AE4*AJ4</f>
        <v>0</v>
      </c>
      <c r="AV4" s="110">
        <f>AG4*AJ4</f>
        <v>0</v>
      </c>
    </row>
    <row r="5" spans="1:48" ht="15.5" x14ac:dyDescent="0.35">
      <c r="A5" s="273"/>
      <c r="B5" s="46" t="str">
        <f>' B_Populations'!$A$10</f>
        <v>15-24</v>
      </c>
      <c r="C5" s="179"/>
      <c r="D5" s="180"/>
      <c r="E5" s="111"/>
      <c r="F5" s="112"/>
      <c r="G5" s="112"/>
      <c r="H5" s="112"/>
      <c r="I5" s="112"/>
      <c r="J5" s="113"/>
      <c r="K5" s="113"/>
      <c r="L5" s="114"/>
      <c r="M5" s="40"/>
      <c r="N5" s="41">
        <f>' B_Populations'!B10</f>
        <v>0</v>
      </c>
      <c r="O5" s="106">
        <f>IF(N5=0,0,($C$5/$N$5)*100000)</f>
        <v>0</v>
      </c>
      <c r="P5" s="106">
        <f>' B_Populations'!D10</f>
        <v>0</v>
      </c>
      <c r="Q5" s="106">
        <f>IF(P5=0,0,($D$5/$P$5)*100000)</f>
        <v>0</v>
      </c>
      <c r="R5" s="106">
        <f>' B_Populations'!F10</f>
        <v>0</v>
      </c>
      <c r="S5" s="106">
        <f>IF(R5=0,0,($E$5/$R$5)*100000)</f>
        <v>0</v>
      </c>
      <c r="T5" s="106">
        <f>' B_Populations'!H10</f>
        <v>0</v>
      </c>
      <c r="U5" s="106">
        <f>IF(T5=0,0,($F$5/$T$5)*100000)</f>
        <v>0</v>
      </c>
      <c r="V5" s="106">
        <f>' B_Populations'!J10</f>
        <v>0</v>
      </c>
      <c r="W5" s="106">
        <f>IF(V5=0,0,($G$5/$V$5)*100000)</f>
        <v>0</v>
      </c>
      <c r="X5" s="106">
        <f>' B_Populations'!L10</f>
        <v>0</v>
      </c>
      <c r="Y5" s="106">
        <f>IF(X5=0,0,($G$5/$X$5)*100000)</f>
        <v>0</v>
      </c>
      <c r="Z5" s="106">
        <f>' B_Populations'!N10</f>
        <v>0</v>
      </c>
      <c r="AA5" s="106">
        <f>IF(Z5=0,0,($I$5/$Z$5)*100000)</f>
        <v>0</v>
      </c>
      <c r="AB5" s="106">
        <f>' B_Populations'!P10</f>
        <v>0</v>
      </c>
      <c r="AC5" s="106">
        <f>IF(AB5=0,0,($J$5/$AB$5)*100000)</f>
        <v>0</v>
      </c>
      <c r="AD5" s="106">
        <f>' B_Populations'!R10</f>
        <v>0</v>
      </c>
      <c r="AE5" s="106">
        <f>IF(AD5=0,0,($K$5/$AD$5)*100000)</f>
        <v>0</v>
      </c>
      <c r="AF5" s="106">
        <f>' B_Populations'!T10</f>
        <v>0</v>
      </c>
      <c r="AG5" s="42">
        <f>IF(AF5=0,0,($L$5/$AF$5)*100000)</f>
        <v>0</v>
      </c>
      <c r="AH5" s="78"/>
      <c r="AI5" s="43">
        <v>38077</v>
      </c>
      <c r="AJ5" s="44">
        <v>0.13864599999999999</v>
      </c>
      <c r="AK5" s="40"/>
      <c r="AL5" s="47" t="str">
        <f>' B_Populations'!$A$10</f>
        <v>15-24</v>
      </c>
      <c r="AM5" s="107">
        <f>O5*AJ5</f>
        <v>0</v>
      </c>
      <c r="AN5" s="108">
        <f>Q5*AJ5</f>
        <v>0</v>
      </c>
      <c r="AO5" s="108">
        <f>S5*AJ5</f>
        <v>0</v>
      </c>
      <c r="AP5" s="109">
        <f>U5*AJ5</f>
        <v>0</v>
      </c>
      <c r="AQ5" s="109">
        <f>W5*AJ5</f>
        <v>0</v>
      </c>
      <c r="AR5" s="109">
        <f>Y5*AJ5</f>
        <v>0</v>
      </c>
      <c r="AS5" s="109">
        <f>AA5*AJ5</f>
        <v>0</v>
      </c>
      <c r="AT5" s="109">
        <f>AC5*AJ5</f>
        <v>0</v>
      </c>
      <c r="AU5" s="109">
        <f>AE5*AJ5</f>
        <v>0</v>
      </c>
      <c r="AV5" s="110">
        <f>AG5*AJ5</f>
        <v>0</v>
      </c>
    </row>
    <row r="6" spans="1:48" ht="15.5" x14ac:dyDescent="0.35">
      <c r="A6" s="273"/>
      <c r="B6" s="39" t="str">
        <f>' B_Populations'!$A$11</f>
        <v>25-44</v>
      </c>
      <c r="C6" s="179"/>
      <c r="D6" s="180"/>
      <c r="E6" s="111"/>
      <c r="F6" s="112"/>
      <c r="G6" s="112"/>
      <c r="H6" s="112"/>
      <c r="I6" s="112"/>
      <c r="J6" s="113"/>
      <c r="K6" s="113"/>
      <c r="L6" s="114"/>
      <c r="M6" s="40"/>
      <c r="N6" s="41">
        <f>' B_Populations'!B11</f>
        <v>0</v>
      </c>
      <c r="O6" s="106">
        <f>IF(N6=0,0,($C$6/$N$6)*100000)</f>
        <v>0</v>
      </c>
      <c r="P6" s="106">
        <f>' B_Populations'!D11</f>
        <v>0</v>
      </c>
      <c r="Q6" s="106">
        <f>IF(P6=0,0,($D$6/$P$6)*100000)</f>
        <v>0</v>
      </c>
      <c r="R6" s="106">
        <f>' B_Populations'!F11</f>
        <v>0</v>
      </c>
      <c r="S6" s="106">
        <f>IF(R6=0,0,($E$6/$R$6)*100000)</f>
        <v>0</v>
      </c>
      <c r="T6" s="106">
        <f>' B_Populations'!H11</f>
        <v>0</v>
      </c>
      <c r="U6" s="106">
        <f>IF(T6=0,0,($F$6/$T$6)*100000)</f>
        <v>0</v>
      </c>
      <c r="V6" s="106">
        <f>' B_Populations'!J11</f>
        <v>0</v>
      </c>
      <c r="W6" s="106">
        <f>IF(V6=0,0,($G$6/$V$6)*100000)</f>
        <v>0</v>
      </c>
      <c r="X6" s="106">
        <f>' B_Populations'!L11</f>
        <v>0</v>
      </c>
      <c r="Y6" s="106">
        <f>IF(X6=0,0,($G$6/$X$6)*100000)</f>
        <v>0</v>
      </c>
      <c r="Z6" s="106">
        <f>' B_Populations'!N11</f>
        <v>0</v>
      </c>
      <c r="AA6" s="106">
        <f>IF(Z6=0,0,($I$6/$Z$6)*100000)</f>
        <v>0</v>
      </c>
      <c r="AB6" s="106">
        <f>' B_Populations'!P11</f>
        <v>0</v>
      </c>
      <c r="AC6" s="106">
        <f>IF(AB6=0,0,($J$6/$AB$6)*100000)</f>
        <v>0</v>
      </c>
      <c r="AD6" s="106">
        <f>' B_Populations'!R11</f>
        <v>0</v>
      </c>
      <c r="AE6" s="106">
        <f>IF(AD6=0,0,($K$6/$AD$6)*100000)</f>
        <v>0</v>
      </c>
      <c r="AF6" s="106">
        <f>' B_Populations'!T11</f>
        <v>0</v>
      </c>
      <c r="AG6" s="42">
        <f>IF(AF6=0,0,($L$6/$AF$6)*100000)</f>
        <v>0</v>
      </c>
      <c r="AH6" s="78"/>
      <c r="AI6" s="43">
        <v>81892</v>
      </c>
      <c r="AJ6" s="44">
        <v>0.29818699999999998</v>
      </c>
      <c r="AK6" s="40"/>
      <c r="AL6" s="45" t="str">
        <f>' B_Populations'!$A$11</f>
        <v>25-44</v>
      </c>
      <c r="AM6" s="107">
        <f>O6*AJ6</f>
        <v>0</v>
      </c>
      <c r="AN6" s="108">
        <f>Q6*AJ6</f>
        <v>0</v>
      </c>
      <c r="AO6" s="108">
        <f>S6*AJ6</f>
        <v>0</v>
      </c>
      <c r="AP6" s="109">
        <f>U6*AJ6</f>
        <v>0</v>
      </c>
      <c r="AQ6" s="109">
        <f>W6*AJ6</f>
        <v>0</v>
      </c>
      <c r="AR6" s="109">
        <f>Y6*AJ6</f>
        <v>0</v>
      </c>
      <c r="AS6" s="109">
        <f>AA6*AJ6</f>
        <v>0</v>
      </c>
      <c r="AT6" s="109">
        <f>AC6*AJ6</f>
        <v>0</v>
      </c>
      <c r="AU6" s="109">
        <f>AE6*AJ6</f>
        <v>0</v>
      </c>
      <c r="AV6" s="110">
        <f>AG6*AJ6</f>
        <v>0</v>
      </c>
    </row>
    <row r="7" spans="1:48" ht="15.5" x14ac:dyDescent="0.35">
      <c r="A7" s="273"/>
      <c r="B7" s="39" t="str">
        <f>' B_Populations'!$A$12</f>
        <v>45-64</v>
      </c>
      <c r="C7" s="179"/>
      <c r="D7" s="180"/>
      <c r="E7" s="111"/>
      <c r="F7" s="112"/>
      <c r="G7" s="112"/>
      <c r="H7" s="112"/>
      <c r="I7" s="112"/>
      <c r="J7" s="113"/>
      <c r="K7" s="113"/>
      <c r="L7" s="114"/>
      <c r="M7" s="40"/>
      <c r="N7" s="41">
        <f>' B_Populations'!B12</f>
        <v>0</v>
      </c>
      <c r="O7" s="106">
        <f>IF(N7=0,0,($C$7/$N$7)*100000)</f>
        <v>0</v>
      </c>
      <c r="P7" s="106">
        <f>' B_Populations'!D12</f>
        <v>0</v>
      </c>
      <c r="Q7" s="106">
        <f>IF(P7=0,0,($D$7/$P$7)*100000)</f>
        <v>0</v>
      </c>
      <c r="R7" s="106">
        <f>' B_Populations'!F12</f>
        <v>0</v>
      </c>
      <c r="S7" s="106">
        <f>IF(R7=0,0,($E$7/$R$7)*100000)</f>
        <v>0</v>
      </c>
      <c r="T7" s="106">
        <f>' B_Populations'!H12</f>
        <v>0</v>
      </c>
      <c r="U7" s="106">
        <f>IF(T7=0,0,($F$7/$T$7)*100000)</f>
        <v>0</v>
      </c>
      <c r="V7" s="106">
        <f>' B_Populations'!J12</f>
        <v>0</v>
      </c>
      <c r="W7" s="106">
        <f>IF(V7=0,0,($G$7/$V$7)*100000)</f>
        <v>0</v>
      </c>
      <c r="X7" s="106">
        <f>' B_Populations'!L12</f>
        <v>0</v>
      </c>
      <c r="Y7" s="106">
        <f>IF(X7=0,0,($G$7/$X$7)*100000)</f>
        <v>0</v>
      </c>
      <c r="Z7" s="106">
        <f>' B_Populations'!N12</f>
        <v>0</v>
      </c>
      <c r="AA7" s="106">
        <f>IF(Z7=0,0,($I$7/$Z$7)*100000)</f>
        <v>0</v>
      </c>
      <c r="AB7" s="106">
        <f>' B_Populations'!P12</f>
        <v>0</v>
      </c>
      <c r="AC7" s="106">
        <f>IF(AB7=0,0,($J$7/$AB$7)*100000)</f>
        <v>0</v>
      </c>
      <c r="AD7" s="106">
        <f>' B_Populations'!R12</f>
        <v>0</v>
      </c>
      <c r="AE7" s="106">
        <f>IF(AD7=0,0,($K$7/$AD$7)*100000)</f>
        <v>0</v>
      </c>
      <c r="AF7" s="106">
        <f>' B_Populations'!T12</f>
        <v>0</v>
      </c>
      <c r="AG7" s="42">
        <f>IF(AF7=0,0,($L$7/$AF$7)*100000)</f>
        <v>0</v>
      </c>
      <c r="AH7" s="78"/>
      <c r="AI7" s="43">
        <v>60991</v>
      </c>
      <c r="AJ7" s="44">
        <v>0.222081</v>
      </c>
      <c r="AK7" s="40"/>
      <c r="AL7" s="45" t="str">
        <f>' B_Populations'!$A$12</f>
        <v>45-64</v>
      </c>
      <c r="AM7" s="107">
        <f>O7*AJ7</f>
        <v>0</v>
      </c>
      <c r="AN7" s="108">
        <f>Q7*AJ7</f>
        <v>0</v>
      </c>
      <c r="AO7" s="108">
        <f>S7*AJ7</f>
        <v>0</v>
      </c>
      <c r="AP7" s="109">
        <f>U7*AJ7</f>
        <v>0</v>
      </c>
      <c r="AQ7" s="109">
        <f>W7*AJ7</f>
        <v>0</v>
      </c>
      <c r="AR7" s="109">
        <f>Y7*AJ7</f>
        <v>0</v>
      </c>
      <c r="AS7" s="109">
        <f>AA7*AJ7</f>
        <v>0</v>
      </c>
      <c r="AT7" s="109">
        <f>AC7*AJ7</f>
        <v>0</v>
      </c>
      <c r="AU7" s="109">
        <f>AE7*AJ7</f>
        <v>0</v>
      </c>
      <c r="AV7" s="110">
        <f>AG7*AJ7</f>
        <v>0</v>
      </c>
    </row>
    <row r="8" spans="1:48" ht="15.5" x14ac:dyDescent="0.35">
      <c r="A8" s="273"/>
      <c r="B8" s="39" t="str">
        <f>' B_Populations'!$A$13</f>
        <v>65+</v>
      </c>
      <c r="C8" s="179"/>
      <c r="D8" s="180"/>
      <c r="E8" s="111"/>
      <c r="F8" s="112"/>
      <c r="G8" s="112"/>
      <c r="H8" s="112"/>
      <c r="I8" s="112"/>
      <c r="J8" s="113"/>
      <c r="K8" s="113"/>
      <c r="L8" s="114"/>
      <c r="M8" s="40"/>
      <c r="N8" s="41">
        <f>' B_Populations'!B13</f>
        <v>0</v>
      </c>
      <c r="O8" s="106">
        <f>IF(N8=0,0,($C$8/$N$8)*100000)</f>
        <v>0</v>
      </c>
      <c r="P8" s="106">
        <f>' B_Populations'!D13</f>
        <v>0</v>
      </c>
      <c r="Q8" s="106">
        <f>IF(P8=0,0,($D$8/$P$8)*100000)</f>
        <v>0</v>
      </c>
      <c r="R8" s="106">
        <f>' B_Populations'!F13</f>
        <v>0</v>
      </c>
      <c r="S8" s="106">
        <f>IF(R8=0,0,($E$8/$R$8)*100000)</f>
        <v>0</v>
      </c>
      <c r="T8" s="106">
        <f>' B_Populations'!H13</f>
        <v>0</v>
      </c>
      <c r="U8" s="106">
        <f>IF(T8=0,0,($F$8/$T$8)*100000)</f>
        <v>0</v>
      </c>
      <c r="V8" s="106">
        <f>' B_Populations'!J13</f>
        <v>0</v>
      </c>
      <c r="W8" s="106">
        <f>IF(V8=0,0,($G$8/$V$8)*100000)</f>
        <v>0</v>
      </c>
      <c r="X8" s="106">
        <f>' B_Populations'!L13</f>
        <v>0</v>
      </c>
      <c r="Y8" s="106">
        <f>IF(X8=0,0,($G$8/$X$8)*100000)</f>
        <v>0</v>
      </c>
      <c r="Z8" s="106">
        <f>' B_Populations'!N13</f>
        <v>0</v>
      </c>
      <c r="AA8" s="106">
        <f>IF(Z8=0,0,($I$8/$Z$8)*100000)</f>
        <v>0</v>
      </c>
      <c r="AB8" s="106">
        <f>' B_Populations'!P13</f>
        <v>0</v>
      </c>
      <c r="AC8" s="106">
        <f>IF(AB8=0,0,($J$8/$AB$8)*100000)</f>
        <v>0</v>
      </c>
      <c r="AD8" s="106">
        <f>' B_Populations'!R13</f>
        <v>0</v>
      </c>
      <c r="AE8" s="106">
        <f>IF(AD8=0,0,($K$8/$AD$8)*100000)</f>
        <v>0</v>
      </c>
      <c r="AF8" s="106">
        <f>' B_Populations'!T13</f>
        <v>0</v>
      </c>
      <c r="AG8" s="42">
        <f>IF(AF8=0,0,($L$8/$AF$8)*100000)</f>
        <v>0</v>
      </c>
      <c r="AH8" s="78"/>
      <c r="AI8" s="43">
        <v>34710</v>
      </c>
      <c r="AJ8" s="44">
        <v>0.126387</v>
      </c>
      <c r="AK8" s="40"/>
      <c r="AL8" s="45" t="str">
        <f>' B_Populations'!$A$13</f>
        <v>65+</v>
      </c>
      <c r="AM8" s="107">
        <f>O8*AJ8</f>
        <v>0</v>
      </c>
      <c r="AN8" s="108">
        <f>Q8*AJ8</f>
        <v>0</v>
      </c>
      <c r="AO8" s="108">
        <f>S8*AJ8</f>
        <v>0</v>
      </c>
      <c r="AP8" s="109">
        <f>U8*AJ8</f>
        <v>0</v>
      </c>
      <c r="AQ8" s="109">
        <f>W8*AJ8</f>
        <v>0</v>
      </c>
      <c r="AR8" s="109">
        <f>Y8*AJ8</f>
        <v>0</v>
      </c>
      <c r="AS8" s="109">
        <f>AA8*AJ8</f>
        <v>0</v>
      </c>
      <c r="AT8" s="109">
        <f>AC8*AJ8</f>
        <v>0</v>
      </c>
      <c r="AU8" s="109">
        <f>AE8*AJ8</f>
        <v>0</v>
      </c>
      <c r="AV8" s="110">
        <f>AG8*AJ8</f>
        <v>0</v>
      </c>
    </row>
    <row r="9" spans="1:48" ht="15.5" x14ac:dyDescent="0.35">
      <c r="A9" s="273"/>
      <c r="B9" s="26" t="s">
        <v>91</v>
      </c>
      <c r="C9" s="181">
        <f t="shared" ref="C9:L9" si="0">SUM(C4:C8)</f>
        <v>0</v>
      </c>
      <c r="D9" s="181">
        <f t="shared" si="0"/>
        <v>0</v>
      </c>
      <c r="E9" s="181">
        <f t="shared" si="0"/>
        <v>0</v>
      </c>
      <c r="F9" s="181">
        <f t="shared" si="0"/>
        <v>0</v>
      </c>
      <c r="G9" s="181">
        <f t="shared" si="0"/>
        <v>0</v>
      </c>
      <c r="H9" s="181">
        <f t="shared" si="0"/>
        <v>0</v>
      </c>
      <c r="I9" s="181">
        <f t="shared" si="0"/>
        <v>0</v>
      </c>
      <c r="J9" s="181">
        <f t="shared" si="0"/>
        <v>0</v>
      </c>
      <c r="K9" s="181">
        <f t="shared" si="0"/>
        <v>0</v>
      </c>
      <c r="L9" s="187">
        <f t="shared" si="0"/>
        <v>0</v>
      </c>
      <c r="N9" s="48">
        <f t="shared" ref="N9:AF9" si="1">SUM(N4:N8)</f>
        <v>0</v>
      </c>
      <c r="O9" s="106">
        <f>IF(N9=0,0,($C$9/$N$9)*100000)</f>
        <v>0</v>
      </c>
      <c r="P9" s="115">
        <f t="shared" si="1"/>
        <v>0</v>
      </c>
      <c r="Q9" s="106">
        <f>IF(P9=0,0,($D$9/$P$9)*100000)</f>
        <v>0</v>
      </c>
      <c r="R9" s="115">
        <f t="shared" si="1"/>
        <v>0</v>
      </c>
      <c r="S9" s="106">
        <f>IF(R9=0,0,($E$9/$R$9)*100000)</f>
        <v>0</v>
      </c>
      <c r="T9" s="115">
        <f t="shared" si="1"/>
        <v>0</v>
      </c>
      <c r="U9" s="106">
        <f>IF(T9=0,0,($F$9/$T$9)*100000)</f>
        <v>0</v>
      </c>
      <c r="V9" s="115">
        <f t="shared" si="1"/>
        <v>0</v>
      </c>
      <c r="W9" s="106">
        <f>IF(V9=0,0,($G$9/$V$9)*100000)</f>
        <v>0</v>
      </c>
      <c r="X9" s="115">
        <f t="shared" si="1"/>
        <v>0</v>
      </c>
      <c r="Y9" s="106">
        <f>IF(X9=0,0,($G$9/$X$9)*100000)</f>
        <v>0</v>
      </c>
      <c r="Z9" s="115">
        <f t="shared" si="1"/>
        <v>0</v>
      </c>
      <c r="AA9" s="106">
        <f>IF(Z9=0,0,($I$9/$Z$9)*100000)</f>
        <v>0</v>
      </c>
      <c r="AB9" s="115">
        <f t="shared" si="1"/>
        <v>0</v>
      </c>
      <c r="AC9" s="106">
        <f>IF(AB9=0,0,($J$9/$AB$9)*100000)</f>
        <v>0</v>
      </c>
      <c r="AD9" s="115">
        <f t="shared" si="1"/>
        <v>0</v>
      </c>
      <c r="AE9" s="106">
        <f>IF(AD9=0,0,($K$9/$AD$9)*100000)</f>
        <v>0</v>
      </c>
      <c r="AF9" s="115">
        <f t="shared" si="1"/>
        <v>0</v>
      </c>
      <c r="AG9" s="42">
        <f>IF(AF9=0,0,($L$9/$AF$9)*100000)</f>
        <v>0</v>
      </c>
      <c r="AH9" s="79"/>
      <c r="AI9" s="49">
        <f>SUM(AI4:AI8)</f>
        <v>274634</v>
      </c>
      <c r="AJ9" s="50"/>
      <c r="AL9" s="51" t="s">
        <v>91</v>
      </c>
      <c r="AM9" s="116">
        <f t="shared" ref="AM9:AV9" si="2">SUM(AM4:AM8)</f>
        <v>0</v>
      </c>
      <c r="AN9" s="117">
        <f t="shared" si="2"/>
        <v>0</v>
      </c>
      <c r="AO9" s="118">
        <f t="shared" si="2"/>
        <v>0</v>
      </c>
      <c r="AP9" s="119">
        <f t="shared" si="2"/>
        <v>0</v>
      </c>
      <c r="AQ9" s="120">
        <f t="shared" si="2"/>
        <v>0</v>
      </c>
      <c r="AR9" s="120">
        <f t="shared" si="2"/>
        <v>0</v>
      </c>
      <c r="AS9" s="120">
        <f t="shared" si="2"/>
        <v>0</v>
      </c>
      <c r="AT9" s="120">
        <f t="shared" si="2"/>
        <v>0</v>
      </c>
      <c r="AU9" s="120">
        <f t="shared" si="2"/>
        <v>0</v>
      </c>
      <c r="AV9" s="121">
        <f t="shared" si="2"/>
        <v>0</v>
      </c>
    </row>
    <row r="10" spans="1:48" x14ac:dyDescent="0.45">
      <c r="B10" s="52"/>
      <c r="L10" s="53"/>
      <c r="N10" s="27"/>
      <c r="O10" s="90"/>
      <c r="P10" s="90"/>
      <c r="Q10" s="90"/>
      <c r="R10" s="90"/>
      <c r="S10" s="90"/>
      <c r="T10" s="90"/>
      <c r="U10" s="90"/>
      <c r="V10" s="90"/>
      <c r="W10" s="90"/>
      <c r="X10" s="90"/>
      <c r="Y10" s="90"/>
      <c r="Z10" s="90"/>
      <c r="AA10" s="90"/>
      <c r="AB10" s="90"/>
      <c r="AC10" s="90"/>
      <c r="AD10" s="90"/>
      <c r="AE10" s="90"/>
      <c r="AF10" s="90"/>
      <c r="AG10" s="28"/>
      <c r="AI10" s="29"/>
      <c r="AJ10" s="30"/>
      <c r="AL10" s="31"/>
      <c r="AV10" s="91"/>
    </row>
    <row r="11" spans="1:48" x14ac:dyDescent="0.45">
      <c r="B11" s="54"/>
      <c r="C11" s="122"/>
      <c r="D11" s="123" t="s">
        <v>167</v>
      </c>
      <c r="E11" s="123"/>
      <c r="F11" s="124" t="s">
        <v>83</v>
      </c>
      <c r="G11" s="124"/>
      <c r="H11" s="124"/>
      <c r="I11" s="124"/>
      <c r="J11" s="124"/>
      <c r="K11" s="124"/>
      <c r="L11" s="125"/>
      <c r="N11" s="27"/>
      <c r="O11" s="90"/>
      <c r="P11" s="90"/>
      <c r="Q11" s="90"/>
      <c r="R11" s="90"/>
      <c r="S11" s="90"/>
      <c r="T11" s="90"/>
      <c r="U11" s="90"/>
      <c r="V11" s="90"/>
      <c r="W11" s="90"/>
      <c r="X11" s="90"/>
      <c r="Y11" s="90"/>
      <c r="Z11" s="90"/>
      <c r="AA11" s="90"/>
      <c r="AB11" s="90"/>
      <c r="AC11" s="90"/>
      <c r="AD11" s="90"/>
      <c r="AE11" s="90"/>
      <c r="AF11" s="90"/>
      <c r="AG11" s="28"/>
      <c r="AI11" s="29"/>
      <c r="AJ11" s="30"/>
      <c r="AL11" s="31"/>
      <c r="AM11" s="16" t="s">
        <v>84</v>
      </c>
      <c r="AV11" s="91"/>
    </row>
    <row r="12" spans="1:48" ht="46.5" x14ac:dyDescent="0.35">
      <c r="A12" s="274" t="s">
        <v>92</v>
      </c>
      <c r="B12" s="32" t="s">
        <v>57</v>
      </c>
      <c r="C12" s="92" t="s">
        <v>96</v>
      </c>
      <c r="D12" s="93" t="s">
        <v>159</v>
      </c>
      <c r="E12" s="93" t="s">
        <v>164</v>
      </c>
      <c r="F12" s="94" t="str">
        <f>' B_Populations'!$H$8</f>
        <v>White-Not Hispanic</v>
      </c>
      <c r="G12" s="94" t="str">
        <f>' B_Populations'!$J$8</f>
        <v>Hispanic</v>
      </c>
      <c r="H12" s="94" t="str">
        <f>' B_Populations'!$L$8</f>
        <v>Black-Not Hispanic</v>
      </c>
      <c r="I12" s="94" t="str">
        <f>' B_Populations'!$N$8</f>
        <v>Asian</v>
      </c>
      <c r="J12" s="94" t="str">
        <f>' B_Populations'!$P$8</f>
        <v>American Indian/Alaska Native</v>
      </c>
      <c r="K12" s="94" t="str">
        <f>' B_Populations'!$R$8</f>
        <v>Other</v>
      </c>
      <c r="L12" s="95" t="str">
        <f>' B_Populations'!$T$8</f>
        <v>Other</v>
      </c>
      <c r="M12" s="33"/>
      <c r="N12" s="34" t="s">
        <v>87</v>
      </c>
      <c r="O12" s="96" t="s">
        <v>88</v>
      </c>
      <c r="P12" s="96" t="str">
        <f>' B_Populations'!D8</f>
        <v>Male</v>
      </c>
      <c r="Q12" s="96" t="s">
        <v>88</v>
      </c>
      <c r="R12" s="96" t="str">
        <f>' B_Populations'!F8</f>
        <v>Female</v>
      </c>
      <c r="S12" s="96" t="s">
        <v>88</v>
      </c>
      <c r="T12" s="96" t="str">
        <f>' B_Populations'!$H$8</f>
        <v>White-Not Hispanic</v>
      </c>
      <c r="U12" s="96" t="s">
        <v>88</v>
      </c>
      <c r="V12" s="96" t="str">
        <f>' B_Populations'!$J$8</f>
        <v>Hispanic</v>
      </c>
      <c r="W12" s="96" t="s">
        <v>88</v>
      </c>
      <c r="X12" s="96" t="str">
        <f>' B_Populations'!$L$8</f>
        <v>Black-Not Hispanic</v>
      </c>
      <c r="Y12" s="96" t="s">
        <v>88</v>
      </c>
      <c r="Z12" s="96" t="str">
        <f>' B_Populations'!$N$8</f>
        <v>Asian</v>
      </c>
      <c r="AA12" s="96" t="s">
        <v>88</v>
      </c>
      <c r="AB12" s="96" t="str">
        <f>' B_Populations'!$P$8</f>
        <v>American Indian/Alaska Native</v>
      </c>
      <c r="AC12" s="96" t="s">
        <v>88</v>
      </c>
      <c r="AD12" s="96" t="str">
        <f>' B_Populations'!$R$8</f>
        <v>Other</v>
      </c>
      <c r="AE12" s="96" t="s">
        <v>88</v>
      </c>
      <c r="AF12" s="96" t="str">
        <f>' B_Populations'!$T$8</f>
        <v>Other</v>
      </c>
      <c r="AG12" s="35" t="s">
        <v>88</v>
      </c>
      <c r="AH12" s="33"/>
      <c r="AI12" s="55" t="s">
        <v>89</v>
      </c>
      <c r="AJ12" s="56" t="s">
        <v>90</v>
      </c>
      <c r="AL12" s="38" t="s">
        <v>57</v>
      </c>
      <c r="AM12" s="97" t="s">
        <v>58</v>
      </c>
      <c r="AN12" s="98" t="str">
        <f>' B_Populations'!D8</f>
        <v>Male</v>
      </c>
      <c r="AO12" s="98" t="str">
        <f>' B_Populations'!F8</f>
        <v>Female</v>
      </c>
      <c r="AP12" s="94" t="str">
        <f>' B_Populations'!$H$8</f>
        <v>White-Not Hispanic</v>
      </c>
      <c r="AQ12" s="94" t="str">
        <f>' B_Populations'!$J$8</f>
        <v>Hispanic</v>
      </c>
      <c r="AR12" s="94" t="str">
        <f>' B_Populations'!$L$8</f>
        <v>Black-Not Hispanic</v>
      </c>
      <c r="AS12" s="94" t="str">
        <f>' B_Populations'!$N$8</f>
        <v>Asian</v>
      </c>
      <c r="AT12" s="94" t="str">
        <f>' B_Populations'!$P$8</f>
        <v>American Indian/Alaska Native</v>
      </c>
      <c r="AU12" s="94" t="str">
        <f>' B_Populations'!$R$8</f>
        <v>Other</v>
      </c>
      <c r="AV12" s="99" t="str">
        <f>' B_Populations'!$T$8</f>
        <v>Other</v>
      </c>
    </row>
    <row r="13" spans="1:48" ht="15.5" x14ac:dyDescent="0.35">
      <c r="A13" s="274"/>
      <c r="B13" s="39" t="str">
        <f>' B_Populations'!$A$9</f>
        <v>0-14</v>
      </c>
      <c r="C13" s="100"/>
      <c r="D13" s="101"/>
      <c r="E13" s="102"/>
      <c r="F13" s="103"/>
      <c r="G13" s="103"/>
      <c r="H13" s="103"/>
      <c r="I13" s="103"/>
      <c r="J13" s="104"/>
      <c r="K13" s="104"/>
      <c r="L13" s="105"/>
      <c r="M13" s="40"/>
      <c r="N13" s="41">
        <f>' B_Populations'!B9</f>
        <v>0</v>
      </c>
      <c r="O13" s="106">
        <f>IF(N13=0,0,($C$13/$N$13)*100000)</f>
        <v>0</v>
      </c>
      <c r="P13" s="106">
        <f>' B_Populations'!D9</f>
        <v>0</v>
      </c>
      <c r="Q13" s="106">
        <f>IF(P13=0,0,($D$13/$P$13)*100000)</f>
        <v>0</v>
      </c>
      <c r="R13" s="106">
        <f>' B_Populations'!F9</f>
        <v>0</v>
      </c>
      <c r="S13" s="106">
        <f>IF(R13=0,0,($E$13/$R$13)*100000)</f>
        <v>0</v>
      </c>
      <c r="T13" s="106">
        <f>' B_Populations'!H9</f>
        <v>0</v>
      </c>
      <c r="U13" s="106">
        <f>IF(T13=0,0,($F$13/$T$13)*100000)</f>
        <v>0</v>
      </c>
      <c r="V13" s="106">
        <f>' B_Populations'!J9</f>
        <v>0</v>
      </c>
      <c r="W13" s="106">
        <f>IF(V13=0,0,($G$13/$V$13)*100000)</f>
        <v>0</v>
      </c>
      <c r="X13" s="106">
        <f>' B_Populations'!L9</f>
        <v>0</v>
      </c>
      <c r="Y13" s="106">
        <f>IF(X13=0,0,($H$13/$X$13)*100000)</f>
        <v>0</v>
      </c>
      <c r="Z13" s="106">
        <f>' B_Populations'!N9</f>
        <v>0</v>
      </c>
      <c r="AA13" s="106">
        <f>IF(Z13=0,0,($I$13/$Z$13)*100000)</f>
        <v>0</v>
      </c>
      <c r="AB13" s="106">
        <f>' B_Populations'!P9</f>
        <v>0</v>
      </c>
      <c r="AC13" s="106">
        <f>IF(AB13=0,0,($J$13/$AB$13)*100000)</f>
        <v>0</v>
      </c>
      <c r="AD13" s="106">
        <f>' B_Populations'!R9</f>
        <v>0</v>
      </c>
      <c r="AE13" s="106">
        <f>IF(AD13=0,0,($K$13/$AD$13)*100000)</f>
        <v>0</v>
      </c>
      <c r="AF13" s="106">
        <f>' B_Populations'!T9</f>
        <v>0</v>
      </c>
      <c r="AG13" s="42">
        <f>IF(AF13=0,0,($L$13/$AF$13)*100000)</f>
        <v>0</v>
      </c>
      <c r="AH13" s="78"/>
      <c r="AI13" s="43">
        <v>58964</v>
      </c>
      <c r="AJ13" s="44">
        <v>0.214699</v>
      </c>
      <c r="AL13" s="45" t="str">
        <f>' B_Populations'!$A$9</f>
        <v>0-14</v>
      </c>
      <c r="AM13" s="107">
        <f>O13*AJ13</f>
        <v>0</v>
      </c>
      <c r="AN13" s="108">
        <f>Q13*AJ13</f>
        <v>0</v>
      </c>
      <c r="AO13" s="108">
        <f>S13*AJ13</f>
        <v>0</v>
      </c>
      <c r="AP13" s="109">
        <f>U13*AJ13</f>
        <v>0</v>
      </c>
      <c r="AQ13" s="109">
        <f>W13*AJ13</f>
        <v>0</v>
      </c>
      <c r="AR13" s="109">
        <f>Y13*AJ13</f>
        <v>0</v>
      </c>
      <c r="AS13" s="109">
        <f>AA13*AJ13</f>
        <v>0</v>
      </c>
      <c r="AT13" s="109">
        <f>AC13*AJ13</f>
        <v>0</v>
      </c>
      <c r="AU13" s="109">
        <f>AE13*AJ13</f>
        <v>0</v>
      </c>
      <c r="AV13" s="110">
        <f>AG13*AJ13</f>
        <v>0</v>
      </c>
    </row>
    <row r="14" spans="1:48" ht="15.5" x14ac:dyDescent="0.35">
      <c r="A14" s="274"/>
      <c r="B14" s="46" t="str">
        <f>' B_Populations'!$A$10</f>
        <v>15-24</v>
      </c>
      <c r="C14" s="179"/>
      <c r="D14" s="180"/>
      <c r="E14" s="111"/>
      <c r="F14" s="112"/>
      <c r="G14" s="112"/>
      <c r="H14" s="112"/>
      <c r="I14" s="112"/>
      <c r="J14" s="113"/>
      <c r="K14" s="113"/>
      <c r="L14" s="114"/>
      <c r="M14" s="40"/>
      <c r="N14" s="41">
        <f>' B_Populations'!B10</f>
        <v>0</v>
      </c>
      <c r="O14" s="106">
        <f>IF(N14=0,0,($C$14/$N$14)*100000)</f>
        <v>0</v>
      </c>
      <c r="P14" s="106">
        <f>' B_Populations'!D10</f>
        <v>0</v>
      </c>
      <c r="Q14" s="106">
        <f>IF(P14=0,0,($D$14/$P$14)*100000)</f>
        <v>0</v>
      </c>
      <c r="R14" s="106">
        <f>' B_Populations'!F10</f>
        <v>0</v>
      </c>
      <c r="S14" s="106">
        <f>IF(R14=0,0,($E$14/$R$14)*100000)</f>
        <v>0</v>
      </c>
      <c r="T14" s="106">
        <f>' B_Populations'!H10</f>
        <v>0</v>
      </c>
      <c r="U14" s="106">
        <f>IF(T14=0,0,($F$14/$T$14)*100000)</f>
        <v>0</v>
      </c>
      <c r="V14" s="106">
        <f>' B_Populations'!J10</f>
        <v>0</v>
      </c>
      <c r="W14" s="106">
        <f>IF(V14=0,0,($G$14/$V$14)*100000)</f>
        <v>0</v>
      </c>
      <c r="X14" s="106">
        <f>' B_Populations'!L10</f>
        <v>0</v>
      </c>
      <c r="Y14" s="106">
        <f>IF(X14=0,0,($H$14/$X$14)*100000)</f>
        <v>0</v>
      </c>
      <c r="Z14" s="106">
        <f>' B_Populations'!N10</f>
        <v>0</v>
      </c>
      <c r="AA14" s="106">
        <f>IF(Z14=0,0,($I$14/$Z$14)*100000)</f>
        <v>0</v>
      </c>
      <c r="AB14" s="106">
        <f>' B_Populations'!P10</f>
        <v>0</v>
      </c>
      <c r="AC14" s="106">
        <f>IF(AB14=0,0,($J$14/$AB$14)*100000)</f>
        <v>0</v>
      </c>
      <c r="AD14" s="106">
        <f>' B_Populations'!R10</f>
        <v>0</v>
      </c>
      <c r="AE14" s="106">
        <f>IF(AD14=0,0,($K$14/$AD$14)*100000)</f>
        <v>0</v>
      </c>
      <c r="AF14" s="106">
        <f>' B_Populations'!T10</f>
        <v>0</v>
      </c>
      <c r="AG14" s="42">
        <f>IF(AF14=0,0,($L$14/$AF$14)*100000)</f>
        <v>0</v>
      </c>
      <c r="AH14" s="78"/>
      <c r="AI14" s="43">
        <v>38077</v>
      </c>
      <c r="AJ14" s="44">
        <v>0.13864599999999999</v>
      </c>
      <c r="AL14" s="47" t="str">
        <f>' B_Populations'!$A$10</f>
        <v>15-24</v>
      </c>
      <c r="AM14" s="107">
        <f>O14*AJ14</f>
        <v>0</v>
      </c>
      <c r="AN14" s="108">
        <f>Q14*AJ14</f>
        <v>0</v>
      </c>
      <c r="AO14" s="108">
        <f>S14*AJ14</f>
        <v>0</v>
      </c>
      <c r="AP14" s="109">
        <f>U14*AJ14</f>
        <v>0</v>
      </c>
      <c r="AQ14" s="109">
        <f>W14*AJ14</f>
        <v>0</v>
      </c>
      <c r="AR14" s="109">
        <f>Y14*AJ14</f>
        <v>0</v>
      </c>
      <c r="AS14" s="109">
        <f>AA14*AJ14</f>
        <v>0</v>
      </c>
      <c r="AT14" s="109">
        <f>AC14*AJ14</f>
        <v>0</v>
      </c>
      <c r="AU14" s="109">
        <f>AE14*AJ14</f>
        <v>0</v>
      </c>
      <c r="AV14" s="110">
        <f>AG14*AJ14</f>
        <v>0</v>
      </c>
    </row>
    <row r="15" spans="1:48" ht="15.5" x14ac:dyDescent="0.35">
      <c r="A15" s="274"/>
      <c r="B15" s="39" t="str">
        <f>' B_Populations'!$A$11</f>
        <v>25-44</v>
      </c>
      <c r="C15" s="179"/>
      <c r="D15" s="180"/>
      <c r="E15" s="111"/>
      <c r="F15" s="112"/>
      <c r="G15" s="112"/>
      <c r="H15" s="112"/>
      <c r="I15" s="112"/>
      <c r="J15" s="113"/>
      <c r="K15" s="113"/>
      <c r="L15" s="114"/>
      <c r="M15" s="40"/>
      <c r="N15" s="41">
        <f>' B_Populations'!B11</f>
        <v>0</v>
      </c>
      <c r="O15" s="106">
        <f>IF(N15=0,0,($C$15/$N$15)*100000)</f>
        <v>0</v>
      </c>
      <c r="P15" s="106">
        <f>' B_Populations'!D11</f>
        <v>0</v>
      </c>
      <c r="Q15" s="106">
        <f>IF(P15=0,0,($D$15/$P$15)*100000)</f>
        <v>0</v>
      </c>
      <c r="R15" s="106">
        <f>' B_Populations'!F11</f>
        <v>0</v>
      </c>
      <c r="S15" s="106">
        <f>IF(R15=0,0,($E$15/$R$15)*100000)</f>
        <v>0</v>
      </c>
      <c r="T15" s="106">
        <f>' B_Populations'!H11</f>
        <v>0</v>
      </c>
      <c r="U15" s="106">
        <f>IF(T15=0,0,($F$15/$T$15)*100000)</f>
        <v>0</v>
      </c>
      <c r="V15" s="106">
        <f>' B_Populations'!J11</f>
        <v>0</v>
      </c>
      <c r="W15" s="106">
        <f>IF(V15=0,0,($G$15/$V$15)*100000)</f>
        <v>0</v>
      </c>
      <c r="X15" s="106">
        <f>' B_Populations'!L11</f>
        <v>0</v>
      </c>
      <c r="Y15" s="106">
        <f>IF(X15=0,0,($H$15/$X$15)*100000)</f>
        <v>0</v>
      </c>
      <c r="Z15" s="106">
        <f>' B_Populations'!N11</f>
        <v>0</v>
      </c>
      <c r="AA15" s="106">
        <f>IF(Z15=0,0,($I$15/$Z$15)*100000)</f>
        <v>0</v>
      </c>
      <c r="AB15" s="106">
        <f>' B_Populations'!P11</f>
        <v>0</v>
      </c>
      <c r="AC15" s="106">
        <f>IF(AB15=0,0,($J$15/$AB$15)*100000)</f>
        <v>0</v>
      </c>
      <c r="AD15" s="106">
        <f>' B_Populations'!R11</f>
        <v>0</v>
      </c>
      <c r="AE15" s="106">
        <f>IF(AD15=0,0,($K$15/$AD$15)*100000)</f>
        <v>0</v>
      </c>
      <c r="AF15" s="106">
        <f>' B_Populations'!T11</f>
        <v>0</v>
      </c>
      <c r="AG15" s="42">
        <f>IF(AF15=0,0,($L$15/$AF$15)*100000)</f>
        <v>0</v>
      </c>
      <c r="AH15" s="78"/>
      <c r="AI15" s="43">
        <v>81892</v>
      </c>
      <c r="AJ15" s="44">
        <v>0.29818699999999998</v>
      </c>
      <c r="AL15" s="45" t="str">
        <f>' B_Populations'!$A$11</f>
        <v>25-44</v>
      </c>
      <c r="AM15" s="107">
        <f>O15*AJ15</f>
        <v>0</v>
      </c>
      <c r="AN15" s="108">
        <f>Q15*AJ15</f>
        <v>0</v>
      </c>
      <c r="AO15" s="108">
        <f>S15*AJ15</f>
        <v>0</v>
      </c>
      <c r="AP15" s="109">
        <f>U15*AJ15</f>
        <v>0</v>
      </c>
      <c r="AQ15" s="109">
        <f>W15*AJ15</f>
        <v>0</v>
      </c>
      <c r="AR15" s="109">
        <f>Y15*AJ15</f>
        <v>0</v>
      </c>
      <c r="AS15" s="109">
        <f>AA15*AJ15</f>
        <v>0</v>
      </c>
      <c r="AT15" s="109">
        <f>AC15*AJ15</f>
        <v>0</v>
      </c>
      <c r="AU15" s="109">
        <f>AE15*AJ15</f>
        <v>0</v>
      </c>
      <c r="AV15" s="110">
        <f>AG15*AJ15</f>
        <v>0</v>
      </c>
    </row>
    <row r="16" spans="1:48" ht="15.5" x14ac:dyDescent="0.35">
      <c r="A16" s="274"/>
      <c r="B16" s="39" t="str">
        <f>' B_Populations'!$A$12</f>
        <v>45-64</v>
      </c>
      <c r="C16" s="179"/>
      <c r="D16" s="180"/>
      <c r="E16" s="111"/>
      <c r="F16" s="112"/>
      <c r="G16" s="112"/>
      <c r="H16" s="112"/>
      <c r="I16" s="112"/>
      <c r="J16" s="113"/>
      <c r="K16" s="113"/>
      <c r="L16" s="114"/>
      <c r="M16" s="40"/>
      <c r="N16" s="41">
        <f>' B_Populations'!B12</f>
        <v>0</v>
      </c>
      <c r="O16" s="106">
        <f>IF(N16=0,0,($C$16/$N$16)*100000)</f>
        <v>0</v>
      </c>
      <c r="P16" s="106">
        <f>' B_Populations'!D12</f>
        <v>0</v>
      </c>
      <c r="Q16" s="106">
        <f>IF(P16=0,0,($D$16/$P$16)*100000)</f>
        <v>0</v>
      </c>
      <c r="R16" s="106">
        <f>' B_Populations'!F12</f>
        <v>0</v>
      </c>
      <c r="S16" s="106">
        <f>IF(R16=0,0,($E$16/$R$16)*100000)</f>
        <v>0</v>
      </c>
      <c r="T16" s="106">
        <f>' B_Populations'!H12</f>
        <v>0</v>
      </c>
      <c r="U16" s="106">
        <f>IF(T16=0,0,($F$16/$T$16)*100000)</f>
        <v>0</v>
      </c>
      <c r="V16" s="106">
        <f>' B_Populations'!J12</f>
        <v>0</v>
      </c>
      <c r="W16" s="106">
        <f>IF(V16=0,0,($G$16/$V$16)*100000)</f>
        <v>0</v>
      </c>
      <c r="X16" s="106">
        <f>' B_Populations'!L12</f>
        <v>0</v>
      </c>
      <c r="Y16" s="106">
        <f>IF(X16=0,0,($H$16/$X$16)*100000)</f>
        <v>0</v>
      </c>
      <c r="Z16" s="106">
        <f>' B_Populations'!N12</f>
        <v>0</v>
      </c>
      <c r="AA16" s="106">
        <f>IF(Z16=0,0,($I$16/$Z$16)*100000)</f>
        <v>0</v>
      </c>
      <c r="AB16" s="106">
        <f>' B_Populations'!P12</f>
        <v>0</v>
      </c>
      <c r="AC16" s="106">
        <f>IF(AB16=0,0,($J$16/$AB$16)*100000)</f>
        <v>0</v>
      </c>
      <c r="AD16" s="106">
        <f>' B_Populations'!R12</f>
        <v>0</v>
      </c>
      <c r="AE16" s="106">
        <f>IF(AD16=0,0,($K$16/$AD$16)*100000)</f>
        <v>0</v>
      </c>
      <c r="AF16" s="106">
        <f>' B_Populations'!T12</f>
        <v>0</v>
      </c>
      <c r="AG16" s="42">
        <f>IF(AF16=0,0,($L$16/$AF$16)*100000)</f>
        <v>0</v>
      </c>
      <c r="AH16" s="78"/>
      <c r="AI16" s="43">
        <v>60991</v>
      </c>
      <c r="AJ16" s="44">
        <v>0.222081</v>
      </c>
      <c r="AL16" s="45" t="str">
        <f>' B_Populations'!$A$12</f>
        <v>45-64</v>
      </c>
      <c r="AM16" s="107">
        <f>O16*AJ16</f>
        <v>0</v>
      </c>
      <c r="AN16" s="108">
        <f>Q16*AJ16</f>
        <v>0</v>
      </c>
      <c r="AO16" s="108">
        <f>S16*AJ16</f>
        <v>0</v>
      </c>
      <c r="AP16" s="109">
        <f>U16*AJ16</f>
        <v>0</v>
      </c>
      <c r="AQ16" s="109">
        <f>W16*AJ16</f>
        <v>0</v>
      </c>
      <c r="AR16" s="109">
        <f>Y16*AJ16</f>
        <v>0</v>
      </c>
      <c r="AS16" s="109">
        <f>AA16*AJ16</f>
        <v>0</v>
      </c>
      <c r="AT16" s="109">
        <f>AC16*AJ16</f>
        <v>0</v>
      </c>
      <c r="AU16" s="109">
        <f>AE16*AJ16</f>
        <v>0</v>
      </c>
      <c r="AV16" s="110">
        <f>AG16*AJ16</f>
        <v>0</v>
      </c>
    </row>
    <row r="17" spans="1:48" ht="15.5" x14ac:dyDescent="0.35">
      <c r="A17" s="274"/>
      <c r="B17" s="39" t="str">
        <f>' B_Populations'!$A$13</f>
        <v>65+</v>
      </c>
      <c r="C17" s="179"/>
      <c r="D17" s="180"/>
      <c r="E17" s="111"/>
      <c r="F17" s="112"/>
      <c r="G17" s="112"/>
      <c r="H17" s="112"/>
      <c r="I17" s="112"/>
      <c r="J17" s="113"/>
      <c r="K17" s="113"/>
      <c r="L17" s="114"/>
      <c r="M17" s="40"/>
      <c r="N17" s="41">
        <f>' B_Populations'!B13</f>
        <v>0</v>
      </c>
      <c r="O17" s="106">
        <f>IF(N17=0,0,($C$17/$N$17)*100000)</f>
        <v>0</v>
      </c>
      <c r="P17" s="106">
        <f>' B_Populations'!D13</f>
        <v>0</v>
      </c>
      <c r="Q17" s="106">
        <f>IF(P17=0,0,($D$17/$P$17)*100000)</f>
        <v>0</v>
      </c>
      <c r="R17" s="106">
        <f>' B_Populations'!F13</f>
        <v>0</v>
      </c>
      <c r="S17" s="106">
        <f>IF(R17=0,0,($E$17/$R$17)*100000)</f>
        <v>0</v>
      </c>
      <c r="T17" s="106">
        <f>' B_Populations'!H13</f>
        <v>0</v>
      </c>
      <c r="U17" s="106">
        <f>IF(T17=0,0,($F$17/$T$17)*100000)</f>
        <v>0</v>
      </c>
      <c r="V17" s="106">
        <f>' B_Populations'!J13</f>
        <v>0</v>
      </c>
      <c r="W17" s="106">
        <f>IF(V17=0,0,($G$17/$V$17)*100000)</f>
        <v>0</v>
      </c>
      <c r="X17" s="106">
        <f>' B_Populations'!L13</f>
        <v>0</v>
      </c>
      <c r="Y17" s="106">
        <f>IF(X17=0,0,($H$17/$X$17)*100000)</f>
        <v>0</v>
      </c>
      <c r="Z17" s="106">
        <f>' B_Populations'!N13</f>
        <v>0</v>
      </c>
      <c r="AA17" s="106">
        <f>IF(Z17=0,0,($I$17/$Z$17)*100000)</f>
        <v>0</v>
      </c>
      <c r="AB17" s="106">
        <f>' B_Populations'!P13</f>
        <v>0</v>
      </c>
      <c r="AC17" s="106">
        <f>IF(AB17=0,0,($J$17/$AB$17)*100000)</f>
        <v>0</v>
      </c>
      <c r="AD17" s="106">
        <f>' B_Populations'!R13</f>
        <v>0</v>
      </c>
      <c r="AE17" s="106">
        <f>IF(AD17=0,0,($K$17/$AD$17)*100000)</f>
        <v>0</v>
      </c>
      <c r="AF17" s="106">
        <f>' B_Populations'!T13</f>
        <v>0</v>
      </c>
      <c r="AG17" s="42">
        <f>IF(AF17=0,0,($L$17/$AF$17)*100000)</f>
        <v>0</v>
      </c>
      <c r="AH17" s="78"/>
      <c r="AI17" s="43">
        <v>34710</v>
      </c>
      <c r="AJ17" s="44">
        <v>0.126387</v>
      </c>
      <c r="AL17" s="45" t="str">
        <f>' B_Populations'!$A$13</f>
        <v>65+</v>
      </c>
      <c r="AM17" s="107">
        <f>O17*AJ17</f>
        <v>0</v>
      </c>
      <c r="AN17" s="108">
        <f>Q17*AJ17</f>
        <v>0</v>
      </c>
      <c r="AO17" s="108">
        <f>S17*AJ17</f>
        <v>0</v>
      </c>
      <c r="AP17" s="109">
        <f>U17*AJ17</f>
        <v>0</v>
      </c>
      <c r="AQ17" s="109">
        <f>W17*AJ17</f>
        <v>0</v>
      </c>
      <c r="AR17" s="109">
        <f>Y17*AJ17</f>
        <v>0</v>
      </c>
      <c r="AS17" s="109">
        <f>AA17*AJ17</f>
        <v>0</v>
      </c>
      <c r="AT17" s="109">
        <f>AC17*AJ17</f>
        <v>0</v>
      </c>
      <c r="AU17" s="109">
        <f>AE17*AJ17</f>
        <v>0</v>
      </c>
      <c r="AV17" s="110">
        <f>AG17*AJ17</f>
        <v>0</v>
      </c>
    </row>
    <row r="18" spans="1:48" ht="15.5" x14ac:dyDescent="0.35">
      <c r="A18" s="274"/>
      <c r="B18" s="54" t="s">
        <v>91</v>
      </c>
      <c r="C18" s="183">
        <f t="shared" ref="C18:L18" si="3">SUM(C13:C17)</f>
        <v>0</v>
      </c>
      <c r="D18" s="183">
        <f t="shared" si="3"/>
        <v>0</v>
      </c>
      <c r="E18" s="183">
        <f t="shared" si="3"/>
        <v>0</v>
      </c>
      <c r="F18" s="183">
        <f t="shared" si="3"/>
        <v>0</v>
      </c>
      <c r="G18" s="183">
        <f t="shared" si="3"/>
        <v>0</v>
      </c>
      <c r="H18" s="183">
        <f t="shared" si="3"/>
        <v>0</v>
      </c>
      <c r="I18" s="183">
        <f t="shared" si="3"/>
        <v>0</v>
      </c>
      <c r="J18" s="183">
        <f t="shared" si="3"/>
        <v>0</v>
      </c>
      <c r="K18" s="183">
        <f t="shared" si="3"/>
        <v>0</v>
      </c>
      <c r="L18" s="188">
        <f t="shared" si="3"/>
        <v>0</v>
      </c>
      <c r="N18" s="48">
        <f t="shared" ref="N18:AF18" si="4">SUM(N13:N17)</f>
        <v>0</v>
      </c>
      <c r="O18" s="106">
        <f>IF(N18=0,0,($C$18/$N$18)*100000)</f>
        <v>0</v>
      </c>
      <c r="P18" s="115">
        <f t="shared" si="4"/>
        <v>0</v>
      </c>
      <c r="Q18" s="106">
        <f>IF(P18=0,0,($D$18/$P$18)*100000)</f>
        <v>0</v>
      </c>
      <c r="R18" s="115">
        <f t="shared" si="4"/>
        <v>0</v>
      </c>
      <c r="S18" s="106">
        <f>IF(R18=0,0,($E$18/$R$18)*100000)</f>
        <v>0</v>
      </c>
      <c r="T18" s="115">
        <f t="shared" si="4"/>
        <v>0</v>
      </c>
      <c r="U18" s="106">
        <f>IF(T18=0,0,($F$18/$T$18)*100000)</f>
        <v>0</v>
      </c>
      <c r="V18" s="115">
        <f t="shared" si="4"/>
        <v>0</v>
      </c>
      <c r="W18" s="106">
        <f>IF(V18=0,0,($G$18/$V$18)*100000)</f>
        <v>0</v>
      </c>
      <c r="X18" s="115">
        <f t="shared" si="4"/>
        <v>0</v>
      </c>
      <c r="Y18" s="106">
        <f>IF(X18=0,0,($H$18/$X$18)*100000)</f>
        <v>0</v>
      </c>
      <c r="Z18" s="115">
        <f t="shared" si="4"/>
        <v>0</v>
      </c>
      <c r="AA18" s="106">
        <f>IF(Z18=0,0,($I$18/$Z$18)*100000)</f>
        <v>0</v>
      </c>
      <c r="AB18" s="115">
        <f t="shared" si="4"/>
        <v>0</v>
      </c>
      <c r="AC18" s="106">
        <f>IF(AB18=0,0,($J$18/$AB$18)*100000)</f>
        <v>0</v>
      </c>
      <c r="AD18" s="115">
        <f t="shared" si="4"/>
        <v>0</v>
      </c>
      <c r="AE18" s="106">
        <f>IF(AD18=0,0,($K$18/$AD$18)*100000)</f>
        <v>0</v>
      </c>
      <c r="AF18" s="115">
        <f t="shared" si="4"/>
        <v>0</v>
      </c>
      <c r="AG18" s="42">
        <f>IF(AF18=0,0,($L$18/$AF$18)*100000)</f>
        <v>0</v>
      </c>
      <c r="AH18" s="79"/>
      <c r="AI18" s="57">
        <f>SUM(AI13:AI17)</f>
        <v>274634</v>
      </c>
      <c r="AJ18" s="58"/>
      <c r="AL18" s="51" t="s">
        <v>91</v>
      </c>
      <c r="AM18" s="116">
        <f t="shared" ref="AM18:AV18" si="5">SUM(AM13:AM17)</f>
        <v>0</v>
      </c>
      <c r="AN18" s="117">
        <f t="shared" si="5"/>
        <v>0</v>
      </c>
      <c r="AO18" s="118">
        <f t="shared" si="5"/>
        <v>0</v>
      </c>
      <c r="AP18" s="120">
        <f t="shared" si="5"/>
        <v>0</v>
      </c>
      <c r="AQ18" s="120">
        <f t="shared" si="5"/>
        <v>0</v>
      </c>
      <c r="AR18" s="120">
        <f t="shared" si="5"/>
        <v>0</v>
      </c>
      <c r="AS18" s="120">
        <f t="shared" si="5"/>
        <v>0</v>
      </c>
      <c r="AT18" s="120">
        <f t="shared" si="5"/>
        <v>0</v>
      </c>
      <c r="AU18" s="120">
        <f t="shared" si="5"/>
        <v>0</v>
      </c>
      <c r="AV18" s="121">
        <f t="shared" si="5"/>
        <v>0</v>
      </c>
    </row>
    <row r="19" spans="1:48" x14ac:dyDescent="0.45">
      <c r="B19" s="52"/>
      <c r="L19" s="53"/>
      <c r="N19" s="27"/>
      <c r="O19" s="90"/>
      <c r="P19" s="90"/>
      <c r="Q19" s="90"/>
      <c r="R19" s="90"/>
      <c r="S19" s="90"/>
      <c r="T19" s="90"/>
      <c r="U19" s="90"/>
      <c r="V19" s="90"/>
      <c r="W19" s="90"/>
      <c r="X19" s="90"/>
      <c r="Y19" s="90"/>
      <c r="Z19" s="90"/>
      <c r="AA19" s="90"/>
      <c r="AB19" s="90"/>
      <c r="AC19" s="90"/>
      <c r="AD19" s="90"/>
      <c r="AE19" s="90"/>
      <c r="AF19" s="90"/>
      <c r="AG19" s="28"/>
      <c r="AI19" s="29"/>
      <c r="AJ19" s="30"/>
      <c r="AL19" s="31"/>
      <c r="AV19" s="91"/>
    </row>
    <row r="20" spans="1:48" x14ac:dyDescent="0.45">
      <c r="B20" s="59"/>
      <c r="C20" s="126"/>
      <c r="D20" s="127" t="s">
        <v>167</v>
      </c>
      <c r="E20" s="127"/>
      <c r="F20" s="128" t="s">
        <v>83</v>
      </c>
      <c r="G20" s="128"/>
      <c r="H20" s="128"/>
      <c r="I20" s="128"/>
      <c r="J20" s="128"/>
      <c r="K20" s="128"/>
      <c r="L20" s="129"/>
      <c r="N20" s="27"/>
      <c r="O20" s="90"/>
      <c r="P20" s="90"/>
      <c r="Q20" s="90"/>
      <c r="R20" s="90"/>
      <c r="S20" s="90"/>
      <c r="T20" s="90"/>
      <c r="U20" s="90"/>
      <c r="V20" s="90"/>
      <c r="W20" s="90"/>
      <c r="X20" s="90"/>
      <c r="Y20" s="90"/>
      <c r="Z20" s="90"/>
      <c r="AA20" s="90"/>
      <c r="AB20" s="90"/>
      <c r="AC20" s="90"/>
      <c r="AD20" s="90"/>
      <c r="AE20" s="90"/>
      <c r="AF20" s="90"/>
      <c r="AG20" s="28"/>
      <c r="AI20" s="29"/>
      <c r="AJ20" s="30"/>
      <c r="AL20" s="31"/>
      <c r="AM20" s="16" t="s">
        <v>84</v>
      </c>
      <c r="AV20" s="91"/>
    </row>
    <row r="21" spans="1:48" ht="46.5" x14ac:dyDescent="0.35">
      <c r="A21" s="275" t="s">
        <v>94</v>
      </c>
      <c r="B21" s="32" t="s">
        <v>57</v>
      </c>
      <c r="C21" s="92" t="s">
        <v>95</v>
      </c>
      <c r="D21" s="93" t="s">
        <v>160</v>
      </c>
      <c r="E21" s="93" t="s">
        <v>165</v>
      </c>
      <c r="F21" s="94" t="str">
        <f>' B_Populations'!$H$8</f>
        <v>White-Not Hispanic</v>
      </c>
      <c r="G21" s="94" t="str">
        <f>' B_Populations'!$J$8</f>
        <v>Hispanic</v>
      </c>
      <c r="H21" s="94" t="str">
        <f>' B_Populations'!$L$8</f>
        <v>Black-Not Hispanic</v>
      </c>
      <c r="I21" s="94" t="str">
        <f>' B_Populations'!$N$8</f>
        <v>Asian</v>
      </c>
      <c r="J21" s="94" t="str">
        <f>' B_Populations'!$P$8</f>
        <v>American Indian/Alaska Native</v>
      </c>
      <c r="K21" s="94" t="str">
        <f>' B_Populations'!$R$8</f>
        <v>Other</v>
      </c>
      <c r="L21" s="95" t="str">
        <f>' B_Populations'!$T$8</f>
        <v>Other</v>
      </c>
      <c r="M21" s="33"/>
      <c r="N21" s="34" t="s">
        <v>87</v>
      </c>
      <c r="O21" s="96" t="s">
        <v>88</v>
      </c>
      <c r="P21" s="96" t="str">
        <f>' B_Populations'!D8</f>
        <v>Male</v>
      </c>
      <c r="Q21" s="96" t="s">
        <v>88</v>
      </c>
      <c r="R21" s="96" t="str">
        <f>' B_Populations'!F8</f>
        <v>Female</v>
      </c>
      <c r="S21" s="96" t="s">
        <v>88</v>
      </c>
      <c r="T21" s="96" t="str">
        <f>' B_Populations'!$H$8</f>
        <v>White-Not Hispanic</v>
      </c>
      <c r="U21" s="96" t="s">
        <v>88</v>
      </c>
      <c r="V21" s="96" t="str">
        <f>' B_Populations'!$J$8</f>
        <v>Hispanic</v>
      </c>
      <c r="W21" s="96" t="s">
        <v>88</v>
      </c>
      <c r="X21" s="96" t="str">
        <f>' B_Populations'!$L$8</f>
        <v>Black-Not Hispanic</v>
      </c>
      <c r="Y21" s="96" t="s">
        <v>88</v>
      </c>
      <c r="Z21" s="96" t="str">
        <f>' B_Populations'!$N$8</f>
        <v>Asian</v>
      </c>
      <c r="AA21" s="96" t="s">
        <v>88</v>
      </c>
      <c r="AB21" s="96" t="str">
        <f>' B_Populations'!$P$8</f>
        <v>American Indian/Alaska Native</v>
      </c>
      <c r="AC21" s="96" t="s">
        <v>88</v>
      </c>
      <c r="AD21" s="96" t="str">
        <f>' B_Populations'!$R$8</f>
        <v>Other</v>
      </c>
      <c r="AE21" s="96" t="s">
        <v>88</v>
      </c>
      <c r="AF21" s="96" t="str">
        <f>' B_Populations'!$T$8</f>
        <v>Other</v>
      </c>
      <c r="AG21" s="35" t="s">
        <v>88</v>
      </c>
      <c r="AH21" s="33"/>
      <c r="AI21" s="55" t="s">
        <v>89</v>
      </c>
      <c r="AJ21" s="56" t="s">
        <v>90</v>
      </c>
      <c r="AL21" s="38" t="s">
        <v>57</v>
      </c>
      <c r="AM21" s="97" t="s">
        <v>58</v>
      </c>
      <c r="AN21" s="98" t="str">
        <f>' B_Populations'!D8</f>
        <v>Male</v>
      </c>
      <c r="AO21" s="98" t="str">
        <f>' B_Populations'!F8</f>
        <v>Female</v>
      </c>
      <c r="AP21" s="94" t="str">
        <f>' B_Populations'!$H$8</f>
        <v>White-Not Hispanic</v>
      </c>
      <c r="AQ21" s="94" t="str">
        <f>' B_Populations'!$J$8</f>
        <v>Hispanic</v>
      </c>
      <c r="AR21" s="94" t="str">
        <f>' B_Populations'!$L$8</f>
        <v>Black-Not Hispanic</v>
      </c>
      <c r="AS21" s="94" t="str">
        <f>' B_Populations'!$N$8</f>
        <v>Asian</v>
      </c>
      <c r="AT21" s="94" t="str">
        <f>' B_Populations'!$P$8</f>
        <v>American Indian/Alaska Native</v>
      </c>
      <c r="AU21" s="94" t="str">
        <f>' B_Populations'!$R$8</f>
        <v>Other</v>
      </c>
      <c r="AV21" s="99" t="str">
        <f>' B_Populations'!$T$8</f>
        <v>Other</v>
      </c>
    </row>
    <row r="22" spans="1:48" ht="15.5" x14ac:dyDescent="0.35">
      <c r="A22" s="275"/>
      <c r="B22" s="39" t="str">
        <f>' B_Populations'!$A$9</f>
        <v>0-14</v>
      </c>
      <c r="C22" s="100"/>
      <c r="D22" s="101"/>
      <c r="E22" s="102"/>
      <c r="F22" s="103"/>
      <c r="G22" s="103"/>
      <c r="H22" s="103"/>
      <c r="I22" s="103"/>
      <c r="J22" s="104"/>
      <c r="K22" s="104"/>
      <c r="L22" s="105"/>
      <c r="M22" s="40"/>
      <c r="N22" s="41">
        <f>' B_Populations'!B9</f>
        <v>0</v>
      </c>
      <c r="O22" s="106">
        <f>IF(N22=0,0,($C$22/$N$22)*100000)</f>
        <v>0</v>
      </c>
      <c r="P22" s="106">
        <f>' B_Populations'!D9</f>
        <v>0</v>
      </c>
      <c r="Q22" s="106">
        <f>IF(P22=0,0,($D$22/$P$22)*100000)</f>
        <v>0</v>
      </c>
      <c r="R22" s="106">
        <f>' B_Populations'!F9</f>
        <v>0</v>
      </c>
      <c r="S22" s="106">
        <f>IF(R22=0,0,($E$22/$R$22)*100000)</f>
        <v>0</v>
      </c>
      <c r="T22" s="106">
        <f>' B_Populations'!H9</f>
        <v>0</v>
      </c>
      <c r="U22" s="106">
        <f>IF(T22=0,0,($F$22/$T$22)*100000)</f>
        <v>0</v>
      </c>
      <c r="V22" s="106">
        <f>' B_Populations'!J9</f>
        <v>0</v>
      </c>
      <c r="W22" s="106">
        <f>IF(V22=0,0,($G$22/$V$22)*100000)</f>
        <v>0</v>
      </c>
      <c r="X22" s="106">
        <f>' B_Populations'!L9</f>
        <v>0</v>
      </c>
      <c r="Y22" s="106">
        <f>IF(X22=0,0,($H$22/$X$22)*100000)</f>
        <v>0</v>
      </c>
      <c r="Z22" s="106">
        <f>' B_Populations'!N9</f>
        <v>0</v>
      </c>
      <c r="AA22" s="106">
        <f>IF(Z22=0,0,($I$22/$Z$22)*100000)</f>
        <v>0</v>
      </c>
      <c r="AB22" s="106">
        <f>' B_Populations'!P9</f>
        <v>0</v>
      </c>
      <c r="AC22" s="106">
        <f>IF(AB22=0,0,($J$22/$AB$22)*100000)</f>
        <v>0</v>
      </c>
      <c r="AD22" s="106">
        <f>' B_Populations'!R9</f>
        <v>0</v>
      </c>
      <c r="AE22" s="106">
        <f>IF(AD22=0,0,($K$22/$AD$22)*100000)</f>
        <v>0</v>
      </c>
      <c r="AF22" s="106">
        <f>' B_Populations'!T9</f>
        <v>0</v>
      </c>
      <c r="AG22" s="42">
        <f>IF(AF22=0,0,($L$22/$AF$22)*100000)</f>
        <v>0</v>
      </c>
      <c r="AH22" s="78"/>
      <c r="AI22" s="43">
        <v>58964</v>
      </c>
      <c r="AJ22" s="44">
        <v>0.214699</v>
      </c>
      <c r="AL22" s="45" t="str">
        <f>' B_Populations'!$A$9</f>
        <v>0-14</v>
      </c>
      <c r="AM22" s="107">
        <f>O22*AJ22</f>
        <v>0</v>
      </c>
      <c r="AN22" s="108">
        <f>Q22*AJ22</f>
        <v>0</v>
      </c>
      <c r="AO22" s="108">
        <f>S22*AJ22</f>
        <v>0</v>
      </c>
      <c r="AP22" s="109">
        <f>U22*AJ22</f>
        <v>0</v>
      </c>
      <c r="AQ22" s="109">
        <f>W22*AJ22</f>
        <v>0</v>
      </c>
      <c r="AR22" s="109">
        <f>Y22*AJ22</f>
        <v>0</v>
      </c>
      <c r="AS22" s="109">
        <f>AA22*AJ22</f>
        <v>0</v>
      </c>
      <c r="AT22" s="109">
        <f>AC22*AJ22</f>
        <v>0</v>
      </c>
      <c r="AU22" s="109">
        <f>AE22*AJ22</f>
        <v>0</v>
      </c>
      <c r="AV22" s="110">
        <f>AG22*AJ22</f>
        <v>0</v>
      </c>
    </row>
    <row r="23" spans="1:48" ht="15.5" x14ac:dyDescent="0.35">
      <c r="A23" s="275"/>
      <c r="B23" s="46" t="str">
        <f>' B_Populations'!$A$10</f>
        <v>15-24</v>
      </c>
      <c r="C23" s="179"/>
      <c r="D23" s="180"/>
      <c r="E23" s="111"/>
      <c r="F23" s="112"/>
      <c r="G23" s="112"/>
      <c r="H23" s="112"/>
      <c r="I23" s="112"/>
      <c r="J23" s="113"/>
      <c r="K23" s="113"/>
      <c r="L23" s="114"/>
      <c r="M23" s="40"/>
      <c r="N23" s="41">
        <f>' B_Populations'!B10</f>
        <v>0</v>
      </c>
      <c r="O23" s="106">
        <f>IF(N23=0,0,($C$23/$N$23)*100000)</f>
        <v>0</v>
      </c>
      <c r="P23" s="106">
        <f>' B_Populations'!D10</f>
        <v>0</v>
      </c>
      <c r="Q23" s="106">
        <f>IF(P23=0,0,($D$23/$P$23)*100000)</f>
        <v>0</v>
      </c>
      <c r="R23" s="106">
        <f>' B_Populations'!F10</f>
        <v>0</v>
      </c>
      <c r="S23" s="106">
        <f>IF(R23=0,0,($E$23/$R$23)*100000)</f>
        <v>0</v>
      </c>
      <c r="T23" s="106">
        <f>' B_Populations'!H10</f>
        <v>0</v>
      </c>
      <c r="U23" s="106">
        <f>IF(T23=0,0,($F$23/$T$23)*100000)</f>
        <v>0</v>
      </c>
      <c r="V23" s="106">
        <f>' B_Populations'!J10</f>
        <v>0</v>
      </c>
      <c r="W23" s="106">
        <f>IF(V23=0,0,($G$23/$V$23)*100000)</f>
        <v>0</v>
      </c>
      <c r="X23" s="106">
        <f>' B_Populations'!L10</f>
        <v>0</v>
      </c>
      <c r="Y23" s="106">
        <f>IF(X23=0,0,($H$23/$X$23)*100000)</f>
        <v>0</v>
      </c>
      <c r="Z23" s="106">
        <f>' B_Populations'!N10</f>
        <v>0</v>
      </c>
      <c r="AA23" s="106">
        <f>IF(Z23=0,0,($I$23/$Z$23)*100000)</f>
        <v>0</v>
      </c>
      <c r="AB23" s="106">
        <f>' B_Populations'!P10</f>
        <v>0</v>
      </c>
      <c r="AC23" s="106">
        <f>IF(AB23=0,0,($J$23/$AB$23)*100000)</f>
        <v>0</v>
      </c>
      <c r="AD23" s="106">
        <f>' B_Populations'!R10</f>
        <v>0</v>
      </c>
      <c r="AE23" s="106">
        <f>IF(AD23=0,0,($K$23/$AD$23)*100000)</f>
        <v>0</v>
      </c>
      <c r="AF23" s="106">
        <f>' B_Populations'!T10</f>
        <v>0</v>
      </c>
      <c r="AG23" s="42">
        <f>IF(AF23=0,0,($L$23/$AF$23)*100000)</f>
        <v>0</v>
      </c>
      <c r="AH23" s="78"/>
      <c r="AI23" s="43">
        <v>38077</v>
      </c>
      <c r="AJ23" s="44">
        <v>0.13864599999999999</v>
      </c>
      <c r="AL23" s="47" t="str">
        <f>' B_Populations'!$A$10</f>
        <v>15-24</v>
      </c>
      <c r="AM23" s="107">
        <f>O23*AJ23</f>
        <v>0</v>
      </c>
      <c r="AN23" s="108">
        <f>Q23*AJ23</f>
        <v>0</v>
      </c>
      <c r="AO23" s="108">
        <f>S23*AJ23</f>
        <v>0</v>
      </c>
      <c r="AP23" s="109">
        <f>U23*AJ23</f>
        <v>0</v>
      </c>
      <c r="AQ23" s="109">
        <f>W23*AJ23</f>
        <v>0</v>
      </c>
      <c r="AR23" s="109">
        <f>Y23*AJ23</f>
        <v>0</v>
      </c>
      <c r="AS23" s="109">
        <f>AA23*AJ23</f>
        <v>0</v>
      </c>
      <c r="AT23" s="109">
        <f>AC23*AJ23</f>
        <v>0</v>
      </c>
      <c r="AU23" s="109">
        <f>AE23*AJ23</f>
        <v>0</v>
      </c>
      <c r="AV23" s="110">
        <f>AG23*AJ23</f>
        <v>0</v>
      </c>
    </row>
    <row r="24" spans="1:48" ht="15.5" x14ac:dyDescent="0.35">
      <c r="A24" s="275"/>
      <c r="B24" s="39" t="str">
        <f>' B_Populations'!$A$11</f>
        <v>25-44</v>
      </c>
      <c r="C24" s="179"/>
      <c r="D24" s="180"/>
      <c r="E24" s="111"/>
      <c r="F24" s="112"/>
      <c r="G24" s="112"/>
      <c r="H24" s="112"/>
      <c r="I24" s="112"/>
      <c r="J24" s="113"/>
      <c r="K24" s="113"/>
      <c r="L24" s="114"/>
      <c r="M24" s="40"/>
      <c r="N24" s="41">
        <f>' B_Populations'!B11</f>
        <v>0</v>
      </c>
      <c r="O24" s="106">
        <f>IF(N24=0,0,($C$24/$N$24)*100000)</f>
        <v>0</v>
      </c>
      <c r="P24" s="106">
        <f>' B_Populations'!D11</f>
        <v>0</v>
      </c>
      <c r="Q24" s="106">
        <f>IF(P24=0,0,($D$24/$P$24)*100000)</f>
        <v>0</v>
      </c>
      <c r="R24" s="106">
        <f>' B_Populations'!F11</f>
        <v>0</v>
      </c>
      <c r="S24" s="106">
        <f>IF(R24=0,0,($E$24/$R$24)*100000)</f>
        <v>0</v>
      </c>
      <c r="T24" s="106">
        <f>' B_Populations'!H11</f>
        <v>0</v>
      </c>
      <c r="U24" s="106">
        <f>IF(T24=0,0,($F$24/$T$24)*100000)</f>
        <v>0</v>
      </c>
      <c r="V24" s="106">
        <f>' B_Populations'!J11</f>
        <v>0</v>
      </c>
      <c r="W24" s="106">
        <f>IF(V24=0,0,($G$24/$V$24)*100000)</f>
        <v>0</v>
      </c>
      <c r="X24" s="106">
        <f>' B_Populations'!L11</f>
        <v>0</v>
      </c>
      <c r="Y24" s="106">
        <f>IF(X24=0,0,($H$24/$X$24)*100000)</f>
        <v>0</v>
      </c>
      <c r="Z24" s="106">
        <f>' B_Populations'!N11</f>
        <v>0</v>
      </c>
      <c r="AA24" s="106">
        <f>IF(Z24=0,0,($I$24/$Z$24)*100000)</f>
        <v>0</v>
      </c>
      <c r="AB24" s="106">
        <f>' B_Populations'!P11</f>
        <v>0</v>
      </c>
      <c r="AC24" s="106">
        <f>IF(AB24=0,0,($J$24/$AB$24)*100000)</f>
        <v>0</v>
      </c>
      <c r="AD24" s="106">
        <f>' B_Populations'!R11</f>
        <v>0</v>
      </c>
      <c r="AE24" s="106">
        <f>IF(AD24=0,0,($K$24/$AD$24)*100000)</f>
        <v>0</v>
      </c>
      <c r="AF24" s="106">
        <f>' B_Populations'!T11</f>
        <v>0</v>
      </c>
      <c r="AG24" s="42">
        <f>IF(AF24=0,0,($L$24/$AF$24)*100000)</f>
        <v>0</v>
      </c>
      <c r="AH24" s="78"/>
      <c r="AI24" s="43">
        <v>81892</v>
      </c>
      <c r="AJ24" s="44">
        <v>0.29818699999999998</v>
      </c>
      <c r="AL24" s="45" t="str">
        <f>' B_Populations'!$A$11</f>
        <v>25-44</v>
      </c>
      <c r="AM24" s="107">
        <f>O24*AJ24</f>
        <v>0</v>
      </c>
      <c r="AN24" s="108">
        <f>Q24*AJ24</f>
        <v>0</v>
      </c>
      <c r="AO24" s="108">
        <f>S24*AJ24</f>
        <v>0</v>
      </c>
      <c r="AP24" s="109">
        <f>U24*AJ24</f>
        <v>0</v>
      </c>
      <c r="AQ24" s="109">
        <f>W24*AJ24</f>
        <v>0</v>
      </c>
      <c r="AR24" s="109">
        <f>Y24*AJ24</f>
        <v>0</v>
      </c>
      <c r="AS24" s="109">
        <f>AA24*AJ24</f>
        <v>0</v>
      </c>
      <c r="AT24" s="109">
        <f>AC24*AJ24</f>
        <v>0</v>
      </c>
      <c r="AU24" s="109">
        <f>AE24*AJ24</f>
        <v>0</v>
      </c>
      <c r="AV24" s="110">
        <f>AG24*AJ24</f>
        <v>0</v>
      </c>
    </row>
    <row r="25" spans="1:48" ht="15.5" x14ac:dyDescent="0.35">
      <c r="A25" s="275"/>
      <c r="B25" s="39" t="str">
        <f>' B_Populations'!$A$12</f>
        <v>45-64</v>
      </c>
      <c r="C25" s="179"/>
      <c r="D25" s="180"/>
      <c r="E25" s="111"/>
      <c r="F25" s="112"/>
      <c r="G25" s="112"/>
      <c r="H25" s="112"/>
      <c r="I25" s="112"/>
      <c r="J25" s="113"/>
      <c r="K25" s="113"/>
      <c r="L25" s="114"/>
      <c r="M25" s="40"/>
      <c r="N25" s="41">
        <f>' B_Populations'!B12</f>
        <v>0</v>
      </c>
      <c r="O25" s="106">
        <f>IF(N25=0,0,($C$25/$N$25)*100000)</f>
        <v>0</v>
      </c>
      <c r="P25" s="106">
        <f>' B_Populations'!D12</f>
        <v>0</v>
      </c>
      <c r="Q25" s="106">
        <f>IF(P25=0,0,($D$25/$P$25)*100000)</f>
        <v>0</v>
      </c>
      <c r="R25" s="106">
        <f>' B_Populations'!F12</f>
        <v>0</v>
      </c>
      <c r="S25" s="106">
        <f>IF(R25=0,0,($E$25/$R$25)*100000)</f>
        <v>0</v>
      </c>
      <c r="T25" s="106">
        <f>' B_Populations'!H12</f>
        <v>0</v>
      </c>
      <c r="U25" s="106">
        <f>IF(T25=0,0,($F$25/$T$25)*100000)</f>
        <v>0</v>
      </c>
      <c r="V25" s="106">
        <f>' B_Populations'!J12</f>
        <v>0</v>
      </c>
      <c r="W25" s="106">
        <f>IF(V25=0,0,($G$25/$V$25)*100000)</f>
        <v>0</v>
      </c>
      <c r="X25" s="106">
        <f>' B_Populations'!L12</f>
        <v>0</v>
      </c>
      <c r="Y25" s="106">
        <f>IF(X25=0,0,($H$25/$X$25)*100000)</f>
        <v>0</v>
      </c>
      <c r="Z25" s="106">
        <f>' B_Populations'!N12</f>
        <v>0</v>
      </c>
      <c r="AA25" s="106">
        <f>IF(Z25=0,0,($I$25/$Z$25)*100000)</f>
        <v>0</v>
      </c>
      <c r="AB25" s="106">
        <f>' B_Populations'!P12</f>
        <v>0</v>
      </c>
      <c r="AC25" s="106">
        <f>IF(AB25=0,0,($J$25/$AB$25)*100000)</f>
        <v>0</v>
      </c>
      <c r="AD25" s="106">
        <f>' B_Populations'!R12</f>
        <v>0</v>
      </c>
      <c r="AE25" s="106">
        <f>IF(AD25=0,0,($K$25/$AD$25)*100000)</f>
        <v>0</v>
      </c>
      <c r="AF25" s="106">
        <f>' B_Populations'!T12</f>
        <v>0</v>
      </c>
      <c r="AG25" s="42">
        <f>IF(AF25=0,0,($L$25/$AF$25)*100000)</f>
        <v>0</v>
      </c>
      <c r="AH25" s="78"/>
      <c r="AI25" s="43">
        <v>60991</v>
      </c>
      <c r="AJ25" s="44">
        <v>0.222081</v>
      </c>
      <c r="AL25" s="45" t="str">
        <f>' B_Populations'!$A$12</f>
        <v>45-64</v>
      </c>
      <c r="AM25" s="107">
        <f>O25*AJ25</f>
        <v>0</v>
      </c>
      <c r="AN25" s="108">
        <f>Q25*AJ25</f>
        <v>0</v>
      </c>
      <c r="AO25" s="108">
        <f>S25*AJ25</f>
        <v>0</v>
      </c>
      <c r="AP25" s="109">
        <f>U25*AJ25</f>
        <v>0</v>
      </c>
      <c r="AQ25" s="109">
        <f>W25*AJ25</f>
        <v>0</v>
      </c>
      <c r="AR25" s="109">
        <f>Y25*AJ25</f>
        <v>0</v>
      </c>
      <c r="AS25" s="109">
        <f>AA25*AJ25</f>
        <v>0</v>
      </c>
      <c r="AT25" s="109">
        <f>AC25*AJ25</f>
        <v>0</v>
      </c>
      <c r="AU25" s="109">
        <f>AE25*AJ25</f>
        <v>0</v>
      </c>
      <c r="AV25" s="110">
        <f>AG25*AJ25</f>
        <v>0</v>
      </c>
    </row>
    <row r="26" spans="1:48" ht="15.5" x14ac:dyDescent="0.35">
      <c r="A26" s="275"/>
      <c r="B26" s="39" t="str">
        <f>' B_Populations'!$A$13</f>
        <v>65+</v>
      </c>
      <c r="C26" s="179"/>
      <c r="D26" s="180"/>
      <c r="E26" s="111"/>
      <c r="F26" s="112"/>
      <c r="G26" s="112"/>
      <c r="H26" s="112"/>
      <c r="I26" s="112"/>
      <c r="J26" s="113"/>
      <c r="K26" s="113"/>
      <c r="L26" s="114"/>
      <c r="M26" s="40"/>
      <c r="N26" s="41">
        <f>' B_Populations'!B13</f>
        <v>0</v>
      </c>
      <c r="O26" s="106">
        <f>IF(N26=0,0,($C$26/$N$26)*100000)</f>
        <v>0</v>
      </c>
      <c r="P26" s="106">
        <f>' B_Populations'!D13</f>
        <v>0</v>
      </c>
      <c r="Q26" s="106">
        <f>IF(P26=0,0,($D$26/$P$26)*100000)</f>
        <v>0</v>
      </c>
      <c r="R26" s="106">
        <f>' B_Populations'!F13</f>
        <v>0</v>
      </c>
      <c r="S26" s="106">
        <f>IF(R26=0,0,($E$26/$R$26)*100000)</f>
        <v>0</v>
      </c>
      <c r="T26" s="106">
        <f>' B_Populations'!H13</f>
        <v>0</v>
      </c>
      <c r="U26" s="106">
        <f>IF(T26=0,0,($F$26/$T$26)*100000)</f>
        <v>0</v>
      </c>
      <c r="V26" s="106">
        <f>' B_Populations'!J13</f>
        <v>0</v>
      </c>
      <c r="W26" s="106">
        <f>IF(V26=0,0,($G$26/$V$26)*100000)</f>
        <v>0</v>
      </c>
      <c r="X26" s="106">
        <f>' B_Populations'!L13</f>
        <v>0</v>
      </c>
      <c r="Y26" s="106">
        <f>IF(X26=0,0,($H$26/$X$26)*100000)</f>
        <v>0</v>
      </c>
      <c r="Z26" s="106">
        <f>' B_Populations'!N13</f>
        <v>0</v>
      </c>
      <c r="AA26" s="106">
        <f>IF(Z26=0,0,($I$26/$Z$26)*100000)</f>
        <v>0</v>
      </c>
      <c r="AB26" s="106">
        <f>' B_Populations'!P13</f>
        <v>0</v>
      </c>
      <c r="AC26" s="106">
        <f>IF(AB26=0,0,($J$26/$AB$26)*100000)</f>
        <v>0</v>
      </c>
      <c r="AD26" s="106">
        <f>' B_Populations'!R13</f>
        <v>0</v>
      </c>
      <c r="AE26" s="106">
        <f>IF(AD26=0,0,($K$26/$AD$26)*100000)</f>
        <v>0</v>
      </c>
      <c r="AF26" s="106">
        <f>' B_Populations'!T13</f>
        <v>0</v>
      </c>
      <c r="AG26" s="42">
        <f>IF(AF26=0,0,($L$26/$AF$26)*100000)</f>
        <v>0</v>
      </c>
      <c r="AH26" s="78"/>
      <c r="AI26" s="43">
        <v>34710</v>
      </c>
      <c r="AJ26" s="44">
        <v>0.126387</v>
      </c>
      <c r="AL26" s="45" t="str">
        <f>' B_Populations'!$A$13</f>
        <v>65+</v>
      </c>
      <c r="AM26" s="107">
        <f>O26*AJ26</f>
        <v>0</v>
      </c>
      <c r="AN26" s="108">
        <f>Q26*AJ26</f>
        <v>0</v>
      </c>
      <c r="AO26" s="108">
        <f>S26*AJ26</f>
        <v>0</v>
      </c>
      <c r="AP26" s="109">
        <f>U26*AJ26</f>
        <v>0</v>
      </c>
      <c r="AQ26" s="109">
        <f>W26*AJ26</f>
        <v>0</v>
      </c>
      <c r="AR26" s="109">
        <f>Y26*AJ26</f>
        <v>0</v>
      </c>
      <c r="AS26" s="109">
        <f>AA26*AJ26</f>
        <v>0</v>
      </c>
      <c r="AT26" s="109">
        <f>AC26*AJ26</f>
        <v>0</v>
      </c>
      <c r="AU26" s="109">
        <f>AE26*AJ26</f>
        <v>0</v>
      </c>
      <c r="AV26" s="110">
        <f>AG26*AJ26</f>
        <v>0</v>
      </c>
    </row>
    <row r="27" spans="1:48" ht="16" thickBot="1" x14ac:dyDescent="0.4">
      <c r="A27" s="275"/>
      <c r="B27" s="60" t="s">
        <v>91</v>
      </c>
      <c r="C27" s="189">
        <f t="shared" ref="C27:L27" si="6">SUM(C22:C26)</f>
        <v>0</v>
      </c>
      <c r="D27" s="189">
        <f t="shared" si="6"/>
        <v>0</v>
      </c>
      <c r="E27" s="189">
        <f t="shared" si="6"/>
        <v>0</v>
      </c>
      <c r="F27" s="189">
        <f t="shared" si="6"/>
        <v>0</v>
      </c>
      <c r="G27" s="189">
        <f t="shared" si="6"/>
        <v>0</v>
      </c>
      <c r="H27" s="189">
        <f t="shared" si="6"/>
        <v>0</v>
      </c>
      <c r="I27" s="189">
        <f t="shared" si="6"/>
        <v>0</v>
      </c>
      <c r="J27" s="189">
        <f t="shared" si="6"/>
        <v>0</v>
      </c>
      <c r="K27" s="189">
        <f t="shared" si="6"/>
        <v>0</v>
      </c>
      <c r="L27" s="190">
        <f t="shared" si="6"/>
        <v>0</v>
      </c>
      <c r="N27" s="61">
        <f t="shared" ref="N27:AF27" si="7">SUM(N22:N26)</f>
        <v>0</v>
      </c>
      <c r="O27" s="224">
        <f>IF(N27=0,0,($C$27/$N$27)*100000)</f>
        <v>0</v>
      </c>
      <c r="P27" s="130">
        <f t="shared" si="7"/>
        <v>0</v>
      </c>
      <c r="Q27" s="224">
        <f>IF(P27=0,0,($D$27/$P$27)*100000)</f>
        <v>0</v>
      </c>
      <c r="R27" s="130">
        <f t="shared" si="7"/>
        <v>0</v>
      </c>
      <c r="S27" s="224">
        <f>IF(R27=0,0,($E$27/$R$27)*100000)</f>
        <v>0</v>
      </c>
      <c r="T27" s="130">
        <f t="shared" si="7"/>
        <v>0</v>
      </c>
      <c r="U27" s="224">
        <f>IF(T27=0,0,($F$27/$T$27)*100000)</f>
        <v>0</v>
      </c>
      <c r="V27" s="130">
        <f t="shared" si="7"/>
        <v>0</v>
      </c>
      <c r="W27" s="224">
        <f>IF(V27=0,0,($G$27/$V$27)*100000)</f>
        <v>0</v>
      </c>
      <c r="X27" s="130">
        <f t="shared" si="7"/>
        <v>0</v>
      </c>
      <c r="Y27" s="224">
        <f>IF(X27=0,0,($H$27/$X$27)*100000)</f>
        <v>0</v>
      </c>
      <c r="Z27" s="130">
        <f t="shared" si="7"/>
        <v>0</v>
      </c>
      <c r="AA27" s="224">
        <f>IF(Z27=0,0,($I$27/$Z$27)*100000)</f>
        <v>0</v>
      </c>
      <c r="AB27" s="130">
        <f t="shared" si="7"/>
        <v>0</v>
      </c>
      <c r="AC27" s="224">
        <f>IF(AB27=0,0,($J$27/$AB$27)*100000)</f>
        <v>0</v>
      </c>
      <c r="AD27" s="130">
        <f t="shared" si="7"/>
        <v>0</v>
      </c>
      <c r="AE27" s="224">
        <f>IF(AD27=0,0,($K$27/$AD$27)*100000)</f>
        <v>0</v>
      </c>
      <c r="AF27" s="130">
        <f t="shared" si="7"/>
        <v>0</v>
      </c>
      <c r="AG27" s="225">
        <f>IF(AF27=0,0,($L$27/$AF$27)*100000)</f>
        <v>0</v>
      </c>
      <c r="AH27" s="79"/>
      <c r="AI27" s="62">
        <f>SUM(AI22:AI26)</f>
        <v>274634</v>
      </c>
      <c r="AJ27" s="63"/>
      <c r="AL27" s="64" t="s">
        <v>91</v>
      </c>
      <c r="AM27" s="131">
        <f t="shared" ref="AM27:AV27" si="8">SUM(AM22:AM26)</f>
        <v>0</v>
      </c>
      <c r="AN27" s="132">
        <f t="shared" si="8"/>
        <v>0</v>
      </c>
      <c r="AO27" s="133">
        <f t="shared" si="8"/>
        <v>0</v>
      </c>
      <c r="AP27" s="134">
        <f t="shared" si="8"/>
        <v>0</v>
      </c>
      <c r="AQ27" s="134">
        <f t="shared" si="8"/>
        <v>0</v>
      </c>
      <c r="AR27" s="134">
        <f t="shared" si="8"/>
        <v>0</v>
      </c>
      <c r="AS27" s="134">
        <f t="shared" si="8"/>
        <v>0</v>
      </c>
      <c r="AT27" s="134">
        <f t="shared" si="8"/>
        <v>0</v>
      </c>
      <c r="AU27" s="134">
        <f t="shared" si="8"/>
        <v>0</v>
      </c>
      <c r="AV27" s="135">
        <f t="shared" si="8"/>
        <v>0</v>
      </c>
    </row>
  </sheetData>
  <mergeCells count="5">
    <mergeCell ref="B1:E1"/>
    <mergeCell ref="AL1:AN1"/>
    <mergeCell ref="A3:A9"/>
    <mergeCell ref="A12:A18"/>
    <mergeCell ref="A21:A27"/>
  </mergeCells>
  <phoneticPr fontId="5" type="noConversion"/>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AV27"/>
  <sheetViews>
    <sheetView zoomScale="90" zoomScaleNormal="90" workbookViewId="0">
      <pane xSplit="1" topLeftCell="B1" activePane="topRight" state="frozen"/>
      <selection activeCell="S20" sqref="S20"/>
      <selection pane="topRight" activeCell="S20" sqref="S20"/>
    </sheetView>
  </sheetViews>
  <sheetFormatPr defaultColWidth="8.7265625" defaultRowHeight="18.5" x14ac:dyDescent="0.45"/>
  <cols>
    <col min="1" max="1" width="11.54296875" style="155" customWidth="1"/>
    <col min="2" max="2" width="8.7265625" style="16"/>
    <col min="3" max="3" width="15.1796875" style="16" customWidth="1"/>
    <col min="4" max="4" width="15.54296875" style="16" customWidth="1"/>
    <col min="5" max="5" width="15.1796875" style="16" customWidth="1"/>
    <col min="6" max="6" width="17.81640625" style="16" customWidth="1"/>
    <col min="7" max="7" width="15.54296875" style="16" customWidth="1"/>
    <col min="8" max="8" width="15.453125" style="16" customWidth="1"/>
    <col min="9" max="11" width="15.1796875" style="16" customWidth="1"/>
    <col min="12" max="12" width="15.54296875" style="16" customWidth="1"/>
    <col min="13" max="13" width="6" style="16" customWidth="1"/>
    <col min="14" max="14" width="15.1796875" style="16" customWidth="1"/>
    <col min="15" max="27" width="11.1796875" style="16" customWidth="1"/>
    <col min="28" max="29" width="12.54296875" style="16" customWidth="1"/>
    <col min="30" max="33" width="11.1796875" style="16" customWidth="1"/>
    <col min="34" max="34" width="6" style="16" customWidth="1"/>
    <col min="35" max="35" width="13.81640625" style="16" customWidth="1"/>
    <col min="36" max="36" width="14.54296875" style="16" customWidth="1"/>
    <col min="37" max="37" width="6" style="16" customWidth="1"/>
    <col min="38" max="38" width="8.7265625" style="16"/>
    <col min="39" max="40" width="15.54296875" style="16" customWidth="1"/>
    <col min="41" max="41" width="15.1796875" style="16" customWidth="1"/>
    <col min="42" max="42" width="15.453125" style="16" customWidth="1"/>
    <col min="43" max="43" width="15.54296875" style="16" customWidth="1"/>
    <col min="44" max="44" width="15.453125" style="16" customWidth="1"/>
    <col min="45" max="48" width="15.1796875" style="16" customWidth="1"/>
    <col min="49" max="16384" width="8.7265625" style="16"/>
  </cols>
  <sheetData>
    <row r="1" spans="1:48" ht="78.650000000000006" customHeight="1" x14ac:dyDescent="0.45">
      <c r="A1" s="154">
        <f>' B_Populations'!D30</f>
        <v>0</v>
      </c>
      <c r="B1" s="276" t="s">
        <v>79</v>
      </c>
      <c r="C1" s="277"/>
      <c r="D1" s="277"/>
      <c r="E1" s="277"/>
      <c r="F1" s="80"/>
      <c r="G1" s="80"/>
      <c r="H1" s="80"/>
      <c r="I1" s="80"/>
      <c r="J1" s="80"/>
      <c r="K1" s="80"/>
      <c r="L1" s="81"/>
      <c r="N1" s="18" t="s">
        <v>80</v>
      </c>
      <c r="O1" s="82"/>
      <c r="P1" s="82"/>
      <c r="Q1" s="82"/>
      <c r="R1" s="82"/>
      <c r="S1" s="82"/>
      <c r="T1" s="82"/>
      <c r="U1" s="82"/>
      <c r="V1" s="82"/>
      <c r="W1" s="82"/>
      <c r="X1" s="82"/>
      <c r="Y1" s="82"/>
      <c r="Z1" s="82"/>
      <c r="AA1" s="82"/>
      <c r="AB1" s="82"/>
      <c r="AC1" s="82"/>
      <c r="AD1" s="82"/>
      <c r="AE1" s="82"/>
      <c r="AF1" s="82"/>
      <c r="AG1" s="24"/>
      <c r="AI1" s="19" t="s">
        <v>81</v>
      </c>
      <c r="AJ1" s="25"/>
      <c r="AL1" s="271" t="s">
        <v>82</v>
      </c>
      <c r="AM1" s="272"/>
      <c r="AN1" s="272"/>
      <c r="AO1" s="83"/>
      <c r="AP1" s="84"/>
      <c r="AQ1" s="84"/>
      <c r="AR1" s="84"/>
      <c r="AS1" s="84"/>
      <c r="AT1" s="84"/>
      <c r="AU1" s="84"/>
      <c r="AV1" s="85"/>
    </row>
    <row r="2" spans="1:48" x14ac:dyDescent="0.45">
      <c r="B2" s="26"/>
      <c r="C2" s="86"/>
      <c r="D2" s="87" t="s">
        <v>167</v>
      </c>
      <c r="E2" s="87"/>
      <c r="F2" s="88" t="s">
        <v>83</v>
      </c>
      <c r="G2" s="88"/>
      <c r="H2" s="88"/>
      <c r="I2" s="88"/>
      <c r="J2" s="88"/>
      <c r="K2" s="88"/>
      <c r="L2" s="89"/>
      <c r="N2" s="27"/>
      <c r="O2" s="90"/>
      <c r="P2" s="90"/>
      <c r="Q2" s="90"/>
      <c r="R2" s="90"/>
      <c r="S2" s="90"/>
      <c r="T2" s="90"/>
      <c r="U2" s="90"/>
      <c r="V2" s="90"/>
      <c r="W2" s="90"/>
      <c r="X2" s="90"/>
      <c r="Y2" s="90"/>
      <c r="Z2" s="90"/>
      <c r="AA2" s="90"/>
      <c r="AB2" s="90"/>
      <c r="AC2" s="90"/>
      <c r="AD2" s="90"/>
      <c r="AE2" s="90"/>
      <c r="AF2" s="90"/>
      <c r="AG2" s="28"/>
      <c r="AI2" s="29"/>
      <c r="AJ2" s="30"/>
      <c r="AL2" s="31"/>
      <c r="AM2" s="16" t="s">
        <v>84</v>
      </c>
      <c r="AV2" s="91"/>
    </row>
    <row r="3" spans="1:48" ht="46.5" x14ac:dyDescent="0.35">
      <c r="A3" s="273" t="s">
        <v>85</v>
      </c>
      <c r="B3" s="32" t="s">
        <v>57</v>
      </c>
      <c r="C3" s="92" t="s">
        <v>97</v>
      </c>
      <c r="D3" s="93" t="s">
        <v>158</v>
      </c>
      <c r="E3" s="93" t="s">
        <v>163</v>
      </c>
      <c r="F3" s="94" t="str">
        <f>' B_Populations'!$H$8</f>
        <v>White-Not Hispanic</v>
      </c>
      <c r="G3" s="94" t="str">
        <f>' B_Populations'!$J$8</f>
        <v>Hispanic</v>
      </c>
      <c r="H3" s="94" t="str">
        <f>' B_Populations'!$L$8</f>
        <v>Black-Not Hispanic</v>
      </c>
      <c r="I3" s="94" t="str">
        <f>' B_Populations'!$N$8</f>
        <v>Asian</v>
      </c>
      <c r="J3" s="94" t="str">
        <f>' B_Populations'!$P$8</f>
        <v>American Indian/Alaska Native</v>
      </c>
      <c r="K3" s="94" t="str">
        <f>' B_Populations'!$R$8</f>
        <v>Other</v>
      </c>
      <c r="L3" s="95" t="str">
        <f>' B_Populations'!$T$8</f>
        <v>Other</v>
      </c>
      <c r="M3" s="33"/>
      <c r="N3" s="34" t="s">
        <v>87</v>
      </c>
      <c r="O3" s="96" t="s">
        <v>88</v>
      </c>
      <c r="P3" s="96" t="str">
        <f>' B_Populations'!D8</f>
        <v>Male</v>
      </c>
      <c r="Q3" s="96" t="s">
        <v>88</v>
      </c>
      <c r="R3" s="96" t="str">
        <f>' B_Populations'!F8</f>
        <v>Female</v>
      </c>
      <c r="S3" s="96" t="s">
        <v>88</v>
      </c>
      <c r="T3" s="96" t="str">
        <f>' B_Populations'!$H$8</f>
        <v>White-Not Hispanic</v>
      </c>
      <c r="U3" s="96" t="s">
        <v>88</v>
      </c>
      <c r="V3" s="96" t="str">
        <f>' B_Populations'!$J$8</f>
        <v>Hispanic</v>
      </c>
      <c r="W3" s="96" t="s">
        <v>88</v>
      </c>
      <c r="X3" s="96" t="str">
        <f>' B_Populations'!$L$8</f>
        <v>Black-Not Hispanic</v>
      </c>
      <c r="Y3" s="96" t="s">
        <v>88</v>
      </c>
      <c r="Z3" s="96" t="str">
        <f>' B_Populations'!$N$8</f>
        <v>Asian</v>
      </c>
      <c r="AA3" s="96" t="s">
        <v>88</v>
      </c>
      <c r="AB3" s="96" t="str">
        <f>' B_Populations'!$P$8</f>
        <v>American Indian/Alaska Native</v>
      </c>
      <c r="AC3" s="96" t="s">
        <v>88</v>
      </c>
      <c r="AD3" s="96" t="str">
        <f>' B_Populations'!$R$8</f>
        <v>Other</v>
      </c>
      <c r="AE3" s="96" t="s">
        <v>88</v>
      </c>
      <c r="AF3" s="96" t="str">
        <f>' B_Populations'!$T$8</f>
        <v>Other</v>
      </c>
      <c r="AG3" s="35" t="s">
        <v>88</v>
      </c>
      <c r="AH3" s="33"/>
      <c r="AI3" s="36" t="s">
        <v>89</v>
      </c>
      <c r="AJ3" s="37" t="s">
        <v>90</v>
      </c>
      <c r="AL3" s="38" t="s">
        <v>57</v>
      </c>
      <c r="AM3" s="97" t="s">
        <v>58</v>
      </c>
      <c r="AN3" s="98" t="str">
        <f>' B_Populations'!D8</f>
        <v>Male</v>
      </c>
      <c r="AO3" s="98" t="str">
        <f>' B_Populations'!F8</f>
        <v>Female</v>
      </c>
      <c r="AP3" s="94" t="str">
        <f>' B_Populations'!$H$8</f>
        <v>White-Not Hispanic</v>
      </c>
      <c r="AQ3" s="94" t="str">
        <f>' B_Populations'!$J$8</f>
        <v>Hispanic</v>
      </c>
      <c r="AR3" s="94" t="str">
        <f>' B_Populations'!$L$8</f>
        <v>Black-Not Hispanic</v>
      </c>
      <c r="AS3" s="94" t="str">
        <f>' B_Populations'!$N$8</f>
        <v>Asian</v>
      </c>
      <c r="AT3" s="94" t="str">
        <f>' B_Populations'!$P$8</f>
        <v>American Indian/Alaska Native</v>
      </c>
      <c r="AU3" s="94" t="str">
        <f>' B_Populations'!$R$8</f>
        <v>Other</v>
      </c>
      <c r="AV3" s="99" t="str">
        <f>' B_Populations'!$T$8</f>
        <v>Other</v>
      </c>
    </row>
    <row r="4" spans="1:48" ht="15.5" x14ac:dyDescent="0.35">
      <c r="A4" s="273"/>
      <c r="B4" s="39" t="str">
        <f>' B_Populations'!$A$9</f>
        <v>0-14</v>
      </c>
      <c r="C4" s="100"/>
      <c r="D4" s="101"/>
      <c r="E4" s="102"/>
      <c r="F4" s="103"/>
      <c r="G4" s="103"/>
      <c r="H4" s="103"/>
      <c r="I4" s="103"/>
      <c r="J4" s="104"/>
      <c r="K4" s="104"/>
      <c r="L4" s="105"/>
      <c r="M4" s="40"/>
      <c r="N4" s="41">
        <f>' B_Populations'!B9</f>
        <v>0</v>
      </c>
      <c r="O4" s="106">
        <f>IF(N4=0,0,($C$4/$N$4)*100000)</f>
        <v>0</v>
      </c>
      <c r="P4" s="106">
        <f>' B_Populations'!D9</f>
        <v>0</v>
      </c>
      <c r="Q4" s="106">
        <f>IF(P4=0,0,($D$4/$P$4)*100000)</f>
        <v>0</v>
      </c>
      <c r="R4" s="106">
        <f>' B_Populations'!F9</f>
        <v>0</v>
      </c>
      <c r="S4" s="106">
        <f>IF(R4=0,0,($E$4/$R$4)*100000)</f>
        <v>0</v>
      </c>
      <c r="T4" s="106">
        <f>' B_Populations'!H9</f>
        <v>0</v>
      </c>
      <c r="U4" s="106">
        <f>IF(T4=0,0,($F$4/$T$4)*100000)</f>
        <v>0</v>
      </c>
      <c r="V4" s="106">
        <f>' B_Populations'!J9</f>
        <v>0</v>
      </c>
      <c r="W4" s="106">
        <f>IF(V4=0,0,($G$4/$V$4)*100000)</f>
        <v>0</v>
      </c>
      <c r="X4" s="106">
        <f>' B_Populations'!L9</f>
        <v>0</v>
      </c>
      <c r="Y4" s="106">
        <f>IF(X4=0,0,($H$4/$X$4)*100000)</f>
        <v>0</v>
      </c>
      <c r="Z4" s="106">
        <f>' B_Populations'!N9</f>
        <v>0</v>
      </c>
      <c r="AA4" s="106">
        <f>IF(Z4=0,0,($I$4/$Z$4)*100000)</f>
        <v>0</v>
      </c>
      <c r="AB4" s="106">
        <f>' B_Populations'!P9</f>
        <v>0</v>
      </c>
      <c r="AC4" s="106">
        <f>IF(AB4=0,0,($J$4/$AB$4)*100000)</f>
        <v>0</v>
      </c>
      <c r="AD4" s="106">
        <f>' B_Populations'!R9</f>
        <v>0</v>
      </c>
      <c r="AE4" s="106">
        <f>IF(AD4=0,0,($K$4/$AD$4)*100000)</f>
        <v>0</v>
      </c>
      <c r="AF4" s="106">
        <f>' B_Populations'!T9</f>
        <v>0</v>
      </c>
      <c r="AG4" s="42">
        <f>IF(AF4=0,0,($L$4/$AF$4)*100000)</f>
        <v>0</v>
      </c>
      <c r="AH4" s="40"/>
      <c r="AI4" s="43">
        <v>58964</v>
      </c>
      <c r="AJ4" s="44">
        <v>0.214699</v>
      </c>
      <c r="AK4" s="40"/>
      <c r="AL4" s="45" t="str">
        <f>' B_Populations'!$A$9</f>
        <v>0-14</v>
      </c>
      <c r="AM4" s="107">
        <f>O4*AJ4</f>
        <v>0</v>
      </c>
      <c r="AN4" s="108">
        <f>Q4*AJ4</f>
        <v>0</v>
      </c>
      <c r="AO4" s="108">
        <f>S4*AJ4</f>
        <v>0</v>
      </c>
      <c r="AP4" s="109">
        <f>U4*AJ4</f>
        <v>0</v>
      </c>
      <c r="AQ4" s="109">
        <f>W4*AJ4</f>
        <v>0</v>
      </c>
      <c r="AR4" s="109">
        <f>Y4*AJ4</f>
        <v>0</v>
      </c>
      <c r="AS4" s="109">
        <f>AA4*AJ4</f>
        <v>0</v>
      </c>
      <c r="AT4" s="109">
        <f>AC4*AJ4</f>
        <v>0</v>
      </c>
      <c r="AU4" s="109">
        <f>AE4*AJ4</f>
        <v>0</v>
      </c>
      <c r="AV4" s="110">
        <f>AG4*AJ4</f>
        <v>0</v>
      </c>
    </row>
    <row r="5" spans="1:48" ht="15.5" x14ac:dyDescent="0.35">
      <c r="A5" s="273"/>
      <c r="B5" s="46" t="str">
        <f>' B_Populations'!$A$10</f>
        <v>15-24</v>
      </c>
      <c r="C5" s="179"/>
      <c r="D5" s="180"/>
      <c r="E5" s="111"/>
      <c r="F5" s="112"/>
      <c r="G5" s="112"/>
      <c r="H5" s="112"/>
      <c r="I5" s="112"/>
      <c r="J5" s="113"/>
      <c r="K5" s="113"/>
      <c r="L5" s="114"/>
      <c r="M5" s="40"/>
      <c r="N5" s="41">
        <f>' B_Populations'!B10</f>
        <v>0</v>
      </c>
      <c r="O5" s="106">
        <f>IF(N5=0,0,($C$5/$N$5)*100000)</f>
        <v>0</v>
      </c>
      <c r="P5" s="106">
        <f>' B_Populations'!D10</f>
        <v>0</v>
      </c>
      <c r="Q5" s="106">
        <f>IF(P5=0,0,($D$5/$P$5)*100000)</f>
        <v>0</v>
      </c>
      <c r="R5" s="106">
        <f>' B_Populations'!F10</f>
        <v>0</v>
      </c>
      <c r="S5" s="106">
        <f>IF(R5=0,0,($E$5/$R$5)*100000)</f>
        <v>0</v>
      </c>
      <c r="T5" s="106">
        <f>' B_Populations'!H10</f>
        <v>0</v>
      </c>
      <c r="U5" s="106">
        <f>IF(T5=0,0,($F$5/$T$5)*100000)</f>
        <v>0</v>
      </c>
      <c r="V5" s="106">
        <f>' B_Populations'!J10</f>
        <v>0</v>
      </c>
      <c r="W5" s="106">
        <f>IF(V5=0,0,($G$5/$V$5)*100000)</f>
        <v>0</v>
      </c>
      <c r="X5" s="106">
        <f>' B_Populations'!L10</f>
        <v>0</v>
      </c>
      <c r="Y5" s="106">
        <f>IF(X5=0,0,($G$5/$X$5)*100000)</f>
        <v>0</v>
      </c>
      <c r="Z5" s="106">
        <f>' B_Populations'!N10</f>
        <v>0</v>
      </c>
      <c r="AA5" s="106">
        <f>IF(Z5=0,0,($I$5/$Z$5)*100000)</f>
        <v>0</v>
      </c>
      <c r="AB5" s="106">
        <f>' B_Populations'!P10</f>
        <v>0</v>
      </c>
      <c r="AC5" s="106">
        <f>IF(AB5=0,0,($J$5/$AB$5)*100000)</f>
        <v>0</v>
      </c>
      <c r="AD5" s="106">
        <f>' B_Populations'!R10</f>
        <v>0</v>
      </c>
      <c r="AE5" s="106">
        <f>IF(AD5=0,0,($K$5/$AD$5)*100000)</f>
        <v>0</v>
      </c>
      <c r="AF5" s="106">
        <f>' B_Populations'!T10</f>
        <v>0</v>
      </c>
      <c r="AG5" s="42">
        <f>IF(AF5=0,0,($L$5/$AF$5)*100000)</f>
        <v>0</v>
      </c>
      <c r="AH5" s="40"/>
      <c r="AI5" s="43">
        <v>38077</v>
      </c>
      <c r="AJ5" s="44">
        <v>0.13864599999999999</v>
      </c>
      <c r="AK5" s="40"/>
      <c r="AL5" s="47" t="str">
        <f>' B_Populations'!$A$10</f>
        <v>15-24</v>
      </c>
      <c r="AM5" s="107">
        <f>O5*AJ5</f>
        <v>0</v>
      </c>
      <c r="AN5" s="108">
        <f>Q5*AJ5</f>
        <v>0</v>
      </c>
      <c r="AO5" s="108">
        <f>S5*AJ5</f>
        <v>0</v>
      </c>
      <c r="AP5" s="109">
        <f>U5*AJ5</f>
        <v>0</v>
      </c>
      <c r="AQ5" s="109">
        <f>W5*AJ5</f>
        <v>0</v>
      </c>
      <c r="AR5" s="109">
        <f>Y5*AJ5</f>
        <v>0</v>
      </c>
      <c r="AS5" s="109">
        <f>AA5*AJ5</f>
        <v>0</v>
      </c>
      <c r="AT5" s="109">
        <f>AC5*AJ5</f>
        <v>0</v>
      </c>
      <c r="AU5" s="109">
        <f>AE5*AJ5</f>
        <v>0</v>
      </c>
      <c r="AV5" s="110">
        <f>AG5*AJ5</f>
        <v>0</v>
      </c>
    </row>
    <row r="6" spans="1:48" ht="15.5" x14ac:dyDescent="0.35">
      <c r="A6" s="273"/>
      <c r="B6" s="39" t="str">
        <f>' B_Populations'!$A$11</f>
        <v>25-44</v>
      </c>
      <c r="C6" s="179"/>
      <c r="D6" s="180"/>
      <c r="E6" s="111"/>
      <c r="F6" s="112"/>
      <c r="G6" s="112"/>
      <c r="H6" s="112"/>
      <c r="I6" s="112"/>
      <c r="J6" s="113"/>
      <c r="K6" s="113"/>
      <c r="L6" s="114"/>
      <c r="M6" s="40"/>
      <c r="N6" s="41">
        <f>' B_Populations'!B11</f>
        <v>0</v>
      </c>
      <c r="O6" s="106">
        <f>IF(N6=0,0,($C$6/$N$6)*100000)</f>
        <v>0</v>
      </c>
      <c r="P6" s="106">
        <f>' B_Populations'!D11</f>
        <v>0</v>
      </c>
      <c r="Q6" s="106">
        <f>IF(P6=0,0,($D$6/$P$6)*100000)</f>
        <v>0</v>
      </c>
      <c r="R6" s="106">
        <f>' B_Populations'!F11</f>
        <v>0</v>
      </c>
      <c r="S6" s="106">
        <f>IF(R6=0,0,($E$6/$R$6)*100000)</f>
        <v>0</v>
      </c>
      <c r="T6" s="106">
        <f>' B_Populations'!H11</f>
        <v>0</v>
      </c>
      <c r="U6" s="106">
        <f>IF(T6=0,0,($F$6/$T$6)*100000)</f>
        <v>0</v>
      </c>
      <c r="V6" s="106">
        <f>' B_Populations'!J11</f>
        <v>0</v>
      </c>
      <c r="W6" s="106">
        <f>IF(V6=0,0,($G$6/$V$6)*100000)</f>
        <v>0</v>
      </c>
      <c r="X6" s="106">
        <f>' B_Populations'!L11</f>
        <v>0</v>
      </c>
      <c r="Y6" s="106">
        <f>IF(X6=0,0,($G$6/$X$6)*100000)</f>
        <v>0</v>
      </c>
      <c r="Z6" s="106">
        <f>' B_Populations'!N11</f>
        <v>0</v>
      </c>
      <c r="AA6" s="106">
        <f>IF(Z6=0,0,($I$6/$Z$6)*100000)</f>
        <v>0</v>
      </c>
      <c r="AB6" s="106">
        <f>' B_Populations'!P11</f>
        <v>0</v>
      </c>
      <c r="AC6" s="106">
        <f>IF(AB6=0,0,($J$6/$AB$6)*100000)</f>
        <v>0</v>
      </c>
      <c r="AD6" s="106">
        <f>' B_Populations'!R11</f>
        <v>0</v>
      </c>
      <c r="AE6" s="106">
        <f>IF(AD6=0,0,($K$6/$AD$6)*100000)</f>
        <v>0</v>
      </c>
      <c r="AF6" s="106">
        <f>' B_Populations'!T11</f>
        <v>0</v>
      </c>
      <c r="AG6" s="42">
        <f>IF(AF6=0,0,($L$6/$AF$6)*100000)</f>
        <v>0</v>
      </c>
      <c r="AH6" s="40"/>
      <c r="AI6" s="43">
        <v>81892</v>
      </c>
      <c r="AJ6" s="44">
        <v>0.29818699999999998</v>
      </c>
      <c r="AK6" s="40"/>
      <c r="AL6" s="45" t="str">
        <f>' B_Populations'!$A$11</f>
        <v>25-44</v>
      </c>
      <c r="AM6" s="107">
        <f>O6*AJ6</f>
        <v>0</v>
      </c>
      <c r="AN6" s="108">
        <f>Q6*AJ6</f>
        <v>0</v>
      </c>
      <c r="AO6" s="108">
        <f>S6*AJ6</f>
        <v>0</v>
      </c>
      <c r="AP6" s="109">
        <f>U6*AJ6</f>
        <v>0</v>
      </c>
      <c r="AQ6" s="109">
        <f>W6*AJ6</f>
        <v>0</v>
      </c>
      <c r="AR6" s="109">
        <f>Y6*AJ6</f>
        <v>0</v>
      </c>
      <c r="AS6" s="109">
        <f>AA6*AJ6</f>
        <v>0</v>
      </c>
      <c r="AT6" s="109">
        <f>AC6*AJ6</f>
        <v>0</v>
      </c>
      <c r="AU6" s="109">
        <f>AE6*AJ6</f>
        <v>0</v>
      </c>
      <c r="AV6" s="110">
        <f>AG6*AJ6</f>
        <v>0</v>
      </c>
    </row>
    <row r="7" spans="1:48" ht="15.5" x14ac:dyDescent="0.35">
      <c r="A7" s="273"/>
      <c r="B7" s="39" t="str">
        <f>' B_Populations'!$A$12</f>
        <v>45-64</v>
      </c>
      <c r="C7" s="179"/>
      <c r="D7" s="180"/>
      <c r="E7" s="111"/>
      <c r="F7" s="112"/>
      <c r="G7" s="112"/>
      <c r="H7" s="112"/>
      <c r="I7" s="112"/>
      <c r="J7" s="113"/>
      <c r="K7" s="113"/>
      <c r="L7" s="114"/>
      <c r="M7" s="40"/>
      <c r="N7" s="41">
        <f>' B_Populations'!B12</f>
        <v>0</v>
      </c>
      <c r="O7" s="106">
        <f>IF(N7=0,0,($C$7/$N$7)*100000)</f>
        <v>0</v>
      </c>
      <c r="P7" s="106">
        <f>' B_Populations'!D12</f>
        <v>0</v>
      </c>
      <c r="Q7" s="106">
        <f>IF(P7=0,0,($D$7/$P$7)*100000)</f>
        <v>0</v>
      </c>
      <c r="R7" s="106">
        <f>' B_Populations'!F12</f>
        <v>0</v>
      </c>
      <c r="S7" s="106">
        <f>IF(R7=0,0,($E$7/$R$7)*100000)</f>
        <v>0</v>
      </c>
      <c r="T7" s="106">
        <f>' B_Populations'!H12</f>
        <v>0</v>
      </c>
      <c r="U7" s="106">
        <f>IF(T7=0,0,($F$7/$T$7)*100000)</f>
        <v>0</v>
      </c>
      <c r="V7" s="106">
        <f>' B_Populations'!J12</f>
        <v>0</v>
      </c>
      <c r="W7" s="106">
        <f>IF(V7=0,0,($G$7/$V$7)*100000)</f>
        <v>0</v>
      </c>
      <c r="X7" s="106">
        <f>' B_Populations'!L12</f>
        <v>0</v>
      </c>
      <c r="Y7" s="106">
        <f>IF(X7=0,0,($G$7/$X$7)*100000)</f>
        <v>0</v>
      </c>
      <c r="Z7" s="106">
        <f>' B_Populations'!N12</f>
        <v>0</v>
      </c>
      <c r="AA7" s="106">
        <f>IF(Z7=0,0,($I$7/$Z$7)*100000)</f>
        <v>0</v>
      </c>
      <c r="AB7" s="106">
        <f>' B_Populations'!P12</f>
        <v>0</v>
      </c>
      <c r="AC7" s="106">
        <f>IF(AB7=0,0,($J$7/$AB$7)*100000)</f>
        <v>0</v>
      </c>
      <c r="AD7" s="106">
        <f>' B_Populations'!R12</f>
        <v>0</v>
      </c>
      <c r="AE7" s="106">
        <f>IF(AD7=0,0,($K$7/$AD$7)*100000)</f>
        <v>0</v>
      </c>
      <c r="AF7" s="106">
        <f>' B_Populations'!T12</f>
        <v>0</v>
      </c>
      <c r="AG7" s="42">
        <f>IF(AF7=0,0,($L$7/$AF$7)*100000)</f>
        <v>0</v>
      </c>
      <c r="AH7" s="40"/>
      <c r="AI7" s="43">
        <v>60991</v>
      </c>
      <c r="AJ7" s="44">
        <v>0.222081</v>
      </c>
      <c r="AK7" s="40"/>
      <c r="AL7" s="45" t="str">
        <f>' B_Populations'!$A$12</f>
        <v>45-64</v>
      </c>
      <c r="AM7" s="107">
        <f>O7*AJ7</f>
        <v>0</v>
      </c>
      <c r="AN7" s="108">
        <f>Q7*AJ7</f>
        <v>0</v>
      </c>
      <c r="AO7" s="108">
        <f>S7*AJ7</f>
        <v>0</v>
      </c>
      <c r="AP7" s="109">
        <f>U7*AJ7</f>
        <v>0</v>
      </c>
      <c r="AQ7" s="109">
        <f>W7*AJ7</f>
        <v>0</v>
      </c>
      <c r="AR7" s="109">
        <f>Y7*AJ7</f>
        <v>0</v>
      </c>
      <c r="AS7" s="109">
        <f>AA7*AJ7</f>
        <v>0</v>
      </c>
      <c r="AT7" s="109">
        <f>AC7*AJ7</f>
        <v>0</v>
      </c>
      <c r="AU7" s="109">
        <f>AE7*AJ7</f>
        <v>0</v>
      </c>
      <c r="AV7" s="110">
        <f>AG7*AJ7</f>
        <v>0</v>
      </c>
    </row>
    <row r="8" spans="1:48" ht="15.5" x14ac:dyDescent="0.35">
      <c r="A8" s="273"/>
      <c r="B8" s="39" t="str">
        <f>' B_Populations'!$A$13</f>
        <v>65+</v>
      </c>
      <c r="C8" s="179"/>
      <c r="D8" s="180"/>
      <c r="E8" s="111"/>
      <c r="F8" s="112"/>
      <c r="G8" s="112"/>
      <c r="H8" s="112"/>
      <c r="I8" s="112"/>
      <c r="J8" s="113"/>
      <c r="K8" s="113"/>
      <c r="L8" s="114"/>
      <c r="M8" s="40"/>
      <c r="N8" s="41">
        <f>' B_Populations'!B13</f>
        <v>0</v>
      </c>
      <c r="O8" s="106">
        <f>IF(N8=0,0,($C$8/$N$8)*100000)</f>
        <v>0</v>
      </c>
      <c r="P8" s="106">
        <f>' B_Populations'!D13</f>
        <v>0</v>
      </c>
      <c r="Q8" s="106">
        <f>IF(P8=0,0,($D$8/$P$8)*100000)</f>
        <v>0</v>
      </c>
      <c r="R8" s="106">
        <f>' B_Populations'!F13</f>
        <v>0</v>
      </c>
      <c r="S8" s="106">
        <f>IF(R8=0,0,($E$8/$R$8)*100000)</f>
        <v>0</v>
      </c>
      <c r="T8" s="106">
        <f>' B_Populations'!H13</f>
        <v>0</v>
      </c>
      <c r="U8" s="106">
        <f>IF(T8=0,0,($F$8/$T$8)*100000)</f>
        <v>0</v>
      </c>
      <c r="V8" s="106">
        <f>' B_Populations'!J13</f>
        <v>0</v>
      </c>
      <c r="W8" s="106">
        <f>IF(V8=0,0,($G$8/$V$8)*100000)</f>
        <v>0</v>
      </c>
      <c r="X8" s="106">
        <f>' B_Populations'!L13</f>
        <v>0</v>
      </c>
      <c r="Y8" s="106">
        <f>IF(X8=0,0,($G$8/$X$8)*100000)</f>
        <v>0</v>
      </c>
      <c r="Z8" s="106">
        <f>' B_Populations'!N13</f>
        <v>0</v>
      </c>
      <c r="AA8" s="106">
        <f>IF(Z8=0,0,($I$8/$Z$8)*100000)</f>
        <v>0</v>
      </c>
      <c r="AB8" s="106">
        <f>' B_Populations'!P13</f>
        <v>0</v>
      </c>
      <c r="AC8" s="106">
        <f>IF(AB8=0,0,($J$8/$AB$8)*100000)</f>
        <v>0</v>
      </c>
      <c r="AD8" s="106">
        <f>' B_Populations'!R13</f>
        <v>0</v>
      </c>
      <c r="AE8" s="106">
        <f>IF(AD8=0,0,($K$8/$AD$8)*100000)</f>
        <v>0</v>
      </c>
      <c r="AF8" s="106">
        <f>' B_Populations'!T13</f>
        <v>0</v>
      </c>
      <c r="AG8" s="42">
        <f>IF(AF8=0,0,($L$8/$AF$8)*100000)</f>
        <v>0</v>
      </c>
      <c r="AH8" s="40"/>
      <c r="AI8" s="43">
        <v>34710</v>
      </c>
      <c r="AJ8" s="44">
        <v>0.126387</v>
      </c>
      <c r="AK8" s="40"/>
      <c r="AL8" s="45" t="str">
        <f>' B_Populations'!$A$13</f>
        <v>65+</v>
      </c>
      <c r="AM8" s="107">
        <f>O8*AJ8</f>
        <v>0</v>
      </c>
      <c r="AN8" s="108">
        <f>Q8*AJ8</f>
        <v>0</v>
      </c>
      <c r="AO8" s="108">
        <f>S8*AJ8</f>
        <v>0</v>
      </c>
      <c r="AP8" s="109">
        <f>U8*AJ8</f>
        <v>0</v>
      </c>
      <c r="AQ8" s="109">
        <f>W8*AJ8</f>
        <v>0</v>
      </c>
      <c r="AR8" s="109">
        <f>Y8*AJ8</f>
        <v>0</v>
      </c>
      <c r="AS8" s="109">
        <f>AA8*AJ8</f>
        <v>0</v>
      </c>
      <c r="AT8" s="109">
        <f>AC8*AJ8</f>
        <v>0</v>
      </c>
      <c r="AU8" s="109">
        <f>AE8*AJ8</f>
        <v>0</v>
      </c>
      <c r="AV8" s="110">
        <f>AG8*AJ8</f>
        <v>0</v>
      </c>
    </row>
    <row r="9" spans="1:48" ht="15.5" x14ac:dyDescent="0.35">
      <c r="A9" s="273"/>
      <c r="B9" s="26" t="s">
        <v>91</v>
      </c>
      <c r="C9" s="181">
        <f t="shared" ref="C9:L9" si="0">SUM(C4:C8)</f>
        <v>0</v>
      </c>
      <c r="D9" s="181">
        <f t="shared" si="0"/>
        <v>0</v>
      </c>
      <c r="E9" s="181">
        <f t="shared" si="0"/>
        <v>0</v>
      </c>
      <c r="F9" s="181">
        <f t="shared" si="0"/>
        <v>0</v>
      </c>
      <c r="G9" s="181">
        <f t="shared" si="0"/>
        <v>0</v>
      </c>
      <c r="H9" s="181">
        <f t="shared" si="0"/>
        <v>0</v>
      </c>
      <c r="I9" s="181">
        <f t="shared" si="0"/>
        <v>0</v>
      </c>
      <c r="J9" s="181">
        <f t="shared" si="0"/>
        <v>0</v>
      </c>
      <c r="K9" s="181">
        <f t="shared" si="0"/>
        <v>0</v>
      </c>
      <c r="L9" s="187">
        <f t="shared" si="0"/>
        <v>0</v>
      </c>
      <c r="N9" s="48">
        <f t="shared" ref="N9:AF9" si="1">SUM(N4:N8)</f>
        <v>0</v>
      </c>
      <c r="O9" s="106">
        <f>IF(N9=0,0,($C$9/$N$9)*100000)</f>
        <v>0</v>
      </c>
      <c r="P9" s="115">
        <f t="shared" si="1"/>
        <v>0</v>
      </c>
      <c r="Q9" s="106">
        <f>IF(P9=0,0,($D$9/$P$9)*100000)</f>
        <v>0</v>
      </c>
      <c r="R9" s="115">
        <f t="shared" si="1"/>
        <v>0</v>
      </c>
      <c r="S9" s="106">
        <f>IF(R9=0,0,($E$9/$R$9)*100000)</f>
        <v>0</v>
      </c>
      <c r="T9" s="115">
        <f t="shared" si="1"/>
        <v>0</v>
      </c>
      <c r="U9" s="106">
        <f>IF(T9=0,0,($F$9/$T$9)*100000)</f>
        <v>0</v>
      </c>
      <c r="V9" s="115">
        <f t="shared" si="1"/>
        <v>0</v>
      </c>
      <c r="W9" s="106">
        <f>IF(V9=0,0,($G$9/$V$9)*100000)</f>
        <v>0</v>
      </c>
      <c r="X9" s="115">
        <f t="shared" si="1"/>
        <v>0</v>
      </c>
      <c r="Y9" s="106">
        <f>IF(X9=0,0,($G$9/$X$9)*100000)</f>
        <v>0</v>
      </c>
      <c r="Z9" s="115">
        <f t="shared" si="1"/>
        <v>0</v>
      </c>
      <c r="AA9" s="106">
        <f>IF(Z9=0,0,($I$9/$Z$9)*100000)</f>
        <v>0</v>
      </c>
      <c r="AB9" s="115">
        <f t="shared" si="1"/>
        <v>0</v>
      </c>
      <c r="AC9" s="106">
        <f>IF(AB9=0,0,($J$9/$AB$9)*100000)</f>
        <v>0</v>
      </c>
      <c r="AD9" s="115">
        <f t="shared" si="1"/>
        <v>0</v>
      </c>
      <c r="AE9" s="106">
        <f>IF(AD9=0,0,($K$9/$AD$9)*100000)</f>
        <v>0</v>
      </c>
      <c r="AF9" s="115">
        <f t="shared" si="1"/>
        <v>0</v>
      </c>
      <c r="AG9" s="42">
        <f>IF(AF9=0,0,($L$9/$AF$9)*100000)</f>
        <v>0</v>
      </c>
      <c r="AI9" s="49">
        <f>SUM(AI4:AI8)</f>
        <v>274634</v>
      </c>
      <c r="AJ9" s="50"/>
      <c r="AL9" s="51" t="s">
        <v>91</v>
      </c>
      <c r="AM9" s="116">
        <f t="shared" ref="AM9:AV9" si="2">SUM(AM4:AM8)</f>
        <v>0</v>
      </c>
      <c r="AN9" s="117">
        <f t="shared" si="2"/>
        <v>0</v>
      </c>
      <c r="AO9" s="118">
        <f t="shared" si="2"/>
        <v>0</v>
      </c>
      <c r="AP9" s="119">
        <f t="shared" si="2"/>
        <v>0</v>
      </c>
      <c r="AQ9" s="120">
        <f t="shared" si="2"/>
        <v>0</v>
      </c>
      <c r="AR9" s="120">
        <f t="shared" si="2"/>
        <v>0</v>
      </c>
      <c r="AS9" s="120">
        <f t="shared" si="2"/>
        <v>0</v>
      </c>
      <c r="AT9" s="120">
        <f t="shared" si="2"/>
        <v>0</v>
      </c>
      <c r="AU9" s="120">
        <f t="shared" si="2"/>
        <v>0</v>
      </c>
      <c r="AV9" s="121">
        <f t="shared" si="2"/>
        <v>0</v>
      </c>
    </row>
    <row r="10" spans="1:48" x14ac:dyDescent="0.45">
      <c r="B10" s="52"/>
      <c r="L10" s="53"/>
      <c r="N10" s="27"/>
      <c r="O10" s="90"/>
      <c r="P10" s="90"/>
      <c r="Q10" s="90"/>
      <c r="R10" s="90"/>
      <c r="S10" s="90"/>
      <c r="T10" s="90"/>
      <c r="U10" s="90"/>
      <c r="V10" s="90"/>
      <c r="W10" s="90"/>
      <c r="X10" s="90"/>
      <c r="Y10" s="90"/>
      <c r="Z10" s="90"/>
      <c r="AA10" s="90"/>
      <c r="AB10" s="90"/>
      <c r="AC10" s="90"/>
      <c r="AD10" s="90"/>
      <c r="AE10" s="90"/>
      <c r="AF10" s="90"/>
      <c r="AG10" s="28"/>
      <c r="AI10" s="29"/>
      <c r="AJ10" s="30"/>
      <c r="AL10" s="31"/>
      <c r="AV10" s="91"/>
    </row>
    <row r="11" spans="1:48" x14ac:dyDescent="0.45">
      <c r="B11" s="54"/>
      <c r="C11" s="122"/>
      <c r="D11" s="123" t="s">
        <v>167</v>
      </c>
      <c r="E11" s="123"/>
      <c r="F11" s="124" t="s">
        <v>83</v>
      </c>
      <c r="G11" s="124"/>
      <c r="H11" s="124"/>
      <c r="I11" s="124"/>
      <c r="J11" s="124"/>
      <c r="K11" s="124"/>
      <c r="L11" s="125"/>
      <c r="N11" s="27"/>
      <c r="O11" s="90"/>
      <c r="P11" s="90"/>
      <c r="Q11" s="90"/>
      <c r="R11" s="90"/>
      <c r="S11" s="90"/>
      <c r="T11" s="90"/>
      <c r="U11" s="90"/>
      <c r="V11" s="90"/>
      <c r="W11" s="90"/>
      <c r="X11" s="90"/>
      <c r="Y11" s="90"/>
      <c r="Z11" s="90"/>
      <c r="AA11" s="90"/>
      <c r="AB11" s="90"/>
      <c r="AC11" s="90"/>
      <c r="AD11" s="90"/>
      <c r="AE11" s="90"/>
      <c r="AF11" s="90"/>
      <c r="AG11" s="28"/>
      <c r="AI11" s="29"/>
      <c r="AJ11" s="30"/>
      <c r="AL11" s="31"/>
      <c r="AM11" s="16" t="s">
        <v>84</v>
      </c>
      <c r="AV11" s="91"/>
    </row>
    <row r="12" spans="1:48" ht="46.5" x14ac:dyDescent="0.35">
      <c r="A12" s="274" t="s">
        <v>92</v>
      </c>
      <c r="B12" s="32" t="s">
        <v>57</v>
      </c>
      <c r="C12" s="92" t="s">
        <v>93</v>
      </c>
      <c r="D12" s="93" t="s">
        <v>159</v>
      </c>
      <c r="E12" s="93" t="s">
        <v>164</v>
      </c>
      <c r="F12" s="94" t="str">
        <f>' B_Populations'!$H$8</f>
        <v>White-Not Hispanic</v>
      </c>
      <c r="G12" s="94" t="str">
        <f>' B_Populations'!$J$8</f>
        <v>Hispanic</v>
      </c>
      <c r="H12" s="94" t="str">
        <f>' B_Populations'!$L$8</f>
        <v>Black-Not Hispanic</v>
      </c>
      <c r="I12" s="94" t="str">
        <f>' B_Populations'!$N$8</f>
        <v>Asian</v>
      </c>
      <c r="J12" s="94" t="str">
        <f>' B_Populations'!$P$8</f>
        <v>American Indian/Alaska Native</v>
      </c>
      <c r="K12" s="94" t="str">
        <f>' B_Populations'!$R$8</f>
        <v>Other</v>
      </c>
      <c r="L12" s="95" t="str">
        <f>' B_Populations'!$T$8</f>
        <v>Other</v>
      </c>
      <c r="M12" s="33"/>
      <c r="N12" s="34" t="s">
        <v>87</v>
      </c>
      <c r="O12" s="96" t="s">
        <v>88</v>
      </c>
      <c r="P12" s="96" t="str">
        <f>' B_Populations'!D8</f>
        <v>Male</v>
      </c>
      <c r="Q12" s="96" t="s">
        <v>88</v>
      </c>
      <c r="R12" s="96" t="str">
        <f>' B_Populations'!F8</f>
        <v>Female</v>
      </c>
      <c r="S12" s="96" t="s">
        <v>88</v>
      </c>
      <c r="T12" s="96" t="str">
        <f>' B_Populations'!$H$8</f>
        <v>White-Not Hispanic</v>
      </c>
      <c r="U12" s="96" t="s">
        <v>88</v>
      </c>
      <c r="V12" s="96" t="str">
        <f>' B_Populations'!$J$8</f>
        <v>Hispanic</v>
      </c>
      <c r="W12" s="96" t="s">
        <v>88</v>
      </c>
      <c r="X12" s="96" t="str">
        <f>' B_Populations'!$L$8</f>
        <v>Black-Not Hispanic</v>
      </c>
      <c r="Y12" s="96" t="s">
        <v>88</v>
      </c>
      <c r="Z12" s="96" t="str">
        <f>' B_Populations'!$N$8</f>
        <v>Asian</v>
      </c>
      <c r="AA12" s="96" t="s">
        <v>88</v>
      </c>
      <c r="AB12" s="96" t="str">
        <f>' B_Populations'!$P$8</f>
        <v>American Indian/Alaska Native</v>
      </c>
      <c r="AC12" s="96" t="s">
        <v>88</v>
      </c>
      <c r="AD12" s="96" t="str">
        <f>' B_Populations'!$R$8</f>
        <v>Other</v>
      </c>
      <c r="AE12" s="96" t="s">
        <v>88</v>
      </c>
      <c r="AF12" s="96" t="str">
        <f>' B_Populations'!$T$8</f>
        <v>Other</v>
      </c>
      <c r="AG12" s="35" t="s">
        <v>88</v>
      </c>
      <c r="AH12" s="33"/>
      <c r="AI12" s="55" t="s">
        <v>89</v>
      </c>
      <c r="AJ12" s="56" t="s">
        <v>90</v>
      </c>
      <c r="AL12" s="38" t="s">
        <v>57</v>
      </c>
      <c r="AM12" s="97" t="s">
        <v>58</v>
      </c>
      <c r="AN12" s="98" t="str">
        <f>' B_Populations'!D8</f>
        <v>Male</v>
      </c>
      <c r="AO12" s="98" t="str">
        <f>' B_Populations'!F8</f>
        <v>Female</v>
      </c>
      <c r="AP12" s="94" t="str">
        <f>' B_Populations'!$H$8</f>
        <v>White-Not Hispanic</v>
      </c>
      <c r="AQ12" s="94" t="str">
        <f>' B_Populations'!$J$8</f>
        <v>Hispanic</v>
      </c>
      <c r="AR12" s="94" t="str">
        <f>' B_Populations'!$L$8</f>
        <v>Black-Not Hispanic</v>
      </c>
      <c r="AS12" s="94" t="str">
        <f>' B_Populations'!$N$8</f>
        <v>Asian</v>
      </c>
      <c r="AT12" s="94" t="str">
        <f>' B_Populations'!$P$8</f>
        <v>American Indian/Alaska Native</v>
      </c>
      <c r="AU12" s="94" t="str">
        <f>' B_Populations'!$R$8</f>
        <v>Other</v>
      </c>
      <c r="AV12" s="99" t="str">
        <f>' B_Populations'!$T$8</f>
        <v>Other</v>
      </c>
    </row>
    <row r="13" spans="1:48" ht="15.5" x14ac:dyDescent="0.35">
      <c r="A13" s="274"/>
      <c r="B13" s="39" t="str">
        <f>' B_Populations'!$A$9</f>
        <v>0-14</v>
      </c>
      <c r="C13" s="100"/>
      <c r="D13" s="101"/>
      <c r="E13" s="102"/>
      <c r="F13" s="103"/>
      <c r="G13" s="103"/>
      <c r="H13" s="103"/>
      <c r="I13" s="103"/>
      <c r="J13" s="104"/>
      <c r="K13" s="104"/>
      <c r="L13" s="105"/>
      <c r="M13" s="40"/>
      <c r="N13" s="41">
        <f>' B_Populations'!B9</f>
        <v>0</v>
      </c>
      <c r="O13" s="106">
        <f>IF(N13=0,0,($C$13/$N$13)*100000)</f>
        <v>0</v>
      </c>
      <c r="P13" s="106">
        <f>' B_Populations'!D9</f>
        <v>0</v>
      </c>
      <c r="Q13" s="106">
        <f>IF(P13=0,0,($D$13/$P$13)*100000)</f>
        <v>0</v>
      </c>
      <c r="R13" s="106">
        <f>' B_Populations'!F9</f>
        <v>0</v>
      </c>
      <c r="S13" s="106">
        <f>IF(R13=0,0,($E$13/$R$13)*100000)</f>
        <v>0</v>
      </c>
      <c r="T13" s="106">
        <f>' B_Populations'!H9</f>
        <v>0</v>
      </c>
      <c r="U13" s="106">
        <f>IF(T13=0,0,($F$13/$T$13)*100000)</f>
        <v>0</v>
      </c>
      <c r="V13" s="106">
        <f>' B_Populations'!J9</f>
        <v>0</v>
      </c>
      <c r="W13" s="106">
        <f>IF(V13=0,0,($G$13/$V$13)*100000)</f>
        <v>0</v>
      </c>
      <c r="X13" s="106">
        <f>' B_Populations'!L9</f>
        <v>0</v>
      </c>
      <c r="Y13" s="106">
        <f>IF(X13=0,0,($H$13/$X$13)*100000)</f>
        <v>0</v>
      </c>
      <c r="Z13" s="106">
        <f>' B_Populations'!N9</f>
        <v>0</v>
      </c>
      <c r="AA13" s="106">
        <f>IF(Z13=0,0,($I$13/$Z$13)*100000)</f>
        <v>0</v>
      </c>
      <c r="AB13" s="106">
        <f>' B_Populations'!P9</f>
        <v>0</v>
      </c>
      <c r="AC13" s="106">
        <f>IF(AB13=0,0,($J$13/$AB$13)*100000)</f>
        <v>0</v>
      </c>
      <c r="AD13" s="106">
        <f>' B_Populations'!R9</f>
        <v>0</v>
      </c>
      <c r="AE13" s="106">
        <f>IF(AD13=0,0,($K$13/$AD$13)*100000)</f>
        <v>0</v>
      </c>
      <c r="AF13" s="106">
        <f>' B_Populations'!T9</f>
        <v>0</v>
      </c>
      <c r="AG13" s="42">
        <f>IF(AF13=0,0,($L$13/$AF$13)*100000)</f>
        <v>0</v>
      </c>
      <c r="AH13" s="40"/>
      <c r="AI13" s="43">
        <v>58964</v>
      </c>
      <c r="AJ13" s="44">
        <v>0.214699</v>
      </c>
      <c r="AL13" s="45" t="str">
        <f>' B_Populations'!$A$9</f>
        <v>0-14</v>
      </c>
      <c r="AM13" s="107">
        <f>O13*AJ13</f>
        <v>0</v>
      </c>
      <c r="AN13" s="108">
        <f>Q13*AJ13</f>
        <v>0</v>
      </c>
      <c r="AO13" s="108">
        <f>S13*AJ13</f>
        <v>0</v>
      </c>
      <c r="AP13" s="109">
        <f>U13*AJ13</f>
        <v>0</v>
      </c>
      <c r="AQ13" s="109">
        <f>W13*AJ13</f>
        <v>0</v>
      </c>
      <c r="AR13" s="109">
        <f>Y13*AJ13</f>
        <v>0</v>
      </c>
      <c r="AS13" s="109">
        <f>AA13*AJ13</f>
        <v>0</v>
      </c>
      <c r="AT13" s="109">
        <f>AC13*AJ13</f>
        <v>0</v>
      </c>
      <c r="AU13" s="109">
        <f>AE13*AJ13</f>
        <v>0</v>
      </c>
      <c r="AV13" s="110">
        <f>AG13*AJ13</f>
        <v>0</v>
      </c>
    </row>
    <row r="14" spans="1:48" ht="15.5" x14ac:dyDescent="0.35">
      <c r="A14" s="274"/>
      <c r="B14" s="46" t="str">
        <f>' B_Populations'!$A$10</f>
        <v>15-24</v>
      </c>
      <c r="C14" s="179"/>
      <c r="D14" s="180"/>
      <c r="E14" s="111"/>
      <c r="F14" s="112"/>
      <c r="G14" s="112"/>
      <c r="H14" s="112"/>
      <c r="I14" s="112"/>
      <c r="J14" s="113"/>
      <c r="K14" s="113"/>
      <c r="L14" s="114"/>
      <c r="M14" s="40"/>
      <c r="N14" s="41">
        <f>' B_Populations'!B10</f>
        <v>0</v>
      </c>
      <c r="O14" s="106">
        <f>IF(N14=0,0,($C$14/$N$14)*100000)</f>
        <v>0</v>
      </c>
      <c r="P14" s="106">
        <f>' B_Populations'!D10</f>
        <v>0</v>
      </c>
      <c r="Q14" s="106">
        <f>IF(P14=0,0,($D$14/$P$14)*100000)</f>
        <v>0</v>
      </c>
      <c r="R14" s="106">
        <f>' B_Populations'!F10</f>
        <v>0</v>
      </c>
      <c r="S14" s="106">
        <f>IF(R14=0,0,($E$14/$R$14)*100000)</f>
        <v>0</v>
      </c>
      <c r="T14" s="106">
        <f>' B_Populations'!H10</f>
        <v>0</v>
      </c>
      <c r="U14" s="106">
        <f>IF(T14=0,0,($F$14/$T$14)*100000)</f>
        <v>0</v>
      </c>
      <c r="V14" s="106">
        <f>' B_Populations'!J10</f>
        <v>0</v>
      </c>
      <c r="W14" s="106">
        <f>IF(V14=0,0,($G$14/$V$14)*100000)</f>
        <v>0</v>
      </c>
      <c r="X14" s="106">
        <f>' B_Populations'!L10</f>
        <v>0</v>
      </c>
      <c r="Y14" s="106">
        <f>IF(X14=0,0,($H$14/$X$14)*100000)</f>
        <v>0</v>
      </c>
      <c r="Z14" s="106">
        <f>' B_Populations'!N10</f>
        <v>0</v>
      </c>
      <c r="AA14" s="106">
        <f>IF(Z14=0,0,($I$14/$Z$14)*100000)</f>
        <v>0</v>
      </c>
      <c r="AB14" s="106">
        <f>' B_Populations'!P10</f>
        <v>0</v>
      </c>
      <c r="AC14" s="106">
        <f>IF(AB14=0,0,($J$14/$AB$14)*100000)</f>
        <v>0</v>
      </c>
      <c r="AD14" s="106">
        <f>' B_Populations'!R10</f>
        <v>0</v>
      </c>
      <c r="AE14" s="106">
        <f>IF(AD14=0,0,($K$14/$AD$14)*100000)</f>
        <v>0</v>
      </c>
      <c r="AF14" s="106">
        <f>' B_Populations'!T10</f>
        <v>0</v>
      </c>
      <c r="AG14" s="42">
        <f>IF(AF14=0,0,($L$14/$AF$14)*100000)</f>
        <v>0</v>
      </c>
      <c r="AH14" s="40"/>
      <c r="AI14" s="43">
        <v>38077</v>
      </c>
      <c r="AJ14" s="44">
        <v>0.13864599999999999</v>
      </c>
      <c r="AL14" s="47" t="str">
        <f>' B_Populations'!$A$10</f>
        <v>15-24</v>
      </c>
      <c r="AM14" s="107">
        <f>O14*AJ14</f>
        <v>0</v>
      </c>
      <c r="AN14" s="108">
        <f>Q14*AJ14</f>
        <v>0</v>
      </c>
      <c r="AO14" s="108">
        <f>S14*AJ14</f>
        <v>0</v>
      </c>
      <c r="AP14" s="109">
        <f>U14*AJ14</f>
        <v>0</v>
      </c>
      <c r="AQ14" s="109">
        <f>W14*AJ14</f>
        <v>0</v>
      </c>
      <c r="AR14" s="109">
        <f>Y14*AJ14</f>
        <v>0</v>
      </c>
      <c r="AS14" s="109">
        <f>AA14*AJ14</f>
        <v>0</v>
      </c>
      <c r="AT14" s="109">
        <f>AC14*AJ14</f>
        <v>0</v>
      </c>
      <c r="AU14" s="109">
        <f>AE14*AJ14</f>
        <v>0</v>
      </c>
      <c r="AV14" s="110">
        <f>AG14*AJ14</f>
        <v>0</v>
      </c>
    </row>
    <row r="15" spans="1:48" ht="15.5" x14ac:dyDescent="0.35">
      <c r="A15" s="274"/>
      <c r="B15" s="39" t="str">
        <f>' B_Populations'!$A$11</f>
        <v>25-44</v>
      </c>
      <c r="C15" s="179"/>
      <c r="D15" s="180"/>
      <c r="E15" s="111"/>
      <c r="F15" s="112"/>
      <c r="G15" s="112"/>
      <c r="H15" s="112"/>
      <c r="I15" s="112"/>
      <c r="J15" s="113"/>
      <c r="K15" s="113"/>
      <c r="L15" s="114"/>
      <c r="M15" s="40"/>
      <c r="N15" s="41">
        <f>' B_Populations'!B11</f>
        <v>0</v>
      </c>
      <c r="O15" s="106">
        <f>IF(N15=0,0,($C$15/$N$15)*100000)</f>
        <v>0</v>
      </c>
      <c r="P15" s="106">
        <f>' B_Populations'!D11</f>
        <v>0</v>
      </c>
      <c r="Q15" s="106">
        <f>IF(P15=0,0,($D$15/$P$15)*100000)</f>
        <v>0</v>
      </c>
      <c r="R15" s="106">
        <f>' B_Populations'!F11</f>
        <v>0</v>
      </c>
      <c r="S15" s="106">
        <f>IF(R15=0,0,($E$15/$R$15)*100000)</f>
        <v>0</v>
      </c>
      <c r="T15" s="106">
        <f>' B_Populations'!H11</f>
        <v>0</v>
      </c>
      <c r="U15" s="106">
        <f>IF(T15=0,0,($F$15/$T$15)*100000)</f>
        <v>0</v>
      </c>
      <c r="V15" s="106">
        <f>' B_Populations'!J11</f>
        <v>0</v>
      </c>
      <c r="W15" s="106">
        <f>IF(V15=0,0,($G$15/$V$15)*100000)</f>
        <v>0</v>
      </c>
      <c r="X15" s="106">
        <f>' B_Populations'!L11</f>
        <v>0</v>
      </c>
      <c r="Y15" s="106">
        <f>IF(X15=0,0,($H$15/$X$15)*100000)</f>
        <v>0</v>
      </c>
      <c r="Z15" s="106">
        <f>' B_Populations'!N11</f>
        <v>0</v>
      </c>
      <c r="AA15" s="106">
        <f>IF(Z15=0,0,($I$15/$Z$15)*100000)</f>
        <v>0</v>
      </c>
      <c r="AB15" s="106">
        <f>' B_Populations'!P11</f>
        <v>0</v>
      </c>
      <c r="AC15" s="106">
        <f>IF(AB15=0,0,($J$15/$AB$15)*100000)</f>
        <v>0</v>
      </c>
      <c r="AD15" s="106">
        <f>' B_Populations'!R11</f>
        <v>0</v>
      </c>
      <c r="AE15" s="106">
        <f>IF(AD15=0,0,($K$15/$AD$15)*100000)</f>
        <v>0</v>
      </c>
      <c r="AF15" s="106">
        <f>' B_Populations'!T11</f>
        <v>0</v>
      </c>
      <c r="AG15" s="42">
        <f>IF(AF15=0,0,($L$15/$AF$15)*100000)</f>
        <v>0</v>
      </c>
      <c r="AH15" s="40"/>
      <c r="AI15" s="43">
        <v>81892</v>
      </c>
      <c r="AJ15" s="44">
        <v>0.29818699999999998</v>
      </c>
      <c r="AL15" s="45" t="str">
        <f>' B_Populations'!$A$11</f>
        <v>25-44</v>
      </c>
      <c r="AM15" s="107">
        <f>O15*AJ15</f>
        <v>0</v>
      </c>
      <c r="AN15" s="108">
        <f>Q15*AJ15</f>
        <v>0</v>
      </c>
      <c r="AO15" s="108">
        <f>S15*AJ15</f>
        <v>0</v>
      </c>
      <c r="AP15" s="109">
        <f>U15*AJ15</f>
        <v>0</v>
      </c>
      <c r="AQ15" s="109">
        <f>W15*AJ15</f>
        <v>0</v>
      </c>
      <c r="AR15" s="109">
        <f>Y15*AJ15</f>
        <v>0</v>
      </c>
      <c r="AS15" s="109">
        <f>AA15*AJ15</f>
        <v>0</v>
      </c>
      <c r="AT15" s="109">
        <f>AC15*AJ15</f>
        <v>0</v>
      </c>
      <c r="AU15" s="109">
        <f>AE15*AJ15</f>
        <v>0</v>
      </c>
      <c r="AV15" s="110">
        <f>AG15*AJ15</f>
        <v>0</v>
      </c>
    </row>
    <row r="16" spans="1:48" ht="15.5" x14ac:dyDescent="0.35">
      <c r="A16" s="274"/>
      <c r="B16" s="39" t="str">
        <f>' B_Populations'!$A$12</f>
        <v>45-64</v>
      </c>
      <c r="C16" s="179"/>
      <c r="D16" s="180"/>
      <c r="E16" s="111"/>
      <c r="F16" s="112"/>
      <c r="G16" s="112"/>
      <c r="H16" s="112"/>
      <c r="I16" s="112"/>
      <c r="J16" s="113"/>
      <c r="K16" s="113"/>
      <c r="L16" s="114"/>
      <c r="M16" s="40"/>
      <c r="N16" s="41">
        <f>' B_Populations'!B12</f>
        <v>0</v>
      </c>
      <c r="O16" s="106">
        <f>IF(N16=0,0,($C$16/$N$16)*100000)</f>
        <v>0</v>
      </c>
      <c r="P16" s="106">
        <f>' B_Populations'!D12</f>
        <v>0</v>
      </c>
      <c r="Q16" s="106">
        <f>IF(P16=0,0,($D$16/$P$16)*100000)</f>
        <v>0</v>
      </c>
      <c r="R16" s="106">
        <f>' B_Populations'!F12</f>
        <v>0</v>
      </c>
      <c r="S16" s="106">
        <f>IF(R16=0,0,($E$16/$R$16)*100000)</f>
        <v>0</v>
      </c>
      <c r="T16" s="106">
        <f>' B_Populations'!H12</f>
        <v>0</v>
      </c>
      <c r="U16" s="106">
        <f>IF(T16=0,0,($F$16/$T$16)*100000)</f>
        <v>0</v>
      </c>
      <c r="V16" s="106">
        <f>' B_Populations'!J12</f>
        <v>0</v>
      </c>
      <c r="W16" s="106">
        <f>IF(V16=0,0,($G$16/$V$16)*100000)</f>
        <v>0</v>
      </c>
      <c r="X16" s="106">
        <f>' B_Populations'!L12</f>
        <v>0</v>
      </c>
      <c r="Y16" s="106">
        <f>IF(X16=0,0,($H$16/$X$16)*100000)</f>
        <v>0</v>
      </c>
      <c r="Z16" s="106">
        <f>' B_Populations'!N12</f>
        <v>0</v>
      </c>
      <c r="AA16" s="106">
        <f>IF(Z16=0,0,($I$16/$Z$16)*100000)</f>
        <v>0</v>
      </c>
      <c r="AB16" s="106">
        <f>' B_Populations'!P12</f>
        <v>0</v>
      </c>
      <c r="AC16" s="106">
        <f>IF(AB16=0,0,($J$16/$AB$16)*100000)</f>
        <v>0</v>
      </c>
      <c r="AD16" s="106">
        <f>' B_Populations'!R12</f>
        <v>0</v>
      </c>
      <c r="AE16" s="106">
        <f>IF(AD16=0,0,($K$16/$AD$16)*100000)</f>
        <v>0</v>
      </c>
      <c r="AF16" s="106">
        <f>' B_Populations'!T12</f>
        <v>0</v>
      </c>
      <c r="AG16" s="42">
        <f>IF(AF16=0,0,($L$16/$AF$16)*100000)</f>
        <v>0</v>
      </c>
      <c r="AH16" s="40"/>
      <c r="AI16" s="43">
        <v>60991</v>
      </c>
      <c r="AJ16" s="44">
        <v>0.222081</v>
      </c>
      <c r="AL16" s="45" t="str">
        <f>' B_Populations'!$A$12</f>
        <v>45-64</v>
      </c>
      <c r="AM16" s="107">
        <f>O16*AJ16</f>
        <v>0</v>
      </c>
      <c r="AN16" s="108">
        <f>Q16*AJ16</f>
        <v>0</v>
      </c>
      <c r="AO16" s="108">
        <f>S16*AJ16</f>
        <v>0</v>
      </c>
      <c r="AP16" s="109">
        <f>U16*AJ16</f>
        <v>0</v>
      </c>
      <c r="AQ16" s="109">
        <f>W16*AJ16</f>
        <v>0</v>
      </c>
      <c r="AR16" s="109">
        <f>Y16*AJ16</f>
        <v>0</v>
      </c>
      <c r="AS16" s="109">
        <f>AA16*AJ16</f>
        <v>0</v>
      </c>
      <c r="AT16" s="109">
        <f>AC16*AJ16</f>
        <v>0</v>
      </c>
      <c r="AU16" s="109">
        <f>AE16*AJ16</f>
        <v>0</v>
      </c>
      <c r="AV16" s="110">
        <f>AG16*AJ16</f>
        <v>0</v>
      </c>
    </row>
    <row r="17" spans="1:48" ht="15.5" x14ac:dyDescent="0.35">
      <c r="A17" s="274"/>
      <c r="B17" s="39" t="str">
        <f>' B_Populations'!$A$13</f>
        <v>65+</v>
      </c>
      <c r="C17" s="179"/>
      <c r="D17" s="180"/>
      <c r="E17" s="111"/>
      <c r="F17" s="112"/>
      <c r="G17" s="112"/>
      <c r="H17" s="112"/>
      <c r="I17" s="112"/>
      <c r="J17" s="113"/>
      <c r="K17" s="113"/>
      <c r="L17" s="114"/>
      <c r="M17" s="40"/>
      <c r="N17" s="41">
        <f>' B_Populations'!B13</f>
        <v>0</v>
      </c>
      <c r="O17" s="106">
        <f>IF(N17=0,0,($C$17/$N$17)*100000)</f>
        <v>0</v>
      </c>
      <c r="P17" s="106">
        <f>' B_Populations'!D13</f>
        <v>0</v>
      </c>
      <c r="Q17" s="106">
        <f>IF(P17=0,0,($D$17/$P$17)*100000)</f>
        <v>0</v>
      </c>
      <c r="R17" s="106">
        <f>' B_Populations'!F13</f>
        <v>0</v>
      </c>
      <c r="S17" s="106">
        <f>IF(R17=0,0,($E$17/$R$17)*100000)</f>
        <v>0</v>
      </c>
      <c r="T17" s="106">
        <f>' B_Populations'!H13</f>
        <v>0</v>
      </c>
      <c r="U17" s="106">
        <f>IF(T17=0,0,($F$17/$T$17)*100000)</f>
        <v>0</v>
      </c>
      <c r="V17" s="106">
        <f>' B_Populations'!J13</f>
        <v>0</v>
      </c>
      <c r="W17" s="106">
        <f>IF(V17=0,0,($G$17/$V$17)*100000)</f>
        <v>0</v>
      </c>
      <c r="X17" s="106">
        <f>' B_Populations'!L13</f>
        <v>0</v>
      </c>
      <c r="Y17" s="106">
        <f>IF(X17=0,0,($H$17/$X$17)*100000)</f>
        <v>0</v>
      </c>
      <c r="Z17" s="106">
        <f>' B_Populations'!N13</f>
        <v>0</v>
      </c>
      <c r="AA17" s="106">
        <f>IF(Z17=0,0,($I$17/$Z$17)*100000)</f>
        <v>0</v>
      </c>
      <c r="AB17" s="106">
        <f>' B_Populations'!P13</f>
        <v>0</v>
      </c>
      <c r="AC17" s="106">
        <f>IF(AB17=0,0,($J$17/$AB$17)*100000)</f>
        <v>0</v>
      </c>
      <c r="AD17" s="106">
        <f>' B_Populations'!R13</f>
        <v>0</v>
      </c>
      <c r="AE17" s="106">
        <f>IF(AD17=0,0,($K$17/$AD$17)*100000)</f>
        <v>0</v>
      </c>
      <c r="AF17" s="106">
        <f>' B_Populations'!T13</f>
        <v>0</v>
      </c>
      <c r="AG17" s="42">
        <f>IF(AF17=0,0,($L$17/$AF$17)*100000)</f>
        <v>0</v>
      </c>
      <c r="AH17" s="40"/>
      <c r="AI17" s="43">
        <v>34710</v>
      </c>
      <c r="AJ17" s="44">
        <v>0.126387</v>
      </c>
      <c r="AL17" s="45" t="str">
        <f>' B_Populations'!$A$13</f>
        <v>65+</v>
      </c>
      <c r="AM17" s="107">
        <f>O17*AJ17</f>
        <v>0</v>
      </c>
      <c r="AN17" s="108">
        <f>Q17*AJ17</f>
        <v>0</v>
      </c>
      <c r="AO17" s="108">
        <f>S17*AJ17</f>
        <v>0</v>
      </c>
      <c r="AP17" s="109">
        <f>U17*AJ17</f>
        <v>0</v>
      </c>
      <c r="AQ17" s="109">
        <f>W17*AJ17</f>
        <v>0</v>
      </c>
      <c r="AR17" s="109">
        <f>Y17*AJ17</f>
        <v>0</v>
      </c>
      <c r="AS17" s="109">
        <f>AA17*AJ17</f>
        <v>0</v>
      </c>
      <c r="AT17" s="109">
        <f>AC17*AJ17</f>
        <v>0</v>
      </c>
      <c r="AU17" s="109">
        <f>AE17*AJ17</f>
        <v>0</v>
      </c>
      <c r="AV17" s="110">
        <f>AG17*AJ17</f>
        <v>0</v>
      </c>
    </row>
    <row r="18" spans="1:48" ht="15.5" x14ac:dyDescent="0.35">
      <c r="A18" s="274"/>
      <c r="B18" s="54" t="s">
        <v>91</v>
      </c>
      <c r="C18" s="183">
        <f t="shared" ref="C18:L18" si="3">SUM(C13:C17)</f>
        <v>0</v>
      </c>
      <c r="D18" s="183">
        <f t="shared" si="3"/>
        <v>0</v>
      </c>
      <c r="E18" s="183">
        <f t="shared" si="3"/>
        <v>0</v>
      </c>
      <c r="F18" s="183">
        <f t="shared" si="3"/>
        <v>0</v>
      </c>
      <c r="G18" s="183">
        <f t="shared" si="3"/>
        <v>0</v>
      </c>
      <c r="H18" s="183">
        <f t="shared" si="3"/>
        <v>0</v>
      </c>
      <c r="I18" s="183">
        <f t="shared" si="3"/>
        <v>0</v>
      </c>
      <c r="J18" s="183">
        <f t="shared" si="3"/>
        <v>0</v>
      </c>
      <c r="K18" s="183">
        <f t="shared" si="3"/>
        <v>0</v>
      </c>
      <c r="L18" s="188">
        <f t="shared" si="3"/>
        <v>0</v>
      </c>
      <c r="N18" s="48">
        <f t="shared" ref="N18:AF18" si="4">SUM(N13:N17)</f>
        <v>0</v>
      </c>
      <c r="O18" s="106">
        <f>IF(N18=0,0,($C$18/$N$18)*100000)</f>
        <v>0</v>
      </c>
      <c r="P18" s="115">
        <f t="shared" si="4"/>
        <v>0</v>
      </c>
      <c r="Q18" s="106">
        <f>IF(P18=0,0,($D$18/$P$18)*100000)</f>
        <v>0</v>
      </c>
      <c r="R18" s="115">
        <f t="shared" si="4"/>
        <v>0</v>
      </c>
      <c r="S18" s="106">
        <f>IF(R18=0,0,($E$18/$R$18)*100000)</f>
        <v>0</v>
      </c>
      <c r="T18" s="115">
        <f t="shared" si="4"/>
        <v>0</v>
      </c>
      <c r="U18" s="106">
        <f>IF(T18=0,0,($F$18/$T$18)*100000)</f>
        <v>0</v>
      </c>
      <c r="V18" s="115">
        <f t="shared" si="4"/>
        <v>0</v>
      </c>
      <c r="W18" s="106">
        <f>IF(V18=0,0,($G$18/$V$18)*100000)</f>
        <v>0</v>
      </c>
      <c r="X18" s="115">
        <f t="shared" si="4"/>
        <v>0</v>
      </c>
      <c r="Y18" s="106">
        <f>IF(X18=0,0,($H$18/$X$18)*100000)</f>
        <v>0</v>
      </c>
      <c r="Z18" s="115">
        <f t="shared" si="4"/>
        <v>0</v>
      </c>
      <c r="AA18" s="106">
        <f>IF(Z18=0,0,($I$18/$Z$18)*100000)</f>
        <v>0</v>
      </c>
      <c r="AB18" s="115">
        <f t="shared" si="4"/>
        <v>0</v>
      </c>
      <c r="AC18" s="106">
        <f>IF(AB18=0,0,($J$18/$AB$18)*100000)</f>
        <v>0</v>
      </c>
      <c r="AD18" s="115">
        <f t="shared" si="4"/>
        <v>0</v>
      </c>
      <c r="AE18" s="106">
        <f>IF(AD18=0,0,($K$18/$AD$18)*100000)</f>
        <v>0</v>
      </c>
      <c r="AF18" s="115">
        <f t="shared" si="4"/>
        <v>0</v>
      </c>
      <c r="AG18" s="42">
        <f>IF(AF18=0,0,($L$18/$AF$18)*100000)</f>
        <v>0</v>
      </c>
      <c r="AI18" s="57">
        <f>SUM(AI13:AI17)</f>
        <v>274634</v>
      </c>
      <c r="AJ18" s="58"/>
      <c r="AL18" s="51" t="s">
        <v>91</v>
      </c>
      <c r="AM18" s="116">
        <f t="shared" ref="AM18:AV18" si="5">SUM(AM13:AM17)</f>
        <v>0</v>
      </c>
      <c r="AN18" s="117">
        <f t="shared" si="5"/>
        <v>0</v>
      </c>
      <c r="AO18" s="118">
        <f t="shared" si="5"/>
        <v>0</v>
      </c>
      <c r="AP18" s="120">
        <f t="shared" si="5"/>
        <v>0</v>
      </c>
      <c r="AQ18" s="120">
        <f t="shared" si="5"/>
        <v>0</v>
      </c>
      <c r="AR18" s="120">
        <f t="shared" si="5"/>
        <v>0</v>
      </c>
      <c r="AS18" s="120">
        <f t="shared" si="5"/>
        <v>0</v>
      </c>
      <c r="AT18" s="120">
        <f t="shared" si="5"/>
        <v>0</v>
      </c>
      <c r="AU18" s="120">
        <f t="shared" si="5"/>
        <v>0</v>
      </c>
      <c r="AV18" s="121">
        <f t="shared" si="5"/>
        <v>0</v>
      </c>
    </row>
    <row r="19" spans="1:48" x14ac:dyDescent="0.45">
      <c r="B19" s="52"/>
      <c r="L19" s="53"/>
      <c r="N19" s="27"/>
      <c r="O19" s="90"/>
      <c r="P19" s="90"/>
      <c r="Q19" s="90"/>
      <c r="R19" s="90"/>
      <c r="S19" s="90"/>
      <c r="T19" s="90"/>
      <c r="U19" s="90"/>
      <c r="V19" s="90"/>
      <c r="W19" s="90"/>
      <c r="X19" s="90"/>
      <c r="Y19" s="90"/>
      <c r="Z19" s="90"/>
      <c r="AA19" s="90"/>
      <c r="AB19" s="90"/>
      <c r="AC19" s="90"/>
      <c r="AD19" s="90"/>
      <c r="AE19" s="90"/>
      <c r="AF19" s="90"/>
      <c r="AG19" s="28"/>
      <c r="AI19" s="29"/>
      <c r="AJ19" s="30"/>
      <c r="AL19" s="31"/>
      <c r="AV19" s="91"/>
    </row>
    <row r="20" spans="1:48" x14ac:dyDescent="0.45">
      <c r="B20" s="59"/>
      <c r="C20" s="126"/>
      <c r="D20" s="127" t="s">
        <v>167</v>
      </c>
      <c r="E20" s="127"/>
      <c r="F20" s="128" t="s">
        <v>83</v>
      </c>
      <c r="G20" s="128"/>
      <c r="H20" s="128"/>
      <c r="I20" s="128"/>
      <c r="J20" s="128"/>
      <c r="K20" s="128"/>
      <c r="L20" s="129"/>
      <c r="N20" s="27"/>
      <c r="O20" s="90"/>
      <c r="P20" s="90"/>
      <c r="Q20" s="90"/>
      <c r="R20" s="90"/>
      <c r="S20" s="90"/>
      <c r="T20" s="90"/>
      <c r="U20" s="90"/>
      <c r="V20" s="90"/>
      <c r="W20" s="90"/>
      <c r="X20" s="90"/>
      <c r="Y20" s="90"/>
      <c r="Z20" s="90"/>
      <c r="AA20" s="90"/>
      <c r="AB20" s="90"/>
      <c r="AC20" s="90"/>
      <c r="AD20" s="90"/>
      <c r="AE20" s="90"/>
      <c r="AF20" s="90"/>
      <c r="AG20" s="28"/>
      <c r="AI20" s="29"/>
      <c r="AJ20" s="30"/>
      <c r="AL20" s="31"/>
      <c r="AM20" s="16" t="s">
        <v>84</v>
      </c>
      <c r="AV20" s="91"/>
    </row>
    <row r="21" spans="1:48" ht="46.5" x14ac:dyDescent="0.35">
      <c r="A21" s="275" t="s">
        <v>94</v>
      </c>
      <c r="B21" s="32" t="s">
        <v>57</v>
      </c>
      <c r="C21" s="92" t="s">
        <v>95</v>
      </c>
      <c r="D21" s="93" t="s">
        <v>160</v>
      </c>
      <c r="E21" s="93" t="s">
        <v>165</v>
      </c>
      <c r="F21" s="94" t="str">
        <f>' B_Populations'!$H$8</f>
        <v>White-Not Hispanic</v>
      </c>
      <c r="G21" s="94" t="str">
        <f>' B_Populations'!$J$8</f>
        <v>Hispanic</v>
      </c>
      <c r="H21" s="94" t="str">
        <f>' B_Populations'!$L$8</f>
        <v>Black-Not Hispanic</v>
      </c>
      <c r="I21" s="94" t="str">
        <f>' B_Populations'!$N$8</f>
        <v>Asian</v>
      </c>
      <c r="J21" s="94" t="str">
        <f>' B_Populations'!$P$8</f>
        <v>American Indian/Alaska Native</v>
      </c>
      <c r="K21" s="94" t="str">
        <f>' B_Populations'!$R$8</f>
        <v>Other</v>
      </c>
      <c r="L21" s="95" t="str">
        <f>' B_Populations'!$T$8</f>
        <v>Other</v>
      </c>
      <c r="M21" s="33"/>
      <c r="N21" s="34" t="s">
        <v>87</v>
      </c>
      <c r="O21" s="96" t="s">
        <v>88</v>
      </c>
      <c r="P21" s="96" t="str">
        <f>' B_Populations'!D8</f>
        <v>Male</v>
      </c>
      <c r="Q21" s="96" t="s">
        <v>88</v>
      </c>
      <c r="R21" s="96" t="str">
        <f>' B_Populations'!F8</f>
        <v>Female</v>
      </c>
      <c r="S21" s="96" t="s">
        <v>88</v>
      </c>
      <c r="T21" s="96" t="str">
        <f>' B_Populations'!$H$8</f>
        <v>White-Not Hispanic</v>
      </c>
      <c r="U21" s="96" t="s">
        <v>88</v>
      </c>
      <c r="V21" s="96" t="str">
        <f>' B_Populations'!$J$8</f>
        <v>Hispanic</v>
      </c>
      <c r="W21" s="96" t="s">
        <v>88</v>
      </c>
      <c r="X21" s="96" t="str">
        <f>' B_Populations'!$L$8</f>
        <v>Black-Not Hispanic</v>
      </c>
      <c r="Y21" s="96" t="s">
        <v>88</v>
      </c>
      <c r="Z21" s="96" t="str">
        <f>' B_Populations'!$N$8</f>
        <v>Asian</v>
      </c>
      <c r="AA21" s="96" t="s">
        <v>88</v>
      </c>
      <c r="AB21" s="96" t="str">
        <f>' B_Populations'!$P$8</f>
        <v>American Indian/Alaska Native</v>
      </c>
      <c r="AC21" s="96" t="s">
        <v>88</v>
      </c>
      <c r="AD21" s="96" t="str">
        <f>' B_Populations'!$R$8</f>
        <v>Other</v>
      </c>
      <c r="AE21" s="96" t="s">
        <v>88</v>
      </c>
      <c r="AF21" s="96" t="str">
        <f>' B_Populations'!$T$8</f>
        <v>Other</v>
      </c>
      <c r="AG21" s="35" t="s">
        <v>88</v>
      </c>
      <c r="AH21" s="33"/>
      <c r="AI21" s="55" t="s">
        <v>89</v>
      </c>
      <c r="AJ21" s="56" t="s">
        <v>90</v>
      </c>
      <c r="AL21" s="38" t="s">
        <v>57</v>
      </c>
      <c r="AM21" s="97" t="s">
        <v>58</v>
      </c>
      <c r="AN21" s="98" t="str">
        <f>' B_Populations'!D8</f>
        <v>Male</v>
      </c>
      <c r="AO21" s="98" t="str">
        <f>' B_Populations'!F8</f>
        <v>Female</v>
      </c>
      <c r="AP21" s="94" t="str">
        <f>' B_Populations'!$H$8</f>
        <v>White-Not Hispanic</v>
      </c>
      <c r="AQ21" s="94" t="str">
        <f>' B_Populations'!$J$8</f>
        <v>Hispanic</v>
      </c>
      <c r="AR21" s="94" t="str">
        <f>' B_Populations'!$L$8</f>
        <v>Black-Not Hispanic</v>
      </c>
      <c r="AS21" s="94" t="str">
        <f>' B_Populations'!$N$8</f>
        <v>Asian</v>
      </c>
      <c r="AT21" s="94" t="str">
        <f>' B_Populations'!$P$8</f>
        <v>American Indian/Alaska Native</v>
      </c>
      <c r="AU21" s="94" t="str">
        <f>' B_Populations'!$R$8</f>
        <v>Other</v>
      </c>
      <c r="AV21" s="99" t="str">
        <f>' B_Populations'!$T$8</f>
        <v>Other</v>
      </c>
    </row>
    <row r="22" spans="1:48" ht="15.5" x14ac:dyDescent="0.35">
      <c r="A22" s="275"/>
      <c r="B22" s="39" t="str">
        <f>' B_Populations'!$A$9</f>
        <v>0-14</v>
      </c>
      <c r="C22" s="100"/>
      <c r="D22" s="101"/>
      <c r="E22" s="102"/>
      <c r="F22" s="103"/>
      <c r="G22" s="103"/>
      <c r="H22" s="103"/>
      <c r="I22" s="103"/>
      <c r="J22" s="104"/>
      <c r="K22" s="104"/>
      <c r="L22" s="105"/>
      <c r="M22" s="40"/>
      <c r="N22" s="41">
        <f>' B_Populations'!B9</f>
        <v>0</v>
      </c>
      <c r="O22" s="106">
        <f>IF(N22=0,0,($C$22/$N$22)*100000)</f>
        <v>0</v>
      </c>
      <c r="P22" s="106">
        <f>' B_Populations'!D9</f>
        <v>0</v>
      </c>
      <c r="Q22" s="106">
        <f>IF(P22=0,0,($D$22/$P$22)*100000)</f>
        <v>0</v>
      </c>
      <c r="R22" s="106">
        <f>' B_Populations'!F9</f>
        <v>0</v>
      </c>
      <c r="S22" s="106">
        <f>IF(R22=0,0,($E$22/$R$22)*100000)</f>
        <v>0</v>
      </c>
      <c r="T22" s="106">
        <f>' B_Populations'!H9</f>
        <v>0</v>
      </c>
      <c r="U22" s="106">
        <f>IF(T22=0,0,($F$22/$T$22)*100000)</f>
        <v>0</v>
      </c>
      <c r="V22" s="106">
        <f>' B_Populations'!J9</f>
        <v>0</v>
      </c>
      <c r="W22" s="106">
        <f>IF(V22=0,0,($G$22/$V$22)*100000)</f>
        <v>0</v>
      </c>
      <c r="X22" s="106">
        <f>' B_Populations'!L9</f>
        <v>0</v>
      </c>
      <c r="Y22" s="106">
        <f>IF(X22=0,0,($H$22/$X$22)*100000)</f>
        <v>0</v>
      </c>
      <c r="Z22" s="106">
        <f>' B_Populations'!N9</f>
        <v>0</v>
      </c>
      <c r="AA22" s="106">
        <f>IF(Z22=0,0,($I$22/$Z$22)*100000)</f>
        <v>0</v>
      </c>
      <c r="AB22" s="106">
        <f>' B_Populations'!P9</f>
        <v>0</v>
      </c>
      <c r="AC22" s="106">
        <f>IF(AB22=0,0,($J$22/$AB$22)*100000)</f>
        <v>0</v>
      </c>
      <c r="AD22" s="106">
        <f>' B_Populations'!R9</f>
        <v>0</v>
      </c>
      <c r="AE22" s="106">
        <f>IF(AD22=0,0,($K$22/$AD$22)*100000)</f>
        <v>0</v>
      </c>
      <c r="AF22" s="106">
        <f>' B_Populations'!T9</f>
        <v>0</v>
      </c>
      <c r="AG22" s="42">
        <f>IF(AF22=0,0,($L$22/$AF$22)*100000)</f>
        <v>0</v>
      </c>
      <c r="AH22" s="40"/>
      <c r="AI22" s="43">
        <v>58964</v>
      </c>
      <c r="AJ22" s="44">
        <v>0.214699</v>
      </c>
      <c r="AL22" s="45" t="str">
        <f>' B_Populations'!$A$9</f>
        <v>0-14</v>
      </c>
      <c r="AM22" s="107">
        <f>O22*AJ22</f>
        <v>0</v>
      </c>
      <c r="AN22" s="108">
        <f>Q22*AJ22</f>
        <v>0</v>
      </c>
      <c r="AO22" s="108">
        <f>S22*AJ22</f>
        <v>0</v>
      </c>
      <c r="AP22" s="109">
        <f>U22*AJ22</f>
        <v>0</v>
      </c>
      <c r="AQ22" s="109">
        <f>W22*AJ22</f>
        <v>0</v>
      </c>
      <c r="AR22" s="109">
        <f>Y22*AJ22</f>
        <v>0</v>
      </c>
      <c r="AS22" s="109">
        <f>AA22*AJ22</f>
        <v>0</v>
      </c>
      <c r="AT22" s="109">
        <f>AC22*AJ22</f>
        <v>0</v>
      </c>
      <c r="AU22" s="109">
        <f>AE22*AJ22</f>
        <v>0</v>
      </c>
      <c r="AV22" s="110">
        <f>AG22*AJ22</f>
        <v>0</v>
      </c>
    </row>
    <row r="23" spans="1:48" ht="15.5" x14ac:dyDescent="0.35">
      <c r="A23" s="275"/>
      <c r="B23" s="46" t="str">
        <f>' B_Populations'!$A$10</f>
        <v>15-24</v>
      </c>
      <c r="C23" s="179"/>
      <c r="D23" s="180"/>
      <c r="E23" s="111"/>
      <c r="F23" s="112"/>
      <c r="G23" s="112"/>
      <c r="H23" s="112"/>
      <c r="I23" s="112"/>
      <c r="J23" s="113"/>
      <c r="K23" s="113"/>
      <c r="L23" s="114"/>
      <c r="M23" s="40"/>
      <c r="N23" s="41">
        <f>' B_Populations'!B10</f>
        <v>0</v>
      </c>
      <c r="O23" s="106">
        <f>IF(N23=0,0,($C$23/$N$23)*100000)</f>
        <v>0</v>
      </c>
      <c r="P23" s="106">
        <f>' B_Populations'!D10</f>
        <v>0</v>
      </c>
      <c r="Q23" s="106">
        <f>IF(P23=0,0,($D$23/$P$23)*100000)</f>
        <v>0</v>
      </c>
      <c r="R23" s="106">
        <f>' B_Populations'!F10</f>
        <v>0</v>
      </c>
      <c r="S23" s="106">
        <f>IF(R23=0,0,($E$23/$R$23)*100000)</f>
        <v>0</v>
      </c>
      <c r="T23" s="106">
        <f>' B_Populations'!H10</f>
        <v>0</v>
      </c>
      <c r="U23" s="106">
        <f>IF(T23=0,0,($F$23/$T$23)*100000)</f>
        <v>0</v>
      </c>
      <c r="V23" s="106">
        <f>' B_Populations'!J10</f>
        <v>0</v>
      </c>
      <c r="W23" s="106">
        <f>IF(V23=0,0,($G$23/$V$23)*100000)</f>
        <v>0</v>
      </c>
      <c r="X23" s="106">
        <f>' B_Populations'!L10</f>
        <v>0</v>
      </c>
      <c r="Y23" s="106">
        <f>IF(X23=0,0,($H$23/$X$23)*100000)</f>
        <v>0</v>
      </c>
      <c r="Z23" s="106">
        <f>' B_Populations'!N10</f>
        <v>0</v>
      </c>
      <c r="AA23" s="106">
        <f>IF(Z23=0,0,($I$23/$Z$23)*100000)</f>
        <v>0</v>
      </c>
      <c r="AB23" s="106">
        <f>' B_Populations'!P10</f>
        <v>0</v>
      </c>
      <c r="AC23" s="106">
        <f>IF(AB23=0,0,($J$23/$AB$23)*100000)</f>
        <v>0</v>
      </c>
      <c r="AD23" s="106">
        <f>' B_Populations'!R10</f>
        <v>0</v>
      </c>
      <c r="AE23" s="106">
        <f>IF(AD23=0,0,($K$23/$AD$23)*100000)</f>
        <v>0</v>
      </c>
      <c r="AF23" s="106">
        <f>' B_Populations'!T10</f>
        <v>0</v>
      </c>
      <c r="AG23" s="42">
        <f>IF(AF23=0,0,($L$23/$AF$23)*100000)</f>
        <v>0</v>
      </c>
      <c r="AH23" s="40"/>
      <c r="AI23" s="43">
        <v>38077</v>
      </c>
      <c r="AJ23" s="44">
        <v>0.13864599999999999</v>
      </c>
      <c r="AL23" s="47" t="str">
        <f>' B_Populations'!$A$10</f>
        <v>15-24</v>
      </c>
      <c r="AM23" s="107">
        <f>O23*AJ23</f>
        <v>0</v>
      </c>
      <c r="AN23" s="108">
        <f>Q23*AJ23</f>
        <v>0</v>
      </c>
      <c r="AO23" s="108">
        <f>S23*AJ23</f>
        <v>0</v>
      </c>
      <c r="AP23" s="109">
        <f>U23*AJ23</f>
        <v>0</v>
      </c>
      <c r="AQ23" s="109">
        <f>W23*AJ23</f>
        <v>0</v>
      </c>
      <c r="AR23" s="109">
        <f>Y23*AJ23</f>
        <v>0</v>
      </c>
      <c r="AS23" s="109">
        <f>AA23*AJ23</f>
        <v>0</v>
      </c>
      <c r="AT23" s="109">
        <f>AC23*AJ23</f>
        <v>0</v>
      </c>
      <c r="AU23" s="109">
        <f>AE23*AJ23</f>
        <v>0</v>
      </c>
      <c r="AV23" s="110">
        <f>AG23*AJ23</f>
        <v>0</v>
      </c>
    </row>
    <row r="24" spans="1:48" ht="15.5" x14ac:dyDescent="0.35">
      <c r="A24" s="275"/>
      <c r="B24" s="39" t="str">
        <f>' B_Populations'!$A$11</f>
        <v>25-44</v>
      </c>
      <c r="C24" s="179"/>
      <c r="D24" s="180"/>
      <c r="E24" s="111"/>
      <c r="F24" s="112"/>
      <c r="G24" s="112"/>
      <c r="H24" s="112"/>
      <c r="I24" s="112"/>
      <c r="J24" s="113"/>
      <c r="K24" s="113"/>
      <c r="L24" s="114"/>
      <c r="M24" s="40"/>
      <c r="N24" s="41">
        <f>' B_Populations'!B11</f>
        <v>0</v>
      </c>
      <c r="O24" s="106">
        <f>IF(N24=0,0,($C$24/$N$24)*100000)</f>
        <v>0</v>
      </c>
      <c r="P24" s="106">
        <f>' B_Populations'!D11</f>
        <v>0</v>
      </c>
      <c r="Q24" s="106">
        <f>IF(P24=0,0,($D$24/$P$24)*100000)</f>
        <v>0</v>
      </c>
      <c r="R24" s="106">
        <f>' B_Populations'!F11</f>
        <v>0</v>
      </c>
      <c r="S24" s="106">
        <f>IF(R24=0,0,($E$24/$R$24)*100000)</f>
        <v>0</v>
      </c>
      <c r="T24" s="106">
        <f>' B_Populations'!H11</f>
        <v>0</v>
      </c>
      <c r="U24" s="106">
        <f>IF(T24=0,0,($F$24/$T$24)*100000)</f>
        <v>0</v>
      </c>
      <c r="V24" s="106">
        <f>' B_Populations'!J11</f>
        <v>0</v>
      </c>
      <c r="W24" s="106">
        <f>IF(V24=0,0,($G$24/$V$24)*100000)</f>
        <v>0</v>
      </c>
      <c r="X24" s="106">
        <f>' B_Populations'!L11</f>
        <v>0</v>
      </c>
      <c r="Y24" s="106">
        <f>IF(X24=0,0,($H$24/$X$24)*100000)</f>
        <v>0</v>
      </c>
      <c r="Z24" s="106">
        <f>' B_Populations'!N11</f>
        <v>0</v>
      </c>
      <c r="AA24" s="106">
        <f>IF(Z24=0,0,($I$24/$Z$24)*100000)</f>
        <v>0</v>
      </c>
      <c r="AB24" s="106">
        <f>' B_Populations'!P11</f>
        <v>0</v>
      </c>
      <c r="AC24" s="106">
        <f>IF(AB24=0,0,($J$24/$AB$24)*100000)</f>
        <v>0</v>
      </c>
      <c r="AD24" s="106">
        <f>' B_Populations'!R11</f>
        <v>0</v>
      </c>
      <c r="AE24" s="106">
        <f>IF(AD24=0,0,($K$24/$AD$24)*100000)</f>
        <v>0</v>
      </c>
      <c r="AF24" s="106">
        <f>' B_Populations'!T11</f>
        <v>0</v>
      </c>
      <c r="AG24" s="42">
        <f>IF(AF24=0,0,($L$24/$AF$24)*100000)</f>
        <v>0</v>
      </c>
      <c r="AH24" s="40"/>
      <c r="AI24" s="43">
        <v>81892</v>
      </c>
      <c r="AJ24" s="44">
        <v>0.29818699999999998</v>
      </c>
      <c r="AL24" s="45" t="str">
        <f>' B_Populations'!$A$11</f>
        <v>25-44</v>
      </c>
      <c r="AM24" s="107">
        <f>O24*AJ24</f>
        <v>0</v>
      </c>
      <c r="AN24" s="108">
        <f>Q24*AJ24</f>
        <v>0</v>
      </c>
      <c r="AO24" s="108">
        <f>S24*AJ24</f>
        <v>0</v>
      </c>
      <c r="AP24" s="109">
        <f>U24*AJ24</f>
        <v>0</v>
      </c>
      <c r="AQ24" s="109">
        <f>W24*AJ24</f>
        <v>0</v>
      </c>
      <c r="AR24" s="109">
        <f>Y24*AJ24</f>
        <v>0</v>
      </c>
      <c r="AS24" s="109">
        <f>AA24*AJ24</f>
        <v>0</v>
      </c>
      <c r="AT24" s="109">
        <f>AC24*AJ24</f>
        <v>0</v>
      </c>
      <c r="AU24" s="109">
        <f>AE24*AJ24</f>
        <v>0</v>
      </c>
      <c r="AV24" s="110">
        <f>AG24*AJ24</f>
        <v>0</v>
      </c>
    </row>
    <row r="25" spans="1:48" ht="15.5" x14ac:dyDescent="0.35">
      <c r="A25" s="275"/>
      <c r="B25" s="39" t="str">
        <f>' B_Populations'!$A$12</f>
        <v>45-64</v>
      </c>
      <c r="C25" s="179"/>
      <c r="D25" s="180"/>
      <c r="E25" s="111"/>
      <c r="F25" s="112"/>
      <c r="G25" s="112"/>
      <c r="H25" s="112"/>
      <c r="I25" s="112"/>
      <c r="J25" s="113"/>
      <c r="K25" s="113"/>
      <c r="L25" s="114"/>
      <c r="M25" s="40"/>
      <c r="N25" s="41">
        <f>' B_Populations'!B12</f>
        <v>0</v>
      </c>
      <c r="O25" s="106">
        <f>IF(N25=0,0,($C$25/$N$25)*100000)</f>
        <v>0</v>
      </c>
      <c r="P25" s="106">
        <f>' B_Populations'!D12</f>
        <v>0</v>
      </c>
      <c r="Q25" s="106">
        <f>IF(P25=0,0,($D$25/$P$25)*100000)</f>
        <v>0</v>
      </c>
      <c r="R25" s="106">
        <f>' B_Populations'!F12</f>
        <v>0</v>
      </c>
      <c r="S25" s="106">
        <f>IF(R25=0,0,($E$25/$R$25)*100000)</f>
        <v>0</v>
      </c>
      <c r="T25" s="106">
        <f>' B_Populations'!H12</f>
        <v>0</v>
      </c>
      <c r="U25" s="106">
        <f>IF(T25=0,0,($F$25/$T$25)*100000)</f>
        <v>0</v>
      </c>
      <c r="V25" s="106">
        <f>' B_Populations'!J12</f>
        <v>0</v>
      </c>
      <c r="W25" s="106">
        <f>IF(V25=0,0,($G$25/$V$25)*100000)</f>
        <v>0</v>
      </c>
      <c r="X25" s="106">
        <f>' B_Populations'!L12</f>
        <v>0</v>
      </c>
      <c r="Y25" s="106">
        <f>IF(X25=0,0,($H$25/$X$25)*100000)</f>
        <v>0</v>
      </c>
      <c r="Z25" s="106">
        <f>' B_Populations'!N12</f>
        <v>0</v>
      </c>
      <c r="AA25" s="106">
        <f>IF(Z25=0,0,($I$25/$Z$25)*100000)</f>
        <v>0</v>
      </c>
      <c r="AB25" s="106">
        <f>' B_Populations'!P12</f>
        <v>0</v>
      </c>
      <c r="AC25" s="106">
        <f>IF(AB25=0,0,($J$25/$AB$25)*100000)</f>
        <v>0</v>
      </c>
      <c r="AD25" s="106">
        <f>' B_Populations'!R12</f>
        <v>0</v>
      </c>
      <c r="AE25" s="106">
        <f>IF(AD25=0,0,($K$25/$AD$25)*100000)</f>
        <v>0</v>
      </c>
      <c r="AF25" s="106">
        <f>' B_Populations'!T12</f>
        <v>0</v>
      </c>
      <c r="AG25" s="42">
        <f>IF(AF25=0,0,($L$25/$AF$25)*100000)</f>
        <v>0</v>
      </c>
      <c r="AH25" s="40"/>
      <c r="AI25" s="43">
        <v>60991</v>
      </c>
      <c r="AJ25" s="44">
        <v>0.222081</v>
      </c>
      <c r="AL25" s="45" t="str">
        <f>' B_Populations'!$A$12</f>
        <v>45-64</v>
      </c>
      <c r="AM25" s="107">
        <f>O25*AJ25</f>
        <v>0</v>
      </c>
      <c r="AN25" s="108">
        <f>Q25*AJ25</f>
        <v>0</v>
      </c>
      <c r="AO25" s="108">
        <f>S25*AJ25</f>
        <v>0</v>
      </c>
      <c r="AP25" s="109">
        <f>U25*AJ25</f>
        <v>0</v>
      </c>
      <c r="AQ25" s="109">
        <f>W25*AJ25</f>
        <v>0</v>
      </c>
      <c r="AR25" s="109">
        <f>Y25*AJ25</f>
        <v>0</v>
      </c>
      <c r="AS25" s="109">
        <f>AA25*AJ25</f>
        <v>0</v>
      </c>
      <c r="AT25" s="109">
        <f>AC25*AJ25</f>
        <v>0</v>
      </c>
      <c r="AU25" s="109">
        <f>AE25*AJ25</f>
        <v>0</v>
      </c>
      <c r="AV25" s="110">
        <f>AG25*AJ25</f>
        <v>0</v>
      </c>
    </row>
    <row r="26" spans="1:48" ht="15.5" x14ac:dyDescent="0.35">
      <c r="A26" s="275"/>
      <c r="B26" s="39" t="str">
        <f>' B_Populations'!$A$13</f>
        <v>65+</v>
      </c>
      <c r="C26" s="179"/>
      <c r="D26" s="180"/>
      <c r="E26" s="111"/>
      <c r="F26" s="112"/>
      <c r="G26" s="112"/>
      <c r="H26" s="112"/>
      <c r="I26" s="112"/>
      <c r="J26" s="113"/>
      <c r="K26" s="113"/>
      <c r="L26" s="114"/>
      <c r="M26" s="40"/>
      <c r="N26" s="41">
        <f>' B_Populations'!B13</f>
        <v>0</v>
      </c>
      <c r="O26" s="106">
        <f>IF(N26=0,0,($C$26/$N$26)*100000)</f>
        <v>0</v>
      </c>
      <c r="P26" s="106">
        <f>' B_Populations'!D13</f>
        <v>0</v>
      </c>
      <c r="Q26" s="106">
        <f>IF(P26=0,0,($D$26/$P$26)*100000)</f>
        <v>0</v>
      </c>
      <c r="R26" s="106">
        <f>' B_Populations'!F13</f>
        <v>0</v>
      </c>
      <c r="S26" s="106">
        <f>IF(R26=0,0,($E$26/$R$26)*100000)</f>
        <v>0</v>
      </c>
      <c r="T26" s="106">
        <f>' B_Populations'!H13</f>
        <v>0</v>
      </c>
      <c r="U26" s="106">
        <f>IF(T26=0,0,($F$26/$T$26)*100000)</f>
        <v>0</v>
      </c>
      <c r="V26" s="106">
        <f>' B_Populations'!J13</f>
        <v>0</v>
      </c>
      <c r="W26" s="106">
        <f>IF(V26=0,0,($G$26/$V$26)*100000)</f>
        <v>0</v>
      </c>
      <c r="X26" s="106">
        <f>' B_Populations'!L13</f>
        <v>0</v>
      </c>
      <c r="Y26" s="106">
        <f>IF(X26=0,0,($H$26/$X$26)*100000)</f>
        <v>0</v>
      </c>
      <c r="Z26" s="106">
        <f>' B_Populations'!N13</f>
        <v>0</v>
      </c>
      <c r="AA26" s="106">
        <f>IF(Z26=0,0,($I$26/$Z$26)*100000)</f>
        <v>0</v>
      </c>
      <c r="AB26" s="106">
        <f>' B_Populations'!P13</f>
        <v>0</v>
      </c>
      <c r="AC26" s="106">
        <f>IF(AB26=0,0,($J$26/$AB$26)*100000)</f>
        <v>0</v>
      </c>
      <c r="AD26" s="106">
        <f>' B_Populations'!R13</f>
        <v>0</v>
      </c>
      <c r="AE26" s="106">
        <f>IF(AD26=0,0,($K$26/$AD$26)*100000)</f>
        <v>0</v>
      </c>
      <c r="AF26" s="106">
        <f>' B_Populations'!T13</f>
        <v>0</v>
      </c>
      <c r="AG26" s="42">
        <f>IF(AF26=0,0,($L$26/$AF$26)*100000)</f>
        <v>0</v>
      </c>
      <c r="AH26" s="40"/>
      <c r="AI26" s="43">
        <v>34710</v>
      </c>
      <c r="AJ26" s="44">
        <v>0.126387</v>
      </c>
      <c r="AL26" s="45" t="str">
        <f>' B_Populations'!$A$13</f>
        <v>65+</v>
      </c>
      <c r="AM26" s="107">
        <f>O26*AJ26</f>
        <v>0</v>
      </c>
      <c r="AN26" s="108">
        <f>Q26*AJ26</f>
        <v>0</v>
      </c>
      <c r="AO26" s="108">
        <f>S26*AJ26</f>
        <v>0</v>
      </c>
      <c r="AP26" s="109">
        <f>U26*AJ26</f>
        <v>0</v>
      </c>
      <c r="AQ26" s="109">
        <f>W26*AJ26</f>
        <v>0</v>
      </c>
      <c r="AR26" s="109">
        <f>Y26*AJ26</f>
        <v>0</v>
      </c>
      <c r="AS26" s="109">
        <f>AA26*AJ26</f>
        <v>0</v>
      </c>
      <c r="AT26" s="109">
        <f>AC26*AJ26</f>
        <v>0</v>
      </c>
      <c r="AU26" s="109">
        <f>AE26*AJ26</f>
        <v>0</v>
      </c>
      <c r="AV26" s="110">
        <f>AG26*AJ26</f>
        <v>0</v>
      </c>
    </row>
    <row r="27" spans="1:48" ht="16" thickBot="1" x14ac:dyDescent="0.4">
      <c r="A27" s="275"/>
      <c r="B27" s="60" t="s">
        <v>91</v>
      </c>
      <c r="C27" s="189">
        <f t="shared" ref="C27:L27" si="6">SUM(C22:C26)</f>
        <v>0</v>
      </c>
      <c r="D27" s="189">
        <f t="shared" si="6"/>
        <v>0</v>
      </c>
      <c r="E27" s="189">
        <f t="shared" si="6"/>
        <v>0</v>
      </c>
      <c r="F27" s="189">
        <f t="shared" si="6"/>
        <v>0</v>
      </c>
      <c r="G27" s="189">
        <f t="shared" si="6"/>
        <v>0</v>
      </c>
      <c r="H27" s="189">
        <f t="shared" si="6"/>
        <v>0</v>
      </c>
      <c r="I27" s="189">
        <f t="shared" si="6"/>
        <v>0</v>
      </c>
      <c r="J27" s="189">
        <f t="shared" si="6"/>
        <v>0</v>
      </c>
      <c r="K27" s="189">
        <f t="shared" si="6"/>
        <v>0</v>
      </c>
      <c r="L27" s="190">
        <f t="shared" si="6"/>
        <v>0</v>
      </c>
      <c r="N27" s="61">
        <f t="shared" ref="N27:AF27" si="7">SUM(N22:N26)</f>
        <v>0</v>
      </c>
      <c r="O27" s="224">
        <f>IF(N27=0,0,($C$27/$N$27)*100000)</f>
        <v>0</v>
      </c>
      <c r="P27" s="130">
        <f t="shared" si="7"/>
        <v>0</v>
      </c>
      <c r="Q27" s="224">
        <f>IF(P27=0,0,($D$27/$P$27)*100000)</f>
        <v>0</v>
      </c>
      <c r="R27" s="130">
        <f t="shared" si="7"/>
        <v>0</v>
      </c>
      <c r="S27" s="224">
        <f>IF(R27=0,0,($E$27/$R$27)*100000)</f>
        <v>0</v>
      </c>
      <c r="T27" s="130">
        <f t="shared" si="7"/>
        <v>0</v>
      </c>
      <c r="U27" s="224">
        <f>IF(T27=0,0,($F$27/$T$27)*100000)</f>
        <v>0</v>
      </c>
      <c r="V27" s="130">
        <f t="shared" si="7"/>
        <v>0</v>
      </c>
      <c r="W27" s="224">
        <f>IF(V27=0,0,($G$27/$V$27)*100000)</f>
        <v>0</v>
      </c>
      <c r="X27" s="130">
        <f t="shared" si="7"/>
        <v>0</v>
      </c>
      <c r="Y27" s="224">
        <f>IF(X27=0,0,($H$27/$X$27)*100000)</f>
        <v>0</v>
      </c>
      <c r="Z27" s="130">
        <f t="shared" si="7"/>
        <v>0</v>
      </c>
      <c r="AA27" s="224">
        <f>IF(Z27=0,0,($I$27/$Z$27)*100000)</f>
        <v>0</v>
      </c>
      <c r="AB27" s="130">
        <f t="shared" si="7"/>
        <v>0</v>
      </c>
      <c r="AC27" s="224">
        <f>IF(AB27=0,0,($J$27/$AB$27)*100000)</f>
        <v>0</v>
      </c>
      <c r="AD27" s="130">
        <f t="shared" si="7"/>
        <v>0</v>
      </c>
      <c r="AE27" s="224">
        <f>IF(AD27=0,0,($K$27/$AD$27)*100000)</f>
        <v>0</v>
      </c>
      <c r="AF27" s="130">
        <f t="shared" si="7"/>
        <v>0</v>
      </c>
      <c r="AG27" s="225">
        <f>IF(AF27=0,0,($L$27/$AF$27)*100000)</f>
        <v>0</v>
      </c>
      <c r="AI27" s="62">
        <f>SUM(AI22:AI26)</f>
        <v>274634</v>
      </c>
      <c r="AJ27" s="63"/>
      <c r="AL27" s="64" t="s">
        <v>91</v>
      </c>
      <c r="AM27" s="131">
        <f t="shared" ref="AM27:AV27" si="8">SUM(AM22:AM26)</f>
        <v>0</v>
      </c>
      <c r="AN27" s="132">
        <f t="shared" si="8"/>
        <v>0</v>
      </c>
      <c r="AO27" s="133">
        <f t="shared" si="8"/>
        <v>0</v>
      </c>
      <c r="AP27" s="134">
        <f t="shared" si="8"/>
        <v>0</v>
      </c>
      <c r="AQ27" s="134">
        <f t="shared" si="8"/>
        <v>0</v>
      </c>
      <c r="AR27" s="134">
        <f t="shared" si="8"/>
        <v>0</v>
      </c>
      <c r="AS27" s="134">
        <f t="shared" si="8"/>
        <v>0</v>
      </c>
      <c r="AT27" s="134">
        <f t="shared" si="8"/>
        <v>0</v>
      </c>
      <c r="AU27" s="134">
        <f t="shared" si="8"/>
        <v>0</v>
      </c>
      <c r="AV27" s="135">
        <f t="shared" si="8"/>
        <v>0</v>
      </c>
    </row>
  </sheetData>
  <mergeCells count="5">
    <mergeCell ref="B1:E1"/>
    <mergeCell ref="AL1:AN1"/>
    <mergeCell ref="A3:A9"/>
    <mergeCell ref="A12:A18"/>
    <mergeCell ref="A21:A27"/>
  </mergeCells>
  <pageMargins left="1" right="1"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AV27"/>
  <sheetViews>
    <sheetView zoomScale="90" zoomScaleNormal="90" workbookViewId="0">
      <pane xSplit="1" topLeftCell="B1" activePane="topRight" state="frozen"/>
      <selection activeCell="S20" sqref="S20"/>
      <selection pane="topRight" activeCell="S20" sqref="S20"/>
    </sheetView>
  </sheetViews>
  <sheetFormatPr defaultColWidth="8.7265625" defaultRowHeight="18.5" x14ac:dyDescent="0.45"/>
  <cols>
    <col min="1" max="1" width="11.1796875" style="136" customWidth="1"/>
    <col min="2" max="2" width="8.7265625" style="16"/>
    <col min="3" max="3" width="15.1796875" style="16" customWidth="1"/>
    <col min="4" max="4" width="15.54296875" style="16" customWidth="1"/>
    <col min="5" max="5" width="15.1796875" style="16" customWidth="1"/>
    <col min="6" max="6" width="17.81640625" style="16" customWidth="1"/>
    <col min="7" max="7" width="15.54296875" style="16" customWidth="1"/>
    <col min="8" max="8" width="15.453125" style="16" customWidth="1"/>
    <col min="9" max="11" width="15.1796875" style="16" customWidth="1"/>
    <col min="12" max="12" width="15.54296875" style="16" customWidth="1"/>
    <col min="13" max="13" width="6" style="16" customWidth="1"/>
    <col min="14" max="14" width="15.1796875" style="16" customWidth="1"/>
    <col min="15" max="27" width="11.1796875" style="16" customWidth="1"/>
    <col min="28" max="29" width="12.54296875" style="16" customWidth="1"/>
    <col min="30" max="33" width="11.1796875" style="16" customWidth="1"/>
    <col min="34" max="34" width="6" style="16" customWidth="1"/>
    <col min="35" max="35" width="13.81640625" style="16" customWidth="1"/>
    <col min="36" max="36" width="14.54296875" style="16" customWidth="1"/>
    <col min="37" max="37" width="6" style="16" customWidth="1"/>
    <col min="38" max="38" width="8.7265625" style="16"/>
    <col min="39" max="40" width="15.54296875" style="16" customWidth="1"/>
    <col min="41" max="41" width="15.1796875" style="16" customWidth="1"/>
    <col min="42" max="42" width="15.453125" style="16" customWidth="1"/>
    <col min="43" max="43" width="15.54296875" style="16" customWidth="1"/>
    <col min="44" max="44" width="15.453125" style="16" customWidth="1"/>
    <col min="45" max="48" width="15.1796875" style="16" customWidth="1"/>
    <col min="49" max="16384" width="8.7265625" style="16"/>
  </cols>
  <sheetData>
    <row r="1" spans="1:48" ht="78.650000000000006" customHeight="1" x14ac:dyDescent="0.45">
      <c r="A1" s="154">
        <f>' B_Populations'!D43</f>
        <v>0</v>
      </c>
      <c r="B1" s="276" t="s">
        <v>79</v>
      </c>
      <c r="C1" s="277"/>
      <c r="D1" s="277"/>
      <c r="E1" s="277"/>
      <c r="F1" s="80"/>
      <c r="G1" s="80"/>
      <c r="H1" s="80"/>
      <c r="I1" s="80"/>
      <c r="J1" s="80"/>
      <c r="K1" s="80"/>
      <c r="L1" s="81"/>
      <c r="N1" s="18" t="s">
        <v>80</v>
      </c>
      <c r="O1" s="82"/>
      <c r="P1" s="82"/>
      <c r="Q1" s="82"/>
      <c r="R1" s="82"/>
      <c r="S1" s="82"/>
      <c r="T1" s="82"/>
      <c r="U1" s="82"/>
      <c r="V1" s="82"/>
      <c r="W1" s="82"/>
      <c r="X1" s="82"/>
      <c r="Y1" s="82"/>
      <c r="Z1" s="82"/>
      <c r="AA1" s="82"/>
      <c r="AB1" s="82"/>
      <c r="AC1" s="82"/>
      <c r="AD1" s="82"/>
      <c r="AE1" s="82"/>
      <c r="AF1" s="82"/>
      <c r="AG1" s="24"/>
      <c r="AI1" s="19" t="s">
        <v>81</v>
      </c>
      <c r="AJ1" s="25"/>
      <c r="AL1" s="271" t="s">
        <v>82</v>
      </c>
      <c r="AM1" s="272"/>
      <c r="AN1" s="272"/>
      <c r="AO1" s="83"/>
      <c r="AP1" s="84"/>
      <c r="AQ1" s="84"/>
      <c r="AR1" s="84"/>
      <c r="AS1" s="84"/>
      <c r="AT1" s="84"/>
      <c r="AU1" s="84"/>
      <c r="AV1" s="85"/>
    </row>
    <row r="2" spans="1:48" x14ac:dyDescent="0.45">
      <c r="B2" s="26"/>
      <c r="C2" s="86"/>
      <c r="D2" s="87" t="s">
        <v>167</v>
      </c>
      <c r="E2" s="87"/>
      <c r="F2" s="88" t="s">
        <v>83</v>
      </c>
      <c r="G2" s="88"/>
      <c r="H2" s="88"/>
      <c r="I2" s="88"/>
      <c r="J2" s="88"/>
      <c r="K2" s="88"/>
      <c r="L2" s="89"/>
      <c r="N2" s="27"/>
      <c r="O2" s="90"/>
      <c r="P2" s="90"/>
      <c r="Q2" s="90"/>
      <c r="R2" s="90"/>
      <c r="S2" s="90"/>
      <c r="T2" s="90"/>
      <c r="U2" s="90"/>
      <c r="V2" s="90"/>
      <c r="W2" s="90"/>
      <c r="X2" s="90"/>
      <c r="Y2" s="90"/>
      <c r="Z2" s="90"/>
      <c r="AA2" s="90"/>
      <c r="AB2" s="90"/>
      <c r="AC2" s="90"/>
      <c r="AD2" s="90"/>
      <c r="AE2" s="90"/>
      <c r="AF2" s="90"/>
      <c r="AG2" s="28"/>
      <c r="AI2" s="29"/>
      <c r="AJ2" s="30"/>
      <c r="AL2" s="31"/>
      <c r="AM2" s="16" t="s">
        <v>84</v>
      </c>
      <c r="AV2" s="91"/>
    </row>
    <row r="3" spans="1:48" ht="46.5" x14ac:dyDescent="0.35">
      <c r="A3" s="273" t="s">
        <v>85</v>
      </c>
      <c r="B3" s="32" t="s">
        <v>57</v>
      </c>
      <c r="C3" s="92" t="s">
        <v>98</v>
      </c>
      <c r="D3" s="93" t="s">
        <v>158</v>
      </c>
      <c r="E3" s="93" t="s">
        <v>163</v>
      </c>
      <c r="F3" s="94" t="str">
        <f>' B_Populations'!$H$8</f>
        <v>White-Not Hispanic</v>
      </c>
      <c r="G3" s="94" t="str">
        <f>' B_Populations'!$J$8</f>
        <v>Hispanic</v>
      </c>
      <c r="H3" s="94" t="str">
        <f>' B_Populations'!$L$8</f>
        <v>Black-Not Hispanic</v>
      </c>
      <c r="I3" s="94" t="str">
        <f>' B_Populations'!$N$8</f>
        <v>Asian</v>
      </c>
      <c r="J3" s="94" t="str">
        <f>' B_Populations'!$P$8</f>
        <v>American Indian/Alaska Native</v>
      </c>
      <c r="K3" s="94" t="str">
        <f>' B_Populations'!$R$8</f>
        <v>Other</v>
      </c>
      <c r="L3" s="95" t="str">
        <f>' B_Populations'!$T$8</f>
        <v>Other</v>
      </c>
      <c r="M3" s="33"/>
      <c r="N3" s="34" t="s">
        <v>87</v>
      </c>
      <c r="O3" s="96" t="s">
        <v>88</v>
      </c>
      <c r="P3" s="96" t="str">
        <f>' B_Populations'!D8</f>
        <v>Male</v>
      </c>
      <c r="Q3" s="96" t="s">
        <v>88</v>
      </c>
      <c r="R3" s="96" t="str">
        <f>' B_Populations'!F8</f>
        <v>Female</v>
      </c>
      <c r="S3" s="96" t="s">
        <v>88</v>
      </c>
      <c r="T3" s="96" t="str">
        <f>' B_Populations'!$H$8</f>
        <v>White-Not Hispanic</v>
      </c>
      <c r="U3" s="96" t="s">
        <v>88</v>
      </c>
      <c r="V3" s="96" t="str">
        <f>' B_Populations'!$J$8</f>
        <v>Hispanic</v>
      </c>
      <c r="W3" s="96" t="s">
        <v>88</v>
      </c>
      <c r="X3" s="96" t="str">
        <f>' B_Populations'!$L$8</f>
        <v>Black-Not Hispanic</v>
      </c>
      <c r="Y3" s="96" t="s">
        <v>88</v>
      </c>
      <c r="Z3" s="96" t="str">
        <f>' B_Populations'!$N$8</f>
        <v>Asian</v>
      </c>
      <c r="AA3" s="96" t="s">
        <v>88</v>
      </c>
      <c r="AB3" s="96" t="str">
        <f>' B_Populations'!$P$8</f>
        <v>American Indian/Alaska Native</v>
      </c>
      <c r="AC3" s="96" t="s">
        <v>88</v>
      </c>
      <c r="AD3" s="96" t="str">
        <f>' B_Populations'!$R$8</f>
        <v>Other</v>
      </c>
      <c r="AE3" s="96" t="s">
        <v>88</v>
      </c>
      <c r="AF3" s="96" t="str">
        <f>' B_Populations'!$T$8</f>
        <v>Other</v>
      </c>
      <c r="AG3" s="35" t="s">
        <v>88</v>
      </c>
      <c r="AH3" s="33"/>
      <c r="AI3" s="36" t="s">
        <v>89</v>
      </c>
      <c r="AJ3" s="37" t="s">
        <v>90</v>
      </c>
      <c r="AL3" s="38" t="s">
        <v>57</v>
      </c>
      <c r="AM3" s="97" t="s">
        <v>58</v>
      </c>
      <c r="AN3" s="98" t="str">
        <f>' B_Populations'!D8</f>
        <v>Male</v>
      </c>
      <c r="AO3" s="98" t="str">
        <f>' B_Populations'!F8</f>
        <v>Female</v>
      </c>
      <c r="AP3" s="94" t="str">
        <f>' B_Populations'!$H$8</f>
        <v>White-Not Hispanic</v>
      </c>
      <c r="AQ3" s="94" t="str">
        <f>' B_Populations'!$J$8</f>
        <v>Hispanic</v>
      </c>
      <c r="AR3" s="94" t="str">
        <f>' B_Populations'!$L$8</f>
        <v>Black-Not Hispanic</v>
      </c>
      <c r="AS3" s="94" t="str">
        <f>' B_Populations'!$N$8</f>
        <v>Asian</v>
      </c>
      <c r="AT3" s="94" t="str">
        <f>' B_Populations'!$P$8</f>
        <v>American Indian/Alaska Native</v>
      </c>
      <c r="AU3" s="94" t="str">
        <f>' B_Populations'!$R$8</f>
        <v>Other</v>
      </c>
      <c r="AV3" s="99" t="str">
        <f>' B_Populations'!$T$8</f>
        <v>Other</v>
      </c>
    </row>
    <row r="4" spans="1:48" ht="15.5" x14ac:dyDescent="0.35">
      <c r="A4" s="273"/>
      <c r="B4" s="39" t="str">
        <f>' B_Populations'!$A$9</f>
        <v>0-14</v>
      </c>
      <c r="C4" s="100"/>
      <c r="D4" s="101"/>
      <c r="E4" s="102"/>
      <c r="F4" s="103"/>
      <c r="G4" s="103"/>
      <c r="H4" s="103"/>
      <c r="I4" s="103"/>
      <c r="J4" s="104"/>
      <c r="K4" s="104"/>
      <c r="L4" s="105"/>
      <c r="M4" s="40"/>
      <c r="N4" s="41">
        <f>' B_Populations'!B9</f>
        <v>0</v>
      </c>
      <c r="O4" s="106">
        <f>IF(N4=0,0,($C$4/$N$4)*100000)</f>
        <v>0</v>
      </c>
      <c r="P4" s="106">
        <f>' B_Populations'!D9</f>
        <v>0</v>
      </c>
      <c r="Q4" s="106">
        <f>IF(P4=0,0,($D$4/$P$4)*100000)</f>
        <v>0</v>
      </c>
      <c r="R4" s="106">
        <f>' B_Populations'!F9</f>
        <v>0</v>
      </c>
      <c r="S4" s="106">
        <f>IF(R4=0,0,($E$4/$R$4)*100000)</f>
        <v>0</v>
      </c>
      <c r="T4" s="106">
        <f>' B_Populations'!H9</f>
        <v>0</v>
      </c>
      <c r="U4" s="106">
        <f>IF(T4=0,0,($F$4/$T$4)*100000)</f>
        <v>0</v>
      </c>
      <c r="V4" s="106">
        <f>' B_Populations'!J9</f>
        <v>0</v>
      </c>
      <c r="W4" s="106">
        <f>IF(V4=0,0,($G$4/$V$4)*100000)</f>
        <v>0</v>
      </c>
      <c r="X4" s="106">
        <f>' B_Populations'!L9</f>
        <v>0</v>
      </c>
      <c r="Y4" s="106">
        <f>IF(X4=0,0,($H$4/$X$4)*100000)</f>
        <v>0</v>
      </c>
      <c r="Z4" s="106">
        <f>' B_Populations'!N9</f>
        <v>0</v>
      </c>
      <c r="AA4" s="106">
        <f>IF(Z4=0,0,($I$4/$Z$4)*100000)</f>
        <v>0</v>
      </c>
      <c r="AB4" s="106">
        <f>' B_Populations'!P9</f>
        <v>0</v>
      </c>
      <c r="AC4" s="106">
        <f>IF(AB4=0,0,($J$4/$AB$4)*100000)</f>
        <v>0</v>
      </c>
      <c r="AD4" s="106">
        <f>' B_Populations'!R9</f>
        <v>0</v>
      </c>
      <c r="AE4" s="106">
        <f>IF(AD4=0,0,($K$4/$AD$4)*100000)</f>
        <v>0</v>
      </c>
      <c r="AF4" s="106">
        <f>' B_Populations'!T9</f>
        <v>0</v>
      </c>
      <c r="AG4" s="42">
        <f>IF(AF4=0,0,($L$4/$AF$4)*100000)</f>
        <v>0</v>
      </c>
      <c r="AH4" s="40"/>
      <c r="AI4" s="43">
        <v>58964</v>
      </c>
      <c r="AJ4" s="44">
        <v>0.214699</v>
      </c>
      <c r="AK4" s="40"/>
      <c r="AL4" s="45" t="str">
        <f>' B_Populations'!$A$9</f>
        <v>0-14</v>
      </c>
      <c r="AM4" s="107">
        <f>O4*AJ4</f>
        <v>0</v>
      </c>
      <c r="AN4" s="108">
        <f>Q4*AJ4</f>
        <v>0</v>
      </c>
      <c r="AO4" s="108">
        <f>S4*AJ4</f>
        <v>0</v>
      </c>
      <c r="AP4" s="109">
        <f>U4*AJ4</f>
        <v>0</v>
      </c>
      <c r="AQ4" s="109">
        <f>W4*AJ4</f>
        <v>0</v>
      </c>
      <c r="AR4" s="109">
        <f>Y4*AJ4</f>
        <v>0</v>
      </c>
      <c r="AS4" s="109">
        <f>AA4*AJ4</f>
        <v>0</v>
      </c>
      <c r="AT4" s="109">
        <f>AC4*AJ4</f>
        <v>0</v>
      </c>
      <c r="AU4" s="109">
        <f>AE4*AJ4</f>
        <v>0</v>
      </c>
      <c r="AV4" s="110">
        <f>AG4*AJ4</f>
        <v>0</v>
      </c>
    </row>
    <row r="5" spans="1:48" ht="15.5" x14ac:dyDescent="0.35">
      <c r="A5" s="273"/>
      <c r="B5" s="46" t="str">
        <f>' B_Populations'!$A$10</f>
        <v>15-24</v>
      </c>
      <c r="C5" s="179"/>
      <c r="D5" s="180"/>
      <c r="E5" s="111"/>
      <c r="F5" s="112"/>
      <c r="G5" s="112"/>
      <c r="H5" s="112"/>
      <c r="I5" s="112"/>
      <c r="J5" s="113"/>
      <c r="K5" s="113"/>
      <c r="L5" s="114"/>
      <c r="M5" s="40"/>
      <c r="N5" s="41">
        <f>' B_Populations'!B10</f>
        <v>0</v>
      </c>
      <c r="O5" s="106">
        <f>IF(N5=0,0,($C$5/$N$5)*100000)</f>
        <v>0</v>
      </c>
      <c r="P5" s="106">
        <f>' B_Populations'!D10</f>
        <v>0</v>
      </c>
      <c r="Q5" s="106">
        <f>IF(P5=0,0,($D$5/$P$5)*100000)</f>
        <v>0</v>
      </c>
      <c r="R5" s="106">
        <f>' B_Populations'!F10</f>
        <v>0</v>
      </c>
      <c r="S5" s="106">
        <f>IF(R5=0,0,($E$5/$R$5)*100000)</f>
        <v>0</v>
      </c>
      <c r="T5" s="106">
        <f>' B_Populations'!H10</f>
        <v>0</v>
      </c>
      <c r="U5" s="106">
        <f>IF(T5=0,0,($F$5/$T$5)*100000)</f>
        <v>0</v>
      </c>
      <c r="V5" s="106">
        <f>' B_Populations'!J10</f>
        <v>0</v>
      </c>
      <c r="W5" s="106">
        <f>IF(V5=0,0,($G$5/$V$5)*100000)</f>
        <v>0</v>
      </c>
      <c r="X5" s="106">
        <f>' B_Populations'!L10</f>
        <v>0</v>
      </c>
      <c r="Y5" s="106">
        <f>IF(X5=0,0,($G$5/$X$5)*100000)</f>
        <v>0</v>
      </c>
      <c r="Z5" s="106">
        <f>' B_Populations'!N10</f>
        <v>0</v>
      </c>
      <c r="AA5" s="106">
        <f>IF(Z5=0,0,($I$5/$Z$5)*100000)</f>
        <v>0</v>
      </c>
      <c r="AB5" s="106">
        <f>' B_Populations'!P10</f>
        <v>0</v>
      </c>
      <c r="AC5" s="106">
        <f>IF(AB5=0,0,($J$5/$AB$5)*100000)</f>
        <v>0</v>
      </c>
      <c r="AD5" s="106">
        <f>' B_Populations'!R10</f>
        <v>0</v>
      </c>
      <c r="AE5" s="106">
        <f>IF(AD5=0,0,($K$5/$AD$5)*100000)</f>
        <v>0</v>
      </c>
      <c r="AF5" s="106">
        <f>' B_Populations'!T10</f>
        <v>0</v>
      </c>
      <c r="AG5" s="42">
        <f>IF(AF5=0,0,($L$5/$AF$5)*100000)</f>
        <v>0</v>
      </c>
      <c r="AH5" s="40"/>
      <c r="AI5" s="43">
        <v>38077</v>
      </c>
      <c r="AJ5" s="44">
        <v>0.13864599999999999</v>
      </c>
      <c r="AK5" s="40"/>
      <c r="AL5" s="47" t="str">
        <f>' B_Populations'!$A$10</f>
        <v>15-24</v>
      </c>
      <c r="AM5" s="107">
        <f>O5*AJ5</f>
        <v>0</v>
      </c>
      <c r="AN5" s="108">
        <f>Q5*AJ5</f>
        <v>0</v>
      </c>
      <c r="AO5" s="108">
        <f>S5*AJ5</f>
        <v>0</v>
      </c>
      <c r="AP5" s="109">
        <f>U5*AJ5</f>
        <v>0</v>
      </c>
      <c r="AQ5" s="109">
        <f>W5*AJ5</f>
        <v>0</v>
      </c>
      <c r="AR5" s="109">
        <f>Y5*AJ5</f>
        <v>0</v>
      </c>
      <c r="AS5" s="109">
        <f>AA5*AJ5</f>
        <v>0</v>
      </c>
      <c r="AT5" s="109">
        <f>AC5*AJ5</f>
        <v>0</v>
      </c>
      <c r="AU5" s="109">
        <f>AE5*AJ5</f>
        <v>0</v>
      </c>
      <c r="AV5" s="110">
        <f>AG5*AJ5</f>
        <v>0</v>
      </c>
    </row>
    <row r="6" spans="1:48" ht="15.5" x14ac:dyDescent="0.35">
      <c r="A6" s="273"/>
      <c r="B6" s="39" t="str">
        <f>' B_Populations'!$A$11</f>
        <v>25-44</v>
      </c>
      <c r="C6" s="179"/>
      <c r="D6" s="180"/>
      <c r="E6" s="111"/>
      <c r="F6" s="112"/>
      <c r="G6" s="112"/>
      <c r="H6" s="112"/>
      <c r="I6" s="112"/>
      <c r="J6" s="113"/>
      <c r="K6" s="113"/>
      <c r="L6" s="114"/>
      <c r="M6" s="40"/>
      <c r="N6" s="41">
        <f>' B_Populations'!B11</f>
        <v>0</v>
      </c>
      <c r="O6" s="106">
        <f>IF(N6=0,0,($C$6/$N$6)*100000)</f>
        <v>0</v>
      </c>
      <c r="P6" s="106">
        <f>' B_Populations'!D11</f>
        <v>0</v>
      </c>
      <c r="Q6" s="106">
        <f>IF(P6=0,0,($D$6/$P$6)*100000)</f>
        <v>0</v>
      </c>
      <c r="R6" s="106">
        <f>' B_Populations'!F11</f>
        <v>0</v>
      </c>
      <c r="S6" s="106">
        <f>IF(R6=0,0,($E$6/$R$6)*100000)</f>
        <v>0</v>
      </c>
      <c r="T6" s="106">
        <f>' B_Populations'!H11</f>
        <v>0</v>
      </c>
      <c r="U6" s="106">
        <f>IF(T6=0,0,($F$6/$T$6)*100000)</f>
        <v>0</v>
      </c>
      <c r="V6" s="106">
        <f>' B_Populations'!J11</f>
        <v>0</v>
      </c>
      <c r="W6" s="106">
        <f>IF(V6=0,0,($G$6/$V$6)*100000)</f>
        <v>0</v>
      </c>
      <c r="X6" s="106">
        <f>' B_Populations'!L11</f>
        <v>0</v>
      </c>
      <c r="Y6" s="106">
        <f>IF(X6=0,0,($G$6/$X$6)*100000)</f>
        <v>0</v>
      </c>
      <c r="Z6" s="106">
        <f>' B_Populations'!N11</f>
        <v>0</v>
      </c>
      <c r="AA6" s="106">
        <f>IF(Z6=0,0,($I$6/$Z$6)*100000)</f>
        <v>0</v>
      </c>
      <c r="AB6" s="106">
        <f>' B_Populations'!P11</f>
        <v>0</v>
      </c>
      <c r="AC6" s="106">
        <f>IF(AB6=0,0,($J$6/$AB$6)*100000)</f>
        <v>0</v>
      </c>
      <c r="AD6" s="106">
        <f>' B_Populations'!R11</f>
        <v>0</v>
      </c>
      <c r="AE6" s="106">
        <f>IF(AD6=0,0,($K$6/$AD$6)*100000)</f>
        <v>0</v>
      </c>
      <c r="AF6" s="106">
        <f>' B_Populations'!T11</f>
        <v>0</v>
      </c>
      <c r="AG6" s="42">
        <f>IF(AF6=0,0,($L$6/$AF$6)*100000)</f>
        <v>0</v>
      </c>
      <c r="AH6" s="40"/>
      <c r="AI6" s="43">
        <v>81892</v>
      </c>
      <c r="AJ6" s="44">
        <v>0.29818699999999998</v>
      </c>
      <c r="AK6" s="40"/>
      <c r="AL6" s="45" t="str">
        <f>' B_Populations'!$A$11</f>
        <v>25-44</v>
      </c>
      <c r="AM6" s="107">
        <f>O6*AJ6</f>
        <v>0</v>
      </c>
      <c r="AN6" s="108">
        <f>Q6*AJ6</f>
        <v>0</v>
      </c>
      <c r="AO6" s="108">
        <f>S6*AJ6</f>
        <v>0</v>
      </c>
      <c r="AP6" s="109">
        <f>U6*AJ6</f>
        <v>0</v>
      </c>
      <c r="AQ6" s="109">
        <f>W6*AJ6</f>
        <v>0</v>
      </c>
      <c r="AR6" s="109">
        <f>Y6*AJ6</f>
        <v>0</v>
      </c>
      <c r="AS6" s="109">
        <f>AA6*AJ6</f>
        <v>0</v>
      </c>
      <c r="AT6" s="109">
        <f>AC6*AJ6</f>
        <v>0</v>
      </c>
      <c r="AU6" s="109">
        <f>AE6*AJ6</f>
        <v>0</v>
      </c>
      <c r="AV6" s="110">
        <f>AG6*AJ6</f>
        <v>0</v>
      </c>
    </row>
    <row r="7" spans="1:48" ht="15.5" x14ac:dyDescent="0.35">
      <c r="A7" s="273"/>
      <c r="B7" s="39" t="str">
        <f>' B_Populations'!$A$12</f>
        <v>45-64</v>
      </c>
      <c r="C7" s="179"/>
      <c r="D7" s="180"/>
      <c r="E7" s="111"/>
      <c r="F7" s="112"/>
      <c r="G7" s="112"/>
      <c r="H7" s="112"/>
      <c r="I7" s="112"/>
      <c r="J7" s="113"/>
      <c r="K7" s="113"/>
      <c r="L7" s="114"/>
      <c r="M7" s="40"/>
      <c r="N7" s="41">
        <f>' B_Populations'!B12</f>
        <v>0</v>
      </c>
      <c r="O7" s="106">
        <f>IF(N7=0,0,($C$7/$N$7)*100000)</f>
        <v>0</v>
      </c>
      <c r="P7" s="106">
        <f>' B_Populations'!D12</f>
        <v>0</v>
      </c>
      <c r="Q7" s="106">
        <f>IF(P7=0,0,($D$7/$P$7)*100000)</f>
        <v>0</v>
      </c>
      <c r="R7" s="106">
        <f>' B_Populations'!F12</f>
        <v>0</v>
      </c>
      <c r="S7" s="106">
        <f>IF(R7=0,0,($E$7/$R$7)*100000)</f>
        <v>0</v>
      </c>
      <c r="T7" s="106">
        <f>' B_Populations'!H12</f>
        <v>0</v>
      </c>
      <c r="U7" s="106">
        <f>IF(T7=0,0,($F$7/$T$7)*100000)</f>
        <v>0</v>
      </c>
      <c r="V7" s="106">
        <f>' B_Populations'!J12</f>
        <v>0</v>
      </c>
      <c r="W7" s="106">
        <f>IF(V7=0,0,($G$7/$V$7)*100000)</f>
        <v>0</v>
      </c>
      <c r="X7" s="106">
        <f>' B_Populations'!L12</f>
        <v>0</v>
      </c>
      <c r="Y7" s="106">
        <f>IF(X7=0,0,($G$7/$X$7)*100000)</f>
        <v>0</v>
      </c>
      <c r="Z7" s="106">
        <f>' B_Populations'!N12</f>
        <v>0</v>
      </c>
      <c r="AA7" s="106">
        <f>IF(Z7=0,0,($I$7/$Z$7)*100000)</f>
        <v>0</v>
      </c>
      <c r="AB7" s="106">
        <f>' B_Populations'!P12</f>
        <v>0</v>
      </c>
      <c r="AC7" s="106">
        <f>IF(AB7=0,0,($J$7/$AB$7)*100000)</f>
        <v>0</v>
      </c>
      <c r="AD7" s="106">
        <f>' B_Populations'!R12</f>
        <v>0</v>
      </c>
      <c r="AE7" s="106">
        <f>IF(AD7=0,0,($K$7/$AD$7)*100000)</f>
        <v>0</v>
      </c>
      <c r="AF7" s="106">
        <f>' B_Populations'!T12</f>
        <v>0</v>
      </c>
      <c r="AG7" s="42">
        <f>IF(AF7=0,0,($L$7/$AF$7)*100000)</f>
        <v>0</v>
      </c>
      <c r="AH7" s="40"/>
      <c r="AI7" s="43">
        <v>60991</v>
      </c>
      <c r="AJ7" s="44">
        <v>0.222081</v>
      </c>
      <c r="AK7" s="40"/>
      <c r="AL7" s="45" t="str">
        <f>' B_Populations'!$A$12</f>
        <v>45-64</v>
      </c>
      <c r="AM7" s="107">
        <f>O7*AJ7</f>
        <v>0</v>
      </c>
      <c r="AN7" s="108">
        <f>Q7*AJ7</f>
        <v>0</v>
      </c>
      <c r="AO7" s="108">
        <f>S7*AJ7</f>
        <v>0</v>
      </c>
      <c r="AP7" s="109">
        <f>U7*AJ7</f>
        <v>0</v>
      </c>
      <c r="AQ7" s="109">
        <f>W7*AJ7</f>
        <v>0</v>
      </c>
      <c r="AR7" s="109">
        <f>Y7*AJ7</f>
        <v>0</v>
      </c>
      <c r="AS7" s="109">
        <f>AA7*AJ7</f>
        <v>0</v>
      </c>
      <c r="AT7" s="109">
        <f>AC7*AJ7</f>
        <v>0</v>
      </c>
      <c r="AU7" s="109">
        <f>AE7*AJ7</f>
        <v>0</v>
      </c>
      <c r="AV7" s="110">
        <f>AG7*AJ7</f>
        <v>0</v>
      </c>
    </row>
    <row r="8" spans="1:48" ht="15.5" x14ac:dyDescent="0.35">
      <c r="A8" s="273"/>
      <c r="B8" s="39" t="str">
        <f>' B_Populations'!$A$13</f>
        <v>65+</v>
      </c>
      <c r="C8" s="179"/>
      <c r="D8" s="180"/>
      <c r="E8" s="111"/>
      <c r="F8" s="112"/>
      <c r="G8" s="112"/>
      <c r="H8" s="112"/>
      <c r="I8" s="112"/>
      <c r="J8" s="113"/>
      <c r="K8" s="113"/>
      <c r="L8" s="114"/>
      <c r="M8" s="40"/>
      <c r="N8" s="41">
        <f>' B_Populations'!B13</f>
        <v>0</v>
      </c>
      <c r="O8" s="106">
        <f>IF(N8=0,0,($C$8/$N$8)*100000)</f>
        <v>0</v>
      </c>
      <c r="P8" s="106">
        <f>' B_Populations'!D13</f>
        <v>0</v>
      </c>
      <c r="Q8" s="106">
        <f>IF(P8=0,0,($D$8/$P$8)*100000)</f>
        <v>0</v>
      </c>
      <c r="R8" s="106">
        <f>' B_Populations'!F13</f>
        <v>0</v>
      </c>
      <c r="S8" s="106">
        <f>IF(R8=0,0,($E$8/$R$8)*100000)</f>
        <v>0</v>
      </c>
      <c r="T8" s="106">
        <f>' B_Populations'!H13</f>
        <v>0</v>
      </c>
      <c r="U8" s="106">
        <f>IF(T8=0,0,($F$8/$T$8)*100000)</f>
        <v>0</v>
      </c>
      <c r="V8" s="106">
        <f>' B_Populations'!J13</f>
        <v>0</v>
      </c>
      <c r="W8" s="106">
        <f>IF(V8=0,0,($G$8/$V$8)*100000)</f>
        <v>0</v>
      </c>
      <c r="X8" s="106">
        <f>' B_Populations'!L13</f>
        <v>0</v>
      </c>
      <c r="Y8" s="106">
        <f>IF(X8=0,0,($G$8/$X$8)*100000)</f>
        <v>0</v>
      </c>
      <c r="Z8" s="106">
        <f>' B_Populations'!N13</f>
        <v>0</v>
      </c>
      <c r="AA8" s="106">
        <f>IF(Z8=0,0,($I$8/$Z$8)*100000)</f>
        <v>0</v>
      </c>
      <c r="AB8" s="106">
        <f>' B_Populations'!P13</f>
        <v>0</v>
      </c>
      <c r="AC8" s="106">
        <f>IF(AB8=0,0,($J$8/$AB$8)*100000)</f>
        <v>0</v>
      </c>
      <c r="AD8" s="106">
        <f>' B_Populations'!R13</f>
        <v>0</v>
      </c>
      <c r="AE8" s="106">
        <f>IF(AD8=0,0,($K$8/$AD$8)*100000)</f>
        <v>0</v>
      </c>
      <c r="AF8" s="106">
        <f>' B_Populations'!T13</f>
        <v>0</v>
      </c>
      <c r="AG8" s="42">
        <f>IF(AF8=0,0,($L$8/$AF$8)*100000)</f>
        <v>0</v>
      </c>
      <c r="AH8" s="40"/>
      <c r="AI8" s="43">
        <v>34710</v>
      </c>
      <c r="AJ8" s="44">
        <v>0.126387</v>
      </c>
      <c r="AK8" s="40"/>
      <c r="AL8" s="45" t="str">
        <f>' B_Populations'!$A$13</f>
        <v>65+</v>
      </c>
      <c r="AM8" s="107">
        <f>O8*AJ8</f>
        <v>0</v>
      </c>
      <c r="AN8" s="108">
        <f>Q8*AJ8</f>
        <v>0</v>
      </c>
      <c r="AO8" s="108">
        <f>S8*AJ8</f>
        <v>0</v>
      </c>
      <c r="AP8" s="109">
        <f>U8*AJ8</f>
        <v>0</v>
      </c>
      <c r="AQ8" s="109">
        <f>W8*AJ8</f>
        <v>0</v>
      </c>
      <c r="AR8" s="109">
        <f>Y8*AJ8</f>
        <v>0</v>
      </c>
      <c r="AS8" s="109">
        <f>AA8*AJ8</f>
        <v>0</v>
      </c>
      <c r="AT8" s="109">
        <f>AC8*AJ8</f>
        <v>0</v>
      </c>
      <c r="AU8" s="109">
        <f>AE8*AJ8</f>
        <v>0</v>
      </c>
      <c r="AV8" s="110">
        <f>AG8*AJ8</f>
        <v>0</v>
      </c>
    </row>
    <row r="9" spans="1:48" ht="15.5" x14ac:dyDescent="0.35">
      <c r="A9" s="273"/>
      <c r="B9" s="26" t="s">
        <v>91</v>
      </c>
      <c r="C9" s="181">
        <f t="shared" ref="C9:L9" si="0">SUM(C4:C8)</f>
        <v>0</v>
      </c>
      <c r="D9" s="181">
        <f t="shared" si="0"/>
        <v>0</v>
      </c>
      <c r="E9" s="181">
        <f t="shared" si="0"/>
        <v>0</v>
      </c>
      <c r="F9" s="181">
        <f t="shared" si="0"/>
        <v>0</v>
      </c>
      <c r="G9" s="181">
        <f t="shared" si="0"/>
        <v>0</v>
      </c>
      <c r="H9" s="181">
        <f t="shared" si="0"/>
        <v>0</v>
      </c>
      <c r="I9" s="181">
        <f t="shared" si="0"/>
        <v>0</v>
      </c>
      <c r="J9" s="181">
        <f t="shared" si="0"/>
        <v>0</v>
      </c>
      <c r="K9" s="181">
        <f t="shared" si="0"/>
        <v>0</v>
      </c>
      <c r="L9" s="187">
        <f t="shared" si="0"/>
        <v>0</v>
      </c>
      <c r="N9" s="48">
        <f t="shared" ref="N9:AF9" si="1">SUM(N4:N8)</f>
        <v>0</v>
      </c>
      <c r="O9" s="106">
        <f>IF(N9=0,0,($C$9/$N$9)*100000)</f>
        <v>0</v>
      </c>
      <c r="P9" s="115">
        <f t="shared" si="1"/>
        <v>0</v>
      </c>
      <c r="Q9" s="106">
        <f>IF(P9=0,0,($D$9/$P$9)*100000)</f>
        <v>0</v>
      </c>
      <c r="R9" s="115">
        <f t="shared" si="1"/>
        <v>0</v>
      </c>
      <c r="S9" s="106">
        <f>IF(R9=0,0,($E$9/$R$9)*100000)</f>
        <v>0</v>
      </c>
      <c r="T9" s="115">
        <f t="shared" si="1"/>
        <v>0</v>
      </c>
      <c r="U9" s="106">
        <f>IF(T9=0,0,($F$9/$T$9)*100000)</f>
        <v>0</v>
      </c>
      <c r="V9" s="115">
        <f t="shared" si="1"/>
        <v>0</v>
      </c>
      <c r="W9" s="106">
        <f>IF(V9=0,0,($G$9/$V$9)*100000)</f>
        <v>0</v>
      </c>
      <c r="X9" s="115">
        <f t="shared" si="1"/>
        <v>0</v>
      </c>
      <c r="Y9" s="106">
        <f>IF(X9=0,0,($G$9/$X$9)*100000)</f>
        <v>0</v>
      </c>
      <c r="Z9" s="115">
        <f t="shared" si="1"/>
        <v>0</v>
      </c>
      <c r="AA9" s="106">
        <f>IF(Z9=0,0,($I$9/$Z$9)*100000)</f>
        <v>0</v>
      </c>
      <c r="AB9" s="115">
        <f t="shared" si="1"/>
        <v>0</v>
      </c>
      <c r="AC9" s="106">
        <f>IF(AB9=0,0,($J$9/$AB$9)*100000)</f>
        <v>0</v>
      </c>
      <c r="AD9" s="115">
        <f t="shared" si="1"/>
        <v>0</v>
      </c>
      <c r="AE9" s="106">
        <f>IF(AD9=0,0,($K$9/$AD$9)*100000)</f>
        <v>0</v>
      </c>
      <c r="AF9" s="115">
        <f t="shared" si="1"/>
        <v>0</v>
      </c>
      <c r="AG9" s="42">
        <f>IF(AF9=0,0,($L$9/$AF$9)*100000)</f>
        <v>0</v>
      </c>
      <c r="AI9" s="49">
        <f>SUM(AI4:AI8)</f>
        <v>274634</v>
      </c>
      <c r="AJ9" s="50"/>
      <c r="AL9" s="51" t="s">
        <v>91</v>
      </c>
      <c r="AM9" s="116">
        <f t="shared" ref="AM9:AV9" si="2">SUM(AM4:AM8)</f>
        <v>0</v>
      </c>
      <c r="AN9" s="117">
        <f t="shared" si="2"/>
        <v>0</v>
      </c>
      <c r="AO9" s="118">
        <f t="shared" si="2"/>
        <v>0</v>
      </c>
      <c r="AP9" s="119">
        <f t="shared" si="2"/>
        <v>0</v>
      </c>
      <c r="AQ9" s="120">
        <f t="shared" si="2"/>
        <v>0</v>
      </c>
      <c r="AR9" s="120">
        <f t="shared" si="2"/>
        <v>0</v>
      </c>
      <c r="AS9" s="120">
        <f t="shared" si="2"/>
        <v>0</v>
      </c>
      <c r="AT9" s="120">
        <f t="shared" si="2"/>
        <v>0</v>
      </c>
      <c r="AU9" s="120">
        <f t="shared" si="2"/>
        <v>0</v>
      </c>
      <c r="AV9" s="121">
        <f t="shared" si="2"/>
        <v>0</v>
      </c>
    </row>
    <row r="10" spans="1:48" x14ac:dyDescent="0.45">
      <c r="B10" s="52"/>
      <c r="L10" s="53"/>
      <c r="N10" s="27"/>
      <c r="O10" s="90"/>
      <c r="P10" s="90"/>
      <c r="Q10" s="90"/>
      <c r="R10" s="90"/>
      <c r="S10" s="90"/>
      <c r="T10" s="90"/>
      <c r="U10" s="90"/>
      <c r="V10" s="90"/>
      <c r="W10" s="90"/>
      <c r="X10" s="90"/>
      <c r="Y10" s="90"/>
      <c r="Z10" s="90"/>
      <c r="AA10" s="90"/>
      <c r="AB10" s="90"/>
      <c r="AC10" s="90"/>
      <c r="AD10" s="90"/>
      <c r="AE10" s="90"/>
      <c r="AF10" s="90"/>
      <c r="AG10" s="28"/>
      <c r="AI10" s="29"/>
      <c r="AJ10" s="30"/>
      <c r="AL10" s="31"/>
      <c r="AV10" s="91"/>
    </row>
    <row r="11" spans="1:48" x14ac:dyDescent="0.45">
      <c r="B11" s="54"/>
      <c r="C11" s="122"/>
      <c r="D11" s="123" t="s">
        <v>167</v>
      </c>
      <c r="E11" s="123"/>
      <c r="F11" s="124" t="s">
        <v>83</v>
      </c>
      <c r="G11" s="124"/>
      <c r="H11" s="124"/>
      <c r="I11" s="124"/>
      <c r="J11" s="124"/>
      <c r="K11" s="124"/>
      <c r="L11" s="125"/>
      <c r="N11" s="27"/>
      <c r="O11" s="90"/>
      <c r="P11" s="90"/>
      <c r="Q11" s="90"/>
      <c r="R11" s="90"/>
      <c r="S11" s="90"/>
      <c r="T11" s="90"/>
      <c r="U11" s="90"/>
      <c r="V11" s="90"/>
      <c r="W11" s="90"/>
      <c r="X11" s="90"/>
      <c r="Y11" s="90"/>
      <c r="Z11" s="90"/>
      <c r="AA11" s="90"/>
      <c r="AB11" s="90"/>
      <c r="AC11" s="90"/>
      <c r="AD11" s="90"/>
      <c r="AE11" s="90"/>
      <c r="AF11" s="90"/>
      <c r="AG11" s="28"/>
      <c r="AI11" s="29"/>
      <c r="AJ11" s="30"/>
      <c r="AL11" s="31"/>
      <c r="AM11" s="16" t="s">
        <v>84</v>
      </c>
      <c r="AV11" s="91"/>
    </row>
    <row r="12" spans="1:48" ht="46.5" x14ac:dyDescent="0.35">
      <c r="A12" s="274" t="s">
        <v>92</v>
      </c>
      <c r="B12" s="32" t="s">
        <v>57</v>
      </c>
      <c r="C12" s="92" t="s">
        <v>93</v>
      </c>
      <c r="D12" s="93" t="s">
        <v>159</v>
      </c>
      <c r="E12" s="93" t="s">
        <v>164</v>
      </c>
      <c r="F12" s="94" t="str">
        <f>' B_Populations'!$H$8</f>
        <v>White-Not Hispanic</v>
      </c>
      <c r="G12" s="94" t="str">
        <f>' B_Populations'!$J$8</f>
        <v>Hispanic</v>
      </c>
      <c r="H12" s="94" t="str">
        <f>' B_Populations'!$L$8</f>
        <v>Black-Not Hispanic</v>
      </c>
      <c r="I12" s="94" t="str">
        <f>' B_Populations'!$N$8</f>
        <v>Asian</v>
      </c>
      <c r="J12" s="94" t="str">
        <f>' B_Populations'!$P$8</f>
        <v>American Indian/Alaska Native</v>
      </c>
      <c r="K12" s="94" t="str">
        <f>' B_Populations'!$R$8</f>
        <v>Other</v>
      </c>
      <c r="L12" s="95" t="str">
        <f>' B_Populations'!$T$8</f>
        <v>Other</v>
      </c>
      <c r="M12" s="33"/>
      <c r="N12" s="34" t="s">
        <v>87</v>
      </c>
      <c r="O12" s="96" t="s">
        <v>88</v>
      </c>
      <c r="P12" s="96" t="str">
        <f>' B_Populations'!D8</f>
        <v>Male</v>
      </c>
      <c r="Q12" s="96" t="s">
        <v>88</v>
      </c>
      <c r="R12" s="96" t="str">
        <f>' B_Populations'!F8</f>
        <v>Female</v>
      </c>
      <c r="S12" s="96" t="s">
        <v>88</v>
      </c>
      <c r="T12" s="96" t="str">
        <f>' B_Populations'!$H$8</f>
        <v>White-Not Hispanic</v>
      </c>
      <c r="U12" s="96" t="s">
        <v>88</v>
      </c>
      <c r="V12" s="96" t="str">
        <f>' B_Populations'!$J$8</f>
        <v>Hispanic</v>
      </c>
      <c r="W12" s="96" t="s">
        <v>88</v>
      </c>
      <c r="X12" s="96" t="str">
        <f>' B_Populations'!$L$8</f>
        <v>Black-Not Hispanic</v>
      </c>
      <c r="Y12" s="96" t="s">
        <v>88</v>
      </c>
      <c r="Z12" s="96" t="str">
        <f>' B_Populations'!$N$8</f>
        <v>Asian</v>
      </c>
      <c r="AA12" s="96" t="s">
        <v>88</v>
      </c>
      <c r="AB12" s="96" t="str">
        <f>' B_Populations'!$P$8</f>
        <v>American Indian/Alaska Native</v>
      </c>
      <c r="AC12" s="96" t="s">
        <v>88</v>
      </c>
      <c r="AD12" s="96" t="str">
        <f>' B_Populations'!$R$8</f>
        <v>Other</v>
      </c>
      <c r="AE12" s="96" t="s">
        <v>88</v>
      </c>
      <c r="AF12" s="96" t="str">
        <f>' B_Populations'!$T$8</f>
        <v>Other</v>
      </c>
      <c r="AG12" s="35" t="s">
        <v>88</v>
      </c>
      <c r="AH12" s="33"/>
      <c r="AI12" s="55" t="s">
        <v>89</v>
      </c>
      <c r="AJ12" s="56" t="s">
        <v>90</v>
      </c>
      <c r="AL12" s="38" t="s">
        <v>57</v>
      </c>
      <c r="AM12" s="97" t="s">
        <v>58</v>
      </c>
      <c r="AN12" s="98" t="str">
        <f>' B_Populations'!D8</f>
        <v>Male</v>
      </c>
      <c r="AO12" s="98" t="str">
        <f>' B_Populations'!F8</f>
        <v>Female</v>
      </c>
      <c r="AP12" s="94" t="str">
        <f>' B_Populations'!$H$8</f>
        <v>White-Not Hispanic</v>
      </c>
      <c r="AQ12" s="94" t="str">
        <f>' B_Populations'!$J$8</f>
        <v>Hispanic</v>
      </c>
      <c r="AR12" s="94" t="str">
        <f>' B_Populations'!$L$8</f>
        <v>Black-Not Hispanic</v>
      </c>
      <c r="AS12" s="94" t="str">
        <f>' B_Populations'!$N$8</f>
        <v>Asian</v>
      </c>
      <c r="AT12" s="94" t="str">
        <f>' B_Populations'!$P$8</f>
        <v>American Indian/Alaska Native</v>
      </c>
      <c r="AU12" s="94" t="str">
        <f>' B_Populations'!$R$8</f>
        <v>Other</v>
      </c>
      <c r="AV12" s="99" t="str">
        <f>' B_Populations'!$T$8</f>
        <v>Other</v>
      </c>
    </row>
    <row r="13" spans="1:48" ht="15.5" x14ac:dyDescent="0.35">
      <c r="A13" s="274"/>
      <c r="B13" s="39" t="str">
        <f>' B_Populations'!$A$9</f>
        <v>0-14</v>
      </c>
      <c r="C13" s="100"/>
      <c r="D13" s="101"/>
      <c r="E13" s="102"/>
      <c r="F13" s="103"/>
      <c r="G13" s="103"/>
      <c r="H13" s="103"/>
      <c r="I13" s="103"/>
      <c r="J13" s="104"/>
      <c r="K13" s="104"/>
      <c r="L13" s="105"/>
      <c r="M13" s="40"/>
      <c r="N13" s="41">
        <f>' B_Populations'!B9</f>
        <v>0</v>
      </c>
      <c r="O13" s="106">
        <f>IF(N13=0,0,($C$13/$N$13)*100000)</f>
        <v>0</v>
      </c>
      <c r="P13" s="106">
        <f>' B_Populations'!D9</f>
        <v>0</v>
      </c>
      <c r="Q13" s="106">
        <f>IF(P13=0,0,($D$13/$P$13)*100000)</f>
        <v>0</v>
      </c>
      <c r="R13" s="106">
        <f>' B_Populations'!F9</f>
        <v>0</v>
      </c>
      <c r="S13" s="106">
        <f>IF(R13=0,0,($E$13/$R$13)*100000)</f>
        <v>0</v>
      </c>
      <c r="T13" s="106">
        <f>' B_Populations'!H9</f>
        <v>0</v>
      </c>
      <c r="U13" s="106">
        <f>IF(T13=0,0,($F$13/$T$13)*100000)</f>
        <v>0</v>
      </c>
      <c r="V13" s="106">
        <f>' B_Populations'!J9</f>
        <v>0</v>
      </c>
      <c r="W13" s="106">
        <f>IF(V13=0,0,($G$13/$V$13)*100000)</f>
        <v>0</v>
      </c>
      <c r="X13" s="106">
        <f>' B_Populations'!L9</f>
        <v>0</v>
      </c>
      <c r="Y13" s="106">
        <f>IF(X13=0,0,($H$13/$X$13)*100000)</f>
        <v>0</v>
      </c>
      <c r="Z13" s="106">
        <f>' B_Populations'!N9</f>
        <v>0</v>
      </c>
      <c r="AA13" s="106">
        <f>IF(Z13=0,0,($I$13/$Z$13)*100000)</f>
        <v>0</v>
      </c>
      <c r="AB13" s="106">
        <f>' B_Populations'!P9</f>
        <v>0</v>
      </c>
      <c r="AC13" s="106">
        <f>IF(AB13=0,0,($J$13/$AB$13)*100000)</f>
        <v>0</v>
      </c>
      <c r="AD13" s="106">
        <f>' B_Populations'!R9</f>
        <v>0</v>
      </c>
      <c r="AE13" s="106">
        <f>IF(AD13=0,0,($K$13/$AD$13)*100000)</f>
        <v>0</v>
      </c>
      <c r="AF13" s="106">
        <f>' B_Populations'!T9</f>
        <v>0</v>
      </c>
      <c r="AG13" s="42">
        <f>IF(AF13=0,0,($L$13/$AF$13)*100000)</f>
        <v>0</v>
      </c>
      <c r="AH13" s="40"/>
      <c r="AI13" s="43">
        <v>58964</v>
      </c>
      <c r="AJ13" s="44">
        <v>0.214699</v>
      </c>
      <c r="AL13" s="45" t="str">
        <f>' B_Populations'!$A$9</f>
        <v>0-14</v>
      </c>
      <c r="AM13" s="107">
        <f>O13*AJ13</f>
        <v>0</v>
      </c>
      <c r="AN13" s="108">
        <f>Q13*AJ13</f>
        <v>0</v>
      </c>
      <c r="AO13" s="108">
        <f>S13*AJ13</f>
        <v>0</v>
      </c>
      <c r="AP13" s="109">
        <f>U13*AJ13</f>
        <v>0</v>
      </c>
      <c r="AQ13" s="109">
        <f>W13*AJ13</f>
        <v>0</v>
      </c>
      <c r="AR13" s="109">
        <f>Y13*AJ13</f>
        <v>0</v>
      </c>
      <c r="AS13" s="109">
        <f>AA13*AJ13</f>
        <v>0</v>
      </c>
      <c r="AT13" s="109">
        <f>AC13*AJ13</f>
        <v>0</v>
      </c>
      <c r="AU13" s="109">
        <f>AE13*AJ13</f>
        <v>0</v>
      </c>
      <c r="AV13" s="110">
        <f>AG13*AJ13</f>
        <v>0</v>
      </c>
    </row>
    <row r="14" spans="1:48" ht="15.5" x14ac:dyDescent="0.35">
      <c r="A14" s="274"/>
      <c r="B14" s="46" t="str">
        <f>' B_Populations'!$A$10</f>
        <v>15-24</v>
      </c>
      <c r="C14" s="179"/>
      <c r="D14" s="180"/>
      <c r="E14" s="111"/>
      <c r="F14" s="112"/>
      <c r="G14" s="112"/>
      <c r="H14" s="112"/>
      <c r="I14" s="112"/>
      <c r="J14" s="113"/>
      <c r="K14" s="113"/>
      <c r="L14" s="114"/>
      <c r="M14" s="40"/>
      <c r="N14" s="41">
        <f>' B_Populations'!B10</f>
        <v>0</v>
      </c>
      <c r="O14" s="106">
        <f>IF(N14=0,0,($C$14/$N$14)*100000)</f>
        <v>0</v>
      </c>
      <c r="P14" s="106">
        <f>' B_Populations'!D10</f>
        <v>0</v>
      </c>
      <c r="Q14" s="106">
        <f>IF(P14=0,0,($D$14/$P$14)*100000)</f>
        <v>0</v>
      </c>
      <c r="R14" s="106">
        <f>' B_Populations'!F10</f>
        <v>0</v>
      </c>
      <c r="S14" s="106">
        <f>IF(R14=0,0,($E$14/$R$14)*100000)</f>
        <v>0</v>
      </c>
      <c r="T14" s="106">
        <f>' B_Populations'!H10</f>
        <v>0</v>
      </c>
      <c r="U14" s="106">
        <f>IF(T14=0,0,($F$14/$T$14)*100000)</f>
        <v>0</v>
      </c>
      <c r="V14" s="106">
        <f>' B_Populations'!J10</f>
        <v>0</v>
      </c>
      <c r="W14" s="106">
        <f>IF(V14=0,0,($G$14/$V$14)*100000)</f>
        <v>0</v>
      </c>
      <c r="X14" s="106">
        <f>' B_Populations'!L10</f>
        <v>0</v>
      </c>
      <c r="Y14" s="106">
        <f>IF(X14=0,0,($H$14/$X$14)*100000)</f>
        <v>0</v>
      </c>
      <c r="Z14" s="106">
        <f>' B_Populations'!N10</f>
        <v>0</v>
      </c>
      <c r="AA14" s="106">
        <f>IF(Z14=0,0,($I$14/$Z$14)*100000)</f>
        <v>0</v>
      </c>
      <c r="AB14" s="106">
        <f>' B_Populations'!P10</f>
        <v>0</v>
      </c>
      <c r="AC14" s="106">
        <f>IF(AB14=0,0,($J$14/$AB$14)*100000)</f>
        <v>0</v>
      </c>
      <c r="AD14" s="106">
        <f>' B_Populations'!R10</f>
        <v>0</v>
      </c>
      <c r="AE14" s="106">
        <f>IF(AD14=0,0,($K$14/$AD$14)*100000)</f>
        <v>0</v>
      </c>
      <c r="AF14" s="106">
        <f>' B_Populations'!T10</f>
        <v>0</v>
      </c>
      <c r="AG14" s="42">
        <f>IF(AF14=0,0,($L$14/$AF$14)*100000)</f>
        <v>0</v>
      </c>
      <c r="AH14" s="40"/>
      <c r="AI14" s="43">
        <v>38077</v>
      </c>
      <c r="AJ14" s="44">
        <v>0.13864599999999999</v>
      </c>
      <c r="AL14" s="47" t="str">
        <f>' B_Populations'!$A$10</f>
        <v>15-24</v>
      </c>
      <c r="AM14" s="107">
        <f>O14*AJ14</f>
        <v>0</v>
      </c>
      <c r="AN14" s="108">
        <f>Q14*AJ14</f>
        <v>0</v>
      </c>
      <c r="AO14" s="108">
        <f>S14*AJ14</f>
        <v>0</v>
      </c>
      <c r="AP14" s="109">
        <f>U14*AJ14</f>
        <v>0</v>
      </c>
      <c r="AQ14" s="109">
        <f>W14*AJ14</f>
        <v>0</v>
      </c>
      <c r="AR14" s="109">
        <f>Y14*AJ14</f>
        <v>0</v>
      </c>
      <c r="AS14" s="109">
        <f>AA14*AJ14</f>
        <v>0</v>
      </c>
      <c r="AT14" s="109">
        <f>AC14*AJ14</f>
        <v>0</v>
      </c>
      <c r="AU14" s="109">
        <f>AE14*AJ14</f>
        <v>0</v>
      </c>
      <c r="AV14" s="110">
        <f>AG14*AJ14</f>
        <v>0</v>
      </c>
    </row>
    <row r="15" spans="1:48" ht="15.5" x14ac:dyDescent="0.35">
      <c r="A15" s="274"/>
      <c r="B15" s="39" t="str">
        <f>' B_Populations'!$A$11</f>
        <v>25-44</v>
      </c>
      <c r="C15" s="179"/>
      <c r="D15" s="180"/>
      <c r="E15" s="111"/>
      <c r="F15" s="112"/>
      <c r="G15" s="112"/>
      <c r="H15" s="112"/>
      <c r="I15" s="112"/>
      <c r="J15" s="113"/>
      <c r="K15" s="113"/>
      <c r="L15" s="114"/>
      <c r="M15" s="40"/>
      <c r="N15" s="41">
        <f>' B_Populations'!B11</f>
        <v>0</v>
      </c>
      <c r="O15" s="106">
        <f>IF(N15=0,0,($C$15/$N$15)*100000)</f>
        <v>0</v>
      </c>
      <c r="P15" s="106">
        <f>' B_Populations'!D11</f>
        <v>0</v>
      </c>
      <c r="Q15" s="106">
        <f>IF(P15=0,0,($D$15/$P$15)*100000)</f>
        <v>0</v>
      </c>
      <c r="R15" s="106">
        <f>' B_Populations'!F11</f>
        <v>0</v>
      </c>
      <c r="S15" s="106">
        <f>IF(R15=0,0,($E$15/$R$15)*100000)</f>
        <v>0</v>
      </c>
      <c r="T15" s="106">
        <f>' B_Populations'!H11</f>
        <v>0</v>
      </c>
      <c r="U15" s="106">
        <f>IF(T15=0,0,($F$15/$T$15)*100000)</f>
        <v>0</v>
      </c>
      <c r="V15" s="106">
        <f>' B_Populations'!J11</f>
        <v>0</v>
      </c>
      <c r="W15" s="106">
        <f>IF(V15=0,0,($G$15/$V$15)*100000)</f>
        <v>0</v>
      </c>
      <c r="X15" s="106">
        <f>' B_Populations'!L11</f>
        <v>0</v>
      </c>
      <c r="Y15" s="106">
        <f>IF(X15=0,0,($H$15/$X$15)*100000)</f>
        <v>0</v>
      </c>
      <c r="Z15" s="106">
        <f>' B_Populations'!N11</f>
        <v>0</v>
      </c>
      <c r="AA15" s="106">
        <f>IF(Z15=0,0,($I$15/$Z$15)*100000)</f>
        <v>0</v>
      </c>
      <c r="AB15" s="106">
        <f>' B_Populations'!P11</f>
        <v>0</v>
      </c>
      <c r="AC15" s="106">
        <f>IF(AB15=0,0,($J$15/$AB$15)*100000)</f>
        <v>0</v>
      </c>
      <c r="AD15" s="106">
        <f>' B_Populations'!R11</f>
        <v>0</v>
      </c>
      <c r="AE15" s="106">
        <f>IF(AD15=0,0,($K$15/$AD$15)*100000)</f>
        <v>0</v>
      </c>
      <c r="AF15" s="106">
        <f>' B_Populations'!T11</f>
        <v>0</v>
      </c>
      <c r="AG15" s="42">
        <f>IF(AF15=0,0,($L$15/$AF$15)*100000)</f>
        <v>0</v>
      </c>
      <c r="AH15" s="40"/>
      <c r="AI15" s="43">
        <v>81892</v>
      </c>
      <c r="AJ15" s="44">
        <v>0.29818699999999998</v>
      </c>
      <c r="AL15" s="45" t="str">
        <f>' B_Populations'!$A$11</f>
        <v>25-44</v>
      </c>
      <c r="AM15" s="107">
        <f>O15*AJ15</f>
        <v>0</v>
      </c>
      <c r="AN15" s="108">
        <f>Q15*AJ15</f>
        <v>0</v>
      </c>
      <c r="AO15" s="108">
        <f>S15*AJ15</f>
        <v>0</v>
      </c>
      <c r="AP15" s="109">
        <f>U15*AJ15</f>
        <v>0</v>
      </c>
      <c r="AQ15" s="109">
        <f>W15*AJ15</f>
        <v>0</v>
      </c>
      <c r="AR15" s="109">
        <f>Y15*AJ15</f>
        <v>0</v>
      </c>
      <c r="AS15" s="109">
        <f>AA15*AJ15</f>
        <v>0</v>
      </c>
      <c r="AT15" s="109">
        <f>AC15*AJ15</f>
        <v>0</v>
      </c>
      <c r="AU15" s="109">
        <f>AE15*AJ15</f>
        <v>0</v>
      </c>
      <c r="AV15" s="110">
        <f>AG15*AJ15</f>
        <v>0</v>
      </c>
    </row>
    <row r="16" spans="1:48" ht="15.5" x14ac:dyDescent="0.35">
      <c r="A16" s="274"/>
      <c r="B16" s="39" t="str">
        <f>' B_Populations'!$A$12</f>
        <v>45-64</v>
      </c>
      <c r="C16" s="179"/>
      <c r="D16" s="180"/>
      <c r="E16" s="111"/>
      <c r="F16" s="112"/>
      <c r="G16" s="112"/>
      <c r="H16" s="112"/>
      <c r="I16" s="112"/>
      <c r="J16" s="113"/>
      <c r="K16" s="113"/>
      <c r="L16" s="114"/>
      <c r="M16" s="40"/>
      <c r="N16" s="41">
        <f>' B_Populations'!B12</f>
        <v>0</v>
      </c>
      <c r="O16" s="106">
        <f>IF(N16=0,0,($C$16/$N$16)*100000)</f>
        <v>0</v>
      </c>
      <c r="P16" s="106">
        <f>' B_Populations'!D12</f>
        <v>0</v>
      </c>
      <c r="Q16" s="106">
        <f>IF(P16=0,0,($D$16/$P$16)*100000)</f>
        <v>0</v>
      </c>
      <c r="R16" s="106">
        <f>' B_Populations'!F12</f>
        <v>0</v>
      </c>
      <c r="S16" s="106">
        <f>IF(R16=0,0,($E$16/$R$16)*100000)</f>
        <v>0</v>
      </c>
      <c r="T16" s="106">
        <f>' B_Populations'!H12</f>
        <v>0</v>
      </c>
      <c r="U16" s="106">
        <f>IF(T16=0,0,($F$16/$T$16)*100000)</f>
        <v>0</v>
      </c>
      <c r="V16" s="106">
        <f>' B_Populations'!J12</f>
        <v>0</v>
      </c>
      <c r="W16" s="106">
        <f>IF(V16=0,0,($G$16/$V$16)*100000)</f>
        <v>0</v>
      </c>
      <c r="X16" s="106">
        <f>' B_Populations'!L12</f>
        <v>0</v>
      </c>
      <c r="Y16" s="106">
        <f>IF(X16=0,0,($H$16/$X$16)*100000)</f>
        <v>0</v>
      </c>
      <c r="Z16" s="106">
        <f>' B_Populations'!N12</f>
        <v>0</v>
      </c>
      <c r="AA16" s="106">
        <f>IF(Z16=0,0,($I$16/$Z$16)*100000)</f>
        <v>0</v>
      </c>
      <c r="AB16" s="106">
        <f>' B_Populations'!P12</f>
        <v>0</v>
      </c>
      <c r="AC16" s="106">
        <f>IF(AB16=0,0,($J$16/$AB$16)*100000)</f>
        <v>0</v>
      </c>
      <c r="AD16" s="106">
        <f>' B_Populations'!R12</f>
        <v>0</v>
      </c>
      <c r="AE16" s="106">
        <f>IF(AD16=0,0,($K$16/$AD$16)*100000)</f>
        <v>0</v>
      </c>
      <c r="AF16" s="106">
        <f>' B_Populations'!T12</f>
        <v>0</v>
      </c>
      <c r="AG16" s="42">
        <f>IF(AF16=0,0,($L$16/$AF$16)*100000)</f>
        <v>0</v>
      </c>
      <c r="AH16" s="40"/>
      <c r="AI16" s="43">
        <v>60991</v>
      </c>
      <c r="AJ16" s="44">
        <v>0.222081</v>
      </c>
      <c r="AL16" s="45" t="str">
        <f>' B_Populations'!$A$12</f>
        <v>45-64</v>
      </c>
      <c r="AM16" s="107">
        <f>O16*AJ16</f>
        <v>0</v>
      </c>
      <c r="AN16" s="108">
        <f>Q16*AJ16</f>
        <v>0</v>
      </c>
      <c r="AO16" s="108">
        <f>S16*AJ16</f>
        <v>0</v>
      </c>
      <c r="AP16" s="109">
        <f>U16*AJ16</f>
        <v>0</v>
      </c>
      <c r="AQ16" s="109">
        <f>W16*AJ16</f>
        <v>0</v>
      </c>
      <c r="AR16" s="109">
        <f>Y16*AJ16</f>
        <v>0</v>
      </c>
      <c r="AS16" s="109">
        <f>AA16*AJ16</f>
        <v>0</v>
      </c>
      <c r="AT16" s="109">
        <f>AC16*AJ16</f>
        <v>0</v>
      </c>
      <c r="AU16" s="109">
        <f>AE16*AJ16</f>
        <v>0</v>
      </c>
      <c r="AV16" s="110">
        <f>AG16*AJ16</f>
        <v>0</v>
      </c>
    </row>
    <row r="17" spans="1:48" ht="15.5" x14ac:dyDescent="0.35">
      <c r="A17" s="274"/>
      <c r="B17" s="39" t="str">
        <f>' B_Populations'!$A$13</f>
        <v>65+</v>
      </c>
      <c r="C17" s="179"/>
      <c r="D17" s="180"/>
      <c r="E17" s="111"/>
      <c r="F17" s="112"/>
      <c r="G17" s="112"/>
      <c r="H17" s="112"/>
      <c r="I17" s="112"/>
      <c r="J17" s="113"/>
      <c r="K17" s="113"/>
      <c r="L17" s="114"/>
      <c r="M17" s="40"/>
      <c r="N17" s="41">
        <f>' B_Populations'!B13</f>
        <v>0</v>
      </c>
      <c r="O17" s="106">
        <f>IF(N17=0,0,($C$17/$N$17)*100000)</f>
        <v>0</v>
      </c>
      <c r="P17" s="106">
        <f>' B_Populations'!D13</f>
        <v>0</v>
      </c>
      <c r="Q17" s="106">
        <f>IF(P17=0,0,($D$17/$P$17)*100000)</f>
        <v>0</v>
      </c>
      <c r="R17" s="106">
        <f>' B_Populations'!F13</f>
        <v>0</v>
      </c>
      <c r="S17" s="106">
        <f>IF(R17=0,0,($E$17/$R$17)*100000)</f>
        <v>0</v>
      </c>
      <c r="T17" s="106">
        <f>' B_Populations'!H13</f>
        <v>0</v>
      </c>
      <c r="U17" s="106">
        <f>IF(T17=0,0,($F$17/$T$17)*100000)</f>
        <v>0</v>
      </c>
      <c r="V17" s="106">
        <f>' B_Populations'!J13</f>
        <v>0</v>
      </c>
      <c r="W17" s="106">
        <f>IF(V17=0,0,($G$17/$V$17)*100000)</f>
        <v>0</v>
      </c>
      <c r="X17" s="106">
        <f>' B_Populations'!L13</f>
        <v>0</v>
      </c>
      <c r="Y17" s="106">
        <f>IF(X17=0,0,($H$17/$X$17)*100000)</f>
        <v>0</v>
      </c>
      <c r="Z17" s="106">
        <f>' B_Populations'!N13</f>
        <v>0</v>
      </c>
      <c r="AA17" s="106">
        <f>IF(Z17=0,0,($I$17/$Z$17)*100000)</f>
        <v>0</v>
      </c>
      <c r="AB17" s="106">
        <f>' B_Populations'!P13</f>
        <v>0</v>
      </c>
      <c r="AC17" s="106">
        <f>IF(AB17=0,0,($J$17/$AB$17)*100000)</f>
        <v>0</v>
      </c>
      <c r="AD17" s="106">
        <f>' B_Populations'!R13</f>
        <v>0</v>
      </c>
      <c r="AE17" s="106">
        <f>IF(AD17=0,0,($K$17/$AD$17)*100000)</f>
        <v>0</v>
      </c>
      <c r="AF17" s="106">
        <f>' B_Populations'!T13</f>
        <v>0</v>
      </c>
      <c r="AG17" s="42">
        <f>IF(AF17=0,0,($L$17/$AF$17)*100000)</f>
        <v>0</v>
      </c>
      <c r="AH17" s="40"/>
      <c r="AI17" s="43">
        <v>34710</v>
      </c>
      <c r="AJ17" s="44">
        <v>0.126387</v>
      </c>
      <c r="AL17" s="45" t="str">
        <f>' B_Populations'!$A$13</f>
        <v>65+</v>
      </c>
      <c r="AM17" s="107">
        <f>O17*AJ17</f>
        <v>0</v>
      </c>
      <c r="AN17" s="108">
        <f>Q17*AJ17</f>
        <v>0</v>
      </c>
      <c r="AO17" s="108">
        <f>S17*AJ17</f>
        <v>0</v>
      </c>
      <c r="AP17" s="109">
        <f>U17*AJ17</f>
        <v>0</v>
      </c>
      <c r="AQ17" s="109">
        <f>W17*AJ17</f>
        <v>0</v>
      </c>
      <c r="AR17" s="109">
        <f>Y17*AJ17</f>
        <v>0</v>
      </c>
      <c r="AS17" s="109">
        <f>AA17*AJ17</f>
        <v>0</v>
      </c>
      <c r="AT17" s="109">
        <f>AC17*AJ17</f>
        <v>0</v>
      </c>
      <c r="AU17" s="109">
        <f>AE17*AJ17</f>
        <v>0</v>
      </c>
      <c r="AV17" s="110">
        <f>AG17*AJ17</f>
        <v>0</v>
      </c>
    </row>
    <row r="18" spans="1:48" ht="15.5" x14ac:dyDescent="0.35">
      <c r="A18" s="274"/>
      <c r="B18" s="54" t="s">
        <v>91</v>
      </c>
      <c r="C18" s="183">
        <f t="shared" ref="C18:L18" si="3">SUM(C13:C17)</f>
        <v>0</v>
      </c>
      <c r="D18" s="183">
        <f t="shared" si="3"/>
        <v>0</v>
      </c>
      <c r="E18" s="183">
        <f t="shared" si="3"/>
        <v>0</v>
      </c>
      <c r="F18" s="183">
        <f t="shared" si="3"/>
        <v>0</v>
      </c>
      <c r="G18" s="183">
        <f t="shared" si="3"/>
        <v>0</v>
      </c>
      <c r="H18" s="183">
        <f t="shared" si="3"/>
        <v>0</v>
      </c>
      <c r="I18" s="183">
        <f t="shared" si="3"/>
        <v>0</v>
      </c>
      <c r="J18" s="183">
        <f t="shared" si="3"/>
        <v>0</v>
      </c>
      <c r="K18" s="183">
        <f t="shared" si="3"/>
        <v>0</v>
      </c>
      <c r="L18" s="188">
        <f t="shared" si="3"/>
        <v>0</v>
      </c>
      <c r="N18" s="48">
        <f t="shared" ref="N18:AF18" si="4">SUM(N13:N17)</f>
        <v>0</v>
      </c>
      <c r="O18" s="106">
        <f>IF(N18=0,0,($C$18/$N$18)*100000)</f>
        <v>0</v>
      </c>
      <c r="P18" s="115">
        <f t="shared" si="4"/>
        <v>0</v>
      </c>
      <c r="Q18" s="106">
        <f>IF(P18=0,0,($D$18/$P$18)*100000)</f>
        <v>0</v>
      </c>
      <c r="R18" s="115">
        <f t="shared" si="4"/>
        <v>0</v>
      </c>
      <c r="S18" s="106">
        <f>IF(R18=0,0,($E$18/$R$18)*100000)</f>
        <v>0</v>
      </c>
      <c r="T18" s="115">
        <f t="shared" si="4"/>
        <v>0</v>
      </c>
      <c r="U18" s="106">
        <f>IF(T18=0,0,($F$18/$T$18)*100000)</f>
        <v>0</v>
      </c>
      <c r="V18" s="115">
        <f t="shared" si="4"/>
        <v>0</v>
      </c>
      <c r="W18" s="106">
        <f>IF(V18=0,0,($G$18/$V$18)*100000)</f>
        <v>0</v>
      </c>
      <c r="X18" s="115">
        <f t="shared" si="4"/>
        <v>0</v>
      </c>
      <c r="Y18" s="106">
        <f>IF(X18=0,0,($H$18/$X$18)*100000)</f>
        <v>0</v>
      </c>
      <c r="Z18" s="115">
        <f t="shared" si="4"/>
        <v>0</v>
      </c>
      <c r="AA18" s="106">
        <f>IF(Z18=0,0,($I$18/$Z$18)*100000)</f>
        <v>0</v>
      </c>
      <c r="AB18" s="115">
        <f t="shared" si="4"/>
        <v>0</v>
      </c>
      <c r="AC18" s="106">
        <f>IF(AB18=0,0,($J$18/$AB$18)*100000)</f>
        <v>0</v>
      </c>
      <c r="AD18" s="115">
        <f t="shared" si="4"/>
        <v>0</v>
      </c>
      <c r="AE18" s="106">
        <f>IF(AD18=0,0,($K$18/$AD$18)*100000)</f>
        <v>0</v>
      </c>
      <c r="AF18" s="115">
        <f t="shared" si="4"/>
        <v>0</v>
      </c>
      <c r="AG18" s="42">
        <f>IF(AF18=0,0,($L$18/$AF$18)*100000)</f>
        <v>0</v>
      </c>
      <c r="AI18" s="57">
        <f>SUM(AI13:AI17)</f>
        <v>274634</v>
      </c>
      <c r="AJ18" s="58"/>
      <c r="AL18" s="51" t="s">
        <v>91</v>
      </c>
      <c r="AM18" s="116">
        <f t="shared" ref="AM18:AV18" si="5">SUM(AM13:AM17)</f>
        <v>0</v>
      </c>
      <c r="AN18" s="117">
        <f t="shared" si="5"/>
        <v>0</v>
      </c>
      <c r="AO18" s="118">
        <f t="shared" si="5"/>
        <v>0</v>
      </c>
      <c r="AP18" s="120">
        <f t="shared" si="5"/>
        <v>0</v>
      </c>
      <c r="AQ18" s="120">
        <f t="shared" si="5"/>
        <v>0</v>
      </c>
      <c r="AR18" s="120">
        <f t="shared" si="5"/>
        <v>0</v>
      </c>
      <c r="AS18" s="120">
        <f t="shared" si="5"/>
        <v>0</v>
      </c>
      <c r="AT18" s="120">
        <f t="shared" si="5"/>
        <v>0</v>
      </c>
      <c r="AU18" s="120">
        <f t="shared" si="5"/>
        <v>0</v>
      </c>
      <c r="AV18" s="121">
        <f t="shared" si="5"/>
        <v>0</v>
      </c>
    </row>
    <row r="19" spans="1:48" x14ac:dyDescent="0.45">
      <c r="B19" s="52"/>
      <c r="L19" s="53"/>
      <c r="N19" s="27"/>
      <c r="O19" s="90"/>
      <c r="P19" s="90"/>
      <c r="Q19" s="90"/>
      <c r="R19" s="90"/>
      <c r="S19" s="90"/>
      <c r="T19" s="90"/>
      <c r="U19" s="90"/>
      <c r="V19" s="90"/>
      <c r="W19" s="90"/>
      <c r="X19" s="90"/>
      <c r="Y19" s="90"/>
      <c r="Z19" s="90"/>
      <c r="AA19" s="90"/>
      <c r="AB19" s="90"/>
      <c r="AC19" s="90"/>
      <c r="AD19" s="90"/>
      <c r="AE19" s="90"/>
      <c r="AF19" s="90"/>
      <c r="AG19" s="28"/>
      <c r="AI19" s="29"/>
      <c r="AJ19" s="30"/>
      <c r="AL19" s="31"/>
      <c r="AV19" s="91"/>
    </row>
    <row r="20" spans="1:48" x14ac:dyDescent="0.45">
      <c r="B20" s="59"/>
      <c r="C20" s="126"/>
      <c r="D20" s="127" t="s">
        <v>167</v>
      </c>
      <c r="E20" s="127"/>
      <c r="F20" s="128" t="s">
        <v>83</v>
      </c>
      <c r="G20" s="128"/>
      <c r="H20" s="128"/>
      <c r="I20" s="128"/>
      <c r="J20" s="128"/>
      <c r="K20" s="128"/>
      <c r="L20" s="129"/>
      <c r="N20" s="27"/>
      <c r="O20" s="90"/>
      <c r="P20" s="90"/>
      <c r="Q20" s="90"/>
      <c r="R20" s="90"/>
      <c r="S20" s="90"/>
      <c r="T20" s="90"/>
      <c r="U20" s="90"/>
      <c r="V20" s="90"/>
      <c r="W20" s="90"/>
      <c r="X20" s="90"/>
      <c r="Y20" s="90"/>
      <c r="Z20" s="90"/>
      <c r="AA20" s="90"/>
      <c r="AB20" s="90"/>
      <c r="AC20" s="90"/>
      <c r="AD20" s="90"/>
      <c r="AE20" s="90"/>
      <c r="AF20" s="90"/>
      <c r="AG20" s="28"/>
      <c r="AI20" s="29"/>
      <c r="AJ20" s="30"/>
      <c r="AL20" s="31"/>
      <c r="AM20" s="16" t="s">
        <v>84</v>
      </c>
      <c r="AV20" s="91"/>
    </row>
    <row r="21" spans="1:48" ht="46.5" x14ac:dyDescent="0.35">
      <c r="A21" s="275" t="s">
        <v>94</v>
      </c>
      <c r="B21" s="32" t="s">
        <v>57</v>
      </c>
      <c r="C21" s="92" t="s">
        <v>95</v>
      </c>
      <c r="D21" s="93" t="s">
        <v>160</v>
      </c>
      <c r="E21" s="93" t="s">
        <v>165</v>
      </c>
      <c r="F21" s="94" t="str">
        <f>' B_Populations'!$H$8</f>
        <v>White-Not Hispanic</v>
      </c>
      <c r="G21" s="94" t="str">
        <f>' B_Populations'!$J$8</f>
        <v>Hispanic</v>
      </c>
      <c r="H21" s="94" t="str">
        <f>' B_Populations'!$L$8</f>
        <v>Black-Not Hispanic</v>
      </c>
      <c r="I21" s="94" t="str">
        <f>' B_Populations'!$N$8</f>
        <v>Asian</v>
      </c>
      <c r="J21" s="94" t="str">
        <f>' B_Populations'!$P$8</f>
        <v>American Indian/Alaska Native</v>
      </c>
      <c r="K21" s="94" t="str">
        <f>' B_Populations'!$R$8</f>
        <v>Other</v>
      </c>
      <c r="L21" s="95" t="str">
        <f>' B_Populations'!$T$8</f>
        <v>Other</v>
      </c>
      <c r="M21" s="33"/>
      <c r="N21" s="34" t="s">
        <v>87</v>
      </c>
      <c r="O21" s="96" t="s">
        <v>88</v>
      </c>
      <c r="P21" s="96" t="str">
        <f>' B_Populations'!D8</f>
        <v>Male</v>
      </c>
      <c r="Q21" s="96" t="s">
        <v>88</v>
      </c>
      <c r="R21" s="96" t="str">
        <f>' B_Populations'!F8</f>
        <v>Female</v>
      </c>
      <c r="S21" s="96" t="s">
        <v>88</v>
      </c>
      <c r="T21" s="96" t="str">
        <f>' B_Populations'!$H$8</f>
        <v>White-Not Hispanic</v>
      </c>
      <c r="U21" s="96" t="s">
        <v>88</v>
      </c>
      <c r="V21" s="96" t="str">
        <f>' B_Populations'!$J$8</f>
        <v>Hispanic</v>
      </c>
      <c r="W21" s="96" t="s">
        <v>88</v>
      </c>
      <c r="X21" s="96" t="str">
        <f>' B_Populations'!$L$8</f>
        <v>Black-Not Hispanic</v>
      </c>
      <c r="Y21" s="96" t="s">
        <v>88</v>
      </c>
      <c r="Z21" s="96" t="str">
        <f>' B_Populations'!$N$8</f>
        <v>Asian</v>
      </c>
      <c r="AA21" s="96" t="s">
        <v>88</v>
      </c>
      <c r="AB21" s="96" t="str">
        <f>' B_Populations'!$P$8</f>
        <v>American Indian/Alaska Native</v>
      </c>
      <c r="AC21" s="96" t="s">
        <v>88</v>
      </c>
      <c r="AD21" s="96" t="str">
        <f>' B_Populations'!$R$8</f>
        <v>Other</v>
      </c>
      <c r="AE21" s="96" t="s">
        <v>88</v>
      </c>
      <c r="AF21" s="96" t="str">
        <f>' B_Populations'!$T$8</f>
        <v>Other</v>
      </c>
      <c r="AG21" s="35" t="s">
        <v>88</v>
      </c>
      <c r="AH21" s="33"/>
      <c r="AI21" s="55" t="s">
        <v>89</v>
      </c>
      <c r="AJ21" s="56" t="s">
        <v>90</v>
      </c>
      <c r="AL21" s="38" t="s">
        <v>57</v>
      </c>
      <c r="AM21" s="97" t="s">
        <v>58</v>
      </c>
      <c r="AN21" s="98" t="str">
        <f>' B_Populations'!D8</f>
        <v>Male</v>
      </c>
      <c r="AO21" s="98" t="str">
        <f>' B_Populations'!F8</f>
        <v>Female</v>
      </c>
      <c r="AP21" s="94" t="str">
        <f>' B_Populations'!$H$8</f>
        <v>White-Not Hispanic</v>
      </c>
      <c r="AQ21" s="94" t="str">
        <f>' B_Populations'!$J$8</f>
        <v>Hispanic</v>
      </c>
      <c r="AR21" s="94" t="str">
        <f>' B_Populations'!$L$8</f>
        <v>Black-Not Hispanic</v>
      </c>
      <c r="AS21" s="94" t="str">
        <f>' B_Populations'!$N$8</f>
        <v>Asian</v>
      </c>
      <c r="AT21" s="94" t="str">
        <f>' B_Populations'!$P$8</f>
        <v>American Indian/Alaska Native</v>
      </c>
      <c r="AU21" s="94" t="str">
        <f>' B_Populations'!$R$8</f>
        <v>Other</v>
      </c>
      <c r="AV21" s="99" t="str">
        <f>' B_Populations'!$T$8</f>
        <v>Other</v>
      </c>
    </row>
    <row r="22" spans="1:48" ht="15.5" x14ac:dyDescent="0.35">
      <c r="A22" s="275"/>
      <c r="B22" s="39" t="str">
        <f>' B_Populations'!$A$9</f>
        <v>0-14</v>
      </c>
      <c r="C22" s="100"/>
      <c r="D22" s="101"/>
      <c r="E22" s="102"/>
      <c r="F22" s="103"/>
      <c r="G22" s="103"/>
      <c r="H22" s="103"/>
      <c r="I22" s="103"/>
      <c r="J22" s="104"/>
      <c r="K22" s="104"/>
      <c r="L22" s="105"/>
      <c r="M22" s="40"/>
      <c r="N22" s="41">
        <f>' B_Populations'!B9</f>
        <v>0</v>
      </c>
      <c r="O22" s="106">
        <f>IF(N22=0,0,($C$22/$N$22)*100000)</f>
        <v>0</v>
      </c>
      <c r="P22" s="106">
        <f>' B_Populations'!D9</f>
        <v>0</v>
      </c>
      <c r="Q22" s="106">
        <f>IF(P22=0,0,($D$22/$P$22)*100000)</f>
        <v>0</v>
      </c>
      <c r="R22" s="106">
        <f>' B_Populations'!F9</f>
        <v>0</v>
      </c>
      <c r="S22" s="106">
        <f>IF(R22=0,0,($E$22/$R$22)*100000)</f>
        <v>0</v>
      </c>
      <c r="T22" s="106">
        <f>' B_Populations'!H9</f>
        <v>0</v>
      </c>
      <c r="U22" s="106">
        <f>IF(T22=0,0,($F$22/$T$22)*100000)</f>
        <v>0</v>
      </c>
      <c r="V22" s="106">
        <f>' B_Populations'!J9</f>
        <v>0</v>
      </c>
      <c r="W22" s="106">
        <f>IF(V22=0,0,($G$22/$V$22)*100000)</f>
        <v>0</v>
      </c>
      <c r="X22" s="106">
        <f>' B_Populations'!L9</f>
        <v>0</v>
      </c>
      <c r="Y22" s="106">
        <f>IF(X22=0,0,($H$22/$X$22)*100000)</f>
        <v>0</v>
      </c>
      <c r="Z22" s="106">
        <f>' B_Populations'!N9</f>
        <v>0</v>
      </c>
      <c r="AA22" s="106">
        <f>IF(Z22=0,0,($I$22/$Z$22)*100000)</f>
        <v>0</v>
      </c>
      <c r="AB22" s="106">
        <f>' B_Populations'!P9</f>
        <v>0</v>
      </c>
      <c r="AC22" s="106">
        <f>IF(AB22=0,0,($J$22/$AB$22)*100000)</f>
        <v>0</v>
      </c>
      <c r="AD22" s="106">
        <f>' B_Populations'!R9</f>
        <v>0</v>
      </c>
      <c r="AE22" s="106">
        <f>IF(AD22=0,0,($K$22/$AD$22)*100000)</f>
        <v>0</v>
      </c>
      <c r="AF22" s="106">
        <f>' B_Populations'!T9</f>
        <v>0</v>
      </c>
      <c r="AG22" s="42">
        <f>IF(AF22=0,0,($L$22/$AF$22)*100000)</f>
        <v>0</v>
      </c>
      <c r="AH22" s="40"/>
      <c r="AI22" s="43">
        <v>58964</v>
      </c>
      <c r="AJ22" s="44">
        <v>0.214699</v>
      </c>
      <c r="AL22" s="45" t="str">
        <f>' B_Populations'!$A$9</f>
        <v>0-14</v>
      </c>
      <c r="AM22" s="107">
        <f>O22*AJ22</f>
        <v>0</v>
      </c>
      <c r="AN22" s="108">
        <f>Q22*AJ22</f>
        <v>0</v>
      </c>
      <c r="AO22" s="108">
        <f>S22*AJ22</f>
        <v>0</v>
      </c>
      <c r="AP22" s="109">
        <f>U22*AJ22</f>
        <v>0</v>
      </c>
      <c r="AQ22" s="109">
        <f>W22*AJ22</f>
        <v>0</v>
      </c>
      <c r="AR22" s="109">
        <f>Y22*AJ22</f>
        <v>0</v>
      </c>
      <c r="AS22" s="109">
        <f>AA22*AJ22</f>
        <v>0</v>
      </c>
      <c r="AT22" s="109">
        <f>AC22*AJ22</f>
        <v>0</v>
      </c>
      <c r="AU22" s="109">
        <f>AE22*AJ22</f>
        <v>0</v>
      </c>
      <c r="AV22" s="110">
        <f>AG22*AJ22</f>
        <v>0</v>
      </c>
    </row>
    <row r="23" spans="1:48" ht="15.5" x14ac:dyDescent="0.35">
      <c r="A23" s="275"/>
      <c r="B23" s="46" t="str">
        <f>' B_Populations'!$A$10</f>
        <v>15-24</v>
      </c>
      <c r="C23" s="179"/>
      <c r="D23" s="180"/>
      <c r="E23" s="111"/>
      <c r="F23" s="112"/>
      <c r="G23" s="112"/>
      <c r="H23" s="112"/>
      <c r="I23" s="112"/>
      <c r="J23" s="113"/>
      <c r="K23" s="113"/>
      <c r="L23" s="114"/>
      <c r="M23" s="40"/>
      <c r="N23" s="41">
        <f>' B_Populations'!B10</f>
        <v>0</v>
      </c>
      <c r="O23" s="106">
        <f>IF(N23=0,0,($C$23/$N$23)*100000)</f>
        <v>0</v>
      </c>
      <c r="P23" s="106">
        <f>' B_Populations'!D10</f>
        <v>0</v>
      </c>
      <c r="Q23" s="106">
        <f>IF(P23=0,0,($D$23/$P$23)*100000)</f>
        <v>0</v>
      </c>
      <c r="R23" s="106">
        <f>' B_Populations'!F10</f>
        <v>0</v>
      </c>
      <c r="S23" s="106">
        <f>IF(R23=0,0,($E$23/$R$23)*100000)</f>
        <v>0</v>
      </c>
      <c r="T23" s="106">
        <f>' B_Populations'!H10</f>
        <v>0</v>
      </c>
      <c r="U23" s="106">
        <f>IF(T23=0,0,($F$23/$T$23)*100000)</f>
        <v>0</v>
      </c>
      <c r="V23" s="106">
        <f>' B_Populations'!J10</f>
        <v>0</v>
      </c>
      <c r="W23" s="106">
        <f>IF(V23=0,0,($G$23/$V$23)*100000)</f>
        <v>0</v>
      </c>
      <c r="X23" s="106">
        <f>' B_Populations'!L10</f>
        <v>0</v>
      </c>
      <c r="Y23" s="106">
        <f>IF(X23=0,0,($H$23/$X$23)*100000)</f>
        <v>0</v>
      </c>
      <c r="Z23" s="106">
        <f>' B_Populations'!N10</f>
        <v>0</v>
      </c>
      <c r="AA23" s="106">
        <f>IF(Z23=0,0,($I$23/$Z$23)*100000)</f>
        <v>0</v>
      </c>
      <c r="AB23" s="106">
        <f>' B_Populations'!P10</f>
        <v>0</v>
      </c>
      <c r="AC23" s="106">
        <f>IF(AB23=0,0,($J$23/$AB$23)*100000)</f>
        <v>0</v>
      </c>
      <c r="AD23" s="106">
        <f>' B_Populations'!R10</f>
        <v>0</v>
      </c>
      <c r="AE23" s="106">
        <f>IF(AD23=0,0,($K$23/$AD$23)*100000)</f>
        <v>0</v>
      </c>
      <c r="AF23" s="106">
        <f>' B_Populations'!T10</f>
        <v>0</v>
      </c>
      <c r="AG23" s="42">
        <f>IF(AF23=0,0,($L$23/$AF$23)*100000)</f>
        <v>0</v>
      </c>
      <c r="AH23" s="40"/>
      <c r="AI23" s="43">
        <v>38077</v>
      </c>
      <c r="AJ23" s="44">
        <v>0.13864599999999999</v>
      </c>
      <c r="AL23" s="47" t="str">
        <f>' B_Populations'!$A$10</f>
        <v>15-24</v>
      </c>
      <c r="AM23" s="107">
        <f>O23*AJ23</f>
        <v>0</v>
      </c>
      <c r="AN23" s="108">
        <f>Q23*AJ23</f>
        <v>0</v>
      </c>
      <c r="AO23" s="108">
        <f>S23*AJ23</f>
        <v>0</v>
      </c>
      <c r="AP23" s="109">
        <f>U23*AJ23</f>
        <v>0</v>
      </c>
      <c r="AQ23" s="109">
        <f>W23*AJ23</f>
        <v>0</v>
      </c>
      <c r="AR23" s="109">
        <f>Y23*AJ23</f>
        <v>0</v>
      </c>
      <c r="AS23" s="109">
        <f>AA23*AJ23</f>
        <v>0</v>
      </c>
      <c r="AT23" s="109">
        <f>AC23*AJ23</f>
        <v>0</v>
      </c>
      <c r="AU23" s="109">
        <f>AE23*AJ23</f>
        <v>0</v>
      </c>
      <c r="AV23" s="110">
        <f>AG23*AJ23</f>
        <v>0</v>
      </c>
    </row>
    <row r="24" spans="1:48" ht="15.5" x14ac:dyDescent="0.35">
      <c r="A24" s="275"/>
      <c r="B24" s="39" t="str">
        <f>' B_Populations'!$A$11</f>
        <v>25-44</v>
      </c>
      <c r="C24" s="179"/>
      <c r="D24" s="180"/>
      <c r="E24" s="111"/>
      <c r="F24" s="112"/>
      <c r="G24" s="112"/>
      <c r="H24" s="112"/>
      <c r="I24" s="112"/>
      <c r="J24" s="113"/>
      <c r="K24" s="113"/>
      <c r="L24" s="114"/>
      <c r="M24" s="40"/>
      <c r="N24" s="41">
        <f>' B_Populations'!B11</f>
        <v>0</v>
      </c>
      <c r="O24" s="106">
        <f>IF(N24=0,0,($C$24/$N$24)*100000)</f>
        <v>0</v>
      </c>
      <c r="P24" s="106">
        <f>' B_Populations'!D11</f>
        <v>0</v>
      </c>
      <c r="Q24" s="106">
        <f>IF(P24=0,0,($D$24/$P$24)*100000)</f>
        <v>0</v>
      </c>
      <c r="R24" s="106">
        <f>' B_Populations'!F11</f>
        <v>0</v>
      </c>
      <c r="S24" s="106">
        <f>IF(R24=0,0,($E$24/$R$24)*100000)</f>
        <v>0</v>
      </c>
      <c r="T24" s="106">
        <f>' B_Populations'!H11</f>
        <v>0</v>
      </c>
      <c r="U24" s="106">
        <f>IF(T24=0,0,($F$24/$T$24)*100000)</f>
        <v>0</v>
      </c>
      <c r="V24" s="106">
        <f>' B_Populations'!J11</f>
        <v>0</v>
      </c>
      <c r="W24" s="106">
        <f>IF(V24=0,0,($G$24/$V$24)*100000)</f>
        <v>0</v>
      </c>
      <c r="X24" s="106">
        <f>' B_Populations'!L11</f>
        <v>0</v>
      </c>
      <c r="Y24" s="106">
        <f>IF(X24=0,0,($H$24/$X$24)*100000)</f>
        <v>0</v>
      </c>
      <c r="Z24" s="106">
        <f>' B_Populations'!N11</f>
        <v>0</v>
      </c>
      <c r="AA24" s="106">
        <f>IF(Z24=0,0,($I$24/$Z$24)*100000)</f>
        <v>0</v>
      </c>
      <c r="AB24" s="106">
        <f>' B_Populations'!P11</f>
        <v>0</v>
      </c>
      <c r="AC24" s="106">
        <f>IF(AB24=0,0,($J$24/$AB$24)*100000)</f>
        <v>0</v>
      </c>
      <c r="AD24" s="106">
        <f>' B_Populations'!R11</f>
        <v>0</v>
      </c>
      <c r="AE24" s="106">
        <f>IF(AD24=0,0,($K$24/$AD$24)*100000)</f>
        <v>0</v>
      </c>
      <c r="AF24" s="106">
        <f>' B_Populations'!T11</f>
        <v>0</v>
      </c>
      <c r="AG24" s="42">
        <f>IF(AF24=0,0,($L$24/$AF$24)*100000)</f>
        <v>0</v>
      </c>
      <c r="AH24" s="40"/>
      <c r="AI24" s="43">
        <v>81892</v>
      </c>
      <c r="AJ24" s="44">
        <v>0.29818699999999998</v>
      </c>
      <c r="AL24" s="45" t="str">
        <f>' B_Populations'!$A$11</f>
        <v>25-44</v>
      </c>
      <c r="AM24" s="107">
        <f>O24*AJ24</f>
        <v>0</v>
      </c>
      <c r="AN24" s="108">
        <f>Q24*AJ24</f>
        <v>0</v>
      </c>
      <c r="AO24" s="108">
        <f>S24*AJ24</f>
        <v>0</v>
      </c>
      <c r="AP24" s="109">
        <f>U24*AJ24</f>
        <v>0</v>
      </c>
      <c r="AQ24" s="109">
        <f>W24*AJ24</f>
        <v>0</v>
      </c>
      <c r="AR24" s="109">
        <f>Y24*AJ24</f>
        <v>0</v>
      </c>
      <c r="AS24" s="109">
        <f>AA24*AJ24</f>
        <v>0</v>
      </c>
      <c r="AT24" s="109">
        <f>AC24*AJ24</f>
        <v>0</v>
      </c>
      <c r="AU24" s="109">
        <f>AE24*AJ24</f>
        <v>0</v>
      </c>
      <c r="AV24" s="110">
        <f>AG24*AJ24</f>
        <v>0</v>
      </c>
    </row>
    <row r="25" spans="1:48" ht="15.5" x14ac:dyDescent="0.35">
      <c r="A25" s="275"/>
      <c r="B25" s="39" t="str">
        <f>' B_Populations'!$A$12</f>
        <v>45-64</v>
      </c>
      <c r="C25" s="179"/>
      <c r="D25" s="180"/>
      <c r="E25" s="111"/>
      <c r="F25" s="112"/>
      <c r="G25" s="112"/>
      <c r="H25" s="112"/>
      <c r="I25" s="112"/>
      <c r="J25" s="113"/>
      <c r="K25" s="113"/>
      <c r="L25" s="114"/>
      <c r="M25" s="40"/>
      <c r="N25" s="41">
        <f>' B_Populations'!B12</f>
        <v>0</v>
      </c>
      <c r="O25" s="106">
        <f>IF(N25=0,0,($C$25/$N$25)*100000)</f>
        <v>0</v>
      </c>
      <c r="P25" s="106">
        <f>' B_Populations'!D12</f>
        <v>0</v>
      </c>
      <c r="Q25" s="106">
        <f>IF(P25=0,0,($D$25/$P$25)*100000)</f>
        <v>0</v>
      </c>
      <c r="R25" s="106">
        <f>' B_Populations'!F12</f>
        <v>0</v>
      </c>
      <c r="S25" s="106">
        <f>IF(R25=0,0,($E$25/$R$25)*100000)</f>
        <v>0</v>
      </c>
      <c r="T25" s="106">
        <f>' B_Populations'!H12</f>
        <v>0</v>
      </c>
      <c r="U25" s="106">
        <f>IF(T25=0,0,($F$25/$T$25)*100000)</f>
        <v>0</v>
      </c>
      <c r="V25" s="106">
        <f>' B_Populations'!J12</f>
        <v>0</v>
      </c>
      <c r="W25" s="106">
        <f>IF(V25=0,0,($G$25/$V$25)*100000)</f>
        <v>0</v>
      </c>
      <c r="X25" s="106">
        <f>' B_Populations'!L12</f>
        <v>0</v>
      </c>
      <c r="Y25" s="106">
        <f>IF(X25=0,0,($H$25/$X$25)*100000)</f>
        <v>0</v>
      </c>
      <c r="Z25" s="106">
        <f>' B_Populations'!N12</f>
        <v>0</v>
      </c>
      <c r="AA25" s="106">
        <f>IF(Z25=0,0,($I$25/$Z$25)*100000)</f>
        <v>0</v>
      </c>
      <c r="AB25" s="106">
        <f>' B_Populations'!P12</f>
        <v>0</v>
      </c>
      <c r="AC25" s="106">
        <f>IF(AB25=0,0,($J$25/$AB$25)*100000)</f>
        <v>0</v>
      </c>
      <c r="AD25" s="106">
        <f>' B_Populations'!R12</f>
        <v>0</v>
      </c>
      <c r="AE25" s="106">
        <f>IF(AD25=0,0,($K$25/$AD$25)*100000)</f>
        <v>0</v>
      </c>
      <c r="AF25" s="106">
        <f>' B_Populations'!T12</f>
        <v>0</v>
      </c>
      <c r="AG25" s="42">
        <f>IF(AF25=0,0,($L$25/$AF$25)*100000)</f>
        <v>0</v>
      </c>
      <c r="AH25" s="40"/>
      <c r="AI25" s="43">
        <v>60991</v>
      </c>
      <c r="AJ25" s="44">
        <v>0.222081</v>
      </c>
      <c r="AL25" s="45" t="str">
        <f>' B_Populations'!$A$12</f>
        <v>45-64</v>
      </c>
      <c r="AM25" s="107">
        <f>O25*AJ25</f>
        <v>0</v>
      </c>
      <c r="AN25" s="108">
        <f>Q25*AJ25</f>
        <v>0</v>
      </c>
      <c r="AO25" s="108">
        <f>S25*AJ25</f>
        <v>0</v>
      </c>
      <c r="AP25" s="109">
        <f>U25*AJ25</f>
        <v>0</v>
      </c>
      <c r="AQ25" s="109">
        <f>W25*AJ25</f>
        <v>0</v>
      </c>
      <c r="AR25" s="109">
        <f>Y25*AJ25</f>
        <v>0</v>
      </c>
      <c r="AS25" s="109">
        <f>AA25*AJ25</f>
        <v>0</v>
      </c>
      <c r="AT25" s="109">
        <f>AC25*AJ25</f>
        <v>0</v>
      </c>
      <c r="AU25" s="109">
        <f>AE25*AJ25</f>
        <v>0</v>
      </c>
      <c r="AV25" s="110">
        <f>AG25*AJ25</f>
        <v>0</v>
      </c>
    </row>
    <row r="26" spans="1:48" ht="15.5" x14ac:dyDescent="0.35">
      <c r="A26" s="275"/>
      <c r="B26" s="39" t="str">
        <f>' B_Populations'!$A$13</f>
        <v>65+</v>
      </c>
      <c r="C26" s="179"/>
      <c r="D26" s="180"/>
      <c r="E26" s="111"/>
      <c r="F26" s="112"/>
      <c r="G26" s="112"/>
      <c r="H26" s="112"/>
      <c r="I26" s="112"/>
      <c r="J26" s="113"/>
      <c r="K26" s="113"/>
      <c r="L26" s="114"/>
      <c r="M26" s="40"/>
      <c r="N26" s="41">
        <f>' B_Populations'!B13</f>
        <v>0</v>
      </c>
      <c r="O26" s="106">
        <f>IF(N26=0,0,($C$26/$N$26)*100000)</f>
        <v>0</v>
      </c>
      <c r="P26" s="106">
        <f>' B_Populations'!D13</f>
        <v>0</v>
      </c>
      <c r="Q26" s="106">
        <f>IF(P26=0,0,($D$26/$P$26)*100000)</f>
        <v>0</v>
      </c>
      <c r="R26" s="106">
        <f>' B_Populations'!F13</f>
        <v>0</v>
      </c>
      <c r="S26" s="106">
        <f>IF(R26=0,0,($E$26/$R$26)*100000)</f>
        <v>0</v>
      </c>
      <c r="T26" s="106">
        <f>' B_Populations'!H13</f>
        <v>0</v>
      </c>
      <c r="U26" s="106">
        <f>IF(T26=0,0,($F$26/$T$26)*100000)</f>
        <v>0</v>
      </c>
      <c r="V26" s="106">
        <f>' B_Populations'!J13</f>
        <v>0</v>
      </c>
      <c r="W26" s="106">
        <f>IF(V26=0,0,($G$26/$V$26)*100000)</f>
        <v>0</v>
      </c>
      <c r="X26" s="106">
        <f>' B_Populations'!L13</f>
        <v>0</v>
      </c>
      <c r="Y26" s="106">
        <f>IF(X26=0,0,($H$26/$X$26)*100000)</f>
        <v>0</v>
      </c>
      <c r="Z26" s="106">
        <f>' B_Populations'!N13</f>
        <v>0</v>
      </c>
      <c r="AA26" s="106">
        <f>IF(Z26=0,0,($I$26/$Z$26)*100000)</f>
        <v>0</v>
      </c>
      <c r="AB26" s="106">
        <f>' B_Populations'!P13</f>
        <v>0</v>
      </c>
      <c r="AC26" s="106">
        <f>IF(AB26=0,0,($J$26/$AB$26)*100000)</f>
        <v>0</v>
      </c>
      <c r="AD26" s="106">
        <f>' B_Populations'!R13</f>
        <v>0</v>
      </c>
      <c r="AE26" s="106">
        <f>IF(AD26=0,0,($K$26/$AD$26)*100000)</f>
        <v>0</v>
      </c>
      <c r="AF26" s="106">
        <f>' B_Populations'!T13</f>
        <v>0</v>
      </c>
      <c r="AG26" s="42">
        <f>IF(AF26=0,0,($L$26/$AF$26)*100000)</f>
        <v>0</v>
      </c>
      <c r="AH26" s="40"/>
      <c r="AI26" s="43">
        <v>34710</v>
      </c>
      <c r="AJ26" s="44">
        <v>0.126387</v>
      </c>
      <c r="AL26" s="45" t="str">
        <f>' B_Populations'!$A$13</f>
        <v>65+</v>
      </c>
      <c r="AM26" s="107">
        <f>O26*AJ26</f>
        <v>0</v>
      </c>
      <c r="AN26" s="108">
        <f>Q26*AJ26</f>
        <v>0</v>
      </c>
      <c r="AO26" s="108">
        <f>S26*AJ26</f>
        <v>0</v>
      </c>
      <c r="AP26" s="109">
        <f>U26*AJ26</f>
        <v>0</v>
      </c>
      <c r="AQ26" s="109">
        <f>W26*AJ26</f>
        <v>0</v>
      </c>
      <c r="AR26" s="109">
        <f>Y26*AJ26</f>
        <v>0</v>
      </c>
      <c r="AS26" s="109">
        <f>AA26*AJ26</f>
        <v>0</v>
      </c>
      <c r="AT26" s="109">
        <f>AC26*AJ26</f>
        <v>0</v>
      </c>
      <c r="AU26" s="109">
        <f>AE26*AJ26</f>
        <v>0</v>
      </c>
      <c r="AV26" s="110">
        <f>AG26*AJ26</f>
        <v>0</v>
      </c>
    </row>
    <row r="27" spans="1:48" ht="16" thickBot="1" x14ac:dyDescent="0.4">
      <c r="A27" s="275"/>
      <c r="B27" s="60" t="s">
        <v>91</v>
      </c>
      <c r="C27" s="189">
        <f t="shared" ref="C27:L27" si="6">SUM(C22:C26)</f>
        <v>0</v>
      </c>
      <c r="D27" s="189">
        <f t="shared" si="6"/>
        <v>0</v>
      </c>
      <c r="E27" s="189">
        <f t="shared" si="6"/>
        <v>0</v>
      </c>
      <c r="F27" s="189">
        <f t="shared" si="6"/>
        <v>0</v>
      </c>
      <c r="G27" s="189">
        <f t="shared" si="6"/>
        <v>0</v>
      </c>
      <c r="H27" s="189">
        <f t="shared" si="6"/>
        <v>0</v>
      </c>
      <c r="I27" s="189">
        <f t="shared" si="6"/>
        <v>0</v>
      </c>
      <c r="J27" s="189">
        <f t="shared" si="6"/>
        <v>0</v>
      </c>
      <c r="K27" s="189">
        <f t="shared" si="6"/>
        <v>0</v>
      </c>
      <c r="L27" s="190">
        <f t="shared" si="6"/>
        <v>0</v>
      </c>
      <c r="N27" s="61">
        <f t="shared" ref="N27:AF27" si="7">SUM(N22:N26)</f>
        <v>0</v>
      </c>
      <c r="O27" s="224">
        <f>IF(N27=0,0,($C$27/$N$27)*100000)</f>
        <v>0</v>
      </c>
      <c r="P27" s="130">
        <f t="shared" si="7"/>
        <v>0</v>
      </c>
      <c r="Q27" s="224">
        <f>IF(P27=0,0,($D$27/$P$27)*100000)</f>
        <v>0</v>
      </c>
      <c r="R27" s="130">
        <f t="shared" si="7"/>
        <v>0</v>
      </c>
      <c r="S27" s="224">
        <f>IF(R27=0,0,($E$27/$R$27)*100000)</f>
        <v>0</v>
      </c>
      <c r="T27" s="130">
        <f t="shared" si="7"/>
        <v>0</v>
      </c>
      <c r="U27" s="224">
        <f>IF(T27=0,0,($F$27/$T$27)*100000)</f>
        <v>0</v>
      </c>
      <c r="V27" s="130">
        <f t="shared" si="7"/>
        <v>0</v>
      </c>
      <c r="W27" s="224">
        <f>IF(V27=0,0,($G$27/$V$27)*100000)</f>
        <v>0</v>
      </c>
      <c r="X27" s="130">
        <f t="shared" si="7"/>
        <v>0</v>
      </c>
      <c r="Y27" s="224">
        <f>IF(X27=0,0,($H$27/$X$27)*100000)</f>
        <v>0</v>
      </c>
      <c r="Z27" s="130">
        <f t="shared" si="7"/>
        <v>0</v>
      </c>
      <c r="AA27" s="224">
        <f>IF(Z27=0,0,($I$27/$Z$27)*100000)</f>
        <v>0</v>
      </c>
      <c r="AB27" s="130">
        <f t="shared" si="7"/>
        <v>0</v>
      </c>
      <c r="AC27" s="224">
        <f>IF(AB27=0,0,($J$27/$AB$27)*100000)</f>
        <v>0</v>
      </c>
      <c r="AD27" s="130">
        <f t="shared" si="7"/>
        <v>0</v>
      </c>
      <c r="AE27" s="224">
        <f>IF(AD27=0,0,($K$27/$AD$27)*100000)</f>
        <v>0</v>
      </c>
      <c r="AF27" s="130">
        <f t="shared" si="7"/>
        <v>0</v>
      </c>
      <c r="AG27" s="225">
        <f>IF(AF27=0,0,($L$27/$AF$27)*100000)</f>
        <v>0</v>
      </c>
      <c r="AI27" s="62">
        <f>SUM(AI22:AI26)</f>
        <v>274634</v>
      </c>
      <c r="AJ27" s="63"/>
      <c r="AL27" s="64" t="s">
        <v>91</v>
      </c>
      <c r="AM27" s="131">
        <f t="shared" ref="AM27:AV27" si="8">SUM(AM22:AM26)</f>
        <v>0</v>
      </c>
      <c r="AN27" s="132">
        <f t="shared" si="8"/>
        <v>0</v>
      </c>
      <c r="AO27" s="133">
        <f t="shared" si="8"/>
        <v>0</v>
      </c>
      <c r="AP27" s="134">
        <f t="shared" si="8"/>
        <v>0</v>
      </c>
      <c r="AQ27" s="134">
        <f t="shared" si="8"/>
        <v>0</v>
      </c>
      <c r="AR27" s="134">
        <f t="shared" si="8"/>
        <v>0</v>
      </c>
      <c r="AS27" s="134">
        <f t="shared" si="8"/>
        <v>0</v>
      </c>
      <c r="AT27" s="134">
        <f t="shared" si="8"/>
        <v>0</v>
      </c>
      <c r="AU27" s="134">
        <f t="shared" si="8"/>
        <v>0</v>
      </c>
      <c r="AV27" s="135">
        <f t="shared" si="8"/>
        <v>0</v>
      </c>
    </row>
  </sheetData>
  <mergeCells count="5">
    <mergeCell ref="B1:E1"/>
    <mergeCell ref="AL1:AN1"/>
    <mergeCell ref="A3:A9"/>
    <mergeCell ref="A12:A18"/>
    <mergeCell ref="A21:A27"/>
  </mergeCells>
  <phoneticPr fontId="0" type="noConversion"/>
  <pageMargins left="1" right="1"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V27"/>
  <sheetViews>
    <sheetView zoomScale="70" zoomScaleNormal="70" workbookViewId="0">
      <pane xSplit="1" topLeftCell="W1" activePane="topRight" state="frozen"/>
      <selection activeCell="S20" sqref="S20"/>
      <selection pane="topRight" activeCell="AP27" sqref="AP27"/>
    </sheetView>
  </sheetViews>
  <sheetFormatPr defaultColWidth="8.7265625" defaultRowHeight="18.5" x14ac:dyDescent="0.45"/>
  <cols>
    <col min="1" max="1" width="11.7265625" style="136" customWidth="1"/>
    <col min="2" max="2" width="8.7265625" style="16"/>
    <col min="3" max="3" width="15.1796875" style="16" customWidth="1"/>
    <col min="4" max="4" width="15.54296875" style="16" customWidth="1"/>
    <col min="5" max="5" width="15.1796875" style="16" customWidth="1"/>
    <col min="6" max="6" width="17.81640625" style="16" customWidth="1"/>
    <col min="7" max="7" width="15.54296875" style="16" customWidth="1"/>
    <col min="8" max="8" width="15.453125" style="16" customWidth="1"/>
    <col min="9" max="11" width="15.1796875" style="16" customWidth="1"/>
    <col min="12" max="12" width="15.54296875" style="16" customWidth="1"/>
    <col min="13" max="13" width="6" style="16" customWidth="1"/>
    <col min="14" max="14" width="15.1796875" style="16" customWidth="1"/>
    <col min="15" max="27" width="11.1796875" style="16" customWidth="1"/>
    <col min="28" max="29" width="12.54296875" style="16" customWidth="1"/>
    <col min="30" max="33" width="11.1796875" style="16" customWidth="1"/>
    <col min="34" max="34" width="6.26953125" style="16" customWidth="1"/>
    <col min="35" max="35" width="13.81640625" style="16" customWidth="1"/>
    <col min="36" max="36" width="14.54296875" style="16" customWidth="1"/>
    <col min="37" max="37" width="6" style="16" customWidth="1"/>
    <col min="38" max="38" width="8.7265625" style="16"/>
    <col min="39" max="40" width="15.54296875" style="16" customWidth="1"/>
    <col min="41" max="41" width="15.1796875" style="16" customWidth="1"/>
    <col min="42" max="42" width="15.453125" style="16" customWidth="1"/>
    <col min="43" max="43" width="15.54296875" style="16" customWidth="1"/>
    <col min="44" max="44" width="15.453125" style="16" customWidth="1"/>
    <col min="45" max="48" width="15.1796875" style="16" customWidth="1"/>
    <col min="49" max="16384" width="8.7265625" style="16"/>
  </cols>
  <sheetData>
    <row r="1" spans="1:48" ht="78.650000000000006" customHeight="1" x14ac:dyDescent="0.45">
      <c r="A1" s="154">
        <f>' B_Populations'!D56</f>
        <v>0</v>
      </c>
      <c r="B1" s="276" t="s">
        <v>79</v>
      </c>
      <c r="C1" s="277"/>
      <c r="D1" s="277"/>
      <c r="E1" s="277"/>
      <c r="F1" s="80"/>
      <c r="G1" s="80"/>
      <c r="H1" s="80"/>
      <c r="I1" s="80"/>
      <c r="J1" s="80"/>
      <c r="K1" s="80"/>
      <c r="L1" s="81"/>
      <c r="N1" s="18" t="s">
        <v>80</v>
      </c>
      <c r="O1" s="82"/>
      <c r="P1" s="82"/>
      <c r="Q1" s="82"/>
      <c r="R1" s="82"/>
      <c r="S1" s="82"/>
      <c r="T1" s="82"/>
      <c r="U1" s="82"/>
      <c r="V1" s="82"/>
      <c r="W1" s="82"/>
      <c r="X1" s="82"/>
      <c r="Y1" s="82"/>
      <c r="Z1" s="82"/>
      <c r="AA1" s="82"/>
      <c r="AB1" s="82"/>
      <c r="AC1" s="82"/>
      <c r="AD1" s="82"/>
      <c r="AE1" s="82"/>
      <c r="AF1" s="82"/>
      <c r="AG1" s="24"/>
      <c r="AI1" s="19" t="s">
        <v>81</v>
      </c>
      <c r="AJ1" s="25"/>
      <c r="AL1" s="271" t="s">
        <v>82</v>
      </c>
      <c r="AM1" s="272"/>
      <c r="AN1" s="272"/>
      <c r="AO1" s="83"/>
      <c r="AP1" s="84"/>
      <c r="AQ1" s="84"/>
      <c r="AR1" s="84"/>
      <c r="AS1" s="84"/>
      <c r="AT1" s="84"/>
      <c r="AU1" s="84"/>
      <c r="AV1" s="85"/>
    </row>
    <row r="2" spans="1:48" x14ac:dyDescent="0.45">
      <c r="B2" s="26"/>
      <c r="C2" s="86"/>
      <c r="D2" s="87" t="s">
        <v>167</v>
      </c>
      <c r="E2" s="87"/>
      <c r="F2" s="88" t="s">
        <v>83</v>
      </c>
      <c r="G2" s="88"/>
      <c r="H2" s="88"/>
      <c r="I2" s="88"/>
      <c r="J2" s="88"/>
      <c r="K2" s="88"/>
      <c r="L2" s="89"/>
      <c r="N2" s="27"/>
      <c r="O2" s="90"/>
      <c r="P2" s="90"/>
      <c r="Q2" s="90"/>
      <c r="R2" s="90"/>
      <c r="S2" s="90"/>
      <c r="T2" s="90"/>
      <c r="U2" s="90"/>
      <c r="V2" s="90"/>
      <c r="W2" s="90"/>
      <c r="X2" s="90"/>
      <c r="Y2" s="90"/>
      <c r="Z2" s="90"/>
      <c r="AA2" s="90"/>
      <c r="AB2" s="90"/>
      <c r="AC2" s="90"/>
      <c r="AD2" s="90"/>
      <c r="AE2" s="90"/>
      <c r="AF2" s="90"/>
      <c r="AG2" s="28"/>
      <c r="AI2" s="29"/>
      <c r="AJ2" s="30"/>
      <c r="AL2" s="31"/>
      <c r="AM2" s="16" t="s">
        <v>84</v>
      </c>
      <c r="AV2" s="91"/>
    </row>
    <row r="3" spans="1:48" ht="43.5" customHeight="1" x14ac:dyDescent="0.35">
      <c r="A3" s="273" t="s">
        <v>85</v>
      </c>
      <c r="B3" s="32" t="s">
        <v>57</v>
      </c>
      <c r="C3" s="92" t="s">
        <v>98</v>
      </c>
      <c r="D3" s="93" t="s">
        <v>158</v>
      </c>
      <c r="E3" s="93" t="s">
        <v>163</v>
      </c>
      <c r="F3" s="94" t="str">
        <f>' B_Populations'!$H$8</f>
        <v>White-Not Hispanic</v>
      </c>
      <c r="G3" s="94" t="str">
        <f>' B_Populations'!$J$8</f>
        <v>Hispanic</v>
      </c>
      <c r="H3" s="94" t="str">
        <f>' B_Populations'!$L$8</f>
        <v>Black-Not Hispanic</v>
      </c>
      <c r="I3" s="94" t="str">
        <f>' B_Populations'!$N$8</f>
        <v>Asian</v>
      </c>
      <c r="J3" s="94" t="str">
        <f>' B_Populations'!$P$8</f>
        <v>American Indian/Alaska Native</v>
      </c>
      <c r="K3" s="94" t="str">
        <f>' B_Populations'!$R$8</f>
        <v>Other</v>
      </c>
      <c r="L3" s="95" t="str">
        <f>' B_Populations'!$T$8</f>
        <v>Other</v>
      </c>
      <c r="M3" s="33"/>
      <c r="N3" s="34" t="s">
        <v>87</v>
      </c>
      <c r="O3" s="96" t="s">
        <v>88</v>
      </c>
      <c r="P3" s="96" t="str">
        <f>' B_Populations'!D8</f>
        <v>Male</v>
      </c>
      <c r="Q3" s="96" t="s">
        <v>88</v>
      </c>
      <c r="R3" s="96" t="str">
        <f>' B_Populations'!F8</f>
        <v>Female</v>
      </c>
      <c r="S3" s="96" t="s">
        <v>88</v>
      </c>
      <c r="T3" s="96" t="str">
        <f>' B_Populations'!$H$8</f>
        <v>White-Not Hispanic</v>
      </c>
      <c r="U3" s="96" t="s">
        <v>88</v>
      </c>
      <c r="V3" s="96" t="str">
        <f>' B_Populations'!$J$8</f>
        <v>Hispanic</v>
      </c>
      <c r="W3" s="96" t="s">
        <v>88</v>
      </c>
      <c r="X3" s="96" t="str">
        <f>' B_Populations'!$L$8</f>
        <v>Black-Not Hispanic</v>
      </c>
      <c r="Y3" s="96" t="s">
        <v>88</v>
      </c>
      <c r="Z3" s="96" t="str">
        <f>' B_Populations'!$N$8</f>
        <v>Asian</v>
      </c>
      <c r="AA3" s="96" t="s">
        <v>88</v>
      </c>
      <c r="AB3" s="96" t="str">
        <f>' B_Populations'!$P$8</f>
        <v>American Indian/Alaska Native</v>
      </c>
      <c r="AC3" s="96" t="s">
        <v>88</v>
      </c>
      <c r="AD3" s="96" t="str">
        <f>' B_Populations'!$R$8</f>
        <v>Other</v>
      </c>
      <c r="AE3" s="96" t="s">
        <v>88</v>
      </c>
      <c r="AF3" s="96" t="str">
        <f>' B_Populations'!$T$8</f>
        <v>Other</v>
      </c>
      <c r="AG3" s="35" t="s">
        <v>88</v>
      </c>
      <c r="AH3" s="33"/>
      <c r="AI3" s="36" t="s">
        <v>89</v>
      </c>
      <c r="AJ3" s="37" t="s">
        <v>90</v>
      </c>
      <c r="AL3" s="38" t="s">
        <v>57</v>
      </c>
      <c r="AM3" s="97" t="s">
        <v>58</v>
      </c>
      <c r="AN3" s="98" t="str">
        <f>' B_Populations'!D8</f>
        <v>Male</v>
      </c>
      <c r="AO3" s="98" t="str">
        <f>' B_Populations'!F8</f>
        <v>Female</v>
      </c>
      <c r="AP3" s="94" t="str">
        <f>' B_Populations'!$H$8</f>
        <v>White-Not Hispanic</v>
      </c>
      <c r="AQ3" s="94" t="str">
        <f>' B_Populations'!$J$8</f>
        <v>Hispanic</v>
      </c>
      <c r="AR3" s="94" t="str">
        <f>' B_Populations'!$L$8</f>
        <v>Black-Not Hispanic</v>
      </c>
      <c r="AS3" s="94" t="str">
        <f>' B_Populations'!$N$8</f>
        <v>Asian</v>
      </c>
      <c r="AT3" s="94" t="str">
        <f>' B_Populations'!$P$8</f>
        <v>American Indian/Alaska Native</v>
      </c>
      <c r="AU3" s="94" t="str">
        <f>' B_Populations'!$R$8</f>
        <v>Other</v>
      </c>
      <c r="AV3" s="99" t="str">
        <f>' B_Populations'!$T$8</f>
        <v>Other</v>
      </c>
    </row>
    <row r="4" spans="1:48" ht="15.5" x14ac:dyDescent="0.35">
      <c r="A4" s="273"/>
      <c r="B4" s="39" t="str">
        <f>' B_Populations'!$A$9</f>
        <v>0-14</v>
      </c>
      <c r="C4" s="100"/>
      <c r="D4" s="101"/>
      <c r="E4" s="102"/>
      <c r="F4" s="103"/>
      <c r="G4" s="103"/>
      <c r="H4" s="103"/>
      <c r="I4" s="103"/>
      <c r="J4" s="104"/>
      <c r="K4" s="104"/>
      <c r="L4" s="105"/>
      <c r="M4" s="40"/>
      <c r="N4" s="41">
        <f>' B_Populations'!B9</f>
        <v>0</v>
      </c>
      <c r="O4" s="106">
        <f>IF(N4=0,0,($C$4/$N$4)*100000)</f>
        <v>0</v>
      </c>
      <c r="P4" s="106">
        <f>' B_Populations'!D9</f>
        <v>0</v>
      </c>
      <c r="Q4" s="106">
        <f>IF(P4=0,0,($D$4/$P$4)*100000)</f>
        <v>0</v>
      </c>
      <c r="R4" s="106">
        <f>' B_Populations'!F9</f>
        <v>0</v>
      </c>
      <c r="S4" s="106">
        <f>IF(R4=0,0,($E$4/$R$4)*100000)</f>
        <v>0</v>
      </c>
      <c r="T4" s="106">
        <f>' B_Populations'!H9</f>
        <v>0</v>
      </c>
      <c r="U4" s="106">
        <f>IF(T4=0,0,($F$4/$T$4)*100000)</f>
        <v>0</v>
      </c>
      <c r="V4" s="106">
        <f>' B_Populations'!J9</f>
        <v>0</v>
      </c>
      <c r="W4" s="106">
        <f>IF(V4=0,0,($G$4/$V$4)*100000)</f>
        <v>0</v>
      </c>
      <c r="X4" s="106">
        <f>' B_Populations'!L9</f>
        <v>0</v>
      </c>
      <c r="Y4" s="106">
        <f>IF(X4=0,0,($H$4/$X$4)*100000)</f>
        <v>0</v>
      </c>
      <c r="Z4" s="106">
        <f>' B_Populations'!N9</f>
        <v>0</v>
      </c>
      <c r="AA4" s="106">
        <f>IF(Z4=0,0,($I$4/$Z$4)*100000)</f>
        <v>0</v>
      </c>
      <c r="AB4" s="106">
        <f>' B_Populations'!P9</f>
        <v>0</v>
      </c>
      <c r="AC4" s="106">
        <f>IF(AB4=0,0,($J$4/$AB$4)*100000)</f>
        <v>0</v>
      </c>
      <c r="AD4" s="106">
        <f>' B_Populations'!R9</f>
        <v>0</v>
      </c>
      <c r="AE4" s="106">
        <f>IF(AD4=0,0,($K$4/$AD$4)*100000)</f>
        <v>0</v>
      </c>
      <c r="AF4" s="106">
        <f>' B_Populations'!T9</f>
        <v>0</v>
      </c>
      <c r="AG4" s="42">
        <f>IF(AF4=0,0,($L$4/$AF$4)*100000)</f>
        <v>0</v>
      </c>
      <c r="AH4" s="78"/>
      <c r="AI4" s="43">
        <v>58964</v>
      </c>
      <c r="AJ4" s="44">
        <v>0.214699</v>
      </c>
      <c r="AK4" s="40"/>
      <c r="AL4" s="45" t="str">
        <f>' B_Populations'!$A$9</f>
        <v>0-14</v>
      </c>
      <c r="AM4" s="107">
        <f>O4*AJ4</f>
        <v>0</v>
      </c>
      <c r="AN4" s="108">
        <f>Q4*AJ4</f>
        <v>0</v>
      </c>
      <c r="AO4" s="108">
        <f>S4*AJ4</f>
        <v>0</v>
      </c>
      <c r="AP4" s="109">
        <f>U4*AJ4</f>
        <v>0</v>
      </c>
      <c r="AQ4" s="109">
        <f>W4*AJ4</f>
        <v>0</v>
      </c>
      <c r="AR4" s="109">
        <f>Y4*AJ4</f>
        <v>0</v>
      </c>
      <c r="AS4" s="109">
        <f>AA4*AJ4</f>
        <v>0</v>
      </c>
      <c r="AT4" s="109">
        <f>AC4*AJ4</f>
        <v>0</v>
      </c>
      <c r="AU4" s="109">
        <f>AE4*AJ4</f>
        <v>0</v>
      </c>
      <c r="AV4" s="110">
        <f>AG4*AJ4</f>
        <v>0</v>
      </c>
    </row>
    <row r="5" spans="1:48" ht="15.5" x14ac:dyDescent="0.35">
      <c r="A5" s="273"/>
      <c r="B5" s="46" t="str">
        <f>' B_Populations'!$A$10</f>
        <v>15-24</v>
      </c>
      <c r="C5" s="179"/>
      <c r="D5" s="180"/>
      <c r="E5" s="111"/>
      <c r="F5" s="112"/>
      <c r="G5" s="112"/>
      <c r="H5" s="112"/>
      <c r="I5" s="112"/>
      <c r="J5" s="113"/>
      <c r="K5" s="113"/>
      <c r="L5" s="114"/>
      <c r="M5" s="40"/>
      <c r="N5" s="41">
        <f>' B_Populations'!B10</f>
        <v>0</v>
      </c>
      <c r="O5" s="106">
        <f>IF(N5=0,0,($C$5/$N$5)*100000)</f>
        <v>0</v>
      </c>
      <c r="P5" s="106">
        <f>' B_Populations'!D10</f>
        <v>0</v>
      </c>
      <c r="Q5" s="106">
        <f>IF(P5=0,0,($D$5/$P$5)*100000)</f>
        <v>0</v>
      </c>
      <c r="R5" s="106">
        <f>' B_Populations'!F10</f>
        <v>0</v>
      </c>
      <c r="S5" s="106">
        <f>IF(R5=0,0,($E$5/$R$5)*100000)</f>
        <v>0</v>
      </c>
      <c r="T5" s="106">
        <f>' B_Populations'!H10</f>
        <v>0</v>
      </c>
      <c r="U5" s="106">
        <f>IF(T5=0,0,($F$5/$T$5)*100000)</f>
        <v>0</v>
      </c>
      <c r="V5" s="106">
        <f>' B_Populations'!J10</f>
        <v>0</v>
      </c>
      <c r="W5" s="106">
        <f>IF(V5=0,0,($G$5/$V$5)*100000)</f>
        <v>0</v>
      </c>
      <c r="X5" s="106">
        <f>' B_Populations'!L10</f>
        <v>0</v>
      </c>
      <c r="Y5" s="106">
        <f>IF(X5=0,0,($G$5/$X$5)*100000)</f>
        <v>0</v>
      </c>
      <c r="Z5" s="106">
        <f>' B_Populations'!N10</f>
        <v>0</v>
      </c>
      <c r="AA5" s="106">
        <f>IF(Z5=0,0,($I$5/$Z$5)*100000)</f>
        <v>0</v>
      </c>
      <c r="AB5" s="106">
        <f>' B_Populations'!P10</f>
        <v>0</v>
      </c>
      <c r="AC5" s="106">
        <f>IF(AB5=0,0,($J$5/$AB$5)*100000)</f>
        <v>0</v>
      </c>
      <c r="AD5" s="106">
        <f>' B_Populations'!R10</f>
        <v>0</v>
      </c>
      <c r="AE5" s="106">
        <f>IF(AD5=0,0,($K$5/$AD$5)*100000)</f>
        <v>0</v>
      </c>
      <c r="AF5" s="106">
        <f>' B_Populations'!T10</f>
        <v>0</v>
      </c>
      <c r="AG5" s="42">
        <f>IF(AF5=0,0,($L$5/$AF$5)*100000)</f>
        <v>0</v>
      </c>
      <c r="AH5" s="78"/>
      <c r="AI5" s="43">
        <v>38077</v>
      </c>
      <c r="AJ5" s="44">
        <v>0.13864599999999999</v>
      </c>
      <c r="AK5" s="40"/>
      <c r="AL5" s="47" t="str">
        <f>' B_Populations'!$A$10</f>
        <v>15-24</v>
      </c>
      <c r="AM5" s="107">
        <f>O5*AJ5</f>
        <v>0</v>
      </c>
      <c r="AN5" s="108">
        <f>Q5*AJ5</f>
        <v>0</v>
      </c>
      <c r="AO5" s="108">
        <f>S5*AJ5</f>
        <v>0</v>
      </c>
      <c r="AP5" s="109">
        <f>U5*AJ5</f>
        <v>0</v>
      </c>
      <c r="AQ5" s="109">
        <f>W5*AJ5</f>
        <v>0</v>
      </c>
      <c r="AR5" s="109">
        <f>Y5*AJ5</f>
        <v>0</v>
      </c>
      <c r="AS5" s="109">
        <f>AA5*AJ5</f>
        <v>0</v>
      </c>
      <c r="AT5" s="109">
        <f>AC5*AJ5</f>
        <v>0</v>
      </c>
      <c r="AU5" s="109">
        <f>AE5*AJ5</f>
        <v>0</v>
      </c>
      <c r="AV5" s="110">
        <f>AG5*AJ5</f>
        <v>0</v>
      </c>
    </row>
    <row r="6" spans="1:48" ht="15.5" x14ac:dyDescent="0.35">
      <c r="A6" s="273"/>
      <c r="B6" s="39" t="str">
        <f>' B_Populations'!$A$11</f>
        <v>25-44</v>
      </c>
      <c r="C6" s="179"/>
      <c r="D6" s="180"/>
      <c r="E6" s="111"/>
      <c r="F6" s="112"/>
      <c r="G6" s="112"/>
      <c r="H6" s="112"/>
      <c r="I6" s="112"/>
      <c r="J6" s="113"/>
      <c r="K6" s="113"/>
      <c r="L6" s="114"/>
      <c r="M6" s="40"/>
      <c r="N6" s="41">
        <f>' B_Populations'!B11</f>
        <v>0</v>
      </c>
      <c r="O6" s="106">
        <f>IF(N6=0,0,($C$6/$N$6)*100000)</f>
        <v>0</v>
      </c>
      <c r="P6" s="106">
        <f>' B_Populations'!D11</f>
        <v>0</v>
      </c>
      <c r="Q6" s="106">
        <f>IF(P6=0,0,($D$6/$P$6)*100000)</f>
        <v>0</v>
      </c>
      <c r="R6" s="106">
        <f>' B_Populations'!F11</f>
        <v>0</v>
      </c>
      <c r="S6" s="106">
        <f>IF(R6=0,0,($E$6/$R$6)*100000)</f>
        <v>0</v>
      </c>
      <c r="T6" s="106">
        <f>' B_Populations'!H11</f>
        <v>0</v>
      </c>
      <c r="U6" s="106">
        <f>IF(T6=0,0,($F$6/$T$6)*100000)</f>
        <v>0</v>
      </c>
      <c r="V6" s="106">
        <f>' B_Populations'!J11</f>
        <v>0</v>
      </c>
      <c r="W6" s="106">
        <f>IF(V6=0,0,($G$6/$V$6)*100000)</f>
        <v>0</v>
      </c>
      <c r="X6" s="106">
        <f>' B_Populations'!L11</f>
        <v>0</v>
      </c>
      <c r="Y6" s="106">
        <f>IF(X6=0,0,($G$6/$X$6)*100000)</f>
        <v>0</v>
      </c>
      <c r="Z6" s="106">
        <f>' B_Populations'!N11</f>
        <v>0</v>
      </c>
      <c r="AA6" s="106">
        <f>IF(Z6=0,0,($I$6/$Z$6)*100000)</f>
        <v>0</v>
      </c>
      <c r="AB6" s="106">
        <f>' B_Populations'!P11</f>
        <v>0</v>
      </c>
      <c r="AC6" s="106">
        <f>IF(AB6=0,0,($J$6/$AB$6)*100000)</f>
        <v>0</v>
      </c>
      <c r="AD6" s="106">
        <f>' B_Populations'!R11</f>
        <v>0</v>
      </c>
      <c r="AE6" s="106">
        <f>IF(AD6=0,0,($K$6/$AD$6)*100000)</f>
        <v>0</v>
      </c>
      <c r="AF6" s="106">
        <f>' B_Populations'!T11</f>
        <v>0</v>
      </c>
      <c r="AG6" s="42">
        <f>IF(AF6=0,0,($L$6/$AF$6)*100000)</f>
        <v>0</v>
      </c>
      <c r="AH6" s="78"/>
      <c r="AI6" s="43">
        <v>81892</v>
      </c>
      <c r="AJ6" s="44">
        <v>0.29818699999999998</v>
      </c>
      <c r="AK6" s="40"/>
      <c r="AL6" s="45" t="str">
        <f>' B_Populations'!$A$11</f>
        <v>25-44</v>
      </c>
      <c r="AM6" s="107">
        <f>O6*AJ6</f>
        <v>0</v>
      </c>
      <c r="AN6" s="108">
        <f>Q6*AJ6</f>
        <v>0</v>
      </c>
      <c r="AO6" s="108">
        <f>S6*AJ6</f>
        <v>0</v>
      </c>
      <c r="AP6" s="109">
        <f>U6*AJ6</f>
        <v>0</v>
      </c>
      <c r="AQ6" s="109">
        <f>W6*AJ6</f>
        <v>0</v>
      </c>
      <c r="AR6" s="109">
        <f>Y6*AJ6</f>
        <v>0</v>
      </c>
      <c r="AS6" s="109">
        <f>AA6*AJ6</f>
        <v>0</v>
      </c>
      <c r="AT6" s="109">
        <f>AC6*AJ6</f>
        <v>0</v>
      </c>
      <c r="AU6" s="109">
        <f>AE6*AJ6</f>
        <v>0</v>
      </c>
      <c r="AV6" s="110">
        <f>AG6*AJ6</f>
        <v>0</v>
      </c>
    </row>
    <row r="7" spans="1:48" ht="15.5" x14ac:dyDescent="0.35">
      <c r="A7" s="273"/>
      <c r="B7" s="39" t="str">
        <f>' B_Populations'!$A$12</f>
        <v>45-64</v>
      </c>
      <c r="C7" s="179"/>
      <c r="D7" s="180"/>
      <c r="E7" s="111"/>
      <c r="F7" s="112"/>
      <c r="G7" s="112"/>
      <c r="H7" s="112"/>
      <c r="I7" s="112"/>
      <c r="J7" s="113"/>
      <c r="K7" s="113"/>
      <c r="L7" s="114"/>
      <c r="M7" s="40"/>
      <c r="N7" s="41">
        <f>' B_Populations'!B12</f>
        <v>0</v>
      </c>
      <c r="O7" s="106">
        <f>IF(N7=0,0,($C$7/$N$7)*100000)</f>
        <v>0</v>
      </c>
      <c r="P7" s="106">
        <f>' B_Populations'!D12</f>
        <v>0</v>
      </c>
      <c r="Q7" s="106">
        <f>IF(P7=0,0,($D$7/$P$7)*100000)</f>
        <v>0</v>
      </c>
      <c r="R7" s="106">
        <f>' B_Populations'!F12</f>
        <v>0</v>
      </c>
      <c r="S7" s="106">
        <f>IF(R7=0,0,($E$7/$R$7)*100000)</f>
        <v>0</v>
      </c>
      <c r="T7" s="106">
        <f>' B_Populations'!H12</f>
        <v>0</v>
      </c>
      <c r="U7" s="106">
        <f>IF(T7=0,0,($F$7/$T$7)*100000)</f>
        <v>0</v>
      </c>
      <c r="V7" s="106">
        <f>' B_Populations'!J12</f>
        <v>0</v>
      </c>
      <c r="W7" s="106">
        <f>IF(V7=0,0,($G$7/$V$7)*100000)</f>
        <v>0</v>
      </c>
      <c r="X7" s="106">
        <f>' B_Populations'!L12</f>
        <v>0</v>
      </c>
      <c r="Y7" s="106">
        <f>IF(X7=0,0,($G$7/$X$7)*100000)</f>
        <v>0</v>
      </c>
      <c r="Z7" s="106">
        <f>' B_Populations'!N12</f>
        <v>0</v>
      </c>
      <c r="AA7" s="106">
        <f>IF(Z7=0,0,($I$7/$Z$7)*100000)</f>
        <v>0</v>
      </c>
      <c r="AB7" s="106">
        <f>' B_Populations'!P12</f>
        <v>0</v>
      </c>
      <c r="AC7" s="106">
        <f>IF(AB7=0,0,($J$7/$AB$7)*100000)</f>
        <v>0</v>
      </c>
      <c r="AD7" s="106">
        <f>' B_Populations'!R12</f>
        <v>0</v>
      </c>
      <c r="AE7" s="106">
        <f>IF(AD7=0,0,($K$7/$AD$7)*100000)</f>
        <v>0</v>
      </c>
      <c r="AF7" s="106">
        <f>' B_Populations'!T12</f>
        <v>0</v>
      </c>
      <c r="AG7" s="42">
        <f>IF(AF7=0,0,($L$7/$AF$7)*100000)</f>
        <v>0</v>
      </c>
      <c r="AH7" s="78"/>
      <c r="AI7" s="43">
        <v>60991</v>
      </c>
      <c r="AJ7" s="44">
        <v>0.222081</v>
      </c>
      <c r="AK7" s="40"/>
      <c r="AL7" s="45" t="str">
        <f>' B_Populations'!$A$12</f>
        <v>45-64</v>
      </c>
      <c r="AM7" s="107">
        <f>O7*AJ7</f>
        <v>0</v>
      </c>
      <c r="AN7" s="108">
        <f>Q7*AJ7</f>
        <v>0</v>
      </c>
      <c r="AO7" s="108">
        <f>S7*AJ7</f>
        <v>0</v>
      </c>
      <c r="AP7" s="109">
        <f>U7*AJ7</f>
        <v>0</v>
      </c>
      <c r="AQ7" s="109">
        <f>W7*AJ7</f>
        <v>0</v>
      </c>
      <c r="AR7" s="109">
        <f>Y7*AJ7</f>
        <v>0</v>
      </c>
      <c r="AS7" s="109">
        <f>AA7*AJ7</f>
        <v>0</v>
      </c>
      <c r="AT7" s="109">
        <f>AC7*AJ7</f>
        <v>0</v>
      </c>
      <c r="AU7" s="109">
        <f>AE7*AJ7</f>
        <v>0</v>
      </c>
      <c r="AV7" s="110">
        <f>AG7*AJ7</f>
        <v>0</v>
      </c>
    </row>
    <row r="8" spans="1:48" ht="15.5" x14ac:dyDescent="0.35">
      <c r="A8" s="273"/>
      <c r="B8" s="39" t="str">
        <f>' B_Populations'!$A$13</f>
        <v>65+</v>
      </c>
      <c r="C8" s="179"/>
      <c r="D8" s="180"/>
      <c r="E8" s="111"/>
      <c r="F8" s="112"/>
      <c r="G8" s="112"/>
      <c r="H8" s="112"/>
      <c r="I8" s="112"/>
      <c r="J8" s="113"/>
      <c r="K8" s="113"/>
      <c r="L8" s="114"/>
      <c r="M8" s="40"/>
      <c r="N8" s="41">
        <f>' B_Populations'!B13</f>
        <v>0</v>
      </c>
      <c r="O8" s="106">
        <f>IF(N8=0,0,($C$8/$N$8)*100000)</f>
        <v>0</v>
      </c>
      <c r="P8" s="106">
        <f>' B_Populations'!D13</f>
        <v>0</v>
      </c>
      <c r="Q8" s="106">
        <f>IF(P8=0,0,($D$8/$P$8)*100000)</f>
        <v>0</v>
      </c>
      <c r="R8" s="106">
        <f>' B_Populations'!F13</f>
        <v>0</v>
      </c>
      <c r="S8" s="106">
        <f>IF(R8=0,0,($E$8/$R$8)*100000)</f>
        <v>0</v>
      </c>
      <c r="T8" s="106">
        <f>' B_Populations'!H13</f>
        <v>0</v>
      </c>
      <c r="U8" s="106">
        <f>IF(T8=0,0,($F$8/$T$8)*100000)</f>
        <v>0</v>
      </c>
      <c r="V8" s="106">
        <f>' B_Populations'!J13</f>
        <v>0</v>
      </c>
      <c r="W8" s="106">
        <f>IF(V8=0,0,($G$8/$V$8)*100000)</f>
        <v>0</v>
      </c>
      <c r="X8" s="106">
        <f>' B_Populations'!L13</f>
        <v>0</v>
      </c>
      <c r="Y8" s="106">
        <f>IF(X8=0,0,($G$8/$X$8)*100000)</f>
        <v>0</v>
      </c>
      <c r="Z8" s="106">
        <f>' B_Populations'!N13</f>
        <v>0</v>
      </c>
      <c r="AA8" s="106">
        <f>IF(Z8=0,0,($I$8/$Z$8)*100000)</f>
        <v>0</v>
      </c>
      <c r="AB8" s="106">
        <f>' B_Populations'!P13</f>
        <v>0</v>
      </c>
      <c r="AC8" s="106">
        <f>IF(AB8=0,0,($J$8/$AB$8)*100000)</f>
        <v>0</v>
      </c>
      <c r="AD8" s="106">
        <f>' B_Populations'!R13</f>
        <v>0</v>
      </c>
      <c r="AE8" s="106">
        <f>IF(AD8=0,0,($K$8/$AD$8)*100000)</f>
        <v>0</v>
      </c>
      <c r="AF8" s="106">
        <f>' B_Populations'!T13</f>
        <v>0</v>
      </c>
      <c r="AG8" s="42">
        <f>IF(AF8=0,0,($L$8/$AF$8)*100000)</f>
        <v>0</v>
      </c>
      <c r="AH8" s="78"/>
      <c r="AI8" s="43">
        <v>34710</v>
      </c>
      <c r="AJ8" s="44">
        <v>0.126387</v>
      </c>
      <c r="AK8" s="40"/>
      <c r="AL8" s="45" t="str">
        <f>' B_Populations'!$A$13</f>
        <v>65+</v>
      </c>
      <c r="AM8" s="107">
        <f>O8*AJ8</f>
        <v>0</v>
      </c>
      <c r="AN8" s="108">
        <f>Q8*AJ8</f>
        <v>0</v>
      </c>
      <c r="AO8" s="108">
        <f>S8*AJ8</f>
        <v>0</v>
      </c>
      <c r="AP8" s="109">
        <f>U8*AJ8</f>
        <v>0</v>
      </c>
      <c r="AQ8" s="109">
        <f>W8*AJ8</f>
        <v>0</v>
      </c>
      <c r="AR8" s="109">
        <f>Y8*AJ8</f>
        <v>0</v>
      </c>
      <c r="AS8" s="109">
        <f>AA8*AJ8</f>
        <v>0</v>
      </c>
      <c r="AT8" s="109">
        <f>AC8*AJ8</f>
        <v>0</v>
      </c>
      <c r="AU8" s="109">
        <f>AE8*AJ8</f>
        <v>0</v>
      </c>
      <c r="AV8" s="110">
        <f>AG8*AJ8</f>
        <v>0</v>
      </c>
    </row>
    <row r="9" spans="1:48" ht="14.15" customHeight="1" x14ac:dyDescent="0.35">
      <c r="A9" s="273"/>
      <c r="B9" s="26" t="s">
        <v>91</v>
      </c>
      <c r="C9" s="181">
        <f t="shared" ref="C9:L9" si="0">SUM(C4:C8)</f>
        <v>0</v>
      </c>
      <c r="D9" s="181">
        <f t="shared" si="0"/>
        <v>0</v>
      </c>
      <c r="E9" s="181">
        <f t="shared" si="0"/>
        <v>0</v>
      </c>
      <c r="F9" s="181">
        <f t="shared" si="0"/>
        <v>0</v>
      </c>
      <c r="G9" s="181">
        <f t="shared" si="0"/>
        <v>0</v>
      </c>
      <c r="H9" s="181">
        <f t="shared" si="0"/>
        <v>0</v>
      </c>
      <c r="I9" s="181">
        <f t="shared" si="0"/>
        <v>0</v>
      </c>
      <c r="J9" s="181">
        <f t="shared" si="0"/>
        <v>0</v>
      </c>
      <c r="K9" s="181">
        <f t="shared" si="0"/>
        <v>0</v>
      </c>
      <c r="L9" s="187">
        <f t="shared" si="0"/>
        <v>0</v>
      </c>
      <c r="N9" s="48">
        <f t="shared" ref="N9:AF9" si="1">SUM(N4:N8)</f>
        <v>0</v>
      </c>
      <c r="O9" s="106">
        <f>IF(N9=0,0,($C$9/$N$9)*100000)</f>
        <v>0</v>
      </c>
      <c r="P9" s="115">
        <f t="shared" si="1"/>
        <v>0</v>
      </c>
      <c r="Q9" s="106">
        <f>IF(P9=0,0,($D$9/$P$9)*100000)</f>
        <v>0</v>
      </c>
      <c r="R9" s="115">
        <f t="shared" si="1"/>
        <v>0</v>
      </c>
      <c r="S9" s="106">
        <f>IF(R9=0,0,($E$9/$R$9)*100000)</f>
        <v>0</v>
      </c>
      <c r="T9" s="115">
        <f t="shared" si="1"/>
        <v>0</v>
      </c>
      <c r="U9" s="106">
        <f>IF(T9=0,0,($F$9/$T$9)*100000)</f>
        <v>0</v>
      </c>
      <c r="V9" s="115">
        <f t="shared" si="1"/>
        <v>0</v>
      </c>
      <c r="W9" s="106">
        <f>IF(V9=0,0,($G$9/$V$9)*100000)</f>
        <v>0</v>
      </c>
      <c r="X9" s="115">
        <f t="shared" si="1"/>
        <v>0</v>
      </c>
      <c r="Y9" s="106">
        <f>IF(X9=0,0,($G$9/$X$9)*100000)</f>
        <v>0</v>
      </c>
      <c r="Z9" s="115">
        <f t="shared" si="1"/>
        <v>0</v>
      </c>
      <c r="AA9" s="106">
        <f>IF(Z9=0,0,($I$9/$Z$9)*100000)</f>
        <v>0</v>
      </c>
      <c r="AB9" s="115">
        <f t="shared" si="1"/>
        <v>0</v>
      </c>
      <c r="AC9" s="106">
        <f>IF(AB9=0,0,($J$9/$AB$9)*100000)</f>
        <v>0</v>
      </c>
      <c r="AD9" s="115">
        <f t="shared" si="1"/>
        <v>0</v>
      </c>
      <c r="AE9" s="106">
        <f>IF(AD9=0,0,($K$9/$AD$9)*100000)</f>
        <v>0</v>
      </c>
      <c r="AF9" s="115">
        <f t="shared" si="1"/>
        <v>0</v>
      </c>
      <c r="AG9" s="42">
        <f>IF(AF9=0,0,($L$9/$AF$9)*100000)</f>
        <v>0</v>
      </c>
      <c r="AH9" s="79"/>
      <c r="AI9" s="49">
        <f>SUM(AI4:AI8)</f>
        <v>274634</v>
      </c>
      <c r="AJ9" s="50"/>
      <c r="AL9" s="51" t="s">
        <v>91</v>
      </c>
      <c r="AM9" s="116">
        <f t="shared" ref="AM9:AV9" si="2">SUM(AM4:AM8)</f>
        <v>0</v>
      </c>
      <c r="AN9" s="117">
        <f t="shared" si="2"/>
        <v>0</v>
      </c>
      <c r="AO9" s="118">
        <f t="shared" si="2"/>
        <v>0</v>
      </c>
      <c r="AP9" s="119">
        <f t="shared" si="2"/>
        <v>0</v>
      </c>
      <c r="AQ9" s="120">
        <f t="shared" si="2"/>
        <v>0</v>
      </c>
      <c r="AR9" s="120">
        <f t="shared" si="2"/>
        <v>0</v>
      </c>
      <c r="AS9" s="120">
        <f t="shared" si="2"/>
        <v>0</v>
      </c>
      <c r="AT9" s="120">
        <f t="shared" si="2"/>
        <v>0</v>
      </c>
      <c r="AU9" s="120">
        <f t="shared" si="2"/>
        <v>0</v>
      </c>
      <c r="AV9" s="121">
        <f t="shared" si="2"/>
        <v>0</v>
      </c>
    </row>
    <row r="10" spans="1:48" x14ac:dyDescent="0.45">
      <c r="B10" s="52"/>
      <c r="L10" s="53"/>
      <c r="N10" s="27"/>
      <c r="O10" s="90"/>
      <c r="P10" s="90"/>
      <c r="Q10" s="90"/>
      <c r="R10" s="90"/>
      <c r="S10" s="90"/>
      <c r="T10" s="90"/>
      <c r="U10" s="90"/>
      <c r="V10" s="90"/>
      <c r="W10" s="90"/>
      <c r="X10" s="90"/>
      <c r="Y10" s="90"/>
      <c r="Z10" s="90"/>
      <c r="AA10" s="90"/>
      <c r="AB10" s="90"/>
      <c r="AC10" s="90"/>
      <c r="AD10" s="90"/>
      <c r="AE10" s="90"/>
      <c r="AF10" s="90"/>
      <c r="AG10" s="28"/>
      <c r="AI10" s="29"/>
      <c r="AJ10" s="30"/>
      <c r="AL10" s="31"/>
      <c r="AV10" s="91"/>
    </row>
    <row r="11" spans="1:48" x14ac:dyDescent="0.45">
      <c r="B11" s="54"/>
      <c r="C11" s="122"/>
      <c r="D11" s="123" t="s">
        <v>167</v>
      </c>
      <c r="E11" s="123"/>
      <c r="F11" s="124" t="s">
        <v>83</v>
      </c>
      <c r="G11" s="124"/>
      <c r="H11" s="124"/>
      <c r="I11" s="124"/>
      <c r="J11" s="124"/>
      <c r="K11" s="124"/>
      <c r="L11" s="125"/>
      <c r="N11" s="27"/>
      <c r="O11" s="90"/>
      <c r="P11" s="90"/>
      <c r="Q11" s="90"/>
      <c r="R11" s="90"/>
      <c r="S11" s="90"/>
      <c r="T11" s="90"/>
      <c r="U11" s="90"/>
      <c r="V11" s="90"/>
      <c r="W11" s="90"/>
      <c r="X11" s="90"/>
      <c r="Y11" s="90"/>
      <c r="Z11" s="90"/>
      <c r="AA11" s="90"/>
      <c r="AB11" s="90"/>
      <c r="AC11" s="90"/>
      <c r="AD11" s="90"/>
      <c r="AE11" s="90"/>
      <c r="AF11" s="90"/>
      <c r="AG11" s="28"/>
      <c r="AI11" s="29"/>
      <c r="AJ11" s="30"/>
      <c r="AL11" s="31"/>
      <c r="AM11" s="16" t="s">
        <v>84</v>
      </c>
      <c r="AV11" s="91"/>
    </row>
    <row r="12" spans="1:48" ht="81" customHeight="1" x14ac:dyDescent="0.35">
      <c r="A12" s="274" t="s">
        <v>92</v>
      </c>
      <c r="B12" s="32" t="s">
        <v>57</v>
      </c>
      <c r="C12" s="92" t="s">
        <v>93</v>
      </c>
      <c r="D12" s="93" t="s">
        <v>159</v>
      </c>
      <c r="E12" s="93" t="s">
        <v>164</v>
      </c>
      <c r="F12" s="94" t="str">
        <f>' B_Populations'!$H$8</f>
        <v>White-Not Hispanic</v>
      </c>
      <c r="G12" s="94" t="str">
        <f>' B_Populations'!$J$8</f>
        <v>Hispanic</v>
      </c>
      <c r="H12" s="94" t="str">
        <f>' B_Populations'!$L$8</f>
        <v>Black-Not Hispanic</v>
      </c>
      <c r="I12" s="94" t="str">
        <f>' B_Populations'!$N$8</f>
        <v>Asian</v>
      </c>
      <c r="J12" s="94" t="str">
        <f>' B_Populations'!$P$8</f>
        <v>American Indian/Alaska Native</v>
      </c>
      <c r="K12" s="94" t="str">
        <f>' B_Populations'!$R$8</f>
        <v>Other</v>
      </c>
      <c r="L12" s="95" t="str">
        <f>' B_Populations'!$T$8</f>
        <v>Other</v>
      </c>
      <c r="M12" s="33"/>
      <c r="N12" s="34" t="s">
        <v>87</v>
      </c>
      <c r="O12" s="96" t="s">
        <v>88</v>
      </c>
      <c r="P12" s="96" t="str">
        <f>' B_Populations'!D8</f>
        <v>Male</v>
      </c>
      <c r="Q12" s="96" t="s">
        <v>88</v>
      </c>
      <c r="R12" s="96" t="str">
        <f>' B_Populations'!F8</f>
        <v>Female</v>
      </c>
      <c r="S12" s="96" t="s">
        <v>88</v>
      </c>
      <c r="T12" s="96" t="str">
        <f>' B_Populations'!$H$8</f>
        <v>White-Not Hispanic</v>
      </c>
      <c r="U12" s="96" t="s">
        <v>88</v>
      </c>
      <c r="V12" s="96" t="str">
        <f>' B_Populations'!$J$8</f>
        <v>Hispanic</v>
      </c>
      <c r="W12" s="96" t="s">
        <v>88</v>
      </c>
      <c r="X12" s="96" t="str">
        <f>' B_Populations'!$L$8</f>
        <v>Black-Not Hispanic</v>
      </c>
      <c r="Y12" s="96" t="s">
        <v>88</v>
      </c>
      <c r="Z12" s="96" t="str">
        <f>' B_Populations'!$N$8</f>
        <v>Asian</v>
      </c>
      <c r="AA12" s="96" t="s">
        <v>88</v>
      </c>
      <c r="AB12" s="96" t="str">
        <f>' B_Populations'!$P$8</f>
        <v>American Indian/Alaska Native</v>
      </c>
      <c r="AC12" s="96" t="s">
        <v>88</v>
      </c>
      <c r="AD12" s="96" t="str">
        <f>' B_Populations'!$R$8</f>
        <v>Other</v>
      </c>
      <c r="AE12" s="96" t="s">
        <v>88</v>
      </c>
      <c r="AF12" s="96" t="str">
        <f>' B_Populations'!$T$8</f>
        <v>Other</v>
      </c>
      <c r="AG12" s="35" t="s">
        <v>88</v>
      </c>
      <c r="AH12" s="33"/>
      <c r="AI12" s="55" t="s">
        <v>89</v>
      </c>
      <c r="AJ12" s="56" t="s">
        <v>90</v>
      </c>
      <c r="AL12" s="38" t="s">
        <v>57</v>
      </c>
      <c r="AM12" s="97" t="s">
        <v>58</v>
      </c>
      <c r="AN12" s="98" t="str">
        <f>' B_Populations'!D8</f>
        <v>Male</v>
      </c>
      <c r="AO12" s="98" t="str">
        <f>' B_Populations'!F8</f>
        <v>Female</v>
      </c>
      <c r="AP12" s="94" t="str">
        <f>' B_Populations'!$H$8</f>
        <v>White-Not Hispanic</v>
      </c>
      <c r="AQ12" s="94" t="str">
        <f>' B_Populations'!$J$8</f>
        <v>Hispanic</v>
      </c>
      <c r="AR12" s="94" t="str">
        <f>' B_Populations'!$L$8</f>
        <v>Black-Not Hispanic</v>
      </c>
      <c r="AS12" s="94" t="str">
        <f>' B_Populations'!$N$8</f>
        <v>Asian</v>
      </c>
      <c r="AT12" s="94" t="str">
        <f>' B_Populations'!$P$8</f>
        <v>American Indian/Alaska Native</v>
      </c>
      <c r="AU12" s="94" t="str">
        <f>' B_Populations'!$R$8</f>
        <v>Other</v>
      </c>
      <c r="AV12" s="99" t="str">
        <f>' B_Populations'!$T$8</f>
        <v>Other</v>
      </c>
    </row>
    <row r="13" spans="1:48" ht="15.5" x14ac:dyDescent="0.35">
      <c r="A13" s="274"/>
      <c r="B13" s="39" t="str">
        <f>' B_Populations'!$A$9</f>
        <v>0-14</v>
      </c>
      <c r="C13" s="100"/>
      <c r="D13" s="101"/>
      <c r="E13" s="102"/>
      <c r="F13" s="103"/>
      <c r="G13" s="103"/>
      <c r="H13" s="103"/>
      <c r="I13" s="103"/>
      <c r="J13" s="104"/>
      <c r="K13" s="104"/>
      <c r="L13" s="105"/>
      <c r="M13" s="40"/>
      <c r="N13" s="41">
        <f>' B_Populations'!B9</f>
        <v>0</v>
      </c>
      <c r="O13" s="106">
        <f>IF(N13=0,0,($C$13/$N$13)*100000)</f>
        <v>0</v>
      </c>
      <c r="P13" s="106">
        <f>' B_Populations'!D9</f>
        <v>0</v>
      </c>
      <c r="Q13" s="106">
        <f>IF(P13=0,0,($D$13/$P$13)*100000)</f>
        <v>0</v>
      </c>
      <c r="R13" s="106">
        <f>' B_Populations'!F9</f>
        <v>0</v>
      </c>
      <c r="S13" s="106">
        <f>IF(R13=0,0,($E$13/$R$13)*100000)</f>
        <v>0</v>
      </c>
      <c r="T13" s="106">
        <f>' B_Populations'!H9</f>
        <v>0</v>
      </c>
      <c r="U13" s="106">
        <f>IF(T13=0,0,($F$13/$T$13)*100000)</f>
        <v>0</v>
      </c>
      <c r="V13" s="106">
        <f>' B_Populations'!J9</f>
        <v>0</v>
      </c>
      <c r="W13" s="106">
        <f>IF(V13=0,0,($G$13/$V$13)*100000)</f>
        <v>0</v>
      </c>
      <c r="X13" s="106">
        <f>' B_Populations'!L9</f>
        <v>0</v>
      </c>
      <c r="Y13" s="106">
        <f>IF(X13=0,0,($H$13/$X$13)*100000)</f>
        <v>0</v>
      </c>
      <c r="Z13" s="106">
        <f>' B_Populations'!N9</f>
        <v>0</v>
      </c>
      <c r="AA13" s="106">
        <f>IF(Z13=0,0,($I$13/$Z$13)*100000)</f>
        <v>0</v>
      </c>
      <c r="AB13" s="106">
        <f>' B_Populations'!P9</f>
        <v>0</v>
      </c>
      <c r="AC13" s="106">
        <f>IF(AB13=0,0,($J$13/$AB$13)*100000)</f>
        <v>0</v>
      </c>
      <c r="AD13" s="106">
        <f>' B_Populations'!R9</f>
        <v>0</v>
      </c>
      <c r="AE13" s="106">
        <f>IF(AD13=0,0,($K$13/$AD$13)*100000)</f>
        <v>0</v>
      </c>
      <c r="AF13" s="106">
        <f>' B_Populations'!T9</f>
        <v>0</v>
      </c>
      <c r="AG13" s="42">
        <f>IF(AF13=0,0,($L$13/$AF$13)*100000)</f>
        <v>0</v>
      </c>
      <c r="AH13" s="78"/>
      <c r="AI13" s="43">
        <v>58964</v>
      </c>
      <c r="AJ13" s="44">
        <v>0.214699</v>
      </c>
      <c r="AL13" s="45" t="str">
        <f>' B_Populations'!$A$9</f>
        <v>0-14</v>
      </c>
      <c r="AM13" s="107">
        <f>O13*AJ13</f>
        <v>0</v>
      </c>
      <c r="AN13" s="108">
        <f>Q13*AJ13</f>
        <v>0</v>
      </c>
      <c r="AO13" s="108">
        <f>S13*AJ13</f>
        <v>0</v>
      </c>
      <c r="AP13" s="109">
        <f>U13*AJ13</f>
        <v>0</v>
      </c>
      <c r="AQ13" s="109">
        <f>W13*AJ13</f>
        <v>0</v>
      </c>
      <c r="AR13" s="109">
        <f>Y13*AJ13</f>
        <v>0</v>
      </c>
      <c r="AS13" s="109">
        <f>AA13*AJ13</f>
        <v>0</v>
      </c>
      <c r="AT13" s="109">
        <f>AC13*AJ13</f>
        <v>0</v>
      </c>
      <c r="AU13" s="109">
        <f>AE13*AJ13</f>
        <v>0</v>
      </c>
      <c r="AV13" s="110">
        <f>AG13*AJ13</f>
        <v>0</v>
      </c>
    </row>
    <row r="14" spans="1:48" ht="15.5" x14ac:dyDescent="0.35">
      <c r="A14" s="274"/>
      <c r="B14" s="46" t="str">
        <f>' B_Populations'!$A$10</f>
        <v>15-24</v>
      </c>
      <c r="C14" s="179"/>
      <c r="D14" s="180"/>
      <c r="E14" s="111"/>
      <c r="F14" s="112"/>
      <c r="G14" s="112"/>
      <c r="H14" s="112"/>
      <c r="I14" s="112"/>
      <c r="J14" s="113"/>
      <c r="K14" s="113"/>
      <c r="L14" s="114"/>
      <c r="M14" s="40"/>
      <c r="N14" s="41">
        <f>' B_Populations'!B10</f>
        <v>0</v>
      </c>
      <c r="O14" s="106">
        <f>IF(N14=0,0,($C$14/$N$14)*100000)</f>
        <v>0</v>
      </c>
      <c r="P14" s="106">
        <f>' B_Populations'!D10</f>
        <v>0</v>
      </c>
      <c r="Q14" s="106">
        <f>IF(P14=0,0,($D$14/$P$14)*100000)</f>
        <v>0</v>
      </c>
      <c r="R14" s="106">
        <f>' B_Populations'!F10</f>
        <v>0</v>
      </c>
      <c r="S14" s="106">
        <f>IF(R14=0,0,($E$14/$R$14)*100000)</f>
        <v>0</v>
      </c>
      <c r="T14" s="106">
        <f>' B_Populations'!H10</f>
        <v>0</v>
      </c>
      <c r="U14" s="106">
        <f>IF(T14=0,0,($F$14/$T$14)*100000)</f>
        <v>0</v>
      </c>
      <c r="V14" s="106">
        <f>' B_Populations'!J10</f>
        <v>0</v>
      </c>
      <c r="W14" s="106">
        <f>IF(V14=0,0,($G$14/$V$14)*100000)</f>
        <v>0</v>
      </c>
      <c r="X14" s="106">
        <f>' B_Populations'!L10</f>
        <v>0</v>
      </c>
      <c r="Y14" s="106">
        <f>IF(X14=0,0,($H$14/$X$14)*100000)</f>
        <v>0</v>
      </c>
      <c r="Z14" s="106">
        <f>' B_Populations'!N10</f>
        <v>0</v>
      </c>
      <c r="AA14" s="106">
        <f>IF(Z14=0,0,($I$14/$Z$14)*100000)</f>
        <v>0</v>
      </c>
      <c r="AB14" s="106">
        <f>' B_Populations'!P10</f>
        <v>0</v>
      </c>
      <c r="AC14" s="106">
        <f>IF(AB14=0,0,($J$14/$AB$14)*100000)</f>
        <v>0</v>
      </c>
      <c r="AD14" s="106">
        <f>' B_Populations'!R10</f>
        <v>0</v>
      </c>
      <c r="AE14" s="106">
        <f>IF(AD14=0,0,($K$14/$AD$14)*100000)</f>
        <v>0</v>
      </c>
      <c r="AF14" s="106">
        <f>' B_Populations'!T10</f>
        <v>0</v>
      </c>
      <c r="AG14" s="42">
        <f>IF(AF14=0,0,($L$14/$AF$14)*100000)</f>
        <v>0</v>
      </c>
      <c r="AH14" s="78"/>
      <c r="AI14" s="43">
        <v>38077</v>
      </c>
      <c r="AJ14" s="44">
        <v>0.13864599999999999</v>
      </c>
      <c r="AL14" s="47" t="str">
        <f>' B_Populations'!$A$10</f>
        <v>15-24</v>
      </c>
      <c r="AM14" s="107">
        <f>O14*AJ14</f>
        <v>0</v>
      </c>
      <c r="AN14" s="108">
        <f>Q14*AJ14</f>
        <v>0</v>
      </c>
      <c r="AO14" s="108">
        <f>S14*AJ14</f>
        <v>0</v>
      </c>
      <c r="AP14" s="109">
        <f>U14*AJ14</f>
        <v>0</v>
      </c>
      <c r="AQ14" s="109">
        <f>W14*AJ14</f>
        <v>0</v>
      </c>
      <c r="AR14" s="109">
        <f>Y14*AJ14</f>
        <v>0</v>
      </c>
      <c r="AS14" s="109">
        <f>AA14*AJ14</f>
        <v>0</v>
      </c>
      <c r="AT14" s="109">
        <f>AC14*AJ14</f>
        <v>0</v>
      </c>
      <c r="AU14" s="109">
        <f>AE14*AJ14</f>
        <v>0</v>
      </c>
      <c r="AV14" s="110">
        <f>AG14*AJ14</f>
        <v>0</v>
      </c>
    </row>
    <row r="15" spans="1:48" ht="15.5" x14ac:dyDescent="0.35">
      <c r="A15" s="274"/>
      <c r="B15" s="39" t="str">
        <f>' B_Populations'!$A$11</f>
        <v>25-44</v>
      </c>
      <c r="C15" s="179"/>
      <c r="D15" s="180"/>
      <c r="E15" s="111"/>
      <c r="F15" s="112"/>
      <c r="G15" s="112"/>
      <c r="H15" s="112"/>
      <c r="I15" s="112"/>
      <c r="J15" s="113"/>
      <c r="K15" s="113"/>
      <c r="L15" s="114"/>
      <c r="M15" s="40"/>
      <c r="N15" s="41">
        <f>' B_Populations'!B11</f>
        <v>0</v>
      </c>
      <c r="O15" s="106">
        <f>IF(N15=0,0,($C$15/$N$15)*100000)</f>
        <v>0</v>
      </c>
      <c r="P15" s="106">
        <f>' B_Populations'!D11</f>
        <v>0</v>
      </c>
      <c r="Q15" s="106">
        <f>IF(P15=0,0,($D$15/$P$15)*100000)</f>
        <v>0</v>
      </c>
      <c r="R15" s="106">
        <f>' B_Populations'!F11</f>
        <v>0</v>
      </c>
      <c r="S15" s="106">
        <f>IF(R15=0,0,($E$15/$R$15)*100000)</f>
        <v>0</v>
      </c>
      <c r="T15" s="106">
        <f>' B_Populations'!H11</f>
        <v>0</v>
      </c>
      <c r="U15" s="106">
        <f>IF(T15=0,0,($F$15/$T$15)*100000)</f>
        <v>0</v>
      </c>
      <c r="V15" s="106">
        <f>' B_Populations'!J11</f>
        <v>0</v>
      </c>
      <c r="W15" s="106">
        <f>IF(V15=0,0,($G$15/$V$15)*100000)</f>
        <v>0</v>
      </c>
      <c r="X15" s="106">
        <f>' B_Populations'!L11</f>
        <v>0</v>
      </c>
      <c r="Y15" s="106">
        <f>IF(X15=0,0,($H$15/$X$15)*100000)</f>
        <v>0</v>
      </c>
      <c r="Z15" s="106">
        <f>' B_Populations'!N11</f>
        <v>0</v>
      </c>
      <c r="AA15" s="106">
        <f>IF(Z15=0,0,($I$15/$Z$15)*100000)</f>
        <v>0</v>
      </c>
      <c r="AB15" s="106">
        <f>' B_Populations'!P11</f>
        <v>0</v>
      </c>
      <c r="AC15" s="106">
        <f>IF(AB15=0,0,($J$15/$AB$15)*100000)</f>
        <v>0</v>
      </c>
      <c r="AD15" s="106">
        <f>' B_Populations'!R11</f>
        <v>0</v>
      </c>
      <c r="AE15" s="106">
        <f>IF(AD15=0,0,($K$15/$AD$15)*100000)</f>
        <v>0</v>
      </c>
      <c r="AF15" s="106">
        <f>' B_Populations'!T11</f>
        <v>0</v>
      </c>
      <c r="AG15" s="42">
        <f>IF(AF15=0,0,($L$15/$AF$15)*100000)</f>
        <v>0</v>
      </c>
      <c r="AH15" s="78"/>
      <c r="AI15" s="43">
        <v>81892</v>
      </c>
      <c r="AJ15" s="44">
        <v>0.29818699999999998</v>
      </c>
      <c r="AL15" s="45" t="str">
        <f>' B_Populations'!$A$11</f>
        <v>25-44</v>
      </c>
      <c r="AM15" s="107">
        <f>O15*AJ15</f>
        <v>0</v>
      </c>
      <c r="AN15" s="108">
        <f>Q15*AJ15</f>
        <v>0</v>
      </c>
      <c r="AO15" s="108">
        <f>S15*AJ15</f>
        <v>0</v>
      </c>
      <c r="AP15" s="109">
        <f>U15*AJ15</f>
        <v>0</v>
      </c>
      <c r="AQ15" s="109">
        <f>W15*AJ15</f>
        <v>0</v>
      </c>
      <c r="AR15" s="109">
        <f>Y15*AJ15</f>
        <v>0</v>
      </c>
      <c r="AS15" s="109">
        <f>AA15*AJ15</f>
        <v>0</v>
      </c>
      <c r="AT15" s="109">
        <f>AC15*AJ15</f>
        <v>0</v>
      </c>
      <c r="AU15" s="109">
        <f>AE15*AJ15</f>
        <v>0</v>
      </c>
      <c r="AV15" s="110">
        <f>AG15*AJ15</f>
        <v>0</v>
      </c>
    </row>
    <row r="16" spans="1:48" ht="15.5" x14ac:dyDescent="0.35">
      <c r="A16" s="274"/>
      <c r="B16" s="39" t="str">
        <f>' B_Populations'!$A$12</f>
        <v>45-64</v>
      </c>
      <c r="C16" s="179"/>
      <c r="D16" s="180"/>
      <c r="E16" s="111"/>
      <c r="F16" s="112"/>
      <c r="G16" s="112"/>
      <c r="H16" s="112"/>
      <c r="I16" s="112"/>
      <c r="J16" s="113"/>
      <c r="K16" s="113"/>
      <c r="L16" s="114"/>
      <c r="M16" s="40"/>
      <c r="N16" s="41">
        <f>' B_Populations'!B12</f>
        <v>0</v>
      </c>
      <c r="O16" s="106">
        <f>IF(N16=0,0,($C$16/$N$16)*100000)</f>
        <v>0</v>
      </c>
      <c r="P16" s="106">
        <f>' B_Populations'!D12</f>
        <v>0</v>
      </c>
      <c r="Q16" s="106">
        <f>IF(P16=0,0,($D$16/$P$16)*100000)</f>
        <v>0</v>
      </c>
      <c r="R16" s="106">
        <f>' B_Populations'!F12</f>
        <v>0</v>
      </c>
      <c r="S16" s="106">
        <f>IF(R16=0,0,($E$16/$R$16)*100000)</f>
        <v>0</v>
      </c>
      <c r="T16" s="106">
        <f>' B_Populations'!H12</f>
        <v>0</v>
      </c>
      <c r="U16" s="106">
        <f>IF(T16=0,0,($F$16/$T$16)*100000)</f>
        <v>0</v>
      </c>
      <c r="V16" s="106">
        <f>' B_Populations'!J12</f>
        <v>0</v>
      </c>
      <c r="W16" s="106">
        <f>IF(V16=0,0,($G$16/$V$16)*100000)</f>
        <v>0</v>
      </c>
      <c r="X16" s="106">
        <f>' B_Populations'!L12</f>
        <v>0</v>
      </c>
      <c r="Y16" s="106">
        <f>IF(X16=0,0,($H$16/$X$16)*100000)</f>
        <v>0</v>
      </c>
      <c r="Z16" s="106">
        <f>' B_Populations'!N12</f>
        <v>0</v>
      </c>
      <c r="AA16" s="106">
        <f>IF(Z16=0,0,($I$16/$Z$16)*100000)</f>
        <v>0</v>
      </c>
      <c r="AB16" s="106">
        <f>' B_Populations'!P12</f>
        <v>0</v>
      </c>
      <c r="AC16" s="106">
        <f>IF(AB16=0,0,($J$16/$AB$16)*100000)</f>
        <v>0</v>
      </c>
      <c r="AD16" s="106">
        <f>' B_Populations'!R12</f>
        <v>0</v>
      </c>
      <c r="AE16" s="106">
        <f>IF(AD16=0,0,($K$16/$AD$16)*100000)</f>
        <v>0</v>
      </c>
      <c r="AF16" s="106">
        <f>' B_Populations'!T12</f>
        <v>0</v>
      </c>
      <c r="AG16" s="42">
        <f>IF(AF16=0,0,($L$16/$AF$16)*100000)</f>
        <v>0</v>
      </c>
      <c r="AH16" s="78"/>
      <c r="AI16" s="43">
        <v>60991</v>
      </c>
      <c r="AJ16" s="44">
        <v>0.222081</v>
      </c>
      <c r="AL16" s="45" t="str">
        <f>' B_Populations'!$A$12</f>
        <v>45-64</v>
      </c>
      <c r="AM16" s="107">
        <f>O16*AJ16</f>
        <v>0</v>
      </c>
      <c r="AN16" s="108">
        <f>Q16*AJ16</f>
        <v>0</v>
      </c>
      <c r="AO16" s="108">
        <f>S16*AJ16</f>
        <v>0</v>
      </c>
      <c r="AP16" s="109">
        <f>U16*AJ16</f>
        <v>0</v>
      </c>
      <c r="AQ16" s="109">
        <f>W16*AJ16</f>
        <v>0</v>
      </c>
      <c r="AR16" s="109">
        <f>Y16*AJ16</f>
        <v>0</v>
      </c>
      <c r="AS16" s="109">
        <f>AA16*AJ16</f>
        <v>0</v>
      </c>
      <c r="AT16" s="109">
        <f>AC16*AJ16</f>
        <v>0</v>
      </c>
      <c r="AU16" s="109">
        <f>AE16*AJ16</f>
        <v>0</v>
      </c>
      <c r="AV16" s="110">
        <f>AG16*AJ16</f>
        <v>0</v>
      </c>
    </row>
    <row r="17" spans="1:48" ht="15.5" x14ac:dyDescent="0.35">
      <c r="A17" s="274"/>
      <c r="B17" s="39" t="str">
        <f>' B_Populations'!$A$13</f>
        <v>65+</v>
      </c>
      <c r="C17" s="179"/>
      <c r="D17" s="180"/>
      <c r="E17" s="111"/>
      <c r="F17" s="112"/>
      <c r="G17" s="112"/>
      <c r="H17" s="112"/>
      <c r="I17" s="112"/>
      <c r="J17" s="113"/>
      <c r="K17" s="113"/>
      <c r="L17" s="114"/>
      <c r="M17" s="40"/>
      <c r="N17" s="41">
        <f>' B_Populations'!B13</f>
        <v>0</v>
      </c>
      <c r="O17" s="106">
        <f>IF(N17=0,0,($C$17/$N$17)*100000)</f>
        <v>0</v>
      </c>
      <c r="P17" s="106">
        <f>' B_Populations'!D13</f>
        <v>0</v>
      </c>
      <c r="Q17" s="106">
        <f>IF(P17=0,0,($D$17/$P$17)*100000)</f>
        <v>0</v>
      </c>
      <c r="R17" s="106">
        <f>' B_Populations'!F13</f>
        <v>0</v>
      </c>
      <c r="S17" s="106">
        <f>IF(R17=0,0,($E$17/$R$17)*100000)</f>
        <v>0</v>
      </c>
      <c r="T17" s="106">
        <f>' B_Populations'!H13</f>
        <v>0</v>
      </c>
      <c r="U17" s="106">
        <f>IF(T17=0,0,($F$17/$T$17)*100000)</f>
        <v>0</v>
      </c>
      <c r="V17" s="106">
        <f>' B_Populations'!J13</f>
        <v>0</v>
      </c>
      <c r="W17" s="106">
        <f>IF(V17=0,0,($G$17/$V$17)*100000)</f>
        <v>0</v>
      </c>
      <c r="X17" s="106">
        <f>' B_Populations'!L13</f>
        <v>0</v>
      </c>
      <c r="Y17" s="106">
        <f>IF(X17=0,0,($H$17/$X$17)*100000)</f>
        <v>0</v>
      </c>
      <c r="Z17" s="106">
        <f>' B_Populations'!N13</f>
        <v>0</v>
      </c>
      <c r="AA17" s="106">
        <f>IF(Z17=0,0,($I$17/$Z$17)*100000)</f>
        <v>0</v>
      </c>
      <c r="AB17" s="106">
        <f>' B_Populations'!P13</f>
        <v>0</v>
      </c>
      <c r="AC17" s="106">
        <f>IF(AB17=0,0,($J$17/$AB$17)*100000)</f>
        <v>0</v>
      </c>
      <c r="AD17" s="106">
        <f>' B_Populations'!R13</f>
        <v>0</v>
      </c>
      <c r="AE17" s="106">
        <f>IF(AD17=0,0,($K$17/$AD$17)*100000)</f>
        <v>0</v>
      </c>
      <c r="AF17" s="106">
        <f>' B_Populations'!T13</f>
        <v>0</v>
      </c>
      <c r="AG17" s="42">
        <f>IF(AF17=0,0,($L$17/$AF$17)*100000)</f>
        <v>0</v>
      </c>
      <c r="AH17" s="78"/>
      <c r="AI17" s="43">
        <v>34710</v>
      </c>
      <c r="AJ17" s="44">
        <v>0.126387</v>
      </c>
      <c r="AL17" s="45" t="str">
        <f>' B_Populations'!$A$13</f>
        <v>65+</v>
      </c>
      <c r="AM17" s="107">
        <f>O17*AJ17</f>
        <v>0</v>
      </c>
      <c r="AN17" s="108">
        <f>Q17*AJ17</f>
        <v>0</v>
      </c>
      <c r="AO17" s="108">
        <f>S17*AJ17</f>
        <v>0</v>
      </c>
      <c r="AP17" s="109">
        <f>U17*AJ17</f>
        <v>0</v>
      </c>
      <c r="AQ17" s="109">
        <f>W17*AJ17</f>
        <v>0</v>
      </c>
      <c r="AR17" s="109">
        <f>Y17*AJ17</f>
        <v>0</v>
      </c>
      <c r="AS17" s="109">
        <f>AA17*AJ17</f>
        <v>0</v>
      </c>
      <c r="AT17" s="109">
        <f>AC17*AJ17</f>
        <v>0</v>
      </c>
      <c r="AU17" s="109">
        <f>AE17*AJ17</f>
        <v>0</v>
      </c>
      <c r="AV17" s="110">
        <f>AG17*AJ17</f>
        <v>0</v>
      </c>
    </row>
    <row r="18" spans="1:48" ht="15.5" x14ac:dyDescent="0.35">
      <c r="A18" s="274"/>
      <c r="B18" s="54" t="s">
        <v>91</v>
      </c>
      <c r="C18" s="183">
        <f t="shared" ref="C18:L18" si="3">SUM(C13:C17)</f>
        <v>0</v>
      </c>
      <c r="D18" s="183">
        <f t="shared" si="3"/>
        <v>0</v>
      </c>
      <c r="E18" s="183">
        <f t="shared" si="3"/>
        <v>0</v>
      </c>
      <c r="F18" s="183">
        <f t="shared" si="3"/>
        <v>0</v>
      </c>
      <c r="G18" s="183">
        <f t="shared" si="3"/>
        <v>0</v>
      </c>
      <c r="H18" s="183">
        <f t="shared" si="3"/>
        <v>0</v>
      </c>
      <c r="I18" s="183">
        <f t="shared" si="3"/>
        <v>0</v>
      </c>
      <c r="J18" s="183">
        <f t="shared" si="3"/>
        <v>0</v>
      </c>
      <c r="K18" s="183">
        <f t="shared" si="3"/>
        <v>0</v>
      </c>
      <c r="L18" s="188">
        <f t="shared" si="3"/>
        <v>0</v>
      </c>
      <c r="N18" s="48">
        <f t="shared" ref="N18:AF18" si="4">SUM(N13:N17)</f>
        <v>0</v>
      </c>
      <c r="O18" s="106">
        <f>IF(N18=0,0,($C$18/$N$18)*100000)</f>
        <v>0</v>
      </c>
      <c r="P18" s="115">
        <f t="shared" si="4"/>
        <v>0</v>
      </c>
      <c r="Q18" s="106">
        <f>IF(P18=0,0,($D$18/$P$18)*100000)</f>
        <v>0</v>
      </c>
      <c r="R18" s="115">
        <f t="shared" si="4"/>
        <v>0</v>
      </c>
      <c r="S18" s="106">
        <f>IF(R18=0,0,($E$18/$R$18)*100000)</f>
        <v>0</v>
      </c>
      <c r="T18" s="115">
        <f t="shared" si="4"/>
        <v>0</v>
      </c>
      <c r="U18" s="106">
        <f>IF(T18=0,0,($F$18/$T$18)*100000)</f>
        <v>0</v>
      </c>
      <c r="V18" s="115">
        <f t="shared" si="4"/>
        <v>0</v>
      </c>
      <c r="W18" s="106">
        <f>IF(V18=0,0,($G$18/$V$18)*100000)</f>
        <v>0</v>
      </c>
      <c r="X18" s="115">
        <f t="shared" si="4"/>
        <v>0</v>
      </c>
      <c r="Y18" s="106">
        <f>IF(X18=0,0,($H$18/$X$18)*100000)</f>
        <v>0</v>
      </c>
      <c r="Z18" s="115">
        <f t="shared" si="4"/>
        <v>0</v>
      </c>
      <c r="AA18" s="106">
        <f>IF(Z18=0,0,($I$18/$Z$18)*100000)</f>
        <v>0</v>
      </c>
      <c r="AB18" s="115">
        <f t="shared" si="4"/>
        <v>0</v>
      </c>
      <c r="AC18" s="106">
        <f>IF(AB18=0,0,($J$18/$AB$18)*100000)</f>
        <v>0</v>
      </c>
      <c r="AD18" s="115">
        <f t="shared" si="4"/>
        <v>0</v>
      </c>
      <c r="AE18" s="106">
        <f>IF(AD18=0,0,($K$18/$AD$18)*100000)</f>
        <v>0</v>
      </c>
      <c r="AF18" s="115">
        <f t="shared" si="4"/>
        <v>0</v>
      </c>
      <c r="AG18" s="42">
        <f>IF(AF18=0,0,($L$18/$AF$18)*100000)</f>
        <v>0</v>
      </c>
      <c r="AH18" s="79"/>
      <c r="AI18" s="57">
        <f>SUM(AI13:AI17)</f>
        <v>274634</v>
      </c>
      <c r="AJ18" s="58"/>
      <c r="AL18" s="51" t="s">
        <v>91</v>
      </c>
      <c r="AM18" s="116">
        <f t="shared" ref="AM18:AV18" si="5">SUM(AM13:AM17)</f>
        <v>0</v>
      </c>
      <c r="AN18" s="117">
        <f t="shared" si="5"/>
        <v>0</v>
      </c>
      <c r="AO18" s="118">
        <f t="shared" si="5"/>
        <v>0</v>
      </c>
      <c r="AP18" s="120">
        <f t="shared" si="5"/>
        <v>0</v>
      </c>
      <c r="AQ18" s="120">
        <f t="shared" si="5"/>
        <v>0</v>
      </c>
      <c r="AR18" s="120">
        <f t="shared" si="5"/>
        <v>0</v>
      </c>
      <c r="AS18" s="120">
        <f t="shared" si="5"/>
        <v>0</v>
      </c>
      <c r="AT18" s="120">
        <f t="shared" si="5"/>
        <v>0</v>
      </c>
      <c r="AU18" s="120">
        <f t="shared" si="5"/>
        <v>0</v>
      </c>
      <c r="AV18" s="121">
        <f t="shared" si="5"/>
        <v>0</v>
      </c>
    </row>
    <row r="19" spans="1:48" x14ac:dyDescent="0.45">
      <c r="B19" s="52"/>
      <c r="L19" s="53"/>
      <c r="N19" s="27"/>
      <c r="O19" s="90"/>
      <c r="P19" s="90"/>
      <c r="Q19" s="90"/>
      <c r="R19" s="90"/>
      <c r="S19" s="90"/>
      <c r="T19" s="90"/>
      <c r="U19" s="90"/>
      <c r="V19" s="90"/>
      <c r="W19" s="90"/>
      <c r="X19" s="90"/>
      <c r="Y19" s="90"/>
      <c r="Z19" s="90"/>
      <c r="AA19" s="90"/>
      <c r="AB19" s="90"/>
      <c r="AC19" s="90"/>
      <c r="AD19" s="90"/>
      <c r="AE19" s="90"/>
      <c r="AF19" s="90"/>
      <c r="AG19" s="28"/>
      <c r="AI19" s="29"/>
      <c r="AJ19" s="30"/>
      <c r="AL19" s="31"/>
      <c r="AV19" s="91"/>
    </row>
    <row r="20" spans="1:48" x14ac:dyDescent="0.45">
      <c r="B20" s="59"/>
      <c r="C20" s="126"/>
      <c r="D20" s="127" t="s">
        <v>167</v>
      </c>
      <c r="E20" s="127"/>
      <c r="F20" s="128" t="s">
        <v>83</v>
      </c>
      <c r="G20" s="128"/>
      <c r="H20" s="128"/>
      <c r="I20" s="128"/>
      <c r="J20" s="128"/>
      <c r="K20" s="128"/>
      <c r="L20" s="129"/>
      <c r="N20" s="27"/>
      <c r="O20" s="90"/>
      <c r="P20" s="90"/>
      <c r="Q20" s="90"/>
      <c r="R20" s="90"/>
      <c r="S20" s="90"/>
      <c r="T20" s="90"/>
      <c r="U20" s="90"/>
      <c r="V20" s="90"/>
      <c r="W20" s="90"/>
      <c r="X20" s="90"/>
      <c r="Y20" s="90"/>
      <c r="Z20" s="90"/>
      <c r="AA20" s="90"/>
      <c r="AB20" s="90"/>
      <c r="AC20" s="90"/>
      <c r="AD20" s="90"/>
      <c r="AE20" s="90"/>
      <c r="AF20" s="90"/>
      <c r="AG20" s="28"/>
      <c r="AI20" s="29"/>
      <c r="AJ20" s="30"/>
      <c r="AL20" s="31"/>
      <c r="AM20" s="16" t="s">
        <v>84</v>
      </c>
      <c r="AV20" s="91"/>
    </row>
    <row r="21" spans="1:48" ht="46.5" x14ac:dyDescent="0.35">
      <c r="A21" s="275" t="s">
        <v>94</v>
      </c>
      <c r="B21" s="32" t="s">
        <v>57</v>
      </c>
      <c r="C21" s="92" t="s">
        <v>95</v>
      </c>
      <c r="D21" s="93" t="s">
        <v>160</v>
      </c>
      <c r="E21" s="93" t="s">
        <v>165</v>
      </c>
      <c r="F21" s="94" t="str">
        <f>' B_Populations'!$H$8</f>
        <v>White-Not Hispanic</v>
      </c>
      <c r="G21" s="94" t="str">
        <f>' B_Populations'!$J$8</f>
        <v>Hispanic</v>
      </c>
      <c r="H21" s="94" t="str">
        <f>' B_Populations'!$L$8</f>
        <v>Black-Not Hispanic</v>
      </c>
      <c r="I21" s="94" t="str">
        <f>' B_Populations'!$N$8</f>
        <v>Asian</v>
      </c>
      <c r="J21" s="94" t="str">
        <f>' B_Populations'!$P$8</f>
        <v>American Indian/Alaska Native</v>
      </c>
      <c r="K21" s="94" t="str">
        <f>' B_Populations'!$R$8</f>
        <v>Other</v>
      </c>
      <c r="L21" s="95" t="str">
        <f>' B_Populations'!$T$8</f>
        <v>Other</v>
      </c>
      <c r="M21" s="33"/>
      <c r="N21" s="34" t="s">
        <v>87</v>
      </c>
      <c r="O21" s="96" t="s">
        <v>88</v>
      </c>
      <c r="P21" s="96" t="str">
        <f>' B_Populations'!D8</f>
        <v>Male</v>
      </c>
      <c r="Q21" s="96" t="s">
        <v>88</v>
      </c>
      <c r="R21" s="96" t="str">
        <f>' B_Populations'!F8</f>
        <v>Female</v>
      </c>
      <c r="S21" s="96" t="s">
        <v>88</v>
      </c>
      <c r="T21" s="96" t="str">
        <f>' B_Populations'!$H$8</f>
        <v>White-Not Hispanic</v>
      </c>
      <c r="U21" s="96" t="s">
        <v>88</v>
      </c>
      <c r="V21" s="96" t="str">
        <f>' B_Populations'!$J$8</f>
        <v>Hispanic</v>
      </c>
      <c r="W21" s="96" t="s">
        <v>88</v>
      </c>
      <c r="X21" s="96" t="str">
        <f>' B_Populations'!$L$8</f>
        <v>Black-Not Hispanic</v>
      </c>
      <c r="Y21" s="96" t="s">
        <v>88</v>
      </c>
      <c r="Z21" s="96" t="str">
        <f>' B_Populations'!$N$8</f>
        <v>Asian</v>
      </c>
      <c r="AA21" s="96" t="s">
        <v>88</v>
      </c>
      <c r="AB21" s="96" t="str">
        <f>' B_Populations'!$P$8</f>
        <v>American Indian/Alaska Native</v>
      </c>
      <c r="AC21" s="96" t="s">
        <v>88</v>
      </c>
      <c r="AD21" s="96" t="str">
        <f>' B_Populations'!$R$8</f>
        <v>Other</v>
      </c>
      <c r="AE21" s="96" t="s">
        <v>88</v>
      </c>
      <c r="AF21" s="96" t="str">
        <f>' B_Populations'!$T$8</f>
        <v>Other</v>
      </c>
      <c r="AG21" s="35" t="s">
        <v>88</v>
      </c>
      <c r="AH21" s="33"/>
      <c r="AI21" s="55" t="s">
        <v>89</v>
      </c>
      <c r="AJ21" s="56" t="s">
        <v>90</v>
      </c>
      <c r="AL21" s="38" t="s">
        <v>57</v>
      </c>
      <c r="AM21" s="97" t="s">
        <v>58</v>
      </c>
      <c r="AN21" s="98" t="str">
        <f>' B_Populations'!D8</f>
        <v>Male</v>
      </c>
      <c r="AO21" s="98" t="str">
        <f>' B_Populations'!F8</f>
        <v>Female</v>
      </c>
      <c r="AP21" s="94" t="str">
        <f>' B_Populations'!$H$8</f>
        <v>White-Not Hispanic</v>
      </c>
      <c r="AQ21" s="94" t="str">
        <f>' B_Populations'!$J$8</f>
        <v>Hispanic</v>
      </c>
      <c r="AR21" s="94" t="str">
        <f>' B_Populations'!$L$8</f>
        <v>Black-Not Hispanic</v>
      </c>
      <c r="AS21" s="94" t="str">
        <f>' B_Populations'!$N$8</f>
        <v>Asian</v>
      </c>
      <c r="AT21" s="94" t="str">
        <f>' B_Populations'!$P$8</f>
        <v>American Indian/Alaska Native</v>
      </c>
      <c r="AU21" s="94" t="str">
        <f>' B_Populations'!$R$8</f>
        <v>Other</v>
      </c>
      <c r="AV21" s="99" t="str">
        <f>' B_Populations'!$T$8</f>
        <v>Other</v>
      </c>
    </row>
    <row r="22" spans="1:48" ht="15.5" x14ac:dyDescent="0.35">
      <c r="A22" s="275"/>
      <c r="B22" s="39" t="str">
        <f>' B_Populations'!$A$9</f>
        <v>0-14</v>
      </c>
      <c r="C22" s="100"/>
      <c r="D22" s="101"/>
      <c r="E22" s="102"/>
      <c r="F22" s="103"/>
      <c r="G22" s="103"/>
      <c r="H22" s="103"/>
      <c r="I22" s="103"/>
      <c r="J22" s="104"/>
      <c r="K22" s="104"/>
      <c r="L22" s="105"/>
      <c r="M22" s="40"/>
      <c r="N22" s="41">
        <f>' B_Populations'!B9</f>
        <v>0</v>
      </c>
      <c r="O22" s="106">
        <f>IF(N22=0,0,($C$22/$N$22)*100000)</f>
        <v>0</v>
      </c>
      <c r="P22" s="106">
        <f>' B_Populations'!D9</f>
        <v>0</v>
      </c>
      <c r="Q22" s="106">
        <f>IF(P22=0,0,($D$22/$P$22)*100000)</f>
        <v>0</v>
      </c>
      <c r="R22" s="106">
        <f>' B_Populations'!F9</f>
        <v>0</v>
      </c>
      <c r="S22" s="106">
        <f>IF(R22=0,0,($E$22/$R$22)*100000)</f>
        <v>0</v>
      </c>
      <c r="T22" s="106">
        <f>' B_Populations'!H9</f>
        <v>0</v>
      </c>
      <c r="U22" s="106">
        <f>IF(T22=0,0,($F$22/$T$22)*100000)</f>
        <v>0</v>
      </c>
      <c r="V22" s="106">
        <f>' B_Populations'!J9</f>
        <v>0</v>
      </c>
      <c r="W22" s="106">
        <f>IF(V22=0,0,($G$22/$V$22)*100000)</f>
        <v>0</v>
      </c>
      <c r="X22" s="106">
        <f>' B_Populations'!L9</f>
        <v>0</v>
      </c>
      <c r="Y22" s="106">
        <f>IF(X22=0,0,($H$22/$X$22)*100000)</f>
        <v>0</v>
      </c>
      <c r="Z22" s="106">
        <f>' B_Populations'!N9</f>
        <v>0</v>
      </c>
      <c r="AA22" s="106">
        <f>IF(Z22=0,0,($I$22/$Z$22)*100000)</f>
        <v>0</v>
      </c>
      <c r="AB22" s="106">
        <f>' B_Populations'!P9</f>
        <v>0</v>
      </c>
      <c r="AC22" s="106">
        <f>IF(AB22=0,0,($J$22/$AB$22)*100000)</f>
        <v>0</v>
      </c>
      <c r="AD22" s="106">
        <f>' B_Populations'!R9</f>
        <v>0</v>
      </c>
      <c r="AE22" s="106">
        <f>IF(AD22=0,0,($K$22/$AD$22)*100000)</f>
        <v>0</v>
      </c>
      <c r="AF22" s="106">
        <f>' B_Populations'!T9</f>
        <v>0</v>
      </c>
      <c r="AG22" s="42">
        <f>IF(AF22=0,0,($L$22/$AF$22)*100000)</f>
        <v>0</v>
      </c>
      <c r="AH22" s="78"/>
      <c r="AI22" s="43">
        <v>58964</v>
      </c>
      <c r="AJ22" s="44">
        <v>0.214699</v>
      </c>
      <c r="AL22" s="45" t="str">
        <f>' B_Populations'!$A$9</f>
        <v>0-14</v>
      </c>
      <c r="AM22" s="107">
        <f>O22*AJ22</f>
        <v>0</v>
      </c>
      <c r="AN22" s="108">
        <f>Q22*AJ22</f>
        <v>0</v>
      </c>
      <c r="AO22" s="108">
        <f>S22*AJ22</f>
        <v>0</v>
      </c>
      <c r="AP22" s="109">
        <f>U22*AJ22</f>
        <v>0</v>
      </c>
      <c r="AQ22" s="109">
        <f>W22*AJ22</f>
        <v>0</v>
      </c>
      <c r="AR22" s="109">
        <f>Y22*AJ22</f>
        <v>0</v>
      </c>
      <c r="AS22" s="109">
        <f>AA22*AJ22</f>
        <v>0</v>
      </c>
      <c r="AT22" s="109">
        <f>AC22*AJ22</f>
        <v>0</v>
      </c>
      <c r="AU22" s="109">
        <f>AE22*AJ22</f>
        <v>0</v>
      </c>
      <c r="AV22" s="110">
        <f>AG22*AJ22</f>
        <v>0</v>
      </c>
    </row>
    <row r="23" spans="1:48" ht="15.5" x14ac:dyDescent="0.35">
      <c r="A23" s="275"/>
      <c r="B23" s="46" t="str">
        <f>' B_Populations'!$A$10</f>
        <v>15-24</v>
      </c>
      <c r="C23" s="179"/>
      <c r="D23" s="180"/>
      <c r="E23" s="111"/>
      <c r="F23" s="112"/>
      <c r="G23" s="112"/>
      <c r="H23" s="112"/>
      <c r="I23" s="112"/>
      <c r="J23" s="113"/>
      <c r="K23" s="113"/>
      <c r="L23" s="114"/>
      <c r="M23" s="40"/>
      <c r="N23" s="41">
        <f>' B_Populations'!B10</f>
        <v>0</v>
      </c>
      <c r="O23" s="106">
        <f>IF(N23=0,0,($C$23/$N$23)*100000)</f>
        <v>0</v>
      </c>
      <c r="P23" s="106">
        <f>' B_Populations'!D10</f>
        <v>0</v>
      </c>
      <c r="Q23" s="106">
        <f>IF(P23=0,0,($D$23/$P$23)*100000)</f>
        <v>0</v>
      </c>
      <c r="R23" s="106">
        <f>' B_Populations'!F10</f>
        <v>0</v>
      </c>
      <c r="S23" s="106">
        <f>IF(R23=0,0,($E$23/$R$23)*100000)</f>
        <v>0</v>
      </c>
      <c r="T23" s="106">
        <f>' B_Populations'!H10</f>
        <v>0</v>
      </c>
      <c r="U23" s="106">
        <f>IF(T23=0,0,($F$23/$T$23)*100000)</f>
        <v>0</v>
      </c>
      <c r="V23" s="106">
        <f>' B_Populations'!J10</f>
        <v>0</v>
      </c>
      <c r="W23" s="106">
        <f>IF(V23=0,0,($G$23/$V$23)*100000)</f>
        <v>0</v>
      </c>
      <c r="X23" s="106">
        <f>' B_Populations'!L10</f>
        <v>0</v>
      </c>
      <c r="Y23" s="106">
        <f>IF(X23=0,0,($H$23/$X$23)*100000)</f>
        <v>0</v>
      </c>
      <c r="Z23" s="106">
        <f>' B_Populations'!N10</f>
        <v>0</v>
      </c>
      <c r="AA23" s="106">
        <f>IF(Z23=0,0,($I$23/$Z$23)*100000)</f>
        <v>0</v>
      </c>
      <c r="AB23" s="106">
        <f>' B_Populations'!P10</f>
        <v>0</v>
      </c>
      <c r="AC23" s="106">
        <f>IF(AB23=0,0,($J$23/$AB$23)*100000)</f>
        <v>0</v>
      </c>
      <c r="AD23" s="106">
        <f>' B_Populations'!R10</f>
        <v>0</v>
      </c>
      <c r="AE23" s="106">
        <f>IF(AD23=0,0,($K$23/$AD$23)*100000)</f>
        <v>0</v>
      </c>
      <c r="AF23" s="106">
        <f>' B_Populations'!T10</f>
        <v>0</v>
      </c>
      <c r="AG23" s="42">
        <f>IF(AF23=0,0,($L$23/$AF$23)*100000)</f>
        <v>0</v>
      </c>
      <c r="AH23" s="78"/>
      <c r="AI23" s="43">
        <v>38077</v>
      </c>
      <c r="AJ23" s="44">
        <v>0.13864599999999999</v>
      </c>
      <c r="AL23" s="47" t="str">
        <f>' B_Populations'!$A$10</f>
        <v>15-24</v>
      </c>
      <c r="AM23" s="107">
        <f>O23*AJ23</f>
        <v>0</v>
      </c>
      <c r="AN23" s="108">
        <f>Q23*AJ23</f>
        <v>0</v>
      </c>
      <c r="AO23" s="108">
        <f>S23*AJ23</f>
        <v>0</v>
      </c>
      <c r="AP23" s="109">
        <f>U23*AJ23</f>
        <v>0</v>
      </c>
      <c r="AQ23" s="109">
        <f>W23*AJ23</f>
        <v>0</v>
      </c>
      <c r="AR23" s="109">
        <f>Y23*AJ23</f>
        <v>0</v>
      </c>
      <c r="AS23" s="109">
        <f>AA23*AJ23</f>
        <v>0</v>
      </c>
      <c r="AT23" s="109">
        <f>AC23*AJ23</f>
        <v>0</v>
      </c>
      <c r="AU23" s="109">
        <f>AE23*AJ23</f>
        <v>0</v>
      </c>
      <c r="AV23" s="110">
        <f>AG23*AJ23</f>
        <v>0</v>
      </c>
    </row>
    <row r="24" spans="1:48" ht="15.5" x14ac:dyDescent="0.35">
      <c r="A24" s="275"/>
      <c r="B24" s="39" t="str">
        <f>' B_Populations'!$A$11</f>
        <v>25-44</v>
      </c>
      <c r="C24" s="179"/>
      <c r="D24" s="180"/>
      <c r="E24" s="111"/>
      <c r="F24" s="112"/>
      <c r="G24" s="112"/>
      <c r="H24" s="112"/>
      <c r="I24" s="112"/>
      <c r="J24" s="113"/>
      <c r="K24" s="113"/>
      <c r="L24" s="114"/>
      <c r="M24" s="40"/>
      <c r="N24" s="41">
        <f>' B_Populations'!B11</f>
        <v>0</v>
      </c>
      <c r="O24" s="106">
        <f>IF(N24=0,0,($C$24/$N$24)*100000)</f>
        <v>0</v>
      </c>
      <c r="P24" s="106">
        <f>' B_Populations'!D11</f>
        <v>0</v>
      </c>
      <c r="Q24" s="106">
        <f>IF(P24=0,0,($D$24/$P$24)*100000)</f>
        <v>0</v>
      </c>
      <c r="R24" s="106">
        <f>' B_Populations'!F11</f>
        <v>0</v>
      </c>
      <c r="S24" s="106">
        <f>IF(R24=0,0,($E$24/$R$24)*100000)</f>
        <v>0</v>
      </c>
      <c r="T24" s="106">
        <f>' B_Populations'!H11</f>
        <v>0</v>
      </c>
      <c r="U24" s="106">
        <f>IF(T24=0,0,($F$24/$T$24)*100000)</f>
        <v>0</v>
      </c>
      <c r="V24" s="106">
        <f>' B_Populations'!J11</f>
        <v>0</v>
      </c>
      <c r="W24" s="106">
        <f>IF(V24=0,0,($G$24/$V$24)*100000)</f>
        <v>0</v>
      </c>
      <c r="X24" s="106">
        <f>' B_Populations'!L11</f>
        <v>0</v>
      </c>
      <c r="Y24" s="106">
        <f>IF(X24=0,0,($H$24/$X$24)*100000)</f>
        <v>0</v>
      </c>
      <c r="Z24" s="106">
        <f>' B_Populations'!N11</f>
        <v>0</v>
      </c>
      <c r="AA24" s="106">
        <f>IF(Z24=0,0,($I$24/$Z$24)*100000)</f>
        <v>0</v>
      </c>
      <c r="AB24" s="106">
        <f>' B_Populations'!P11</f>
        <v>0</v>
      </c>
      <c r="AC24" s="106">
        <f>IF(AB24=0,0,($J$24/$AB$24)*100000)</f>
        <v>0</v>
      </c>
      <c r="AD24" s="106">
        <f>' B_Populations'!R11</f>
        <v>0</v>
      </c>
      <c r="AE24" s="106">
        <f>IF(AD24=0,0,($K$24/$AD$24)*100000)</f>
        <v>0</v>
      </c>
      <c r="AF24" s="106">
        <f>' B_Populations'!T11</f>
        <v>0</v>
      </c>
      <c r="AG24" s="42">
        <f>IF(AF24=0,0,($L$24/$AF$24)*100000)</f>
        <v>0</v>
      </c>
      <c r="AH24" s="78"/>
      <c r="AI24" s="43">
        <v>81892</v>
      </c>
      <c r="AJ24" s="44">
        <v>0.29818699999999998</v>
      </c>
      <c r="AL24" s="45" t="str">
        <f>' B_Populations'!$A$11</f>
        <v>25-44</v>
      </c>
      <c r="AM24" s="107">
        <f>O24*AJ24</f>
        <v>0</v>
      </c>
      <c r="AN24" s="108">
        <f>Q24*AJ24</f>
        <v>0</v>
      </c>
      <c r="AO24" s="108">
        <f>S24*AJ24</f>
        <v>0</v>
      </c>
      <c r="AP24" s="109">
        <f>U24*AJ24</f>
        <v>0</v>
      </c>
      <c r="AQ24" s="109">
        <f>W24*AJ24</f>
        <v>0</v>
      </c>
      <c r="AR24" s="109">
        <f>Y24*AJ24</f>
        <v>0</v>
      </c>
      <c r="AS24" s="109">
        <f>AA24*AJ24</f>
        <v>0</v>
      </c>
      <c r="AT24" s="109">
        <f>AC24*AJ24</f>
        <v>0</v>
      </c>
      <c r="AU24" s="109">
        <f>AE24*AJ24</f>
        <v>0</v>
      </c>
      <c r="AV24" s="110">
        <f>AG24*AJ24</f>
        <v>0</v>
      </c>
    </row>
    <row r="25" spans="1:48" ht="15.5" x14ac:dyDescent="0.35">
      <c r="A25" s="275"/>
      <c r="B25" s="39" t="str">
        <f>' B_Populations'!$A$12</f>
        <v>45-64</v>
      </c>
      <c r="C25" s="179"/>
      <c r="D25" s="180"/>
      <c r="E25" s="111"/>
      <c r="F25" s="112"/>
      <c r="G25" s="112"/>
      <c r="H25" s="112"/>
      <c r="I25" s="112"/>
      <c r="J25" s="113"/>
      <c r="K25" s="113"/>
      <c r="L25" s="114"/>
      <c r="M25" s="40"/>
      <c r="N25" s="41">
        <f>' B_Populations'!B12</f>
        <v>0</v>
      </c>
      <c r="O25" s="106">
        <f>IF(N25=0,0,($C$25/$N$25)*100000)</f>
        <v>0</v>
      </c>
      <c r="P25" s="106">
        <f>' B_Populations'!D12</f>
        <v>0</v>
      </c>
      <c r="Q25" s="106">
        <f>IF(P25=0,0,($D$25/$P$25)*100000)</f>
        <v>0</v>
      </c>
      <c r="R25" s="106">
        <f>' B_Populations'!F12</f>
        <v>0</v>
      </c>
      <c r="S25" s="106">
        <f>IF(R25=0,0,($E$25/$R$25)*100000)</f>
        <v>0</v>
      </c>
      <c r="T25" s="106">
        <f>' B_Populations'!H12</f>
        <v>0</v>
      </c>
      <c r="U25" s="106">
        <f>IF(T25=0,0,($F$25/$T$25)*100000)</f>
        <v>0</v>
      </c>
      <c r="V25" s="106">
        <f>' B_Populations'!J12</f>
        <v>0</v>
      </c>
      <c r="W25" s="106">
        <f>IF(V25=0,0,($G$25/$V$25)*100000)</f>
        <v>0</v>
      </c>
      <c r="X25" s="106">
        <f>' B_Populations'!L12</f>
        <v>0</v>
      </c>
      <c r="Y25" s="106">
        <f>IF(X25=0,0,($H$25/$X$25)*100000)</f>
        <v>0</v>
      </c>
      <c r="Z25" s="106">
        <f>' B_Populations'!N12</f>
        <v>0</v>
      </c>
      <c r="AA25" s="106">
        <f>IF(Z25=0,0,($I$25/$Z$25)*100000)</f>
        <v>0</v>
      </c>
      <c r="AB25" s="106">
        <f>' B_Populations'!P12</f>
        <v>0</v>
      </c>
      <c r="AC25" s="106">
        <f>IF(AB25=0,0,($J$25/$AB$25)*100000)</f>
        <v>0</v>
      </c>
      <c r="AD25" s="106">
        <f>' B_Populations'!R12</f>
        <v>0</v>
      </c>
      <c r="AE25" s="106">
        <f>IF(AD25=0,0,($K$25/$AD$25)*100000)</f>
        <v>0</v>
      </c>
      <c r="AF25" s="106">
        <f>' B_Populations'!T12</f>
        <v>0</v>
      </c>
      <c r="AG25" s="42">
        <f>IF(AF25=0,0,($L$25/$AF$25)*100000)</f>
        <v>0</v>
      </c>
      <c r="AH25" s="78"/>
      <c r="AI25" s="43">
        <v>60991</v>
      </c>
      <c r="AJ25" s="44">
        <v>0.222081</v>
      </c>
      <c r="AL25" s="45" t="str">
        <f>' B_Populations'!$A$12</f>
        <v>45-64</v>
      </c>
      <c r="AM25" s="107">
        <f>O25*AJ25</f>
        <v>0</v>
      </c>
      <c r="AN25" s="108">
        <f>Q25*AJ25</f>
        <v>0</v>
      </c>
      <c r="AO25" s="108">
        <f>S25*AJ25</f>
        <v>0</v>
      </c>
      <c r="AP25" s="109">
        <f>U25*AJ25</f>
        <v>0</v>
      </c>
      <c r="AQ25" s="109">
        <f>W25*AJ25</f>
        <v>0</v>
      </c>
      <c r="AR25" s="109">
        <f>Y25*AJ25</f>
        <v>0</v>
      </c>
      <c r="AS25" s="109">
        <f>AA25*AJ25</f>
        <v>0</v>
      </c>
      <c r="AT25" s="109">
        <f>AC25*AJ25</f>
        <v>0</v>
      </c>
      <c r="AU25" s="109">
        <f>AE25*AJ25</f>
        <v>0</v>
      </c>
      <c r="AV25" s="110">
        <f>AG25*AJ25</f>
        <v>0</v>
      </c>
    </row>
    <row r="26" spans="1:48" ht="15.5" x14ac:dyDescent="0.35">
      <c r="A26" s="275"/>
      <c r="B26" s="39" t="str">
        <f>' B_Populations'!$A$13</f>
        <v>65+</v>
      </c>
      <c r="C26" s="179"/>
      <c r="D26" s="180"/>
      <c r="E26" s="111"/>
      <c r="F26" s="112"/>
      <c r="G26" s="112"/>
      <c r="H26" s="112"/>
      <c r="I26" s="112"/>
      <c r="J26" s="113"/>
      <c r="K26" s="113"/>
      <c r="L26" s="114"/>
      <c r="M26" s="40"/>
      <c r="N26" s="41">
        <f>' B_Populations'!B13</f>
        <v>0</v>
      </c>
      <c r="O26" s="106">
        <f>IF(N26=0,0,($C$26/$N$26)*100000)</f>
        <v>0</v>
      </c>
      <c r="P26" s="106">
        <f>' B_Populations'!D13</f>
        <v>0</v>
      </c>
      <c r="Q26" s="106">
        <f>IF(P26=0,0,($D$26/$P$26)*100000)</f>
        <v>0</v>
      </c>
      <c r="R26" s="106">
        <f>' B_Populations'!F13</f>
        <v>0</v>
      </c>
      <c r="S26" s="106">
        <f>IF(R26=0,0,($E$26/$R$26)*100000)</f>
        <v>0</v>
      </c>
      <c r="T26" s="106">
        <f>' B_Populations'!H13</f>
        <v>0</v>
      </c>
      <c r="U26" s="106">
        <f>IF(T26=0,0,($F$26/$T$26)*100000)</f>
        <v>0</v>
      </c>
      <c r="V26" s="106">
        <f>' B_Populations'!J13</f>
        <v>0</v>
      </c>
      <c r="W26" s="106">
        <f>IF(V26=0,0,($G$26/$V$26)*100000)</f>
        <v>0</v>
      </c>
      <c r="X26" s="106">
        <f>' B_Populations'!L13</f>
        <v>0</v>
      </c>
      <c r="Y26" s="106">
        <f>IF(X26=0,0,($H$26/$X$26)*100000)</f>
        <v>0</v>
      </c>
      <c r="Z26" s="106">
        <f>' B_Populations'!N13</f>
        <v>0</v>
      </c>
      <c r="AA26" s="106">
        <f>IF(Z26=0,0,($I$26/$Z$26)*100000)</f>
        <v>0</v>
      </c>
      <c r="AB26" s="106">
        <f>' B_Populations'!P13</f>
        <v>0</v>
      </c>
      <c r="AC26" s="106">
        <f>IF(AB26=0,0,($J$26/$AB$26)*100000)</f>
        <v>0</v>
      </c>
      <c r="AD26" s="106">
        <f>' B_Populations'!R13</f>
        <v>0</v>
      </c>
      <c r="AE26" s="106">
        <f>IF(AD26=0,0,($K$26/$AD$26)*100000)</f>
        <v>0</v>
      </c>
      <c r="AF26" s="106">
        <f>' B_Populations'!T13</f>
        <v>0</v>
      </c>
      <c r="AG26" s="42">
        <f>IF(AF26=0,0,($L$26/$AF$26)*100000)</f>
        <v>0</v>
      </c>
      <c r="AH26" s="78"/>
      <c r="AI26" s="43">
        <v>34710</v>
      </c>
      <c r="AJ26" s="44">
        <v>0.126387</v>
      </c>
      <c r="AL26" s="45" t="str">
        <f>' B_Populations'!$A$13</f>
        <v>65+</v>
      </c>
      <c r="AM26" s="107">
        <f>O26*AJ26</f>
        <v>0</v>
      </c>
      <c r="AN26" s="108">
        <f>Q26*AJ26</f>
        <v>0</v>
      </c>
      <c r="AO26" s="108">
        <f>S26*AJ26</f>
        <v>0</v>
      </c>
      <c r="AP26" s="109">
        <f>U26*AJ26</f>
        <v>0</v>
      </c>
      <c r="AQ26" s="109">
        <f>W26*AJ26</f>
        <v>0</v>
      </c>
      <c r="AR26" s="109">
        <f>Y26*AJ26</f>
        <v>0</v>
      </c>
      <c r="AS26" s="109">
        <f>AA26*AJ26</f>
        <v>0</v>
      </c>
      <c r="AT26" s="109">
        <f>AC26*AJ26</f>
        <v>0</v>
      </c>
      <c r="AU26" s="109">
        <f>AE26*AJ26</f>
        <v>0</v>
      </c>
      <c r="AV26" s="110">
        <f>AG26*AJ26</f>
        <v>0</v>
      </c>
    </row>
    <row r="27" spans="1:48" ht="16" thickBot="1" x14ac:dyDescent="0.4">
      <c r="A27" s="275"/>
      <c r="B27" s="60" t="s">
        <v>91</v>
      </c>
      <c r="C27" s="189">
        <f t="shared" ref="C27:L27" si="6">SUM(C22:C26)</f>
        <v>0</v>
      </c>
      <c r="D27" s="189">
        <f t="shared" si="6"/>
        <v>0</v>
      </c>
      <c r="E27" s="189">
        <f t="shared" si="6"/>
        <v>0</v>
      </c>
      <c r="F27" s="189">
        <f t="shared" si="6"/>
        <v>0</v>
      </c>
      <c r="G27" s="189">
        <f t="shared" si="6"/>
        <v>0</v>
      </c>
      <c r="H27" s="189">
        <f t="shared" si="6"/>
        <v>0</v>
      </c>
      <c r="I27" s="189">
        <f t="shared" si="6"/>
        <v>0</v>
      </c>
      <c r="J27" s="189">
        <f t="shared" si="6"/>
        <v>0</v>
      </c>
      <c r="K27" s="189">
        <f t="shared" si="6"/>
        <v>0</v>
      </c>
      <c r="L27" s="190">
        <f t="shared" si="6"/>
        <v>0</v>
      </c>
      <c r="N27" s="61">
        <f t="shared" ref="N27:AF27" si="7">SUM(N22:N26)</f>
        <v>0</v>
      </c>
      <c r="O27" s="224">
        <f>IF(N27=0,0,($C$27/$N$27)*100000)</f>
        <v>0</v>
      </c>
      <c r="P27" s="130">
        <f t="shared" si="7"/>
        <v>0</v>
      </c>
      <c r="Q27" s="224">
        <f>IF(P27=0,0,($D$27/$P$27)*100000)</f>
        <v>0</v>
      </c>
      <c r="R27" s="130">
        <f t="shared" si="7"/>
        <v>0</v>
      </c>
      <c r="S27" s="224">
        <f>IF(R27=0,0,($E$27/$R$27)*100000)</f>
        <v>0</v>
      </c>
      <c r="T27" s="130">
        <f t="shared" si="7"/>
        <v>0</v>
      </c>
      <c r="U27" s="224">
        <f>IF(T27=0,0,($F$27/$T$27)*100000)</f>
        <v>0</v>
      </c>
      <c r="V27" s="130">
        <f t="shared" si="7"/>
        <v>0</v>
      </c>
      <c r="W27" s="224">
        <f>IF(V27=0,0,($G$27/$V$27)*100000)</f>
        <v>0</v>
      </c>
      <c r="X27" s="130">
        <f t="shared" si="7"/>
        <v>0</v>
      </c>
      <c r="Y27" s="224">
        <f>IF(X27=0,0,($H$27/$X$27)*100000)</f>
        <v>0</v>
      </c>
      <c r="Z27" s="130">
        <f t="shared" si="7"/>
        <v>0</v>
      </c>
      <c r="AA27" s="224">
        <f>IF(Z27=0,0,($I$27/$Z$27)*100000)</f>
        <v>0</v>
      </c>
      <c r="AB27" s="130">
        <f t="shared" si="7"/>
        <v>0</v>
      </c>
      <c r="AC27" s="224">
        <f>IF(AB27=0,0,($J$27/$AB$27)*100000)</f>
        <v>0</v>
      </c>
      <c r="AD27" s="130">
        <f t="shared" si="7"/>
        <v>0</v>
      </c>
      <c r="AE27" s="224">
        <f>IF(AD27=0,0,($K$27/$AD$27)*100000)</f>
        <v>0</v>
      </c>
      <c r="AF27" s="130">
        <f t="shared" si="7"/>
        <v>0</v>
      </c>
      <c r="AG27" s="225">
        <f>IF(AF27=0,0,($L$27/$AF$27)*100000)</f>
        <v>0</v>
      </c>
      <c r="AH27" s="79"/>
      <c r="AI27" s="62">
        <f>SUM(AI22:AI26)</f>
        <v>274634</v>
      </c>
      <c r="AJ27" s="63"/>
      <c r="AL27" s="64" t="s">
        <v>91</v>
      </c>
      <c r="AM27" s="131">
        <f t="shared" ref="AM27:AV27" si="8">SUM(AM22:AM26)</f>
        <v>0</v>
      </c>
      <c r="AN27" s="132">
        <f t="shared" si="8"/>
        <v>0</v>
      </c>
      <c r="AO27" s="133">
        <f t="shared" si="8"/>
        <v>0</v>
      </c>
      <c r="AP27" s="134">
        <f t="shared" si="8"/>
        <v>0</v>
      </c>
      <c r="AQ27" s="134">
        <f t="shared" si="8"/>
        <v>0</v>
      </c>
      <c r="AR27" s="134">
        <f t="shared" si="8"/>
        <v>0</v>
      </c>
      <c r="AS27" s="134">
        <f t="shared" si="8"/>
        <v>0</v>
      </c>
      <c r="AT27" s="134">
        <f t="shared" si="8"/>
        <v>0</v>
      </c>
      <c r="AU27" s="134">
        <f t="shared" si="8"/>
        <v>0</v>
      </c>
      <c r="AV27" s="135">
        <f t="shared" si="8"/>
        <v>0</v>
      </c>
    </row>
  </sheetData>
  <mergeCells count="5">
    <mergeCell ref="B1:E1"/>
    <mergeCell ref="AL1:AN1"/>
    <mergeCell ref="A3:A9"/>
    <mergeCell ref="A12:A18"/>
    <mergeCell ref="A21:A27"/>
  </mergeCells>
  <phoneticPr fontId="0" type="noConversion"/>
  <pageMargins left="1" right="1"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9C400-A333-4FA0-B5B0-9CCEF964D3E7}">
  <sheetPr codeName="Sheet7"/>
  <dimension ref="A5:D13"/>
  <sheetViews>
    <sheetView workbookViewId="0">
      <selection activeCell="N12" sqref="N12"/>
    </sheetView>
  </sheetViews>
  <sheetFormatPr defaultRowHeight="12.5" x14ac:dyDescent="0.25"/>
  <cols>
    <col min="1" max="4" width="22.54296875" customWidth="1"/>
  </cols>
  <sheetData>
    <row r="5" spans="1:4" ht="15.5" x14ac:dyDescent="0.35">
      <c r="A5" s="16"/>
      <c r="B5" s="16"/>
      <c r="C5" s="16"/>
      <c r="D5" s="16"/>
    </row>
    <row r="7" spans="1:4" ht="15.5" x14ac:dyDescent="0.35">
      <c r="A7" s="191"/>
      <c r="B7" s="278" t="s">
        <v>99</v>
      </c>
      <c r="C7" s="278"/>
      <c r="D7" s="278"/>
    </row>
    <row r="8" spans="1:4" ht="15.5" x14ac:dyDescent="0.35">
      <c r="A8" s="217" t="s">
        <v>100</v>
      </c>
      <c r="B8" s="217" t="s">
        <v>101</v>
      </c>
      <c r="C8" s="217" t="s">
        <v>92</v>
      </c>
      <c r="D8" s="217" t="s">
        <v>94</v>
      </c>
    </row>
    <row r="9" spans="1:4" ht="15.5" x14ac:dyDescent="0.35">
      <c r="A9" s="20">
        <f>' B_Populations'!D3</f>
        <v>0</v>
      </c>
      <c r="B9" s="21">
        <f>'C_Year 1'!C9</f>
        <v>0</v>
      </c>
      <c r="C9" s="21">
        <f>'C_Year 1'!C18</f>
        <v>0</v>
      </c>
      <c r="D9" s="21">
        <f>'C_Year 1'!C27</f>
        <v>0</v>
      </c>
    </row>
    <row r="10" spans="1:4" ht="15.5" x14ac:dyDescent="0.35">
      <c r="A10" s="20">
        <f>' B_Populations'!D17</f>
        <v>0</v>
      </c>
      <c r="B10" s="21">
        <f>'D_Year 2'!C9</f>
        <v>0</v>
      </c>
      <c r="C10" s="21">
        <f>'D_Year 2'!C18</f>
        <v>0</v>
      </c>
      <c r="D10" s="21">
        <f>'D_Year 2'!C27</f>
        <v>0</v>
      </c>
    </row>
    <row r="11" spans="1:4" ht="15.5" x14ac:dyDescent="0.35">
      <c r="A11" s="20">
        <f>' B_Populations'!D30</f>
        <v>0</v>
      </c>
      <c r="B11" s="21">
        <f>'E_Year 3'!C9</f>
        <v>0</v>
      </c>
      <c r="C11" s="21">
        <f>'E_Year 3'!C18</f>
        <v>0</v>
      </c>
      <c r="D11" s="21">
        <f>'E_Year 3'!C27</f>
        <v>0</v>
      </c>
    </row>
    <row r="12" spans="1:4" ht="15.5" x14ac:dyDescent="0.35">
      <c r="A12" s="20">
        <f>' B_Populations'!D43</f>
        <v>0</v>
      </c>
      <c r="B12" s="21">
        <f>'F_Year 4'!C9</f>
        <v>0</v>
      </c>
      <c r="C12" s="21">
        <f>'F_Year 4'!C18</f>
        <v>0</v>
      </c>
      <c r="D12" s="21">
        <f>'F_Year 4'!C27</f>
        <v>0</v>
      </c>
    </row>
    <row r="13" spans="1:4" ht="15.5" x14ac:dyDescent="0.35">
      <c r="A13" s="20">
        <f>' B_Populations'!D56</f>
        <v>0</v>
      </c>
      <c r="B13" s="21">
        <f>'G_Year 5'!C9</f>
        <v>0</v>
      </c>
      <c r="C13" s="21">
        <f>'G_Year 5'!C18</f>
        <v>0</v>
      </c>
      <c r="D13" s="21">
        <f>'G_Year 5'!C27</f>
        <v>0</v>
      </c>
    </row>
  </sheetData>
  <mergeCells count="1">
    <mergeCell ref="B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xsi:nil="true"/>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A0B132-C85C-431A-B9F4-E50BDC8889ED}">
  <ds:schemaRef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purl.org/dc/terms/"/>
    <ds:schemaRef ds:uri="d2b2d159-3ad8-40dc-8c1e-969183b28281"/>
    <ds:schemaRef ds:uri="9d35be4f-046c-49d8-91e8-e6c6f0e5b7cb"/>
    <ds:schemaRef ds:uri="e56a9a4a-99a3-4708-b025-cc895b1fb658"/>
    <ds:schemaRef ds:uri="a369dffc-b10b-4e7f-9605-9472120fff0b"/>
    <ds:schemaRef ds:uri="http://purl.org/dc/elements/1.1/"/>
    <ds:schemaRef ds:uri="9e60e796-0612-4d21-b42b-f8375543952f"/>
    <ds:schemaRef ds:uri="2F268C32-F5A8-4CF2-8D20-4ED9A23D9D6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A88F5C0-A5D3-477F-B3AC-467E965EE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68C32-F5A8-4CF2-8D20-4ED9A23D9D6A"/>
    <ds:schemaRef ds:uri="9e60e796-0612-4d21-b42b-f8375543952f"/>
    <ds:schemaRef ds:uri="a369dffc-b10b-4e7f-9605-9472120fff0b"/>
    <ds:schemaRef ds:uri="e56a9a4a-99a3-4708-b025-cc895b1fb658"/>
    <ds:schemaRef ds:uri="9d35be4f-046c-49d8-91e8-e6c6f0e5b7cb"/>
    <ds:schemaRef ds:uri="d2b2d159-3ad8-40dc-8c1e-969183b28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270DAC-6694-4ECF-9B64-6B7550778C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A_Instructions</vt:lpstr>
      <vt:lpstr>B.1_Population Weights</vt:lpstr>
      <vt:lpstr> B_Populations</vt:lpstr>
      <vt:lpstr>C_Year 1</vt:lpstr>
      <vt:lpstr>D_Year 2</vt:lpstr>
      <vt:lpstr>E_Year 3</vt:lpstr>
      <vt:lpstr>F_Year 4</vt:lpstr>
      <vt:lpstr>G_Year 5</vt:lpstr>
      <vt:lpstr>H_Figure 1</vt:lpstr>
      <vt:lpstr>I_Optional Figure 2</vt:lpstr>
      <vt:lpstr>J_Figure 3</vt:lpstr>
      <vt:lpstr>K_Figure 4</vt:lpstr>
      <vt:lpstr>L_Report</vt:lpstr>
    </vt:vector>
  </TitlesOfParts>
  <Manager/>
  <Company>CDC - NCIPC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Lyle Chrzaszcz</cp:lastModifiedBy>
  <cp:revision/>
  <dcterms:created xsi:type="dcterms:W3CDTF">2002-05-13T15:46:14Z</dcterms:created>
  <dcterms:modified xsi:type="dcterms:W3CDTF">2022-10-13T23:39:00Z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y fmtid="{D5CDD505-2E9C-101B-9397-08002B2CF9AE}" pid="5" name="MSIP_Label_7b94a7b8-f06c-4dfe-bdcc-9b548fd58c31_Enabled">
    <vt:lpwstr>true</vt:lpwstr>
  </property>
  <property fmtid="{D5CDD505-2E9C-101B-9397-08002B2CF9AE}" pid="6" name="MSIP_Label_7b94a7b8-f06c-4dfe-bdcc-9b548fd58c31_SetDate">
    <vt:lpwstr>2021-09-22T16:05:39Z</vt:lpwstr>
  </property>
  <property fmtid="{D5CDD505-2E9C-101B-9397-08002B2CF9AE}" pid="7" name="MSIP_Label_7b94a7b8-f06c-4dfe-bdcc-9b548fd58c31_Method">
    <vt:lpwstr>Privileged</vt:lpwstr>
  </property>
  <property fmtid="{D5CDD505-2E9C-101B-9397-08002B2CF9AE}" pid="8" name="MSIP_Label_7b94a7b8-f06c-4dfe-bdcc-9b548fd58c31_Name">
    <vt:lpwstr>7b94a7b8-f06c-4dfe-bdcc-9b548fd58c31</vt:lpwstr>
  </property>
  <property fmtid="{D5CDD505-2E9C-101B-9397-08002B2CF9AE}" pid="9" name="MSIP_Label_7b94a7b8-f06c-4dfe-bdcc-9b548fd58c31_SiteId">
    <vt:lpwstr>9ce70869-60db-44fd-abe8-d2767077fc8f</vt:lpwstr>
  </property>
  <property fmtid="{D5CDD505-2E9C-101B-9397-08002B2CF9AE}" pid="10" name="MSIP_Label_7b94a7b8-f06c-4dfe-bdcc-9b548fd58c31_ActionId">
    <vt:lpwstr>988b1f97-31a8-4a7a-bbd3-37ffa99be021</vt:lpwstr>
  </property>
  <property fmtid="{D5CDD505-2E9C-101B-9397-08002B2CF9AE}" pid="11" name="MSIP_Label_7b94a7b8-f06c-4dfe-bdcc-9b548fd58c31_ContentBits">
    <vt:lpwstr>0</vt:lpwstr>
  </property>
</Properties>
</file>