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comments1.xml" ContentType="application/vnd.openxmlformats-officedocument.spreadsheetml.comments+xml"/>
  <Override PartName="/xl/threadedComments/threadedComment1.xml" ContentType="application/vnd.ms-excel.threadedcomments+xml"/>
  <Override PartName="/xl/comments2.xml" ContentType="application/vnd.openxmlformats-officedocument.spreadsheetml.comments+xml"/>
  <Override PartName="/xl/threadedComments/threadedComment2.xml" ContentType="application/vnd.ms-excel.threadedcomments+xml"/>
  <Override PartName="/xl/comments3.xml" ContentType="application/vnd.openxmlformats-officedocument.spreadsheetml.comments+xml"/>
  <Override PartName="/xl/threadedComments/threadedComment3.xml" ContentType="application/vnd.ms-excel.threadedcomments+xml"/>
  <Override PartName="/xl/comments4.xml" ContentType="application/vnd.openxmlformats-officedocument.spreadsheetml.comments+xml"/>
  <Override PartName="/xl/threadedComments/threadedComment4.xml" ContentType="application/vnd.ms-excel.threadedcomments+xml"/>
  <Override PartName="/xl/comments5.xml" ContentType="application/vnd.openxmlformats-officedocument.spreadsheetml.comments+xml"/>
  <Override PartName="/xl/threadedComments/threadedComment5.xml" ContentType="application/vnd.ms-excel.threadedcomments+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theme/themeOverride1.xml" ContentType="application/vnd.openxmlformats-officedocument.themeOverride+xml"/>
  <Override PartName="/xl/drawings/drawing5.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drawings/drawing6.xml" ContentType="application/vnd.openxmlformats-officedocument.drawing+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7.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theme/themeOverride2.xml" ContentType="application/vnd.openxmlformats-officedocument.themeOverrid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5427"/>
  <workbookPr codeName="ThisWorkbook" defaultThemeVersion="124226"/>
  <mc:AlternateContent xmlns:mc="http://schemas.openxmlformats.org/markup-compatibility/2006">
    <mc:Choice Requires="x15">
      <x15ac:absPath xmlns:x15ac="http://schemas.microsoft.com/office/spreadsheetml/2010/11/ac" url="C:\Users\skhan\Downloads\"/>
    </mc:Choice>
  </mc:AlternateContent>
  <xr:revisionPtr revIDLastSave="0" documentId="8_{C859FB97-1F14-40E5-A4B2-C9765C8DB896}" xr6:coauthVersionLast="47" xr6:coauthVersionMax="47" xr10:uidLastSave="{00000000-0000-0000-0000-000000000000}"/>
  <bookViews>
    <workbookView xWindow="-28920" yWindow="-105" windowWidth="29040" windowHeight="15840" tabRatio="811" firstSheet="2" activeTab="12" xr2:uid="{00000000-000D-0000-FFFF-FFFF00000000}"/>
  </bookViews>
  <sheets>
    <sheet name="A_Instructions" sheetId="38" r:id="rId1"/>
    <sheet name=" B_Populations" sheetId="10" r:id="rId2"/>
    <sheet name="B.1_Population Weights" sheetId="40" r:id="rId3"/>
    <sheet name="C_Year 1" sheetId="24" r:id="rId4"/>
    <sheet name="D_Year 2" sheetId="21" r:id="rId5"/>
    <sheet name="E_Year 3" sheetId="20" r:id="rId6"/>
    <sheet name="F_Year 4" sheetId="19" r:id="rId7"/>
    <sheet name="G_Year 5" sheetId="9" r:id="rId8"/>
    <sheet name="H_Table 1 Rates by Year" sheetId="31" r:id="rId9"/>
    <sheet name="I_Figure 1 Mechanisms" sheetId="33" r:id="rId10"/>
    <sheet name="J_Figure 2 Age and Sex" sheetId="34" r:id="rId11"/>
    <sheet name="K_Optional Figure 3 Race Groups" sheetId="35" r:id="rId12"/>
    <sheet name="L_Report" sheetId="37" r:id="rId1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O10" i="24" l="1"/>
  <c r="C12" i="40"/>
  <c r="Y17" i="20"/>
  <c r="Y14" i="20"/>
  <c r="Y24" i="19"/>
  <c r="Y14" i="19"/>
  <c r="Y24" i="24"/>
  <c r="Y14" i="24"/>
  <c r="X14" i="24"/>
  <c r="Y4" i="24"/>
  <c r="AL29" i="9"/>
  <c r="AL28" i="9"/>
  <c r="AL27" i="9"/>
  <c r="AL26" i="9"/>
  <c r="AL25" i="9"/>
  <c r="AL24" i="9"/>
  <c r="AV23" i="9"/>
  <c r="AU23" i="9"/>
  <c r="AT23" i="9"/>
  <c r="AS23" i="9"/>
  <c r="AR23" i="9"/>
  <c r="AQ23" i="9"/>
  <c r="AP23" i="9"/>
  <c r="AL19" i="9"/>
  <c r="AL18" i="9"/>
  <c r="AL17" i="9"/>
  <c r="AL16" i="9"/>
  <c r="AL15" i="9"/>
  <c r="AL14" i="9"/>
  <c r="AV13" i="9"/>
  <c r="AU13" i="9"/>
  <c r="AT13" i="9"/>
  <c r="AS13" i="9"/>
  <c r="AR13" i="9"/>
  <c r="AQ13" i="9"/>
  <c r="AP13" i="9"/>
  <c r="AL9" i="9"/>
  <c r="AL8" i="9"/>
  <c r="AL7" i="9"/>
  <c r="AL6" i="9"/>
  <c r="AL5" i="9"/>
  <c r="AL4" i="9"/>
  <c r="AV3" i="9"/>
  <c r="AU3" i="9"/>
  <c r="AT3" i="9"/>
  <c r="AS3" i="9"/>
  <c r="AR3" i="9"/>
  <c r="AQ3" i="9"/>
  <c r="AP3" i="9"/>
  <c r="AI4" i="9"/>
  <c r="AJ4" i="9"/>
  <c r="AP4" i="9" s="1"/>
  <c r="AI5" i="9"/>
  <c r="AJ5" i="9"/>
  <c r="AU5" i="9" s="1"/>
  <c r="AI6" i="9"/>
  <c r="AJ6" i="9"/>
  <c r="AR6" i="9" s="1"/>
  <c r="AI7" i="9"/>
  <c r="AJ7" i="9"/>
  <c r="AO7" i="9" s="1"/>
  <c r="AI8" i="9"/>
  <c r="AJ8" i="9"/>
  <c r="AT8" i="9" s="1"/>
  <c r="AI9" i="9"/>
  <c r="AJ9" i="9"/>
  <c r="AQ9" i="9" s="1"/>
  <c r="AI10" i="9"/>
  <c r="AJ10" i="9"/>
  <c r="AI14" i="9"/>
  <c r="AJ14" i="9"/>
  <c r="AO14" i="9" s="1"/>
  <c r="AI15" i="9"/>
  <c r="AJ15" i="9"/>
  <c r="AT15" i="9" s="1"/>
  <c r="AI16" i="9"/>
  <c r="AJ16" i="9"/>
  <c r="AQ16" i="9" s="1"/>
  <c r="AI17" i="9"/>
  <c r="AJ17" i="9"/>
  <c r="AV17" i="9" s="1"/>
  <c r="AI18" i="9"/>
  <c r="AJ18" i="9"/>
  <c r="AS18" i="9" s="1"/>
  <c r="AI19" i="9"/>
  <c r="AJ19" i="9"/>
  <c r="AP19" i="9" s="1"/>
  <c r="AI20" i="9"/>
  <c r="AJ20" i="9"/>
  <c r="AI24" i="9"/>
  <c r="AJ24" i="9"/>
  <c r="AV24" i="9" s="1"/>
  <c r="AI25" i="9"/>
  <c r="AJ25" i="9"/>
  <c r="AS25" i="9" s="1"/>
  <c r="AI26" i="9"/>
  <c r="AJ26" i="9"/>
  <c r="AP26" i="9" s="1"/>
  <c r="AI27" i="9"/>
  <c r="AJ27" i="9"/>
  <c r="AU27" i="9" s="1"/>
  <c r="AI28" i="9"/>
  <c r="AJ28" i="9"/>
  <c r="AR28" i="9" s="1"/>
  <c r="AI29" i="9"/>
  <c r="AJ29" i="9"/>
  <c r="AO29" i="9" s="1"/>
  <c r="AI30" i="9"/>
  <c r="AJ30" i="9"/>
  <c r="AL29" i="19"/>
  <c r="AL28" i="19"/>
  <c r="AL27" i="19"/>
  <c r="AL26" i="19"/>
  <c r="AL25" i="19"/>
  <c r="AL24" i="19"/>
  <c r="AV23" i="19"/>
  <c r="AU23" i="19"/>
  <c r="AT23" i="19"/>
  <c r="AS23" i="19"/>
  <c r="AR23" i="19"/>
  <c r="AQ23" i="19"/>
  <c r="AP23" i="19"/>
  <c r="AL19" i="19"/>
  <c r="AL18" i="19"/>
  <c r="AL17" i="19"/>
  <c r="AL16" i="19"/>
  <c r="AL15" i="19"/>
  <c r="AL14" i="19"/>
  <c r="AV13" i="19"/>
  <c r="AU13" i="19"/>
  <c r="AT13" i="19"/>
  <c r="AS13" i="19"/>
  <c r="AR13" i="19"/>
  <c r="AQ13" i="19"/>
  <c r="AP13" i="19"/>
  <c r="AL9" i="19"/>
  <c r="AL8" i="19"/>
  <c r="AL7" i="19"/>
  <c r="AL6" i="19"/>
  <c r="AL5" i="19"/>
  <c r="AL4" i="19"/>
  <c r="AV3" i="19"/>
  <c r="AU3" i="19"/>
  <c r="AT3" i="19"/>
  <c r="AS3" i="19"/>
  <c r="AR3" i="19"/>
  <c r="AQ3" i="19"/>
  <c r="AP3" i="19"/>
  <c r="AL29" i="20"/>
  <c r="AL28" i="20"/>
  <c r="AL27" i="20"/>
  <c r="AL26" i="20"/>
  <c r="AL25" i="20"/>
  <c r="AL24" i="20"/>
  <c r="AV23" i="20"/>
  <c r="AU23" i="20"/>
  <c r="AT23" i="20"/>
  <c r="AS23" i="20"/>
  <c r="AR23" i="20"/>
  <c r="AQ23" i="20"/>
  <c r="AP23" i="20"/>
  <c r="AL19" i="20"/>
  <c r="AL18" i="20"/>
  <c r="AL17" i="20"/>
  <c r="AL16" i="20"/>
  <c r="AL15" i="20"/>
  <c r="AL14" i="20"/>
  <c r="AV13" i="20"/>
  <c r="AU13" i="20"/>
  <c r="AT13" i="20"/>
  <c r="AS13" i="20"/>
  <c r="AR13" i="20"/>
  <c r="AQ13" i="20"/>
  <c r="AP13" i="20"/>
  <c r="AL9" i="20"/>
  <c r="AL8" i="20"/>
  <c r="AL7" i="20"/>
  <c r="AL6" i="20"/>
  <c r="AL5" i="20"/>
  <c r="AL4" i="20"/>
  <c r="AV3" i="20"/>
  <c r="AU3" i="20"/>
  <c r="AT3" i="20"/>
  <c r="AS3" i="20"/>
  <c r="AR3" i="20"/>
  <c r="AQ3" i="20"/>
  <c r="AP3" i="20"/>
  <c r="AL29" i="21"/>
  <c r="AL28" i="21"/>
  <c r="AL27" i="21"/>
  <c r="AL26" i="21"/>
  <c r="AL25" i="21"/>
  <c r="AL24" i="21"/>
  <c r="AV23" i="21"/>
  <c r="AU23" i="21"/>
  <c r="AT23" i="21"/>
  <c r="AS23" i="21"/>
  <c r="AR23" i="21"/>
  <c r="AQ23" i="21"/>
  <c r="AP23" i="21"/>
  <c r="AL19" i="21"/>
  <c r="AL18" i="21"/>
  <c r="AL17" i="21"/>
  <c r="AL16" i="21"/>
  <c r="AL15" i="21"/>
  <c r="AL14" i="21"/>
  <c r="AV13" i="21"/>
  <c r="AU13" i="21"/>
  <c r="AT13" i="21"/>
  <c r="AS13" i="21"/>
  <c r="AR13" i="21"/>
  <c r="AQ13" i="21"/>
  <c r="AP13" i="21"/>
  <c r="AL9" i="21"/>
  <c r="AL8" i="21"/>
  <c r="AL7" i="21"/>
  <c r="AL6" i="21"/>
  <c r="AL5" i="21"/>
  <c r="AL4" i="21"/>
  <c r="AV3" i="21"/>
  <c r="AU3" i="21"/>
  <c r="AT3" i="21"/>
  <c r="AS3" i="21"/>
  <c r="AR3" i="21"/>
  <c r="AQ3" i="21"/>
  <c r="AP3" i="21"/>
  <c r="S20" i="20"/>
  <c r="Q30" i="20"/>
  <c r="Q30" i="19"/>
  <c r="Q20" i="24"/>
  <c r="O20" i="24"/>
  <c r="S20" i="9"/>
  <c r="S10" i="9"/>
  <c r="O10" i="9"/>
  <c r="AG10" i="9"/>
  <c r="AF10" i="9"/>
  <c r="AD10" i="9"/>
  <c r="AE10" i="9" s="1"/>
  <c r="AB10" i="9"/>
  <c r="AC10" i="9" s="1"/>
  <c r="Z10" i="9"/>
  <c r="AA10" i="9" s="1"/>
  <c r="Y10" i="9"/>
  <c r="X10" i="9"/>
  <c r="V10" i="9"/>
  <c r="W10" i="9" s="1"/>
  <c r="T10" i="9"/>
  <c r="U10" i="9" s="1"/>
  <c r="R10" i="9"/>
  <c r="Q10" i="9"/>
  <c r="P10" i="9"/>
  <c r="N10" i="9"/>
  <c r="AF10" i="19"/>
  <c r="AG10" i="19" s="1"/>
  <c r="AD10" i="19"/>
  <c r="AE10" i="19" s="1"/>
  <c r="AB10" i="19"/>
  <c r="AC10" i="19" s="1"/>
  <c r="Z10" i="19"/>
  <c r="AA10" i="19" s="1"/>
  <c r="X10" i="19"/>
  <c r="Y10" i="19" s="1"/>
  <c r="V10" i="19"/>
  <c r="W10" i="19" s="1"/>
  <c r="T10" i="19"/>
  <c r="U10" i="19" s="1"/>
  <c r="R10" i="19"/>
  <c r="S10" i="19" s="1"/>
  <c r="P10" i="19"/>
  <c r="Q10" i="19" s="1"/>
  <c r="N10" i="19"/>
  <c r="O10" i="19" s="1"/>
  <c r="Q20" i="9"/>
  <c r="P20" i="9"/>
  <c r="AF20" i="9"/>
  <c r="AG20" i="9" s="1"/>
  <c r="AD20" i="9"/>
  <c r="AE20" i="9" s="1"/>
  <c r="AB20" i="9"/>
  <c r="AC20" i="9" s="1"/>
  <c r="Z20" i="9"/>
  <c r="AA20" i="9" s="1"/>
  <c r="X20" i="9"/>
  <c r="Y20" i="9" s="1"/>
  <c r="V20" i="9"/>
  <c r="W20" i="9" s="1"/>
  <c r="T20" i="9"/>
  <c r="U20" i="9" s="1"/>
  <c r="R20" i="9"/>
  <c r="N20" i="9"/>
  <c r="O20" i="9" s="1"/>
  <c r="O20" i="19"/>
  <c r="AF20" i="19"/>
  <c r="AG20" i="19" s="1"/>
  <c r="AD20" i="19"/>
  <c r="AE20" i="19" s="1"/>
  <c r="AB20" i="19"/>
  <c r="AC20" i="19" s="1"/>
  <c r="Z20" i="19"/>
  <c r="AA20" i="19" s="1"/>
  <c r="X20" i="19"/>
  <c r="Y20" i="19" s="1"/>
  <c r="V20" i="19"/>
  <c r="W20" i="19" s="1"/>
  <c r="T20" i="19"/>
  <c r="U20" i="19" s="1"/>
  <c r="R20" i="19"/>
  <c r="S20" i="19" s="1"/>
  <c r="P20" i="19"/>
  <c r="Q20" i="19" s="1"/>
  <c r="N20" i="19"/>
  <c r="O30" i="9"/>
  <c r="AG30" i="9"/>
  <c r="AF30" i="9"/>
  <c r="AD30" i="9"/>
  <c r="AE30" i="9" s="1"/>
  <c r="AC30" i="9"/>
  <c r="AB30" i="9"/>
  <c r="Z30" i="9"/>
  <c r="AA30" i="9" s="1"/>
  <c r="Y30" i="9"/>
  <c r="X30" i="9"/>
  <c r="V30" i="9"/>
  <c r="W30" i="9" s="1"/>
  <c r="U30" i="9"/>
  <c r="T30" i="9"/>
  <c r="R30" i="9"/>
  <c r="S30" i="9" s="1"/>
  <c r="Q30" i="9"/>
  <c r="P30" i="9"/>
  <c r="N30" i="9"/>
  <c r="AF30" i="19"/>
  <c r="AG30" i="19" s="1"/>
  <c r="AD30" i="19"/>
  <c r="AE30" i="19" s="1"/>
  <c r="AB30" i="19"/>
  <c r="AC30" i="19" s="1"/>
  <c r="Z30" i="19"/>
  <c r="AA30" i="19" s="1"/>
  <c r="X30" i="19"/>
  <c r="Y30" i="19" s="1"/>
  <c r="V30" i="19"/>
  <c r="W30" i="19" s="1"/>
  <c r="T30" i="19"/>
  <c r="U30" i="19" s="1"/>
  <c r="R30" i="19"/>
  <c r="S30" i="19" s="1"/>
  <c r="P30" i="19"/>
  <c r="N30" i="19"/>
  <c r="O30" i="19" s="1"/>
  <c r="Y30" i="20"/>
  <c r="X30" i="20"/>
  <c r="AF30" i="20"/>
  <c r="AG30" i="20" s="1"/>
  <c r="AD30" i="20"/>
  <c r="AE30" i="20" s="1"/>
  <c r="AC30" i="20"/>
  <c r="AB30" i="20"/>
  <c r="Z30" i="20"/>
  <c r="AA30" i="20" s="1"/>
  <c r="V30" i="20"/>
  <c r="W30" i="20" s="1"/>
  <c r="U30" i="20"/>
  <c r="T30" i="20"/>
  <c r="R30" i="20"/>
  <c r="S30" i="20" s="1"/>
  <c r="P30" i="20"/>
  <c r="N30" i="20"/>
  <c r="O30" i="20" s="1"/>
  <c r="U20" i="20"/>
  <c r="Q20" i="20"/>
  <c r="AF20" i="20"/>
  <c r="AG20" i="20" s="1"/>
  <c r="AE20" i="20"/>
  <c r="AD20" i="20"/>
  <c r="AB20" i="20"/>
  <c r="AC20" i="20" s="1"/>
  <c r="Z20" i="20"/>
  <c r="AA20" i="20" s="1"/>
  <c r="X20" i="20"/>
  <c r="Y20" i="20" s="1"/>
  <c r="W20" i="20"/>
  <c r="V20" i="20"/>
  <c r="T20" i="20"/>
  <c r="R20" i="20"/>
  <c r="P20" i="20"/>
  <c r="O20" i="20"/>
  <c r="N20" i="20"/>
  <c r="U10" i="20"/>
  <c r="O10" i="20"/>
  <c r="P10" i="20"/>
  <c r="Q10" i="20" s="1"/>
  <c r="N10" i="20"/>
  <c r="AF10" i="20"/>
  <c r="AG10" i="20" s="1"/>
  <c r="AD10" i="20"/>
  <c r="AE10" i="20" s="1"/>
  <c r="AB10" i="20"/>
  <c r="AC10" i="20" s="1"/>
  <c r="Z10" i="20"/>
  <c r="AA10" i="20" s="1"/>
  <c r="X10" i="20"/>
  <c r="Y10" i="20" s="1"/>
  <c r="V10" i="20"/>
  <c r="W10" i="20" s="1"/>
  <c r="T10" i="20"/>
  <c r="R10" i="20"/>
  <c r="S10" i="20" s="1"/>
  <c r="AF9" i="20"/>
  <c r="AG9" i="20" s="1"/>
  <c r="AG30" i="21"/>
  <c r="AE30" i="21"/>
  <c r="AC30" i="21"/>
  <c r="AA30" i="21"/>
  <c r="Y30" i="21"/>
  <c r="W30" i="21"/>
  <c r="U30" i="21"/>
  <c r="S30" i="21"/>
  <c r="Q30" i="21"/>
  <c r="O30" i="21"/>
  <c r="AG20" i="21"/>
  <c r="AE20" i="21"/>
  <c r="AC20" i="21"/>
  <c r="AA20" i="21"/>
  <c r="Y20" i="21"/>
  <c r="W20" i="21"/>
  <c r="U20" i="21"/>
  <c r="S20" i="21"/>
  <c r="Q20" i="21"/>
  <c r="O20" i="21"/>
  <c r="AG10" i="21"/>
  <c r="AE10" i="21"/>
  <c r="AC10" i="21"/>
  <c r="AA10" i="21"/>
  <c r="Y10" i="21"/>
  <c r="W10" i="21"/>
  <c r="U10" i="21"/>
  <c r="S10" i="21"/>
  <c r="Q10" i="21"/>
  <c r="O10" i="21"/>
  <c r="AG30" i="24"/>
  <c r="AE30" i="24"/>
  <c r="AC30" i="24"/>
  <c r="AA30" i="24"/>
  <c r="Y30" i="24"/>
  <c r="W30" i="24"/>
  <c r="U30" i="24"/>
  <c r="S30" i="24"/>
  <c r="Q30" i="24"/>
  <c r="O30" i="24"/>
  <c r="AG20" i="24"/>
  <c r="AE20" i="24"/>
  <c r="AC20" i="24"/>
  <c r="AA20" i="24"/>
  <c r="W20" i="24"/>
  <c r="U20" i="24"/>
  <c r="S20" i="24"/>
  <c r="AG10" i="24"/>
  <c r="AE10" i="24"/>
  <c r="AC10" i="24"/>
  <c r="AA10" i="24"/>
  <c r="Y10" i="24"/>
  <c r="W10" i="24"/>
  <c r="U10" i="24"/>
  <c r="S10" i="24"/>
  <c r="Q10" i="24"/>
  <c r="F197" i="33"/>
  <c r="F187" i="33"/>
  <c r="F177" i="33"/>
  <c r="F165" i="33"/>
  <c r="F155" i="33"/>
  <c r="F145" i="33"/>
  <c r="F133" i="33"/>
  <c r="F123" i="33"/>
  <c r="F113" i="33"/>
  <c r="F101" i="33"/>
  <c r="F91" i="33"/>
  <c r="F81" i="33"/>
  <c r="F69" i="33"/>
  <c r="F59" i="33"/>
  <c r="F49" i="33"/>
  <c r="F37" i="33"/>
  <c r="F27" i="33"/>
  <c r="F17" i="33"/>
  <c r="A37" i="34"/>
  <c r="G62" i="37"/>
  <c r="G63" i="37"/>
  <c r="G64" i="37"/>
  <c r="G65" i="37"/>
  <c r="G66" i="37"/>
  <c r="G61" i="37"/>
  <c r="F62" i="37"/>
  <c r="F63" i="37"/>
  <c r="F64" i="37"/>
  <c r="F65" i="37"/>
  <c r="F66" i="37"/>
  <c r="F61" i="37"/>
  <c r="A22" i="34"/>
  <c r="D22" i="34"/>
  <c r="E66" i="37" s="1"/>
  <c r="G22" i="34"/>
  <c r="J22" i="34"/>
  <c r="E62" i="37"/>
  <c r="E63" i="37"/>
  <c r="E64" i="37"/>
  <c r="E65" i="37"/>
  <c r="E61" i="37"/>
  <c r="G21" i="34"/>
  <c r="G18" i="34"/>
  <c r="G19" i="34"/>
  <c r="G20" i="34"/>
  <c r="J21" i="34"/>
  <c r="J18" i="34"/>
  <c r="J19" i="34"/>
  <c r="J20" i="34"/>
  <c r="J17" i="34"/>
  <c r="G17" i="34"/>
  <c r="D18" i="34"/>
  <c r="D19" i="34"/>
  <c r="D20" i="34"/>
  <c r="D21" i="34"/>
  <c r="D17" i="34"/>
  <c r="D66" i="37"/>
  <c r="C91" i="33"/>
  <c r="E91" i="33"/>
  <c r="K196" i="33"/>
  <c r="F196" i="33"/>
  <c r="E197" i="33"/>
  <c r="C197" i="33"/>
  <c r="B196" i="33"/>
  <c r="H196" i="33"/>
  <c r="I196" i="33"/>
  <c r="L196" i="33" s="1"/>
  <c r="K186" i="33"/>
  <c r="F186" i="33"/>
  <c r="E187" i="33"/>
  <c r="C187" i="33"/>
  <c r="B186" i="33"/>
  <c r="H186" i="33"/>
  <c r="I186" i="33"/>
  <c r="L186" i="33" s="1"/>
  <c r="F176" i="33"/>
  <c r="K176" i="33"/>
  <c r="E177" i="33"/>
  <c r="C177" i="33"/>
  <c r="B176" i="33"/>
  <c r="H176" i="33"/>
  <c r="I176" i="33"/>
  <c r="L176" i="33" s="1"/>
  <c r="K164" i="33"/>
  <c r="F164" i="33"/>
  <c r="E165" i="33"/>
  <c r="C165" i="33"/>
  <c r="B164" i="33"/>
  <c r="H164" i="33"/>
  <c r="I164" i="33"/>
  <c r="C155" i="33"/>
  <c r="K154" i="33"/>
  <c r="E155" i="33"/>
  <c r="F154" i="33"/>
  <c r="B154" i="33"/>
  <c r="H154" i="33"/>
  <c r="I154" i="33"/>
  <c r="K144" i="33"/>
  <c r="F144" i="33"/>
  <c r="E145" i="33"/>
  <c r="C145" i="33"/>
  <c r="B144" i="33"/>
  <c r="H144" i="33"/>
  <c r="I144" i="33"/>
  <c r="F122" i="33"/>
  <c r="F132" i="33"/>
  <c r="K132" i="33"/>
  <c r="E133" i="33"/>
  <c r="C133" i="33"/>
  <c r="B132" i="33"/>
  <c r="H132" i="33"/>
  <c r="I132" i="33"/>
  <c r="K122" i="33"/>
  <c r="E123" i="33"/>
  <c r="C123" i="33"/>
  <c r="C113" i="33"/>
  <c r="B122" i="33"/>
  <c r="H122" i="33"/>
  <c r="I122" i="33"/>
  <c r="H123" i="33"/>
  <c r="I123" i="33"/>
  <c r="K112" i="33"/>
  <c r="E113" i="33"/>
  <c r="F112" i="33"/>
  <c r="B112" i="33"/>
  <c r="H112" i="33"/>
  <c r="I112" i="33"/>
  <c r="K100" i="33"/>
  <c r="E101" i="33"/>
  <c r="F100" i="33"/>
  <c r="B100" i="33"/>
  <c r="H100" i="33"/>
  <c r="I100" i="33"/>
  <c r="K90" i="33"/>
  <c r="F90" i="33"/>
  <c r="B90" i="33"/>
  <c r="H90" i="33"/>
  <c r="I90" i="33"/>
  <c r="F68" i="33"/>
  <c r="F58" i="33"/>
  <c r="F48" i="33"/>
  <c r="K36" i="33"/>
  <c r="F36" i="33"/>
  <c r="F26" i="33"/>
  <c r="E17" i="33"/>
  <c r="C17" i="33"/>
  <c r="F80" i="33"/>
  <c r="K80" i="33"/>
  <c r="E81" i="33"/>
  <c r="C81" i="33"/>
  <c r="B80" i="33"/>
  <c r="H80" i="33"/>
  <c r="I80" i="33"/>
  <c r="K68" i="33"/>
  <c r="E69" i="33"/>
  <c r="C69" i="33"/>
  <c r="B68" i="33"/>
  <c r="K58" i="33"/>
  <c r="E59" i="33"/>
  <c r="C59" i="33"/>
  <c r="H68" i="33"/>
  <c r="I68" i="33"/>
  <c r="B58" i="33"/>
  <c r="H58" i="33"/>
  <c r="I58" i="33"/>
  <c r="K48" i="33"/>
  <c r="C49" i="33"/>
  <c r="B48" i="33"/>
  <c r="H48" i="33"/>
  <c r="I48" i="33"/>
  <c r="C37" i="33"/>
  <c r="E27" i="33"/>
  <c r="C27" i="33"/>
  <c r="E37" i="33"/>
  <c r="B36" i="33"/>
  <c r="H36" i="33"/>
  <c r="I36" i="33"/>
  <c r="B26" i="33"/>
  <c r="K26" i="33"/>
  <c r="H26" i="33"/>
  <c r="I26" i="33"/>
  <c r="K16" i="33"/>
  <c r="H16" i="33"/>
  <c r="I16" i="33"/>
  <c r="H17" i="33"/>
  <c r="I17" i="33"/>
  <c r="F16" i="33"/>
  <c r="B16" i="33"/>
  <c r="AG29" i="9"/>
  <c r="AE29" i="9"/>
  <c r="AC29" i="9"/>
  <c r="AA29" i="9"/>
  <c r="Y29" i="9"/>
  <c r="W29" i="9"/>
  <c r="U29" i="9"/>
  <c r="S29" i="9"/>
  <c r="Q29" i="9"/>
  <c r="O29" i="9"/>
  <c r="B29" i="9"/>
  <c r="N29" i="9"/>
  <c r="P29" i="9"/>
  <c r="R29" i="9"/>
  <c r="T29" i="9"/>
  <c r="V29" i="9"/>
  <c r="X29" i="9"/>
  <c r="Z29" i="9"/>
  <c r="AB29" i="9"/>
  <c r="AD29" i="9"/>
  <c r="AF29" i="9"/>
  <c r="Y19" i="9"/>
  <c r="W19" i="9"/>
  <c r="S19" i="9"/>
  <c r="L20" i="9"/>
  <c r="G20" i="9"/>
  <c r="H20" i="9"/>
  <c r="I20" i="9"/>
  <c r="J20" i="9"/>
  <c r="K20" i="9"/>
  <c r="F20" i="9"/>
  <c r="E20" i="9"/>
  <c r="D20" i="9"/>
  <c r="C20" i="9"/>
  <c r="B19" i="9"/>
  <c r="N19" i="9"/>
  <c r="O19" i="9" s="1"/>
  <c r="P19" i="9"/>
  <c r="Q19" i="9" s="1"/>
  <c r="R19" i="9"/>
  <c r="T19" i="9"/>
  <c r="V19" i="9"/>
  <c r="X19" i="9"/>
  <c r="Z19" i="9"/>
  <c r="AA19" i="9" s="1"/>
  <c r="AB19" i="9"/>
  <c r="AC19" i="9" s="1"/>
  <c r="AD19" i="9"/>
  <c r="AE19" i="9" s="1"/>
  <c r="AF19" i="9"/>
  <c r="AG19" i="9" s="1"/>
  <c r="L10" i="9"/>
  <c r="G10" i="9"/>
  <c r="H10" i="9"/>
  <c r="I10" i="9"/>
  <c r="J10" i="9"/>
  <c r="K10" i="9"/>
  <c r="F10" i="9"/>
  <c r="E10" i="9"/>
  <c r="D10" i="9"/>
  <c r="C10" i="9"/>
  <c r="B9" i="9"/>
  <c r="Y9" i="9"/>
  <c r="N9" i="9"/>
  <c r="O9" i="9" s="1"/>
  <c r="P9" i="9"/>
  <c r="Q9" i="9" s="1"/>
  <c r="R9" i="9"/>
  <c r="S9" i="9" s="1"/>
  <c r="T9" i="9"/>
  <c r="U9" i="9" s="1"/>
  <c r="V9" i="9"/>
  <c r="W9" i="9" s="1"/>
  <c r="X9" i="9"/>
  <c r="Z9" i="9"/>
  <c r="AA9" i="9" s="1"/>
  <c r="AB9" i="9"/>
  <c r="AC9" i="9" s="1"/>
  <c r="AD9" i="9"/>
  <c r="AE9" i="9" s="1"/>
  <c r="AF9" i="9"/>
  <c r="AG9" i="9" s="1"/>
  <c r="AG29" i="19"/>
  <c r="AE29" i="19"/>
  <c r="AC29" i="19"/>
  <c r="AA29" i="19"/>
  <c r="Y29" i="19"/>
  <c r="W29" i="19"/>
  <c r="U29" i="19"/>
  <c r="S29" i="19"/>
  <c r="Q29" i="19"/>
  <c r="O29" i="19"/>
  <c r="AE19" i="19"/>
  <c r="AC19" i="19"/>
  <c r="AA19" i="19"/>
  <c r="Y19" i="19"/>
  <c r="W19" i="19"/>
  <c r="U19" i="19"/>
  <c r="S19" i="19"/>
  <c r="Q19" i="19"/>
  <c r="O19" i="19"/>
  <c r="AG9" i="19"/>
  <c r="AE9" i="19"/>
  <c r="AC9" i="19"/>
  <c r="AA9" i="19"/>
  <c r="Y9" i="19"/>
  <c r="W9" i="19"/>
  <c r="U9" i="19"/>
  <c r="S9" i="19"/>
  <c r="Q9" i="19"/>
  <c r="O9" i="19"/>
  <c r="B29" i="20"/>
  <c r="AG29" i="20"/>
  <c r="AE29" i="20"/>
  <c r="AC29" i="20"/>
  <c r="AA29" i="20"/>
  <c r="Y29" i="20"/>
  <c r="W29" i="20"/>
  <c r="U29" i="20"/>
  <c r="S29" i="20"/>
  <c r="Q29" i="20"/>
  <c r="O29" i="20"/>
  <c r="AG19" i="20"/>
  <c r="AE19" i="20"/>
  <c r="AC19" i="20"/>
  <c r="AA19" i="20"/>
  <c r="Y19" i="20"/>
  <c r="W19" i="20"/>
  <c r="U19" i="20"/>
  <c r="S19" i="20"/>
  <c r="Q19" i="20"/>
  <c r="O19" i="20"/>
  <c r="AE9" i="20"/>
  <c r="AC9" i="20"/>
  <c r="AA9" i="20"/>
  <c r="Y9" i="20"/>
  <c r="W9" i="20"/>
  <c r="U9" i="20"/>
  <c r="S9" i="20"/>
  <c r="Q9" i="20"/>
  <c r="O9" i="20"/>
  <c r="AG29" i="21"/>
  <c r="AE29" i="21"/>
  <c r="AC29" i="21"/>
  <c r="AA29" i="21"/>
  <c r="Y29" i="21"/>
  <c r="W29" i="21"/>
  <c r="U29" i="21"/>
  <c r="S29" i="21"/>
  <c r="Q29" i="21"/>
  <c r="O29" i="21"/>
  <c r="AG19" i="21"/>
  <c r="AE19" i="21"/>
  <c r="AC19" i="21"/>
  <c r="AA19" i="21"/>
  <c r="Y19" i="21"/>
  <c r="W19" i="21"/>
  <c r="U19" i="21"/>
  <c r="S19" i="21"/>
  <c r="Q19" i="21"/>
  <c r="O19" i="21"/>
  <c r="AG9" i="21"/>
  <c r="AE9" i="21"/>
  <c r="AC9" i="21"/>
  <c r="AA9" i="21"/>
  <c r="Y9" i="21"/>
  <c r="W9" i="21"/>
  <c r="U9" i="21"/>
  <c r="S9" i="21"/>
  <c r="Q9" i="21"/>
  <c r="O9" i="21"/>
  <c r="AA29" i="24"/>
  <c r="Y29" i="24"/>
  <c r="W29" i="24"/>
  <c r="U29" i="24"/>
  <c r="S29" i="24"/>
  <c r="AC29" i="24"/>
  <c r="Q29" i="24"/>
  <c r="O29" i="24"/>
  <c r="AE29" i="24"/>
  <c r="AG29" i="24"/>
  <c r="AG19" i="24"/>
  <c r="AE19" i="24"/>
  <c r="AC19" i="24"/>
  <c r="AA19" i="24"/>
  <c r="Y19" i="24"/>
  <c r="W19" i="24"/>
  <c r="U19" i="24"/>
  <c r="S19" i="24"/>
  <c r="Q19" i="24"/>
  <c r="O19" i="24"/>
  <c r="AG9" i="24"/>
  <c r="AE9" i="24"/>
  <c r="AC9" i="24"/>
  <c r="AA9" i="24"/>
  <c r="Y9" i="24"/>
  <c r="W9" i="24"/>
  <c r="U9" i="24"/>
  <c r="S9" i="24"/>
  <c r="Q9" i="24"/>
  <c r="O9" i="24"/>
  <c r="AD19" i="19"/>
  <c r="AF19" i="19"/>
  <c r="D30" i="19"/>
  <c r="E30" i="19"/>
  <c r="F30" i="19"/>
  <c r="G30" i="19"/>
  <c r="H30" i="19"/>
  <c r="I30" i="19"/>
  <c r="J30" i="19"/>
  <c r="K30" i="19"/>
  <c r="L30" i="19"/>
  <c r="C30" i="19"/>
  <c r="D20" i="19"/>
  <c r="E20" i="19"/>
  <c r="F20" i="19"/>
  <c r="G20" i="19"/>
  <c r="H20" i="19"/>
  <c r="I20" i="19"/>
  <c r="J20" i="19"/>
  <c r="K20" i="19"/>
  <c r="L20" i="19"/>
  <c r="C20" i="19"/>
  <c r="D10" i="19"/>
  <c r="E10" i="19"/>
  <c r="F10" i="19"/>
  <c r="G10" i="19"/>
  <c r="H10" i="19"/>
  <c r="I10" i="19"/>
  <c r="J10" i="19"/>
  <c r="K10" i="19"/>
  <c r="L10" i="19"/>
  <c r="C10" i="19"/>
  <c r="B29" i="19"/>
  <c r="N29" i="19"/>
  <c r="P29" i="19"/>
  <c r="R29" i="19"/>
  <c r="T29" i="19"/>
  <c r="V29" i="19"/>
  <c r="X29" i="19"/>
  <c r="Z29" i="19"/>
  <c r="AB29" i="19"/>
  <c r="AD29" i="19"/>
  <c r="AF29" i="19"/>
  <c r="AI29" i="19"/>
  <c r="AJ29" i="19"/>
  <c r="B19" i="19"/>
  <c r="N19" i="19"/>
  <c r="P19" i="19"/>
  <c r="R19" i="19"/>
  <c r="T19" i="19"/>
  <c r="V19" i="19"/>
  <c r="X19" i="19"/>
  <c r="Z19" i="19"/>
  <c r="AB19" i="19"/>
  <c r="AI19" i="19"/>
  <c r="AJ19" i="19"/>
  <c r="B9" i="19"/>
  <c r="N9" i="19"/>
  <c r="P9" i="19"/>
  <c r="R9" i="19"/>
  <c r="T9" i="19"/>
  <c r="V9" i="19"/>
  <c r="X9" i="19"/>
  <c r="Z9" i="19"/>
  <c r="AB9" i="19"/>
  <c r="AD9" i="19"/>
  <c r="AF9" i="19"/>
  <c r="AI9" i="19"/>
  <c r="AJ9" i="19"/>
  <c r="C30" i="20"/>
  <c r="D30" i="20"/>
  <c r="E30" i="20"/>
  <c r="F30" i="20"/>
  <c r="G30" i="20"/>
  <c r="H30" i="20"/>
  <c r="I30" i="20"/>
  <c r="J30" i="20"/>
  <c r="K30" i="20"/>
  <c r="L30" i="20"/>
  <c r="N29" i="20"/>
  <c r="P29" i="20"/>
  <c r="R29" i="20"/>
  <c r="T29" i="20"/>
  <c r="V29" i="20"/>
  <c r="X29" i="20"/>
  <c r="Z29" i="20"/>
  <c r="AB29" i="20"/>
  <c r="AD29" i="20"/>
  <c r="AF29" i="20"/>
  <c r="AI29" i="20"/>
  <c r="AJ29" i="20"/>
  <c r="D20" i="20"/>
  <c r="E20" i="20"/>
  <c r="F20" i="20"/>
  <c r="G20" i="20"/>
  <c r="H20" i="20"/>
  <c r="I20" i="20"/>
  <c r="J20" i="20"/>
  <c r="K20" i="20"/>
  <c r="L20" i="20"/>
  <c r="C20" i="20"/>
  <c r="B19" i="20"/>
  <c r="N19" i="20"/>
  <c r="P19" i="20"/>
  <c r="R19" i="20"/>
  <c r="T19" i="20"/>
  <c r="V19" i="20"/>
  <c r="X19" i="20"/>
  <c r="Z19" i="20"/>
  <c r="AB19" i="20"/>
  <c r="AD19" i="20"/>
  <c r="AF19" i="20"/>
  <c r="AI19" i="20"/>
  <c r="AJ19" i="20"/>
  <c r="D10" i="20"/>
  <c r="E10" i="20"/>
  <c r="F10" i="20"/>
  <c r="G10" i="20"/>
  <c r="H10" i="20"/>
  <c r="I10" i="20"/>
  <c r="J10" i="20"/>
  <c r="K10" i="20"/>
  <c r="L10" i="20"/>
  <c r="C10" i="20"/>
  <c r="B9" i="20"/>
  <c r="N9" i="20"/>
  <c r="P9" i="20"/>
  <c r="R9" i="20"/>
  <c r="T9" i="20"/>
  <c r="V9" i="20"/>
  <c r="X9" i="20"/>
  <c r="Z9" i="20"/>
  <c r="AB9" i="20"/>
  <c r="AD9" i="20"/>
  <c r="AI9" i="20"/>
  <c r="AJ9" i="20"/>
  <c r="D10" i="24"/>
  <c r="E10" i="24"/>
  <c r="F10" i="24"/>
  <c r="G10" i="24"/>
  <c r="H10" i="24"/>
  <c r="I10" i="24"/>
  <c r="J10" i="24"/>
  <c r="K10" i="24"/>
  <c r="L10" i="24"/>
  <c r="D30" i="24"/>
  <c r="E30" i="24"/>
  <c r="F30" i="24"/>
  <c r="G30" i="24"/>
  <c r="H30" i="24"/>
  <c r="I30" i="24"/>
  <c r="J30" i="24"/>
  <c r="K30" i="24"/>
  <c r="L30" i="24"/>
  <c r="D20" i="24"/>
  <c r="E20" i="24"/>
  <c r="F20" i="24"/>
  <c r="G20" i="24"/>
  <c r="H20" i="24"/>
  <c r="I20" i="24"/>
  <c r="J20" i="24"/>
  <c r="K20" i="24"/>
  <c r="L20" i="24"/>
  <c r="AI29" i="21"/>
  <c r="AJ29" i="21"/>
  <c r="AI19" i="21"/>
  <c r="AJ19" i="21"/>
  <c r="AS19" i="21" s="1"/>
  <c r="AI9" i="21"/>
  <c r="AJ9" i="21"/>
  <c r="AP9" i="21" s="1"/>
  <c r="N30" i="21"/>
  <c r="P30" i="21"/>
  <c r="R30" i="21"/>
  <c r="T30" i="21"/>
  <c r="V30" i="21"/>
  <c r="X30" i="21"/>
  <c r="Z30" i="21"/>
  <c r="AB30" i="21"/>
  <c r="AD30" i="21"/>
  <c r="AF30" i="21"/>
  <c r="N29" i="21"/>
  <c r="P29" i="21"/>
  <c r="R29" i="21"/>
  <c r="T29" i="21"/>
  <c r="V29" i="21"/>
  <c r="X29" i="21"/>
  <c r="Z29" i="21"/>
  <c r="AB29" i="21"/>
  <c r="AD29" i="21"/>
  <c r="AF29" i="21"/>
  <c r="N20" i="21"/>
  <c r="P20" i="21"/>
  <c r="R20" i="21"/>
  <c r="T20" i="21"/>
  <c r="V20" i="21"/>
  <c r="X20" i="21"/>
  <c r="Z20" i="21"/>
  <c r="AB20" i="21"/>
  <c r="AD20" i="21"/>
  <c r="AF20" i="21"/>
  <c r="N19" i="21"/>
  <c r="P19" i="21"/>
  <c r="R19" i="21"/>
  <c r="T19" i="21"/>
  <c r="V19" i="21"/>
  <c r="X19" i="21"/>
  <c r="Z19" i="21"/>
  <c r="AB19" i="21"/>
  <c r="AD19" i="21"/>
  <c r="AF19" i="21"/>
  <c r="P10" i="21"/>
  <c r="R10" i="21"/>
  <c r="T10" i="21"/>
  <c r="V10" i="21"/>
  <c r="X10" i="21"/>
  <c r="Z10" i="21"/>
  <c r="AB10" i="21"/>
  <c r="AD10" i="21"/>
  <c r="AF10" i="21"/>
  <c r="N10" i="21"/>
  <c r="N9" i="21"/>
  <c r="P9" i="21"/>
  <c r="R9" i="21"/>
  <c r="T9" i="21"/>
  <c r="V9" i="21"/>
  <c r="X9" i="21"/>
  <c r="Z9" i="21"/>
  <c r="AB9" i="21"/>
  <c r="AD9" i="21"/>
  <c r="AF9" i="21"/>
  <c r="L30" i="21"/>
  <c r="D30" i="21"/>
  <c r="E30" i="21"/>
  <c r="F30" i="21"/>
  <c r="G30" i="21"/>
  <c r="H30" i="21"/>
  <c r="I30" i="21"/>
  <c r="J30" i="21"/>
  <c r="K30" i="21"/>
  <c r="C30" i="21"/>
  <c r="D20" i="21"/>
  <c r="E20" i="21"/>
  <c r="F20" i="21"/>
  <c r="G20" i="21"/>
  <c r="H20" i="21"/>
  <c r="I20" i="21"/>
  <c r="J20" i="21"/>
  <c r="K20" i="21"/>
  <c r="L20" i="21"/>
  <c r="C20" i="21"/>
  <c r="D10" i="21"/>
  <c r="E10" i="21"/>
  <c r="F10" i="21"/>
  <c r="G10" i="21"/>
  <c r="H10" i="21"/>
  <c r="I10" i="21"/>
  <c r="J10" i="21"/>
  <c r="K10" i="21"/>
  <c r="L10" i="21"/>
  <c r="C10" i="21"/>
  <c r="B29" i="21"/>
  <c r="B19" i="21"/>
  <c r="B9" i="21"/>
  <c r="AM29" i="24"/>
  <c r="AN29" i="24"/>
  <c r="AU29" i="24"/>
  <c r="AL29" i="24"/>
  <c r="AL19" i="24"/>
  <c r="AI30" i="24"/>
  <c r="AJ30" i="24"/>
  <c r="AI29" i="24"/>
  <c r="AJ29" i="24"/>
  <c r="AO29" i="24" s="1"/>
  <c r="P30" i="24"/>
  <c r="R30" i="24"/>
  <c r="T30" i="24"/>
  <c r="V30" i="24"/>
  <c r="X30" i="24"/>
  <c r="Z30" i="24"/>
  <c r="AB30" i="24"/>
  <c r="AD30" i="24"/>
  <c r="AF30" i="24"/>
  <c r="N30" i="24"/>
  <c r="N29" i="24"/>
  <c r="P29" i="24"/>
  <c r="R29" i="24"/>
  <c r="T29" i="24"/>
  <c r="V29" i="24"/>
  <c r="X29" i="24"/>
  <c r="Z29" i="24"/>
  <c r="AB29" i="24"/>
  <c r="AD29" i="24"/>
  <c r="AF29" i="24"/>
  <c r="C30" i="24"/>
  <c r="B19" i="24"/>
  <c r="B18" i="24"/>
  <c r="B29" i="24"/>
  <c r="C10" i="24"/>
  <c r="C20" i="24"/>
  <c r="N19" i="24"/>
  <c r="P19" i="24"/>
  <c r="R19" i="24"/>
  <c r="AO19" i="24" s="1"/>
  <c r="T19" i="24"/>
  <c r="V19" i="24"/>
  <c r="X19" i="24"/>
  <c r="Z19" i="24"/>
  <c r="AB19" i="24"/>
  <c r="AT19" i="24" s="1"/>
  <c r="AD19" i="24"/>
  <c r="AF19" i="24"/>
  <c r="AI19" i="24"/>
  <c r="AJ19" i="24"/>
  <c r="B9" i="24"/>
  <c r="AL9" i="24"/>
  <c r="N9" i="24"/>
  <c r="P9" i="24"/>
  <c r="R9" i="24"/>
  <c r="T9" i="24"/>
  <c r="V9" i="24"/>
  <c r="X9" i="24"/>
  <c r="Z9" i="24"/>
  <c r="AB9" i="24"/>
  <c r="AD9" i="24"/>
  <c r="AF9" i="24"/>
  <c r="AV9" i="24" s="1"/>
  <c r="AI9" i="24"/>
  <c r="AJ9" i="24"/>
  <c r="AS9" i="24"/>
  <c r="B11" i="40"/>
  <c r="A11" i="40"/>
  <c r="D69" i="10"/>
  <c r="F69" i="10"/>
  <c r="H69" i="10"/>
  <c r="J69" i="10"/>
  <c r="L69" i="10"/>
  <c r="N69" i="10"/>
  <c r="P69" i="10"/>
  <c r="R69" i="10"/>
  <c r="T69" i="10"/>
  <c r="B69" i="10"/>
  <c r="A68" i="10"/>
  <c r="D55" i="10"/>
  <c r="F55" i="10"/>
  <c r="H55" i="10"/>
  <c r="J55" i="10"/>
  <c r="L55" i="10"/>
  <c r="N55" i="10"/>
  <c r="P55" i="10"/>
  <c r="R55" i="10"/>
  <c r="T55" i="10"/>
  <c r="D41" i="10"/>
  <c r="F41" i="10"/>
  <c r="H41" i="10"/>
  <c r="J41" i="10"/>
  <c r="L41" i="10"/>
  <c r="N41" i="10"/>
  <c r="P41" i="10"/>
  <c r="R41" i="10"/>
  <c r="T41" i="10"/>
  <c r="B55" i="10"/>
  <c r="A54" i="10"/>
  <c r="A23" i="10"/>
  <c r="B41" i="10"/>
  <c r="A40" i="10"/>
  <c r="D28" i="10"/>
  <c r="F28" i="10"/>
  <c r="H28" i="10"/>
  <c r="J28" i="10"/>
  <c r="L28" i="10"/>
  <c r="N28" i="10"/>
  <c r="P28" i="10"/>
  <c r="R28" i="10"/>
  <c r="T28" i="10"/>
  <c r="B28" i="10"/>
  <c r="A27" i="10"/>
  <c r="D15" i="10"/>
  <c r="F15" i="10"/>
  <c r="H15" i="10"/>
  <c r="J15" i="10"/>
  <c r="L15" i="10"/>
  <c r="N15" i="10"/>
  <c r="P15" i="10"/>
  <c r="R15" i="10"/>
  <c r="T15" i="10"/>
  <c r="B15" i="10"/>
  <c r="A31" i="37"/>
  <c r="A30" i="37"/>
  <c r="A29" i="37"/>
  <c r="A28" i="37"/>
  <c r="A27" i="37"/>
  <c r="C18" i="40"/>
  <c r="B18" i="40"/>
  <c r="I99" i="33"/>
  <c r="B10" i="40"/>
  <c r="H143" i="33" s="1"/>
  <c r="I66" i="33"/>
  <c r="B9" i="40"/>
  <c r="H120" i="33" s="1"/>
  <c r="I55" i="33"/>
  <c r="B8" i="40"/>
  <c r="H129" i="33" s="1"/>
  <c r="I54" i="33"/>
  <c r="B7" i="40"/>
  <c r="H22" i="33" s="1"/>
  <c r="B11" i="33"/>
  <c r="R4" i="24"/>
  <c r="AI4" i="24"/>
  <c r="AJ4" i="24"/>
  <c r="I46" i="33"/>
  <c r="H43" i="33"/>
  <c r="H56" i="33"/>
  <c r="H53" i="33"/>
  <c r="H63" i="33"/>
  <c r="H78" i="33"/>
  <c r="I78" i="33"/>
  <c r="H75" i="33"/>
  <c r="I88" i="33"/>
  <c r="H85" i="33"/>
  <c r="H95" i="33"/>
  <c r="H110" i="33"/>
  <c r="I110" i="33"/>
  <c r="H107" i="33"/>
  <c r="I120" i="33"/>
  <c r="H117" i="33"/>
  <c r="I130" i="33"/>
  <c r="H127" i="33"/>
  <c r="I142" i="33"/>
  <c r="H139" i="33"/>
  <c r="I152" i="33"/>
  <c r="H149" i="33"/>
  <c r="H160" i="33"/>
  <c r="H159" i="33"/>
  <c r="I174" i="33"/>
  <c r="H171" i="33"/>
  <c r="H184" i="33"/>
  <c r="I184" i="33"/>
  <c r="I194" i="33"/>
  <c r="H181" i="33"/>
  <c r="H191" i="33"/>
  <c r="I191" i="33"/>
  <c r="I181" i="33"/>
  <c r="I171" i="33"/>
  <c r="I159" i="33"/>
  <c r="I149" i="33"/>
  <c r="I139" i="33"/>
  <c r="I127" i="33"/>
  <c r="I117" i="33"/>
  <c r="I107" i="33"/>
  <c r="I95" i="33"/>
  <c r="I85" i="33"/>
  <c r="I75" i="33"/>
  <c r="I63" i="33"/>
  <c r="I53" i="33"/>
  <c r="I43" i="33"/>
  <c r="I24" i="33"/>
  <c r="I31" i="33"/>
  <c r="I21" i="33"/>
  <c r="I11" i="33"/>
  <c r="H31" i="33"/>
  <c r="H21" i="33"/>
  <c r="H11" i="33"/>
  <c r="I14" i="33"/>
  <c r="AU9" i="24" l="1"/>
  <c r="AT29" i="24"/>
  <c r="AV29" i="24"/>
  <c r="AQ9" i="21"/>
  <c r="AR29" i="24"/>
  <c r="AO29" i="20"/>
  <c r="AV29" i="20"/>
  <c r="AN29" i="20"/>
  <c r="AU29" i="20"/>
  <c r="AM29" i="20"/>
  <c r="AT29" i="20"/>
  <c r="AS29" i="20"/>
  <c r="AR29" i="20"/>
  <c r="AQ29" i="20"/>
  <c r="AP29" i="20"/>
  <c r="AS29" i="24"/>
  <c r="AR9" i="21"/>
  <c r="AP29" i="24"/>
  <c r="AP19" i="20"/>
  <c r="AO19" i="20"/>
  <c r="AV19" i="20"/>
  <c r="AN19" i="20"/>
  <c r="AU19" i="20"/>
  <c r="AM19" i="20"/>
  <c r="AT19" i="20"/>
  <c r="AS19" i="20"/>
  <c r="AR19" i="20"/>
  <c r="AQ19" i="20"/>
  <c r="AS9" i="21"/>
  <c r="AT9" i="21"/>
  <c r="AO19" i="21"/>
  <c r="AQ9" i="24"/>
  <c r="AQ9" i="20"/>
  <c r="AP9" i="20"/>
  <c r="AO9" i="20"/>
  <c r="AV9" i="20"/>
  <c r="AN9" i="20"/>
  <c r="AU9" i="20"/>
  <c r="AM9" i="20"/>
  <c r="AT9" i="20"/>
  <c r="AS9" i="20"/>
  <c r="AR9" i="20"/>
  <c r="AU19" i="19"/>
  <c r="AM19" i="19"/>
  <c r="AT19" i="19"/>
  <c r="AS19" i="19"/>
  <c r="AR19" i="19"/>
  <c r="AQ19" i="19"/>
  <c r="AP19" i="19"/>
  <c r="AO19" i="19"/>
  <c r="AV19" i="19"/>
  <c r="AN19" i="19"/>
  <c r="AM9" i="21"/>
  <c r="AU9" i="21"/>
  <c r="AP9" i="24"/>
  <c r="AV19" i="21"/>
  <c r="AN19" i="21"/>
  <c r="AU19" i="21"/>
  <c r="AM19" i="21"/>
  <c r="AT19" i="21"/>
  <c r="AR19" i="21"/>
  <c r="AQ19" i="21"/>
  <c r="AP19" i="21"/>
  <c r="AN9" i="24"/>
  <c r="AN9" i="21"/>
  <c r="AV9" i="21"/>
  <c r="AO9" i="21"/>
  <c r="AV29" i="21"/>
  <c r="AM29" i="21"/>
  <c r="AU29" i="21"/>
  <c r="AS29" i="21"/>
  <c r="AR29" i="21"/>
  <c r="AT29" i="21"/>
  <c r="AQ29" i="21"/>
  <c r="AP29" i="21"/>
  <c r="AO29" i="21"/>
  <c r="AN29" i="21"/>
  <c r="AV9" i="19"/>
  <c r="AN9" i="19"/>
  <c r="AU9" i="19"/>
  <c r="AM9" i="19"/>
  <c r="AT9" i="19"/>
  <c r="AS9" i="19"/>
  <c r="AR9" i="19"/>
  <c r="AQ9" i="19"/>
  <c r="AP9" i="19"/>
  <c r="AO9" i="19"/>
  <c r="AT29" i="19"/>
  <c r="AS29" i="19"/>
  <c r="AR29" i="19"/>
  <c r="AQ29" i="19"/>
  <c r="AP29" i="19"/>
  <c r="AO29" i="19"/>
  <c r="AV29" i="19"/>
  <c r="AN29" i="19"/>
  <c r="AU29" i="19"/>
  <c r="AM29" i="19"/>
  <c r="AQ29" i="24"/>
  <c r="AQ4" i="9"/>
  <c r="AN5" i="9"/>
  <c r="AV5" i="9"/>
  <c r="AS6" i="9"/>
  <c r="AP7" i="9"/>
  <c r="AM8" i="9"/>
  <c r="AU8" i="9"/>
  <c r="AR9" i="9"/>
  <c r="AP14" i="9"/>
  <c r="AM15" i="9"/>
  <c r="AU15" i="9"/>
  <c r="AR16" i="9"/>
  <c r="AO17" i="9"/>
  <c r="AT18" i="9"/>
  <c r="AQ19" i="9"/>
  <c r="AO24" i="9"/>
  <c r="AT25" i="9"/>
  <c r="AQ26" i="9"/>
  <c r="AN27" i="9"/>
  <c r="AV27" i="9"/>
  <c r="AS28" i="9"/>
  <c r="AP29" i="9"/>
  <c r="AR4" i="9"/>
  <c r="AO5" i="9"/>
  <c r="AT6" i="9"/>
  <c r="AQ7" i="9"/>
  <c r="AN8" i="9"/>
  <c r="AV8" i="9"/>
  <c r="AS9" i="9"/>
  <c r="AQ14" i="9"/>
  <c r="AN15" i="9"/>
  <c r="AV15" i="9"/>
  <c r="AS16" i="9"/>
  <c r="AP17" i="9"/>
  <c r="AM18" i="9"/>
  <c r="AU18" i="9"/>
  <c r="AR19" i="9"/>
  <c r="AP24" i="9"/>
  <c r="AM25" i="9"/>
  <c r="AU25" i="9"/>
  <c r="AR26" i="9"/>
  <c r="AO27" i="9"/>
  <c r="AT28" i="9"/>
  <c r="AQ29" i="9"/>
  <c r="AS4" i="9"/>
  <c r="AP5" i="9"/>
  <c r="AP10" i="9" s="1"/>
  <c r="AM6" i="9"/>
  <c r="AU6" i="9"/>
  <c r="AR7" i="9"/>
  <c r="AO8" i="9"/>
  <c r="AT9" i="9"/>
  <c r="AR14" i="9"/>
  <c r="AO15" i="9"/>
  <c r="AO20" i="9" s="1"/>
  <c r="AT16" i="9"/>
  <c r="AQ17" i="9"/>
  <c r="AN18" i="9"/>
  <c r="AV18" i="9"/>
  <c r="AS19" i="9"/>
  <c r="AQ24" i="9"/>
  <c r="AQ30" i="9" s="1"/>
  <c r="AN25" i="9"/>
  <c r="AV25" i="9"/>
  <c r="AS26" i="9"/>
  <c r="AP27" i="9"/>
  <c r="AM28" i="9"/>
  <c r="AU28" i="9"/>
  <c r="AR29" i="9"/>
  <c r="AT4" i="9"/>
  <c r="AQ5" i="9"/>
  <c r="AN6" i="9"/>
  <c r="AV6" i="9"/>
  <c r="AS7" i="9"/>
  <c r="AP8" i="9"/>
  <c r="AM9" i="9"/>
  <c r="AU9" i="9"/>
  <c r="AS14" i="9"/>
  <c r="AP15" i="9"/>
  <c r="AM16" i="9"/>
  <c r="AU16" i="9"/>
  <c r="AR17" i="9"/>
  <c r="AO18" i="9"/>
  <c r="AT19" i="9"/>
  <c r="AR24" i="9"/>
  <c r="AO25" i="9"/>
  <c r="AT26" i="9"/>
  <c r="AQ27" i="9"/>
  <c r="AN28" i="9"/>
  <c r="AV28" i="9"/>
  <c r="AS29" i="9"/>
  <c r="AM4" i="9"/>
  <c r="AU4" i="9"/>
  <c r="AR5" i="9"/>
  <c r="AO6" i="9"/>
  <c r="AT7" i="9"/>
  <c r="AQ8" i="9"/>
  <c r="AN9" i="9"/>
  <c r="AV9" i="9"/>
  <c r="AT14" i="9"/>
  <c r="AQ15" i="9"/>
  <c r="AN16" i="9"/>
  <c r="AV16" i="9"/>
  <c r="AS17" i="9"/>
  <c r="AP18" i="9"/>
  <c r="AM19" i="9"/>
  <c r="AU19" i="9"/>
  <c r="AS24" i="9"/>
  <c r="AP25" i="9"/>
  <c r="AM26" i="9"/>
  <c r="AU26" i="9"/>
  <c r="AR27" i="9"/>
  <c r="AO28" i="9"/>
  <c r="AT29" i="9"/>
  <c r="AN4" i="9"/>
  <c r="AV4" i="9"/>
  <c r="AS5" i="9"/>
  <c r="AP6" i="9"/>
  <c r="AM7" i="9"/>
  <c r="AU7" i="9"/>
  <c r="AR8" i="9"/>
  <c r="AO9" i="9"/>
  <c r="AM14" i="9"/>
  <c r="AU14" i="9"/>
  <c r="AR15" i="9"/>
  <c r="AO16" i="9"/>
  <c r="AT17" i="9"/>
  <c r="AQ18" i="9"/>
  <c r="AN19" i="9"/>
  <c r="AV19" i="9"/>
  <c r="AT24" i="9"/>
  <c r="AQ25" i="9"/>
  <c r="AN26" i="9"/>
  <c r="AV26" i="9"/>
  <c r="AS27" i="9"/>
  <c r="AP28" i="9"/>
  <c r="AM29" i="9"/>
  <c r="AU29" i="9"/>
  <c r="AO4" i="9"/>
  <c r="AT5" i="9"/>
  <c r="AQ6" i="9"/>
  <c r="AN7" i="9"/>
  <c r="AN10" i="9" s="1"/>
  <c r="AV7" i="9"/>
  <c r="AS8" i="9"/>
  <c r="AP9" i="9"/>
  <c r="AN14" i="9"/>
  <c r="AV14" i="9"/>
  <c r="AV20" i="9" s="1"/>
  <c r="AS15" i="9"/>
  <c r="AP16" i="9"/>
  <c r="AM17" i="9"/>
  <c r="AU17" i="9"/>
  <c r="AR18" i="9"/>
  <c r="AO19" i="9"/>
  <c r="AM24" i="9"/>
  <c r="AU24" i="9"/>
  <c r="AU30" i="9" s="1"/>
  <c r="AR25" i="9"/>
  <c r="AO26" i="9"/>
  <c r="AT27" i="9"/>
  <c r="AQ28" i="9"/>
  <c r="AN29" i="9"/>
  <c r="AV29" i="9"/>
  <c r="AM5" i="9"/>
  <c r="AN17" i="9"/>
  <c r="AN24" i="9"/>
  <c r="AM27" i="9"/>
  <c r="L154" i="33"/>
  <c r="L164" i="33"/>
  <c r="L122" i="33"/>
  <c r="L144" i="33"/>
  <c r="L112" i="33"/>
  <c r="L132" i="33"/>
  <c r="L100" i="33"/>
  <c r="L68" i="33"/>
  <c r="L90" i="33"/>
  <c r="L80" i="33"/>
  <c r="L58" i="33"/>
  <c r="L48" i="33"/>
  <c r="L36" i="33"/>
  <c r="L26" i="33"/>
  <c r="L16" i="33"/>
  <c r="U19" i="9"/>
  <c r="AR19" i="24"/>
  <c r="AO9" i="24"/>
  <c r="AV19" i="24"/>
  <c r="AU19" i="24"/>
  <c r="AP19" i="24"/>
  <c r="AQ19" i="24"/>
  <c r="AS19" i="24"/>
  <c r="AN19" i="24"/>
  <c r="AM19" i="24"/>
  <c r="AT9" i="24"/>
  <c r="AR9" i="24"/>
  <c r="AM9" i="24"/>
  <c r="H24" i="33"/>
  <c r="H34" i="33"/>
  <c r="H98" i="33"/>
  <c r="I162" i="33"/>
  <c r="I56" i="33"/>
  <c r="B12" i="40"/>
  <c r="H49" i="33" s="1"/>
  <c r="I34" i="33"/>
  <c r="H174" i="33"/>
  <c r="I98" i="33"/>
  <c r="I27" i="33"/>
  <c r="H109" i="33"/>
  <c r="I150" i="33"/>
  <c r="H193" i="33"/>
  <c r="I44" i="33"/>
  <c r="I192" i="33"/>
  <c r="H65" i="33"/>
  <c r="I118" i="33"/>
  <c r="I12" i="33"/>
  <c r="H161" i="33"/>
  <c r="I140" i="33"/>
  <c r="H87" i="33"/>
  <c r="I22" i="33"/>
  <c r="I160" i="33"/>
  <c r="I86" i="33"/>
  <c r="I108" i="33"/>
  <c r="I175" i="33"/>
  <c r="I13" i="33"/>
  <c r="I67" i="33"/>
  <c r="I193" i="33"/>
  <c r="I131" i="33"/>
  <c r="H15" i="33"/>
  <c r="I33" i="33"/>
  <c r="H192" i="33"/>
  <c r="I97" i="33"/>
  <c r="I47" i="33"/>
  <c r="I32" i="33"/>
  <c r="I185" i="33"/>
  <c r="I172" i="33"/>
  <c r="I128" i="33"/>
  <c r="I109" i="33"/>
  <c r="I96" i="33"/>
  <c r="I79" i="33"/>
  <c r="I64" i="33"/>
  <c r="H99" i="33"/>
  <c r="I89" i="33"/>
  <c r="I57" i="33"/>
  <c r="I23" i="33"/>
  <c r="H194" i="33"/>
  <c r="I182" i="33"/>
  <c r="I161" i="33"/>
  <c r="I119" i="33"/>
  <c r="H89" i="33"/>
  <c r="I76" i="33"/>
  <c r="H153" i="33"/>
  <c r="H67" i="33"/>
  <c r="H35" i="33"/>
  <c r="H195" i="33"/>
  <c r="H175" i="33"/>
  <c r="H79" i="33"/>
  <c r="H25" i="33"/>
  <c r="H185" i="33"/>
  <c r="H66" i="33"/>
  <c r="H54" i="33"/>
  <c r="H173" i="33"/>
  <c r="H128" i="33"/>
  <c r="H64" i="33"/>
  <c r="H23" i="33"/>
  <c r="H32" i="33"/>
  <c r="H172" i="33"/>
  <c r="I45" i="33"/>
  <c r="I163" i="33"/>
  <c r="I143" i="33"/>
  <c r="I25" i="33"/>
  <c r="I153" i="33"/>
  <c r="I35" i="33"/>
  <c r="I15" i="33"/>
  <c r="I195" i="33"/>
  <c r="I111" i="33"/>
  <c r="I121" i="33"/>
  <c r="H57" i="33"/>
  <c r="H47" i="33"/>
  <c r="H163" i="33"/>
  <c r="H131" i="33"/>
  <c r="H121" i="33"/>
  <c r="H111" i="33"/>
  <c r="H162" i="33"/>
  <c r="H88" i="33"/>
  <c r="H14" i="33"/>
  <c r="H152" i="33"/>
  <c r="H142" i="33"/>
  <c r="H130" i="33"/>
  <c r="H46" i="33"/>
  <c r="I141" i="33"/>
  <c r="I173" i="33"/>
  <c r="I129" i="33"/>
  <c r="I77" i="33"/>
  <c r="I151" i="33"/>
  <c r="I87" i="33"/>
  <c r="I183" i="33"/>
  <c r="I65" i="33"/>
  <c r="H45" i="33"/>
  <c r="H119" i="33"/>
  <c r="H77" i="33"/>
  <c r="H183" i="33"/>
  <c r="H151" i="33"/>
  <c r="H55" i="33"/>
  <c r="H141" i="33"/>
  <c r="H13" i="33"/>
  <c r="H33" i="33"/>
  <c r="H97" i="33"/>
  <c r="H12" i="33"/>
  <c r="H150" i="33"/>
  <c r="H118" i="33"/>
  <c r="H182" i="33"/>
  <c r="H86" i="33"/>
  <c r="H140" i="33"/>
  <c r="H76" i="33"/>
  <c r="H44" i="33"/>
  <c r="H108" i="33"/>
  <c r="H96" i="33"/>
  <c r="O14" i="33"/>
  <c r="W19" i="37" s="1"/>
  <c r="O13" i="33"/>
  <c r="W18" i="37" s="1"/>
  <c r="O12" i="33"/>
  <c r="W17" i="37" s="1"/>
  <c r="O11" i="33"/>
  <c r="W16" i="37" s="1"/>
  <c r="O10" i="33"/>
  <c r="W15" i="37" s="1"/>
  <c r="O9" i="33"/>
  <c r="W14" i="37" s="1"/>
  <c r="AI5" i="19"/>
  <c r="AJ5" i="19"/>
  <c r="AI6" i="19"/>
  <c r="AJ6" i="19"/>
  <c r="AI7" i="19"/>
  <c r="AJ7" i="19"/>
  <c r="AI8" i="19"/>
  <c r="AJ8" i="19"/>
  <c r="AI15" i="19"/>
  <c r="AJ15" i="19"/>
  <c r="AI16" i="19"/>
  <c r="AJ16" i="19"/>
  <c r="AI17" i="19"/>
  <c r="AJ17" i="19"/>
  <c r="AI18" i="19"/>
  <c r="AJ18" i="19"/>
  <c r="AI25" i="19"/>
  <c r="AJ25" i="19"/>
  <c r="AI26" i="19"/>
  <c r="AJ26" i="19"/>
  <c r="AI27" i="19"/>
  <c r="AJ27" i="19"/>
  <c r="AI28" i="19"/>
  <c r="AJ28" i="19"/>
  <c r="AI24" i="19"/>
  <c r="AI14" i="19"/>
  <c r="AI4" i="19"/>
  <c r="AJ24" i="19"/>
  <c r="AJ14" i="19"/>
  <c r="AJ4" i="19"/>
  <c r="AI25" i="20"/>
  <c r="AJ25" i="20"/>
  <c r="AI26" i="20"/>
  <c r="AJ26" i="20"/>
  <c r="AI27" i="20"/>
  <c r="AJ27" i="20"/>
  <c r="AI28" i="20"/>
  <c r="AJ28" i="20"/>
  <c r="AI15" i="20"/>
  <c r="AJ15" i="20"/>
  <c r="AI16" i="20"/>
  <c r="AJ16" i="20"/>
  <c r="AI17" i="20"/>
  <c r="AJ17" i="20"/>
  <c r="AI18" i="20"/>
  <c r="AJ18" i="20"/>
  <c r="AI5" i="20"/>
  <c r="AJ5" i="20"/>
  <c r="AI6" i="20"/>
  <c r="AJ6" i="20"/>
  <c r="AI7" i="20"/>
  <c r="AJ7" i="20"/>
  <c r="AI8" i="20"/>
  <c r="AJ8" i="20"/>
  <c r="AJ24" i="20"/>
  <c r="AI24" i="20"/>
  <c r="AJ14" i="20"/>
  <c r="AI14" i="20"/>
  <c r="AJ4" i="20"/>
  <c r="AI4" i="20"/>
  <c r="AI25" i="21"/>
  <c r="AJ25" i="21"/>
  <c r="AI26" i="21"/>
  <c r="AJ26" i="21"/>
  <c r="AI27" i="21"/>
  <c r="AJ27" i="21"/>
  <c r="AI28" i="21"/>
  <c r="AJ28" i="21"/>
  <c r="AI15" i="21"/>
  <c r="AJ15" i="21"/>
  <c r="AI16" i="21"/>
  <c r="AJ16" i="21"/>
  <c r="AI17" i="21"/>
  <c r="AJ17" i="21"/>
  <c r="AI18" i="21"/>
  <c r="AJ18" i="21"/>
  <c r="AI5" i="21"/>
  <c r="AJ5" i="21"/>
  <c r="AI6" i="21"/>
  <c r="AJ6" i="21"/>
  <c r="AI7" i="21"/>
  <c r="AJ7" i="21"/>
  <c r="AI8" i="21"/>
  <c r="AJ8" i="21"/>
  <c r="AJ24" i="21"/>
  <c r="AJ14" i="21"/>
  <c r="AJ4" i="21"/>
  <c r="AI24" i="21"/>
  <c r="AI14" i="21"/>
  <c r="AI4" i="21"/>
  <c r="AI25" i="24"/>
  <c r="AJ25" i="24"/>
  <c r="AI26" i="24"/>
  <c r="AJ26" i="24"/>
  <c r="AI27" i="24"/>
  <c r="AJ27" i="24"/>
  <c r="AI28" i="24"/>
  <c r="AJ28" i="24"/>
  <c r="AI24" i="24"/>
  <c r="AI14" i="24"/>
  <c r="AJ24" i="24"/>
  <c r="AJ15" i="24"/>
  <c r="AJ16" i="24"/>
  <c r="AJ17" i="24"/>
  <c r="AJ18" i="24"/>
  <c r="AI15" i="24"/>
  <c r="AI16" i="24"/>
  <c r="AI17" i="24"/>
  <c r="AI18" i="24"/>
  <c r="AJ14" i="24"/>
  <c r="A12" i="40"/>
  <c r="AJ5" i="24"/>
  <c r="AJ6" i="24"/>
  <c r="AJ7" i="24"/>
  <c r="AJ8" i="24"/>
  <c r="AI5" i="24"/>
  <c r="AI6" i="24"/>
  <c r="AI7" i="24"/>
  <c r="AI8" i="24"/>
  <c r="A10" i="40"/>
  <c r="A9" i="40"/>
  <c r="A8" i="40"/>
  <c r="A7" i="40"/>
  <c r="A6" i="40"/>
  <c r="W67" i="37"/>
  <c r="X67" i="37"/>
  <c r="Y67" i="37"/>
  <c r="W68" i="37"/>
  <c r="X68" i="37"/>
  <c r="Y68" i="37"/>
  <c r="W69" i="37"/>
  <c r="X69" i="37"/>
  <c r="Y69" i="37"/>
  <c r="W70" i="37"/>
  <c r="X70" i="37"/>
  <c r="Y70" i="37"/>
  <c r="Y66" i="37"/>
  <c r="X66" i="37"/>
  <c r="W66" i="37"/>
  <c r="V67" i="37"/>
  <c r="V68" i="37"/>
  <c r="V69" i="37"/>
  <c r="V70" i="37"/>
  <c r="V66" i="37"/>
  <c r="D62" i="37"/>
  <c r="D63" i="37"/>
  <c r="D64" i="37"/>
  <c r="D65" i="37"/>
  <c r="D61" i="37"/>
  <c r="A18" i="34"/>
  <c r="A33" i="34" s="1"/>
  <c r="A19" i="34"/>
  <c r="A34" i="34" s="1"/>
  <c r="A20" i="34"/>
  <c r="A35" i="34" s="1"/>
  <c r="A21" i="34"/>
  <c r="A36" i="34" s="1"/>
  <c r="A17" i="34"/>
  <c r="A32" i="34" s="1"/>
  <c r="AU14" i="21" l="1"/>
  <c r="AN14" i="21"/>
  <c r="AV14" i="21"/>
  <c r="AM14" i="21"/>
  <c r="AT14" i="21"/>
  <c r="AS14" i="21"/>
  <c r="AR14" i="21"/>
  <c r="AQ14" i="21"/>
  <c r="AP14" i="21"/>
  <c r="AO14" i="21"/>
  <c r="AS17" i="19"/>
  <c r="AR17" i="19"/>
  <c r="AQ17" i="19"/>
  <c r="AP17" i="19"/>
  <c r="AO17" i="19"/>
  <c r="AV17" i="19"/>
  <c r="AN17" i="19"/>
  <c r="AU17" i="19"/>
  <c r="AM17" i="19"/>
  <c r="AT17" i="19"/>
  <c r="AV26" i="21"/>
  <c r="AN26" i="21"/>
  <c r="AU26" i="21"/>
  <c r="AM26" i="21"/>
  <c r="AT26" i="21"/>
  <c r="AS26" i="21"/>
  <c r="AR26" i="21"/>
  <c r="AQ26" i="21"/>
  <c r="AP26" i="21"/>
  <c r="AO26" i="21"/>
  <c r="AO4" i="21"/>
  <c r="AV4" i="21"/>
  <c r="AN4" i="21"/>
  <c r="AU4" i="21"/>
  <c r="AM4" i="21"/>
  <c r="AT4" i="21"/>
  <c r="AS4" i="21"/>
  <c r="AR4" i="21"/>
  <c r="AQ4" i="21"/>
  <c r="AQ10" i="21" s="1"/>
  <c r="AP4" i="21"/>
  <c r="AV24" i="20"/>
  <c r="AN24" i="20"/>
  <c r="AU24" i="20"/>
  <c r="AM24" i="20"/>
  <c r="AT24" i="20"/>
  <c r="AS24" i="20"/>
  <c r="AR24" i="20"/>
  <c r="AQ24" i="20"/>
  <c r="AP24" i="20"/>
  <c r="AO24" i="20"/>
  <c r="AV10" i="9"/>
  <c r="AN30" i="9"/>
  <c r="AR20" i="9"/>
  <c r="AT5" i="21"/>
  <c r="AS5" i="21"/>
  <c r="AR5" i="21"/>
  <c r="AQ5" i="21"/>
  <c r="AP5" i="21"/>
  <c r="AO5" i="21"/>
  <c r="AV5" i="21"/>
  <c r="AN5" i="21"/>
  <c r="AU5" i="21"/>
  <c r="AM5" i="21"/>
  <c r="AU4" i="19"/>
  <c r="AM4" i="19"/>
  <c r="AT4" i="19"/>
  <c r="AS4" i="19"/>
  <c r="AR4" i="19"/>
  <c r="AQ4" i="19"/>
  <c r="AP4" i="19"/>
  <c r="AO4" i="19"/>
  <c r="AO10" i="19" s="1"/>
  <c r="AV4" i="19"/>
  <c r="AN4" i="19"/>
  <c r="AT24" i="21"/>
  <c r="AS24" i="21"/>
  <c r="AR24" i="21"/>
  <c r="AQ24" i="21"/>
  <c r="AP24" i="21"/>
  <c r="AO24" i="21"/>
  <c r="AO30" i="21" s="1"/>
  <c r="AV24" i="21"/>
  <c r="AN24" i="21"/>
  <c r="AU24" i="21"/>
  <c r="AM24" i="21"/>
  <c r="AT14" i="19"/>
  <c r="AS14" i="19"/>
  <c r="AR14" i="19"/>
  <c r="AQ14" i="19"/>
  <c r="AQ20" i="19" s="1"/>
  <c r="AP14" i="19"/>
  <c r="AO14" i="19"/>
  <c r="AV14" i="19"/>
  <c r="AN14" i="19"/>
  <c r="AU14" i="19"/>
  <c r="AM14" i="19"/>
  <c r="AQ20" i="9"/>
  <c r="AU10" i="9"/>
  <c r="AR30" i="9"/>
  <c r="AT8" i="20"/>
  <c r="AS8" i="20"/>
  <c r="AR8" i="20"/>
  <c r="AQ8" i="20"/>
  <c r="AP8" i="20"/>
  <c r="AO8" i="20"/>
  <c r="AV8" i="20"/>
  <c r="AN8" i="20"/>
  <c r="AU8" i="20"/>
  <c r="AM8" i="20"/>
  <c r="AS8" i="21"/>
  <c r="AR8" i="21"/>
  <c r="AQ8" i="21"/>
  <c r="AP8" i="21"/>
  <c r="AO8" i="21"/>
  <c r="AV8" i="21"/>
  <c r="AN8" i="21"/>
  <c r="AU8" i="21"/>
  <c r="AM8" i="21"/>
  <c r="AT8" i="21"/>
  <c r="AQ18" i="21"/>
  <c r="AP18" i="21"/>
  <c r="AO18" i="21"/>
  <c r="AU18" i="21"/>
  <c r="AM18" i="21"/>
  <c r="AT18" i="21"/>
  <c r="AS18" i="21"/>
  <c r="AN18" i="21"/>
  <c r="AV18" i="21"/>
  <c r="AR18" i="21"/>
  <c r="AP28" i="21"/>
  <c r="AO28" i="21"/>
  <c r="AV28" i="21"/>
  <c r="AN28" i="21"/>
  <c r="AU28" i="21"/>
  <c r="AM28" i="21"/>
  <c r="AT28" i="21"/>
  <c r="AS28" i="21"/>
  <c r="AR28" i="21"/>
  <c r="AQ28" i="21"/>
  <c r="AO7" i="20"/>
  <c r="AV7" i="20"/>
  <c r="AN7" i="20"/>
  <c r="AU7" i="20"/>
  <c r="AM7" i="20"/>
  <c r="AT7" i="20"/>
  <c r="AS7" i="20"/>
  <c r="AR7" i="20"/>
  <c r="AQ7" i="20"/>
  <c r="AP7" i="20"/>
  <c r="AV17" i="20"/>
  <c r="AN17" i="20"/>
  <c r="AU17" i="20"/>
  <c r="AM17" i="20"/>
  <c r="AT17" i="20"/>
  <c r="AS17" i="20"/>
  <c r="AR17" i="20"/>
  <c r="AQ17" i="20"/>
  <c r="AP17" i="20"/>
  <c r="AO17" i="20"/>
  <c r="AU27" i="20"/>
  <c r="AM27" i="20"/>
  <c r="AT27" i="20"/>
  <c r="AS27" i="20"/>
  <c r="AR27" i="20"/>
  <c r="AQ27" i="20"/>
  <c r="AP27" i="20"/>
  <c r="AO27" i="20"/>
  <c r="AV27" i="20"/>
  <c r="AN27" i="20"/>
  <c r="AS24" i="19"/>
  <c r="AR24" i="19"/>
  <c r="AQ24" i="19"/>
  <c r="AP24" i="19"/>
  <c r="AO24" i="19"/>
  <c r="AV24" i="19"/>
  <c r="AN24" i="19"/>
  <c r="AU24" i="19"/>
  <c r="AM24" i="19"/>
  <c r="AM30" i="19" s="1"/>
  <c r="AT24" i="19"/>
  <c r="AU26" i="19"/>
  <c r="AM26" i="19"/>
  <c r="AT26" i="19"/>
  <c r="AS26" i="19"/>
  <c r="AR26" i="19"/>
  <c r="AQ26" i="19"/>
  <c r="AP26" i="19"/>
  <c r="AO26" i="19"/>
  <c r="AV26" i="19"/>
  <c r="AN26" i="19"/>
  <c r="AV16" i="19"/>
  <c r="AN16" i="19"/>
  <c r="AU16" i="19"/>
  <c r="AM16" i="19"/>
  <c r="AT16" i="19"/>
  <c r="AS16" i="19"/>
  <c r="AR16" i="19"/>
  <c r="AQ16" i="19"/>
  <c r="AP16" i="19"/>
  <c r="AO16" i="19"/>
  <c r="AO6" i="19"/>
  <c r="AV6" i="19"/>
  <c r="AN6" i="19"/>
  <c r="AU6" i="19"/>
  <c r="AM6" i="19"/>
  <c r="AT6" i="19"/>
  <c r="AS6" i="19"/>
  <c r="AR6" i="19"/>
  <c r="AQ6" i="19"/>
  <c r="AP6" i="19"/>
  <c r="AT10" i="9"/>
  <c r="AU20" i="9"/>
  <c r="AS30" i="9"/>
  <c r="AT20" i="9"/>
  <c r="AM10" i="9"/>
  <c r="AP20" i="9"/>
  <c r="AQ10" i="9"/>
  <c r="AS18" i="20"/>
  <c r="AR18" i="20"/>
  <c r="AQ18" i="20"/>
  <c r="AP18" i="20"/>
  <c r="AO18" i="20"/>
  <c r="AV18" i="20"/>
  <c r="AN18" i="20"/>
  <c r="AU18" i="20"/>
  <c r="AM18" i="20"/>
  <c r="AT18" i="20"/>
  <c r="AP4" i="20"/>
  <c r="AO4" i="20"/>
  <c r="AV4" i="20"/>
  <c r="AN4" i="20"/>
  <c r="AU4" i="20"/>
  <c r="AM4" i="20"/>
  <c r="AT4" i="20"/>
  <c r="AS4" i="20"/>
  <c r="AR4" i="20"/>
  <c r="AQ4" i="20"/>
  <c r="AO10" i="9"/>
  <c r="AT30" i="9"/>
  <c r="AM20" i="9"/>
  <c r="AO30" i="9"/>
  <c r="AQ25" i="21"/>
  <c r="AP25" i="21"/>
  <c r="AO25" i="21"/>
  <c r="AV25" i="21"/>
  <c r="AN25" i="21"/>
  <c r="AU25" i="21"/>
  <c r="AM25" i="21"/>
  <c r="AT25" i="21"/>
  <c r="AS25" i="21"/>
  <c r="AR25" i="21"/>
  <c r="AT7" i="19"/>
  <c r="AS7" i="19"/>
  <c r="AR7" i="19"/>
  <c r="AQ7" i="19"/>
  <c r="AP7" i="19"/>
  <c r="AO7" i="19"/>
  <c r="AV7" i="19"/>
  <c r="AN7" i="19"/>
  <c r="AU7" i="19"/>
  <c r="AM7" i="19"/>
  <c r="AV7" i="21"/>
  <c r="AV10" i="21" s="1"/>
  <c r="AN7" i="21"/>
  <c r="AU7" i="21"/>
  <c r="AM7" i="21"/>
  <c r="AT7" i="21"/>
  <c r="AS7" i="21"/>
  <c r="AR7" i="21"/>
  <c r="AQ7" i="21"/>
  <c r="AP7" i="21"/>
  <c r="AO7" i="21"/>
  <c r="AT17" i="21"/>
  <c r="AS17" i="21"/>
  <c r="AR17" i="21"/>
  <c r="AP17" i="21"/>
  <c r="AO17" i="21"/>
  <c r="AV17" i="21"/>
  <c r="AN17" i="21"/>
  <c r="AU17" i="21"/>
  <c r="AQ17" i="21"/>
  <c r="AM17" i="21"/>
  <c r="AS27" i="21"/>
  <c r="AR27" i="21"/>
  <c r="AQ27" i="21"/>
  <c r="AP27" i="21"/>
  <c r="AO27" i="21"/>
  <c r="AV27" i="21"/>
  <c r="AN27" i="21"/>
  <c r="AU27" i="21"/>
  <c r="AM27" i="21"/>
  <c r="AT27" i="21"/>
  <c r="AR6" i="20"/>
  <c r="AQ6" i="20"/>
  <c r="AP6" i="20"/>
  <c r="AO6" i="20"/>
  <c r="AV6" i="20"/>
  <c r="AN6" i="20"/>
  <c r="AU6" i="20"/>
  <c r="AM6" i="20"/>
  <c r="AT6" i="20"/>
  <c r="AS6" i="20"/>
  <c r="AQ16" i="20"/>
  <c r="AP16" i="20"/>
  <c r="AO16" i="20"/>
  <c r="AV16" i="20"/>
  <c r="AN16" i="20"/>
  <c r="AU16" i="20"/>
  <c r="AU20" i="20" s="1"/>
  <c r="AM16" i="20"/>
  <c r="AT16" i="20"/>
  <c r="AS16" i="20"/>
  <c r="AR16" i="20"/>
  <c r="AP26" i="20"/>
  <c r="AO26" i="20"/>
  <c r="AV26" i="20"/>
  <c r="AN26" i="20"/>
  <c r="AU26" i="20"/>
  <c r="AM26" i="20"/>
  <c r="AT26" i="20"/>
  <c r="AS26" i="20"/>
  <c r="AR26" i="20"/>
  <c r="AQ26" i="20"/>
  <c r="AP25" i="19"/>
  <c r="AO25" i="19"/>
  <c r="AV25" i="19"/>
  <c r="AN25" i="19"/>
  <c r="AU25" i="19"/>
  <c r="AM25" i="19"/>
  <c r="AT25" i="19"/>
  <c r="AS25" i="19"/>
  <c r="AR25" i="19"/>
  <c r="AQ25" i="19"/>
  <c r="AQ15" i="19"/>
  <c r="AP15" i="19"/>
  <c r="AO15" i="19"/>
  <c r="AV15" i="19"/>
  <c r="AN15" i="19"/>
  <c r="AU15" i="19"/>
  <c r="AM15" i="19"/>
  <c r="AT15" i="19"/>
  <c r="AS15" i="19"/>
  <c r="AR15" i="19"/>
  <c r="AR5" i="19"/>
  <c r="AQ5" i="19"/>
  <c r="AP5" i="19"/>
  <c r="AO5" i="19"/>
  <c r="AV5" i="19"/>
  <c r="AN5" i="19"/>
  <c r="AU5" i="19"/>
  <c r="AM5" i="19"/>
  <c r="AT5" i="19"/>
  <c r="AS5" i="19"/>
  <c r="AM30" i="9"/>
  <c r="AN20" i="9"/>
  <c r="AP30" i="9"/>
  <c r="AR10" i="9"/>
  <c r="AR28" i="20"/>
  <c r="AQ28" i="20"/>
  <c r="AP28" i="20"/>
  <c r="AO28" i="20"/>
  <c r="AV28" i="20"/>
  <c r="AN28" i="20"/>
  <c r="AU28" i="20"/>
  <c r="AM28" i="20"/>
  <c r="AT28" i="20"/>
  <c r="AS28" i="20"/>
  <c r="AO14" i="20"/>
  <c r="AO20" i="20" s="1"/>
  <c r="AV14" i="20"/>
  <c r="AN14" i="20"/>
  <c r="AU14" i="20"/>
  <c r="AM14" i="20"/>
  <c r="AT14" i="20"/>
  <c r="AT20" i="20" s="1"/>
  <c r="AS14" i="20"/>
  <c r="AR14" i="20"/>
  <c r="AQ14" i="20"/>
  <c r="AP14" i="20"/>
  <c r="AR15" i="21"/>
  <c r="AV15" i="21"/>
  <c r="AN15" i="21"/>
  <c r="AU15" i="21"/>
  <c r="AT15" i="21"/>
  <c r="AS15" i="21"/>
  <c r="AQ15" i="21"/>
  <c r="AP15" i="21"/>
  <c r="AO15" i="21"/>
  <c r="AM15" i="21"/>
  <c r="AR27" i="19"/>
  <c r="AQ27" i="19"/>
  <c r="AP27" i="19"/>
  <c r="AO27" i="19"/>
  <c r="AV27" i="19"/>
  <c r="AN27" i="19"/>
  <c r="AU27" i="19"/>
  <c r="AM27" i="19"/>
  <c r="AT27" i="19"/>
  <c r="AS27" i="19"/>
  <c r="AQ6" i="21"/>
  <c r="AP6" i="21"/>
  <c r="AO6" i="21"/>
  <c r="AV6" i="21"/>
  <c r="AN6" i="21"/>
  <c r="AU6" i="21"/>
  <c r="AM6" i="21"/>
  <c r="AT6" i="21"/>
  <c r="AS6" i="21"/>
  <c r="AR6" i="21"/>
  <c r="AO16" i="21"/>
  <c r="AV16" i="21"/>
  <c r="AU16" i="21"/>
  <c r="AM16" i="21"/>
  <c r="AS16" i="21"/>
  <c r="AR16" i="21"/>
  <c r="AQ16" i="21"/>
  <c r="AN16" i="21"/>
  <c r="AT16" i="21"/>
  <c r="AP16" i="21"/>
  <c r="AU5" i="20"/>
  <c r="AM5" i="20"/>
  <c r="AT5" i="20"/>
  <c r="AS5" i="20"/>
  <c r="AR5" i="20"/>
  <c r="AQ5" i="20"/>
  <c r="AP5" i="20"/>
  <c r="AO5" i="20"/>
  <c r="AV5" i="20"/>
  <c r="AN5" i="20"/>
  <c r="AT15" i="20"/>
  <c r="AS15" i="20"/>
  <c r="AR15" i="20"/>
  <c r="AQ15" i="20"/>
  <c r="AP15" i="20"/>
  <c r="AO15" i="20"/>
  <c r="AV15" i="20"/>
  <c r="AN15" i="20"/>
  <c r="AU15" i="20"/>
  <c r="AM15" i="20"/>
  <c r="AS25" i="20"/>
  <c r="AR25" i="20"/>
  <c r="AQ25" i="20"/>
  <c r="AP25" i="20"/>
  <c r="AO25" i="20"/>
  <c r="AV25" i="20"/>
  <c r="AN25" i="20"/>
  <c r="AU25" i="20"/>
  <c r="AM25" i="20"/>
  <c r="AT25" i="20"/>
  <c r="AO28" i="19"/>
  <c r="AV28" i="19"/>
  <c r="AN28" i="19"/>
  <c r="AU28" i="19"/>
  <c r="AM28" i="19"/>
  <c r="AT28" i="19"/>
  <c r="AS28" i="19"/>
  <c r="AR28" i="19"/>
  <c r="AQ28" i="19"/>
  <c r="AP28" i="19"/>
  <c r="AP18" i="19"/>
  <c r="AO18" i="19"/>
  <c r="AV18" i="19"/>
  <c r="AN18" i="19"/>
  <c r="AU18" i="19"/>
  <c r="AM18" i="19"/>
  <c r="AT18" i="19"/>
  <c r="AS18" i="19"/>
  <c r="AR18" i="19"/>
  <c r="AQ18" i="19"/>
  <c r="AQ8" i="19"/>
  <c r="AP8" i="19"/>
  <c r="AO8" i="19"/>
  <c r="AV8" i="19"/>
  <c r="AN8" i="19"/>
  <c r="AU8" i="19"/>
  <c r="AM8" i="19"/>
  <c r="AT8" i="19"/>
  <c r="AS8" i="19"/>
  <c r="AR8" i="19"/>
  <c r="AS20" i="9"/>
  <c r="AV30" i="9"/>
  <c r="AS10" i="9"/>
  <c r="AG19" i="19"/>
  <c r="AJ20" i="21"/>
  <c r="I113" i="33"/>
  <c r="AJ10" i="24"/>
  <c r="AI10" i="24"/>
  <c r="AJ20" i="24"/>
  <c r="AJ10" i="21"/>
  <c r="AI10" i="21"/>
  <c r="AJ20" i="19"/>
  <c r="H155" i="33"/>
  <c r="I197" i="33"/>
  <c r="I101" i="33"/>
  <c r="H187" i="33"/>
  <c r="AI10" i="19"/>
  <c r="H133" i="33"/>
  <c r="I165" i="33"/>
  <c r="I145" i="33"/>
  <c r="AJ30" i="21"/>
  <c r="AJ10" i="20"/>
  <c r="AI30" i="21"/>
  <c r="AI10" i="20"/>
  <c r="I59" i="33"/>
  <c r="I133" i="33"/>
  <c r="AJ20" i="20"/>
  <c r="I177" i="33"/>
  <c r="I49" i="33"/>
  <c r="AI20" i="20"/>
  <c r="I155" i="33"/>
  <c r="I69" i="33"/>
  <c r="AJ10" i="19"/>
  <c r="AJ30" i="20"/>
  <c r="AJ30" i="19"/>
  <c r="I91" i="33"/>
  <c r="I81" i="33"/>
  <c r="I187" i="33"/>
  <c r="AI30" i="20"/>
  <c r="AI30" i="19"/>
  <c r="H81" i="33"/>
  <c r="I37" i="33"/>
  <c r="H101" i="33"/>
  <c r="H37" i="33"/>
  <c r="H113" i="33"/>
  <c r="H27" i="33"/>
  <c r="H59" i="33"/>
  <c r="H165" i="33"/>
  <c r="AI20" i="24"/>
  <c r="AI20" i="21"/>
  <c r="AI20" i="19"/>
  <c r="H177" i="33"/>
  <c r="H69" i="33"/>
  <c r="H145" i="33"/>
  <c r="H91" i="33"/>
  <c r="H197" i="33"/>
  <c r="A64" i="10"/>
  <c r="A65" i="10"/>
  <c r="A66" i="10"/>
  <c r="A67" i="10"/>
  <c r="A63" i="10"/>
  <c r="A50" i="10"/>
  <c r="A51" i="10"/>
  <c r="A52" i="10"/>
  <c r="A53" i="10"/>
  <c r="A49" i="10"/>
  <c r="A36" i="10"/>
  <c r="A37" i="10"/>
  <c r="A38" i="10"/>
  <c r="A39" i="10"/>
  <c r="A35" i="10"/>
  <c r="A24" i="10"/>
  <c r="A25" i="10"/>
  <c r="A26" i="10"/>
  <c r="A22" i="10"/>
  <c r="T62" i="10"/>
  <c r="R62" i="10"/>
  <c r="P62" i="10"/>
  <c r="N62" i="10"/>
  <c r="L62" i="10"/>
  <c r="J62" i="10"/>
  <c r="H62" i="10"/>
  <c r="T48" i="10"/>
  <c r="R48" i="10"/>
  <c r="P48" i="10"/>
  <c r="N48" i="10"/>
  <c r="L48" i="10"/>
  <c r="J48" i="10"/>
  <c r="H48" i="10"/>
  <c r="T34" i="10"/>
  <c r="R34" i="10"/>
  <c r="P34" i="10"/>
  <c r="N34" i="10"/>
  <c r="L34" i="10"/>
  <c r="J34" i="10"/>
  <c r="H34" i="10"/>
  <c r="T21" i="10"/>
  <c r="R21" i="10"/>
  <c r="P21" i="10"/>
  <c r="N21" i="10"/>
  <c r="L21" i="10"/>
  <c r="J21" i="10"/>
  <c r="H21" i="10"/>
  <c r="A1" i="9"/>
  <c r="A1" i="19"/>
  <c r="A1" i="20"/>
  <c r="A1" i="21"/>
  <c r="A1" i="24"/>
  <c r="P4" i="21"/>
  <c r="T4" i="21"/>
  <c r="U4" i="21" s="1"/>
  <c r="A28" i="35"/>
  <c r="A29" i="35"/>
  <c r="A30" i="35"/>
  <c r="A31" i="35"/>
  <c r="A27" i="35"/>
  <c r="R6" i="24"/>
  <c r="S6" i="24" s="1"/>
  <c r="K195" i="33"/>
  <c r="F195" i="33"/>
  <c r="L195" i="33" s="1"/>
  <c r="B195" i="33"/>
  <c r="K194" i="33"/>
  <c r="F194" i="33"/>
  <c r="L194" i="33" s="1"/>
  <c r="B194" i="33"/>
  <c r="K193" i="33"/>
  <c r="F193" i="33"/>
  <c r="L193" i="33" s="1"/>
  <c r="B193" i="33"/>
  <c r="K192" i="33"/>
  <c r="F192" i="33"/>
  <c r="B192" i="33"/>
  <c r="K191" i="33"/>
  <c r="B191" i="33"/>
  <c r="K185" i="33"/>
  <c r="B185" i="33"/>
  <c r="K184" i="33"/>
  <c r="B184" i="33"/>
  <c r="K183" i="33"/>
  <c r="F183" i="33"/>
  <c r="L183" i="33" s="1"/>
  <c r="B183" i="33"/>
  <c r="K182" i="33"/>
  <c r="F182" i="33"/>
  <c r="L182" i="33" s="1"/>
  <c r="B182" i="33"/>
  <c r="K181" i="33"/>
  <c r="F181" i="33"/>
  <c r="B181" i="33"/>
  <c r="K175" i="33"/>
  <c r="F175" i="33"/>
  <c r="B175" i="33"/>
  <c r="K174" i="33"/>
  <c r="B174" i="33"/>
  <c r="K173" i="33"/>
  <c r="B173" i="33"/>
  <c r="K172" i="33"/>
  <c r="B172" i="33"/>
  <c r="K171" i="33"/>
  <c r="B171" i="33"/>
  <c r="K163" i="33"/>
  <c r="F163" i="33"/>
  <c r="L163" i="33" s="1"/>
  <c r="B163" i="33"/>
  <c r="K162" i="33"/>
  <c r="F162" i="33"/>
  <c r="L162" i="33" s="1"/>
  <c r="B162" i="33"/>
  <c r="K161" i="33"/>
  <c r="F161" i="33"/>
  <c r="L161" i="33" s="1"/>
  <c r="B161" i="33"/>
  <c r="K160" i="33"/>
  <c r="F160" i="33"/>
  <c r="B160" i="33"/>
  <c r="K159" i="33"/>
  <c r="B159" i="33"/>
  <c r="K153" i="33"/>
  <c r="F153" i="33"/>
  <c r="B153" i="33"/>
  <c r="K152" i="33"/>
  <c r="B152" i="33"/>
  <c r="K151" i="33"/>
  <c r="F151" i="33"/>
  <c r="L151" i="33" s="1"/>
  <c r="B151" i="33"/>
  <c r="K150" i="33"/>
  <c r="F150" i="33"/>
  <c r="L150" i="33" s="1"/>
  <c r="B150" i="33"/>
  <c r="K149" i="33"/>
  <c r="B149" i="33"/>
  <c r="K143" i="33"/>
  <c r="F143" i="33"/>
  <c r="B143" i="33"/>
  <c r="K142" i="33"/>
  <c r="F142" i="33"/>
  <c r="B142" i="33"/>
  <c r="K141" i="33"/>
  <c r="B141" i="33"/>
  <c r="K140" i="33"/>
  <c r="F140" i="33"/>
  <c r="B140" i="33"/>
  <c r="K139" i="33"/>
  <c r="B139" i="33"/>
  <c r="K131" i="33"/>
  <c r="F131" i="33"/>
  <c r="B131" i="33"/>
  <c r="K130" i="33"/>
  <c r="F130" i="33"/>
  <c r="B130" i="33"/>
  <c r="K129" i="33"/>
  <c r="F129" i="33"/>
  <c r="L129" i="33" s="1"/>
  <c r="B129" i="33"/>
  <c r="K128" i="33"/>
  <c r="F128" i="33"/>
  <c r="L128" i="33" s="1"/>
  <c r="B128" i="33"/>
  <c r="K127" i="33"/>
  <c r="B127" i="33"/>
  <c r="K121" i="33"/>
  <c r="F121" i="33"/>
  <c r="B121" i="33"/>
  <c r="K120" i="33"/>
  <c r="F120" i="33"/>
  <c r="B120" i="33"/>
  <c r="K119" i="33"/>
  <c r="F119" i="33"/>
  <c r="B119" i="33"/>
  <c r="K118" i="33"/>
  <c r="B118" i="33"/>
  <c r="K117" i="33"/>
  <c r="F117" i="33"/>
  <c r="B117" i="33"/>
  <c r="K111" i="33"/>
  <c r="F111" i="33"/>
  <c r="L111" i="33" s="1"/>
  <c r="B111" i="33"/>
  <c r="K110" i="33"/>
  <c r="B110" i="33"/>
  <c r="K109" i="33"/>
  <c r="F109" i="33"/>
  <c r="B109" i="33"/>
  <c r="K108" i="33"/>
  <c r="F108" i="33"/>
  <c r="B108" i="33"/>
  <c r="K107" i="33"/>
  <c r="B107" i="33"/>
  <c r="C101" i="33"/>
  <c r="K99" i="33"/>
  <c r="F99" i="33"/>
  <c r="L99" i="33" s="1"/>
  <c r="B99" i="33"/>
  <c r="K98" i="33"/>
  <c r="F98" i="33"/>
  <c r="B98" i="33"/>
  <c r="K97" i="33"/>
  <c r="F97" i="33"/>
  <c r="L97" i="33" s="1"/>
  <c r="B97" i="33"/>
  <c r="K96" i="33"/>
  <c r="F96" i="33"/>
  <c r="B96" i="33"/>
  <c r="K95" i="33"/>
  <c r="B95" i="33"/>
  <c r="K89" i="33"/>
  <c r="F89" i="33"/>
  <c r="B89" i="33"/>
  <c r="K88" i="33"/>
  <c r="F88" i="33"/>
  <c r="B88" i="33"/>
  <c r="K87" i="33"/>
  <c r="F87" i="33"/>
  <c r="L87" i="33" s="1"/>
  <c r="B87" i="33"/>
  <c r="K86" i="33"/>
  <c r="F86" i="33"/>
  <c r="B86" i="33"/>
  <c r="K85" i="33"/>
  <c r="F85" i="33"/>
  <c r="L85" i="33" s="1"/>
  <c r="B85" i="33"/>
  <c r="K79" i="33"/>
  <c r="B79" i="33"/>
  <c r="K78" i="33"/>
  <c r="B78" i="33"/>
  <c r="K77" i="33"/>
  <c r="F77" i="33"/>
  <c r="L77" i="33" s="1"/>
  <c r="B77" i="33"/>
  <c r="K76" i="33"/>
  <c r="B76" i="33"/>
  <c r="K75" i="33"/>
  <c r="B75" i="33"/>
  <c r="K67" i="33"/>
  <c r="F67" i="33"/>
  <c r="L67" i="33" s="1"/>
  <c r="B67" i="33"/>
  <c r="K66" i="33"/>
  <c r="B66" i="33"/>
  <c r="K65" i="33"/>
  <c r="B65" i="33"/>
  <c r="K64" i="33"/>
  <c r="F64" i="33"/>
  <c r="B64" i="33"/>
  <c r="K63" i="33"/>
  <c r="F63" i="33"/>
  <c r="B63" i="33"/>
  <c r="K57" i="33"/>
  <c r="F57" i="33"/>
  <c r="B57" i="33"/>
  <c r="K56" i="33"/>
  <c r="F56" i="33"/>
  <c r="B56" i="33"/>
  <c r="K55" i="33"/>
  <c r="B55" i="33"/>
  <c r="K54" i="33"/>
  <c r="F54" i="33"/>
  <c r="B54" i="33"/>
  <c r="K53" i="33"/>
  <c r="F53" i="33"/>
  <c r="B53" i="33"/>
  <c r="K47" i="33"/>
  <c r="F47" i="33"/>
  <c r="L47" i="33" s="1"/>
  <c r="B47" i="33"/>
  <c r="K46" i="33"/>
  <c r="F46" i="33"/>
  <c r="L46" i="33" s="1"/>
  <c r="B46" i="33"/>
  <c r="K45" i="33"/>
  <c r="B45" i="33"/>
  <c r="K44" i="33"/>
  <c r="F44" i="33"/>
  <c r="L44" i="33" s="1"/>
  <c r="B44" i="33"/>
  <c r="K43" i="33"/>
  <c r="B43" i="33"/>
  <c r="K35" i="33"/>
  <c r="F35" i="33"/>
  <c r="B35" i="33"/>
  <c r="K34" i="33"/>
  <c r="F34" i="33"/>
  <c r="B34" i="33"/>
  <c r="K33" i="33"/>
  <c r="B33" i="33"/>
  <c r="K32" i="33"/>
  <c r="B32" i="33"/>
  <c r="K31" i="33"/>
  <c r="F31" i="33"/>
  <c r="B31" i="33"/>
  <c r="K25" i="33"/>
  <c r="B25" i="33"/>
  <c r="K24" i="33"/>
  <c r="B24" i="33"/>
  <c r="K23" i="33"/>
  <c r="F23" i="33"/>
  <c r="B23" i="33"/>
  <c r="K22" i="33"/>
  <c r="F22" i="33"/>
  <c r="B22" i="33"/>
  <c r="K21" i="33"/>
  <c r="F21" i="33"/>
  <c r="B21" i="33"/>
  <c r="K15" i="33"/>
  <c r="F15" i="33"/>
  <c r="L15" i="33" s="1"/>
  <c r="B15" i="33"/>
  <c r="K14" i="33"/>
  <c r="F14" i="33"/>
  <c r="L14" i="33" s="1"/>
  <c r="B14" i="33"/>
  <c r="K13" i="33"/>
  <c r="F13" i="33"/>
  <c r="L13" i="33" s="1"/>
  <c r="B13" i="33"/>
  <c r="K12" i="33"/>
  <c r="F12" i="33"/>
  <c r="L12" i="33" s="1"/>
  <c r="B12" i="33"/>
  <c r="K11" i="33"/>
  <c r="F11" i="33"/>
  <c r="AF25" i="9"/>
  <c r="AF26" i="9"/>
  <c r="AF27" i="9"/>
  <c r="AF28" i="9"/>
  <c r="AD25" i="9"/>
  <c r="AD26" i="9"/>
  <c r="AD27" i="9"/>
  <c r="AD28" i="9"/>
  <c r="AF24" i="9"/>
  <c r="AD24" i="9"/>
  <c r="AF15" i="9"/>
  <c r="AF16" i="9"/>
  <c r="AF17" i="9"/>
  <c r="AF18" i="9"/>
  <c r="AD15" i="9"/>
  <c r="AD16" i="9"/>
  <c r="AD17" i="9"/>
  <c r="AD18" i="9"/>
  <c r="AF14" i="9"/>
  <c r="AD14" i="9"/>
  <c r="AF5" i="9"/>
  <c r="AF6" i="9"/>
  <c r="AF7" i="9"/>
  <c r="AF8" i="9"/>
  <c r="AD5" i="9"/>
  <c r="AD6" i="9"/>
  <c r="AD7" i="9"/>
  <c r="AD8" i="9"/>
  <c r="AB25" i="9"/>
  <c r="AB26" i="9"/>
  <c r="AB27" i="9"/>
  <c r="AB28" i="9"/>
  <c r="AB24" i="9"/>
  <c r="AB15" i="9"/>
  <c r="AB16" i="9"/>
  <c r="AB17" i="9"/>
  <c r="AB18" i="9"/>
  <c r="AB14" i="9"/>
  <c r="AB4" i="9"/>
  <c r="AB5" i="9"/>
  <c r="AB6" i="9"/>
  <c r="AB7" i="9"/>
  <c r="AB8" i="9"/>
  <c r="Z25" i="9"/>
  <c r="Z26" i="9"/>
  <c r="Z27" i="9"/>
  <c r="Z28" i="9"/>
  <c r="Z24" i="9"/>
  <c r="Z15" i="9"/>
  <c r="Z16" i="9"/>
  <c r="Z17" i="9"/>
  <c r="Z18" i="9"/>
  <c r="Z14" i="9"/>
  <c r="Z4" i="9"/>
  <c r="Z5" i="9"/>
  <c r="Z6" i="9"/>
  <c r="Z7" i="9"/>
  <c r="Z8" i="9"/>
  <c r="X25" i="9"/>
  <c r="X26" i="9"/>
  <c r="X27" i="9"/>
  <c r="X28" i="9"/>
  <c r="X24" i="9"/>
  <c r="X15" i="9"/>
  <c r="X16" i="9"/>
  <c r="X17" i="9"/>
  <c r="X18" i="9"/>
  <c r="X14" i="9"/>
  <c r="X4" i="9"/>
  <c r="X5" i="9"/>
  <c r="X6" i="9"/>
  <c r="X7" i="9"/>
  <c r="X8" i="9"/>
  <c r="V25" i="9"/>
  <c r="V26" i="9"/>
  <c r="V27" i="9"/>
  <c r="V28" i="9"/>
  <c r="V24" i="9"/>
  <c r="V15" i="9"/>
  <c r="V16" i="9"/>
  <c r="V17" i="9"/>
  <c r="V18" i="9"/>
  <c r="V14" i="9"/>
  <c r="V4" i="9"/>
  <c r="V5" i="9"/>
  <c r="V6" i="9"/>
  <c r="V7" i="9"/>
  <c r="V8" i="9"/>
  <c r="T25" i="9"/>
  <c r="T26" i="9"/>
  <c r="T27" i="9"/>
  <c r="T28" i="9"/>
  <c r="T24" i="9"/>
  <c r="T18" i="9"/>
  <c r="T15" i="9"/>
  <c r="T16" i="9"/>
  <c r="T17" i="9"/>
  <c r="T14" i="9"/>
  <c r="T4" i="9"/>
  <c r="T5" i="9"/>
  <c r="T6" i="9"/>
  <c r="T7" i="9"/>
  <c r="T8" i="9"/>
  <c r="R25" i="9"/>
  <c r="R26" i="9"/>
  <c r="R27" i="9"/>
  <c r="R28" i="9"/>
  <c r="R24" i="9"/>
  <c r="R15" i="9"/>
  <c r="R16" i="9"/>
  <c r="R17" i="9"/>
  <c r="R18" i="9"/>
  <c r="R14" i="9"/>
  <c r="R5" i="9"/>
  <c r="R6" i="9"/>
  <c r="R7" i="9"/>
  <c r="R8" i="9"/>
  <c r="R4" i="9"/>
  <c r="P25" i="9"/>
  <c r="P26" i="9"/>
  <c r="P27" i="9"/>
  <c r="P28" i="9"/>
  <c r="P24" i="9"/>
  <c r="P15" i="9"/>
  <c r="P16" i="9"/>
  <c r="P17" i="9"/>
  <c r="P18" i="9"/>
  <c r="P14" i="9"/>
  <c r="P5" i="9"/>
  <c r="P6" i="9"/>
  <c r="P7" i="9"/>
  <c r="P8" i="9"/>
  <c r="N25" i="9"/>
  <c r="N26" i="9"/>
  <c r="N27" i="9"/>
  <c r="N28" i="9"/>
  <c r="N24" i="9"/>
  <c r="N15" i="9"/>
  <c r="N16" i="9"/>
  <c r="N17" i="9"/>
  <c r="N18" i="9"/>
  <c r="N14" i="9"/>
  <c r="N5" i="9"/>
  <c r="N6" i="9"/>
  <c r="N7" i="9"/>
  <c r="N8" i="9"/>
  <c r="AF4" i="9"/>
  <c r="AD4" i="9"/>
  <c r="P4" i="9"/>
  <c r="N4" i="9"/>
  <c r="AF25" i="19"/>
  <c r="AF26" i="19"/>
  <c r="AF27" i="19"/>
  <c r="AF28" i="19"/>
  <c r="AF24" i="19"/>
  <c r="AF15" i="19"/>
  <c r="AF16" i="19"/>
  <c r="AF17" i="19"/>
  <c r="AF18" i="19"/>
  <c r="AF14" i="19"/>
  <c r="AF5" i="19"/>
  <c r="AF6" i="19"/>
  <c r="AF7" i="19"/>
  <c r="AF8" i="19"/>
  <c r="AF4" i="19"/>
  <c r="AD25" i="19"/>
  <c r="AD26" i="19"/>
  <c r="AD27" i="19"/>
  <c r="AD28" i="19"/>
  <c r="AD24" i="19"/>
  <c r="AD15" i="19"/>
  <c r="AD16" i="19"/>
  <c r="AD17" i="19"/>
  <c r="AD18" i="19"/>
  <c r="AD14" i="19"/>
  <c r="AD5" i="19"/>
  <c r="AD6" i="19"/>
  <c r="AD7" i="19"/>
  <c r="AD8" i="19"/>
  <c r="AD4" i="19"/>
  <c r="AB25" i="19"/>
  <c r="AB26" i="19"/>
  <c r="AB27" i="19"/>
  <c r="AB28" i="19"/>
  <c r="AB24" i="19"/>
  <c r="AB15" i="19"/>
  <c r="AB16" i="19"/>
  <c r="AB17" i="19"/>
  <c r="AB18" i="19"/>
  <c r="AB14" i="19"/>
  <c r="AB5" i="19"/>
  <c r="AB6" i="19"/>
  <c r="AB7" i="19"/>
  <c r="AB8" i="19"/>
  <c r="AB4" i="19"/>
  <c r="Z25" i="19"/>
  <c r="Z26" i="19"/>
  <c r="Z27" i="19"/>
  <c r="Z28" i="19"/>
  <c r="Z24" i="19"/>
  <c r="Z15" i="19"/>
  <c r="Z16" i="19"/>
  <c r="Z17" i="19"/>
  <c r="Z18" i="19"/>
  <c r="Z14" i="19"/>
  <c r="Z5" i="19"/>
  <c r="Z6" i="19"/>
  <c r="Z7" i="19"/>
  <c r="Z8" i="19"/>
  <c r="Z4" i="19"/>
  <c r="X25" i="19"/>
  <c r="X26" i="19"/>
  <c r="X27" i="19"/>
  <c r="X28" i="19"/>
  <c r="X24" i="19"/>
  <c r="X15" i="19"/>
  <c r="X16" i="19"/>
  <c r="X17" i="19"/>
  <c r="X18" i="19"/>
  <c r="X14" i="19"/>
  <c r="X5" i="19"/>
  <c r="X6" i="19"/>
  <c r="X7" i="19"/>
  <c r="X8" i="19"/>
  <c r="X4" i="19"/>
  <c r="V25" i="19"/>
  <c r="V26" i="19"/>
  <c r="V27" i="19"/>
  <c r="V28" i="19"/>
  <c r="V24" i="19"/>
  <c r="V15" i="19"/>
  <c r="V16" i="19"/>
  <c r="V17" i="19"/>
  <c r="V18" i="19"/>
  <c r="V14" i="19"/>
  <c r="V5" i="19"/>
  <c r="V6" i="19"/>
  <c r="V7" i="19"/>
  <c r="V8" i="19"/>
  <c r="V4" i="19"/>
  <c r="T25" i="19"/>
  <c r="T26" i="19"/>
  <c r="T27" i="19"/>
  <c r="T28" i="19"/>
  <c r="T24" i="19"/>
  <c r="T15" i="19"/>
  <c r="T16" i="19"/>
  <c r="T17" i="19"/>
  <c r="T18" i="19"/>
  <c r="T14" i="19"/>
  <c r="T5" i="19"/>
  <c r="T6" i="19"/>
  <c r="T7" i="19"/>
  <c r="T8" i="19"/>
  <c r="T4" i="19"/>
  <c r="R25" i="19"/>
  <c r="R26" i="19"/>
  <c r="R27" i="19"/>
  <c r="R28" i="19"/>
  <c r="R24" i="19"/>
  <c r="R15" i="19"/>
  <c r="R16" i="19"/>
  <c r="R17" i="19"/>
  <c r="R18" i="19"/>
  <c r="R14" i="19"/>
  <c r="R5" i="19"/>
  <c r="R6" i="19"/>
  <c r="R7" i="19"/>
  <c r="R8" i="19"/>
  <c r="R4" i="19"/>
  <c r="P25" i="19"/>
  <c r="P26" i="19"/>
  <c r="P27" i="19"/>
  <c r="P28" i="19"/>
  <c r="P24" i="19"/>
  <c r="P15" i="19"/>
  <c r="P16" i="19"/>
  <c r="P17" i="19"/>
  <c r="P18" i="19"/>
  <c r="P14" i="19"/>
  <c r="P5" i="19"/>
  <c r="P6" i="19"/>
  <c r="P7" i="19"/>
  <c r="P8" i="19"/>
  <c r="P4" i="19"/>
  <c r="Q4" i="19" s="1"/>
  <c r="N25" i="19"/>
  <c r="N26" i="19"/>
  <c r="N27" i="19"/>
  <c r="N28" i="19"/>
  <c r="N24" i="19"/>
  <c r="N15" i="19"/>
  <c r="N16" i="19"/>
  <c r="N17" i="19"/>
  <c r="N18" i="19"/>
  <c r="N14" i="19"/>
  <c r="N5" i="19"/>
  <c r="N6" i="19"/>
  <c r="N7" i="19"/>
  <c r="N8" i="19"/>
  <c r="N4" i="19"/>
  <c r="AF25" i="20"/>
  <c r="AF26" i="20"/>
  <c r="AF27" i="20"/>
  <c r="AF28" i="20"/>
  <c r="AF24" i="20"/>
  <c r="AF15" i="20"/>
  <c r="AF16" i="20"/>
  <c r="AF17" i="20"/>
  <c r="AF18" i="20"/>
  <c r="AF14" i="20"/>
  <c r="AF5" i="20"/>
  <c r="AF6" i="20"/>
  <c r="AF7" i="20"/>
  <c r="AF8" i="20"/>
  <c r="AF4" i="20"/>
  <c r="AD25" i="20"/>
  <c r="AD26" i="20"/>
  <c r="AD27" i="20"/>
  <c r="AD28" i="20"/>
  <c r="AD24" i="20"/>
  <c r="AD15" i="20"/>
  <c r="AD16" i="20"/>
  <c r="AD17" i="20"/>
  <c r="AD18" i="20"/>
  <c r="AD14" i="20"/>
  <c r="AD5" i="20"/>
  <c r="AD6" i="20"/>
  <c r="AD7" i="20"/>
  <c r="AD8" i="20"/>
  <c r="AD4" i="20"/>
  <c r="AB25" i="20"/>
  <c r="AB26" i="20"/>
  <c r="AB27" i="20"/>
  <c r="AB28" i="20"/>
  <c r="AB24" i="20"/>
  <c r="AB15" i="20"/>
  <c r="AB16" i="20"/>
  <c r="AB17" i="20"/>
  <c r="AB18" i="20"/>
  <c r="AB14" i="20"/>
  <c r="AB5" i="20"/>
  <c r="AB6" i="20"/>
  <c r="AB7" i="20"/>
  <c r="AB8" i="20"/>
  <c r="AB4" i="20"/>
  <c r="Z25" i="20"/>
  <c r="Z26" i="20"/>
  <c r="Z27" i="20"/>
  <c r="Z28" i="20"/>
  <c r="Z24" i="20"/>
  <c r="Z15" i="20"/>
  <c r="Z16" i="20"/>
  <c r="Z17" i="20"/>
  <c r="Z18" i="20"/>
  <c r="Z14" i="20"/>
  <c r="Z5" i="20"/>
  <c r="Z6" i="20"/>
  <c r="Z7" i="20"/>
  <c r="Z8" i="20"/>
  <c r="Z4" i="20"/>
  <c r="X25" i="20"/>
  <c r="X26" i="20"/>
  <c r="X27" i="20"/>
  <c r="X28" i="20"/>
  <c r="X24" i="20"/>
  <c r="X15" i="20"/>
  <c r="X16" i="20"/>
  <c r="X17" i="20"/>
  <c r="X18" i="20"/>
  <c r="X14" i="20"/>
  <c r="X5" i="20"/>
  <c r="X6" i="20"/>
  <c r="X7" i="20"/>
  <c r="X8" i="20"/>
  <c r="X4" i="20"/>
  <c r="V25" i="20"/>
  <c r="V26" i="20"/>
  <c r="V27" i="20"/>
  <c r="V28" i="20"/>
  <c r="V24" i="20"/>
  <c r="V15" i="20"/>
  <c r="V16" i="20"/>
  <c r="V17" i="20"/>
  <c r="V18" i="20"/>
  <c r="V14" i="20"/>
  <c r="V5" i="20"/>
  <c r="V6" i="20"/>
  <c r="V7" i="20"/>
  <c r="V8" i="20"/>
  <c r="V4" i="20"/>
  <c r="T25" i="20"/>
  <c r="T26" i="20"/>
  <c r="T27" i="20"/>
  <c r="T28" i="20"/>
  <c r="T24" i="20"/>
  <c r="T15" i="20"/>
  <c r="T16" i="20"/>
  <c r="T17" i="20"/>
  <c r="T18" i="20"/>
  <c r="T14" i="20"/>
  <c r="T5" i="20"/>
  <c r="T6" i="20"/>
  <c r="T7" i="20"/>
  <c r="T8" i="20"/>
  <c r="T4" i="20"/>
  <c r="R25" i="20"/>
  <c r="R26" i="20"/>
  <c r="R27" i="20"/>
  <c r="R28" i="20"/>
  <c r="R24" i="20"/>
  <c r="R15" i="20"/>
  <c r="R16" i="20"/>
  <c r="R17" i="20"/>
  <c r="R18" i="20"/>
  <c r="R14" i="20"/>
  <c r="R5" i="20"/>
  <c r="R6" i="20"/>
  <c r="R7" i="20"/>
  <c r="R8" i="20"/>
  <c r="R4" i="20"/>
  <c r="P25" i="20"/>
  <c r="P26" i="20"/>
  <c r="P27" i="20"/>
  <c r="P28" i="20"/>
  <c r="P24" i="20"/>
  <c r="P15" i="20"/>
  <c r="P16" i="20"/>
  <c r="P17" i="20"/>
  <c r="P18" i="20"/>
  <c r="P14" i="20"/>
  <c r="P5" i="20"/>
  <c r="P6" i="20"/>
  <c r="P7" i="20"/>
  <c r="P8" i="20"/>
  <c r="N25" i="20"/>
  <c r="N26" i="20"/>
  <c r="N27" i="20"/>
  <c r="N28" i="20"/>
  <c r="N24" i="20"/>
  <c r="P4" i="20"/>
  <c r="N15" i="20"/>
  <c r="N16" i="20"/>
  <c r="N17" i="20"/>
  <c r="N18" i="20"/>
  <c r="N14" i="20"/>
  <c r="N5" i="20"/>
  <c r="N6" i="20"/>
  <c r="N7" i="20"/>
  <c r="N8" i="20"/>
  <c r="N4" i="20"/>
  <c r="AF25" i="21"/>
  <c r="AF26" i="21"/>
  <c r="AF27" i="21"/>
  <c r="AF28" i="21"/>
  <c r="AF24" i="21"/>
  <c r="AD25" i="21"/>
  <c r="AD26" i="21"/>
  <c r="AD27" i="21"/>
  <c r="AD28" i="21"/>
  <c r="AD24" i="21"/>
  <c r="AB25" i="21"/>
  <c r="AB26" i="21"/>
  <c r="AB27" i="21"/>
  <c r="AB28" i="21"/>
  <c r="AB24" i="21"/>
  <c r="Z25" i="21"/>
  <c r="Z26" i="21"/>
  <c r="Z27" i="21"/>
  <c r="Z28" i="21"/>
  <c r="Z24" i="21"/>
  <c r="X25" i="21"/>
  <c r="X26" i="21"/>
  <c r="X27" i="21"/>
  <c r="X28" i="21"/>
  <c r="X24" i="21"/>
  <c r="V25" i="21"/>
  <c r="V26" i="21"/>
  <c r="V27" i="21"/>
  <c r="V28" i="21"/>
  <c r="V24" i="21"/>
  <c r="T25" i="21"/>
  <c r="T26" i="21"/>
  <c r="T27" i="21"/>
  <c r="T28" i="21"/>
  <c r="T24" i="21"/>
  <c r="R25" i="21"/>
  <c r="R26" i="21"/>
  <c r="R27" i="21"/>
  <c r="R28" i="21"/>
  <c r="R24" i="21"/>
  <c r="P25" i="21"/>
  <c r="P26" i="21"/>
  <c r="P27" i="21"/>
  <c r="P28" i="21"/>
  <c r="P24" i="21"/>
  <c r="N25" i="21"/>
  <c r="N26" i="21"/>
  <c r="N27" i="21"/>
  <c r="N28" i="21"/>
  <c r="N24" i="21"/>
  <c r="N5" i="21"/>
  <c r="N6" i="21"/>
  <c r="N7" i="21"/>
  <c r="N8" i="21"/>
  <c r="N4" i="21"/>
  <c r="O4" i="21" s="1"/>
  <c r="N14" i="21"/>
  <c r="AF15" i="21"/>
  <c r="AF16" i="21"/>
  <c r="AF17" i="21"/>
  <c r="AF18" i="21"/>
  <c r="AF14" i="21"/>
  <c r="AD15" i="21"/>
  <c r="AD16" i="21"/>
  <c r="AD17" i="21"/>
  <c r="AD18" i="21"/>
  <c r="AD14" i="21"/>
  <c r="AD4" i="21"/>
  <c r="AB15" i="21"/>
  <c r="AB16" i="21"/>
  <c r="AB17" i="21"/>
  <c r="AB18" i="21"/>
  <c r="AB14" i="21"/>
  <c r="AB4" i="21"/>
  <c r="Z15" i="21"/>
  <c r="Z16" i="21"/>
  <c r="Z17" i="21"/>
  <c r="Z18" i="21"/>
  <c r="Z14" i="21"/>
  <c r="Z4" i="21"/>
  <c r="X15" i="21"/>
  <c r="X16" i="21"/>
  <c r="X17" i="21"/>
  <c r="X18" i="21"/>
  <c r="X14" i="21"/>
  <c r="X4" i="21"/>
  <c r="V15" i="21"/>
  <c r="V16" i="21"/>
  <c r="V17" i="21"/>
  <c r="V18" i="21"/>
  <c r="V14" i="21"/>
  <c r="V4" i="21"/>
  <c r="T15" i="21"/>
  <c r="T16" i="21"/>
  <c r="T17" i="21"/>
  <c r="T18" i="21"/>
  <c r="T14" i="21"/>
  <c r="R15" i="21"/>
  <c r="R16" i="21"/>
  <c r="R17" i="21"/>
  <c r="R18" i="21"/>
  <c r="R14" i="21"/>
  <c r="P15" i="21"/>
  <c r="P16" i="21"/>
  <c r="P17" i="21"/>
  <c r="P18" i="21"/>
  <c r="P14" i="21"/>
  <c r="N15" i="21"/>
  <c r="N16" i="21"/>
  <c r="N17" i="21"/>
  <c r="N18" i="21"/>
  <c r="AF5" i="21"/>
  <c r="AF6" i="21"/>
  <c r="AF7" i="21"/>
  <c r="AF8" i="21"/>
  <c r="AF4" i="21"/>
  <c r="AD5" i="21"/>
  <c r="AD6" i="21"/>
  <c r="AD7" i="21"/>
  <c r="AD8" i="21"/>
  <c r="AB5" i="21"/>
  <c r="AB6" i="21"/>
  <c r="AB7" i="21"/>
  <c r="AB8" i="21"/>
  <c r="Z5" i="21"/>
  <c r="Z6" i="21"/>
  <c r="Z7" i="21"/>
  <c r="Z8" i="21"/>
  <c r="X5" i="21"/>
  <c r="X6" i="21"/>
  <c r="X7" i="21"/>
  <c r="X8" i="21"/>
  <c r="V5" i="21"/>
  <c r="V6" i="21"/>
  <c r="V7" i="21"/>
  <c r="V8" i="21"/>
  <c r="T5" i="21"/>
  <c r="T6" i="21"/>
  <c r="T7" i="21"/>
  <c r="T8" i="21"/>
  <c r="R5" i="21"/>
  <c r="R6" i="21"/>
  <c r="R7" i="21"/>
  <c r="R8" i="21"/>
  <c r="R4" i="21"/>
  <c r="P5" i="21"/>
  <c r="P6" i="21"/>
  <c r="P7" i="21"/>
  <c r="P8" i="21"/>
  <c r="N14" i="24"/>
  <c r="N5" i="24"/>
  <c r="O5" i="24" s="1"/>
  <c r="N6" i="24"/>
  <c r="N7" i="24"/>
  <c r="O7" i="24" s="1"/>
  <c r="N8" i="24"/>
  <c r="N4" i="24"/>
  <c r="A14" i="31"/>
  <c r="A13" i="31"/>
  <c r="A12" i="31"/>
  <c r="A11" i="31"/>
  <c r="A10" i="31"/>
  <c r="F65" i="33"/>
  <c r="L65" i="33" s="1"/>
  <c r="AP30" i="19" l="1"/>
  <c r="AS20" i="20"/>
  <c r="AM20" i="20"/>
  <c r="AO20" i="21"/>
  <c r="AR10" i="21"/>
  <c r="AR10" i="20"/>
  <c r="AT30" i="19"/>
  <c r="AR30" i="19"/>
  <c r="AP20" i="19"/>
  <c r="AV30" i="21"/>
  <c r="AU10" i="19"/>
  <c r="AQ30" i="20"/>
  <c r="AP10" i="21"/>
  <c r="AQ20" i="21"/>
  <c r="AS30" i="19"/>
  <c r="AR20" i="21"/>
  <c r="AV10" i="19"/>
  <c r="AT10" i="20"/>
  <c r="AU30" i="19"/>
  <c r="AR20" i="19"/>
  <c r="AP30" i="21"/>
  <c r="AP10" i="19"/>
  <c r="AS30" i="20"/>
  <c r="AS10" i="20"/>
  <c r="AO10" i="21"/>
  <c r="AS20" i="21"/>
  <c r="AN30" i="19"/>
  <c r="AM10" i="20"/>
  <c r="AM20" i="19"/>
  <c r="AQ30" i="21"/>
  <c r="AQ10" i="19"/>
  <c r="AT30" i="20"/>
  <c r="AS10" i="21"/>
  <c r="AT20" i="21"/>
  <c r="AN20" i="20"/>
  <c r="AR30" i="20"/>
  <c r="AV30" i="19"/>
  <c r="AO30" i="20"/>
  <c r="AU10" i="20"/>
  <c r="AU20" i="19"/>
  <c r="AT20" i="19"/>
  <c r="AR30" i="21"/>
  <c r="AR10" i="19"/>
  <c r="AM30" i="20"/>
  <c r="AT10" i="21"/>
  <c r="AM20" i="21"/>
  <c r="AP20" i="20"/>
  <c r="AV20" i="20"/>
  <c r="AN10" i="21"/>
  <c r="AN10" i="20"/>
  <c r="AO30" i="19"/>
  <c r="AN20" i="19"/>
  <c r="AM30" i="21"/>
  <c r="AS30" i="21"/>
  <c r="AS10" i="19"/>
  <c r="AU30" i="20"/>
  <c r="AM10" i="21"/>
  <c r="AS20" i="19"/>
  <c r="AV20" i="21"/>
  <c r="AN10" i="19"/>
  <c r="AQ20" i="20"/>
  <c r="AP10" i="20"/>
  <c r="AV10" i="20"/>
  <c r="AV20" i="19"/>
  <c r="AU30" i="21"/>
  <c r="AT30" i="21"/>
  <c r="AT10" i="19"/>
  <c r="AN30" i="20"/>
  <c r="AU10" i="21"/>
  <c r="AN20" i="21"/>
  <c r="AR20" i="20"/>
  <c r="AQ10" i="20"/>
  <c r="AO10" i="20"/>
  <c r="AQ30" i="19"/>
  <c r="AO20" i="19"/>
  <c r="AN30" i="21"/>
  <c r="AM10" i="19"/>
  <c r="AP30" i="20"/>
  <c r="AV30" i="20"/>
  <c r="AP20" i="21"/>
  <c r="AU20" i="21"/>
  <c r="L181" i="33"/>
  <c r="F43" i="33"/>
  <c r="E49" i="33"/>
  <c r="O4" i="24"/>
  <c r="N10" i="24"/>
  <c r="F45" i="33"/>
  <c r="L45" i="33" s="1"/>
  <c r="F127" i="33"/>
  <c r="F139" i="33"/>
  <c r="L11" i="33"/>
  <c r="L17" i="33" s="1"/>
  <c r="F55" i="33"/>
  <c r="L55" i="33" s="1"/>
  <c r="F33" i="33"/>
  <c r="L33" i="33" s="1"/>
  <c r="F75" i="33"/>
  <c r="F149" i="33"/>
  <c r="L34" i="33"/>
  <c r="L143" i="33"/>
  <c r="F107" i="33"/>
  <c r="L192" i="33"/>
  <c r="F174" i="33"/>
  <c r="L174" i="33" s="1"/>
  <c r="F24" i="33"/>
  <c r="F76" i="33"/>
  <c r="L76" i="33" s="1"/>
  <c r="F110" i="33"/>
  <c r="L110" i="33" s="1"/>
  <c r="L98" i="33"/>
  <c r="F25" i="33"/>
  <c r="L25" i="33" s="1"/>
  <c r="F152" i="33"/>
  <c r="L152" i="33" s="1"/>
  <c r="F171" i="33"/>
  <c r="F184" i="33"/>
  <c r="L184" i="33" s="1"/>
  <c r="L131" i="33"/>
  <c r="L35" i="33"/>
  <c r="L130" i="33"/>
  <c r="F78" i="33"/>
  <c r="L78" i="33" s="1"/>
  <c r="F141" i="33"/>
  <c r="L141" i="33" s="1"/>
  <c r="F172" i="33"/>
  <c r="F185" i="33"/>
  <c r="L185" i="33" s="1"/>
  <c r="L96" i="33"/>
  <c r="L23" i="33"/>
  <c r="L54" i="33"/>
  <c r="L86" i="33"/>
  <c r="L91" i="33" s="1"/>
  <c r="L109" i="33"/>
  <c r="F32" i="33"/>
  <c r="F66" i="33"/>
  <c r="F79" i="33"/>
  <c r="L79" i="33" s="1"/>
  <c r="F95" i="33"/>
  <c r="F118" i="33"/>
  <c r="F159" i="33"/>
  <c r="F173" i="33"/>
  <c r="L173" i="33" s="1"/>
  <c r="F191" i="33"/>
  <c r="L191" i="33" s="1"/>
  <c r="L197" i="33" s="1"/>
  <c r="L175" i="33"/>
  <c r="L160" i="33"/>
  <c r="L153" i="33"/>
  <c r="L142" i="33"/>
  <c r="L140" i="33"/>
  <c r="L121" i="33"/>
  <c r="L119" i="33"/>
  <c r="L108" i="33"/>
  <c r="L89" i="33"/>
  <c r="L88" i="33"/>
  <c r="L64" i="33"/>
  <c r="L57" i="33"/>
  <c r="L21" i="33"/>
  <c r="L22" i="33"/>
  <c r="L117" i="33"/>
  <c r="L120" i="33"/>
  <c r="L63" i="33"/>
  <c r="L53" i="33"/>
  <c r="L56" i="33"/>
  <c r="L30" i="9"/>
  <c r="K30" i="9"/>
  <c r="J30" i="9"/>
  <c r="I30" i="9"/>
  <c r="H30" i="9"/>
  <c r="G30" i="9"/>
  <c r="F30" i="9"/>
  <c r="E30" i="9"/>
  <c r="D30" i="9"/>
  <c r="C30" i="9"/>
  <c r="F31" i="37" s="1"/>
  <c r="AG28" i="9"/>
  <c r="AE28" i="9"/>
  <c r="AC28" i="9"/>
  <c r="AA28" i="9"/>
  <c r="Y28" i="9"/>
  <c r="W28" i="9"/>
  <c r="U28" i="9"/>
  <c r="S28" i="9"/>
  <c r="Q28" i="9"/>
  <c r="O28" i="9"/>
  <c r="B28" i="9"/>
  <c r="AG27" i="9"/>
  <c r="AE27" i="9"/>
  <c r="AC27" i="9"/>
  <c r="AA27" i="9"/>
  <c r="Y27" i="9"/>
  <c r="W27" i="9"/>
  <c r="U27" i="9"/>
  <c r="S27" i="9"/>
  <c r="Q27" i="9"/>
  <c r="O27" i="9"/>
  <c r="B27" i="9"/>
  <c r="AG26" i="9"/>
  <c r="AE26" i="9"/>
  <c r="AC26" i="9"/>
  <c r="AA26" i="9"/>
  <c r="Y26" i="9"/>
  <c r="W26" i="9"/>
  <c r="U26" i="9"/>
  <c r="S26" i="9"/>
  <c r="Q26" i="9"/>
  <c r="O26" i="9"/>
  <c r="B26" i="9"/>
  <c r="AG25" i="9"/>
  <c r="AE25" i="9"/>
  <c r="AC25" i="9"/>
  <c r="AA25" i="9"/>
  <c r="Y25" i="9"/>
  <c r="W25" i="9"/>
  <c r="U25" i="9"/>
  <c r="S25" i="9"/>
  <c r="Q25" i="9"/>
  <c r="O25" i="9"/>
  <c r="B25" i="9"/>
  <c r="AG24" i="9"/>
  <c r="AC24" i="9"/>
  <c r="Y24" i="9"/>
  <c r="U24" i="9"/>
  <c r="Q24" i="9"/>
  <c r="B24" i="9"/>
  <c r="AF23" i="9"/>
  <c r="AD23" i="9"/>
  <c r="AB23" i="9"/>
  <c r="Z23" i="9"/>
  <c r="X23" i="9"/>
  <c r="V23" i="9"/>
  <c r="T23" i="9"/>
  <c r="L23" i="9"/>
  <c r="K23" i="9"/>
  <c r="J23" i="9"/>
  <c r="I23" i="9"/>
  <c r="H23" i="9"/>
  <c r="G23" i="9"/>
  <c r="F23" i="9"/>
  <c r="D31" i="37"/>
  <c r="AG18" i="9"/>
  <c r="AE18" i="9"/>
  <c r="AC18" i="9"/>
  <c r="AA18" i="9"/>
  <c r="Y18" i="9"/>
  <c r="W18" i="9"/>
  <c r="U18" i="9"/>
  <c r="S18" i="9"/>
  <c r="Q18" i="9"/>
  <c r="O18" i="9"/>
  <c r="B18" i="9"/>
  <c r="AG17" i="9"/>
  <c r="AE17" i="9"/>
  <c r="AC17" i="9"/>
  <c r="AA17" i="9"/>
  <c r="Y17" i="9"/>
  <c r="W17" i="9"/>
  <c r="U17" i="9"/>
  <c r="S17" i="9"/>
  <c r="Q17" i="9"/>
  <c r="O17" i="9"/>
  <c r="B17" i="9"/>
  <c r="AG16" i="9"/>
  <c r="AE16" i="9"/>
  <c r="AC16" i="9"/>
  <c r="AA16" i="9"/>
  <c r="Y16" i="9"/>
  <c r="W16" i="9"/>
  <c r="U16" i="9"/>
  <c r="S16" i="9"/>
  <c r="Q16" i="9"/>
  <c r="O16" i="9"/>
  <c r="B16" i="9"/>
  <c r="AG15" i="9"/>
  <c r="AE15" i="9"/>
  <c r="AC15" i="9"/>
  <c r="AA15" i="9"/>
  <c r="Y15" i="9"/>
  <c r="W15" i="9"/>
  <c r="U15" i="9"/>
  <c r="S15" i="9"/>
  <c r="Q15" i="9"/>
  <c r="O15" i="9"/>
  <c r="B15" i="9"/>
  <c r="AE14" i="9"/>
  <c r="AA14" i="9"/>
  <c r="S14" i="9"/>
  <c r="O14" i="9"/>
  <c r="B14" i="9"/>
  <c r="AF13" i="9"/>
  <c r="AD13" i="9"/>
  <c r="AB13" i="9"/>
  <c r="Z13" i="9"/>
  <c r="X13" i="9"/>
  <c r="V13" i="9"/>
  <c r="T13" i="9"/>
  <c r="L13" i="9"/>
  <c r="K13" i="9"/>
  <c r="J13" i="9"/>
  <c r="I13" i="9"/>
  <c r="H13" i="9"/>
  <c r="G13" i="9"/>
  <c r="F13" i="9"/>
  <c r="B31" i="37"/>
  <c r="AG8" i="9"/>
  <c r="AE8" i="9"/>
  <c r="AC8" i="9"/>
  <c r="AA8" i="9"/>
  <c r="Y8" i="9"/>
  <c r="W8" i="9"/>
  <c r="U8" i="9"/>
  <c r="S8" i="9"/>
  <c r="Q8" i="9"/>
  <c r="O8" i="9"/>
  <c r="B8" i="9"/>
  <c r="AG7" i="9"/>
  <c r="AE7" i="9"/>
  <c r="AC7" i="9"/>
  <c r="AA7" i="9"/>
  <c r="Y7" i="9"/>
  <c r="W7" i="9"/>
  <c r="U7" i="9"/>
  <c r="S7" i="9"/>
  <c r="Q7" i="9"/>
  <c r="O7" i="9"/>
  <c r="B7" i="9"/>
  <c r="AG6" i="9"/>
  <c r="AE6" i="9"/>
  <c r="AC6" i="9"/>
  <c r="AA6" i="9"/>
  <c r="Y6" i="9"/>
  <c r="W6" i="9"/>
  <c r="U6" i="9"/>
  <c r="S6" i="9"/>
  <c r="Q6" i="9"/>
  <c r="O6" i="9"/>
  <c r="B6" i="9"/>
  <c r="AG5" i="9"/>
  <c r="AE5" i="9"/>
  <c r="AC5" i="9"/>
  <c r="AA5" i="9"/>
  <c r="Y5" i="9"/>
  <c r="W5" i="9"/>
  <c r="U5" i="9"/>
  <c r="S5" i="9"/>
  <c r="Q5" i="9"/>
  <c r="O5" i="9"/>
  <c r="B5" i="9"/>
  <c r="AG4" i="9"/>
  <c r="AC4" i="9"/>
  <c r="Y4" i="9"/>
  <c r="U4" i="9"/>
  <c r="Q4" i="9"/>
  <c r="B4" i="9"/>
  <c r="AF3" i="9"/>
  <c r="AD3" i="9"/>
  <c r="AB3" i="9"/>
  <c r="Z3" i="9"/>
  <c r="X3" i="9"/>
  <c r="V3" i="9"/>
  <c r="T3" i="9"/>
  <c r="L3" i="9"/>
  <c r="K3" i="9"/>
  <c r="J3" i="9"/>
  <c r="I3" i="9"/>
  <c r="H3" i="9"/>
  <c r="G3" i="9"/>
  <c r="F3" i="9"/>
  <c r="F30" i="37"/>
  <c r="AG28" i="19"/>
  <c r="AE28" i="19"/>
  <c r="AC28" i="19"/>
  <c r="AA28" i="19"/>
  <c r="Y28" i="19"/>
  <c r="W28" i="19"/>
  <c r="U28" i="19"/>
  <c r="S28" i="19"/>
  <c r="Q28" i="19"/>
  <c r="O28" i="19"/>
  <c r="B28" i="19"/>
  <c r="AG27" i="19"/>
  <c r="AE27" i="19"/>
  <c r="AC27" i="19"/>
  <c r="AA27" i="19"/>
  <c r="Y27" i="19"/>
  <c r="W27" i="19"/>
  <c r="U27" i="19"/>
  <c r="S27" i="19"/>
  <c r="Q27" i="19"/>
  <c r="O27" i="19"/>
  <c r="B27" i="19"/>
  <c r="AG26" i="19"/>
  <c r="AE26" i="19"/>
  <c r="AC26" i="19"/>
  <c r="AA26" i="19"/>
  <c r="Y26" i="19"/>
  <c r="W26" i="19"/>
  <c r="U26" i="19"/>
  <c r="S26" i="19"/>
  <c r="Q26" i="19"/>
  <c r="O26" i="19"/>
  <c r="B26" i="19"/>
  <c r="AG25" i="19"/>
  <c r="AE25" i="19"/>
  <c r="AC25" i="19"/>
  <c r="AA25" i="19"/>
  <c r="Y25" i="19"/>
  <c r="W25" i="19"/>
  <c r="U25" i="19"/>
  <c r="S25" i="19"/>
  <c r="Q25" i="19"/>
  <c r="O25" i="19"/>
  <c r="B25" i="19"/>
  <c r="AE24" i="19"/>
  <c r="O24" i="19"/>
  <c r="B24" i="19"/>
  <c r="AF23" i="19"/>
  <c r="AD23" i="19"/>
  <c r="AB23" i="19"/>
  <c r="Z23" i="19"/>
  <c r="X23" i="19"/>
  <c r="V23" i="19"/>
  <c r="T23" i="19"/>
  <c r="L23" i="19"/>
  <c r="K23" i="19"/>
  <c r="J23" i="19"/>
  <c r="I23" i="19"/>
  <c r="H23" i="19"/>
  <c r="G23" i="19"/>
  <c r="F23" i="19"/>
  <c r="D30" i="37"/>
  <c r="AG18" i="19"/>
  <c r="AE18" i="19"/>
  <c r="AC18" i="19"/>
  <c r="AA18" i="19"/>
  <c r="Y18" i="19"/>
  <c r="W18" i="19"/>
  <c r="U18" i="19"/>
  <c r="S18" i="19"/>
  <c r="Q18" i="19"/>
  <c r="O18" i="19"/>
  <c r="B18" i="19"/>
  <c r="AG17" i="19"/>
  <c r="AE17" i="19"/>
  <c r="AC17" i="19"/>
  <c r="AA17" i="19"/>
  <c r="Y17" i="19"/>
  <c r="W17" i="19"/>
  <c r="U17" i="19"/>
  <c r="S17" i="19"/>
  <c r="Q17" i="19"/>
  <c r="O17" i="19"/>
  <c r="B17" i="19"/>
  <c r="AG16" i="19"/>
  <c r="AE16" i="19"/>
  <c r="AC16" i="19"/>
  <c r="AA16" i="19"/>
  <c r="Y16" i="19"/>
  <c r="W16" i="19"/>
  <c r="U16" i="19"/>
  <c r="S16" i="19"/>
  <c r="Q16" i="19"/>
  <c r="O16" i="19"/>
  <c r="B16" i="19"/>
  <c r="AG15" i="19"/>
  <c r="AE15" i="19"/>
  <c r="AC15" i="19"/>
  <c r="AA15" i="19"/>
  <c r="Y15" i="19"/>
  <c r="W15" i="19"/>
  <c r="U15" i="19"/>
  <c r="S15" i="19"/>
  <c r="Q15" i="19"/>
  <c r="O15" i="19"/>
  <c r="B15" i="19"/>
  <c r="AC14" i="19"/>
  <c r="B14" i="19"/>
  <c r="AF13" i="19"/>
  <c r="AD13" i="19"/>
  <c r="AB13" i="19"/>
  <c r="Z13" i="19"/>
  <c r="X13" i="19"/>
  <c r="V13" i="19"/>
  <c r="T13" i="19"/>
  <c r="L13" i="19"/>
  <c r="K13" i="19"/>
  <c r="J13" i="19"/>
  <c r="I13" i="19"/>
  <c r="H13" i="19"/>
  <c r="G13" i="19"/>
  <c r="F13" i="19"/>
  <c r="B30" i="37"/>
  <c r="AG8" i="19"/>
  <c r="AE8" i="19"/>
  <c r="AC8" i="19"/>
  <c r="AA8" i="19"/>
  <c r="Y8" i="19"/>
  <c r="W8" i="19"/>
  <c r="U8" i="19"/>
  <c r="S8" i="19"/>
  <c r="Q8" i="19"/>
  <c r="O8" i="19"/>
  <c r="B8" i="19"/>
  <c r="AG7" i="19"/>
  <c r="AE7" i="19"/>
  <c r="AC7" i="19"/>
  <c r="AA7" i="19"/>
  <c r="Y7" i="19"/>
  <c r="W7" i="19"/>
  <c r="U7" i="19"/>
  <c r="S7" i="19"/>
  <c r="Q7" i="19"/>
  <c r="O7" i="19"/>
  <c r="B7" i="19"/>
  <c r="AG6" i="19"/>
  <c r="AE6" i="19"/>
  <c r="AC6" i="19"/>
  <c r="AA6" i="19"/>
  <c r="Y6" i="19"/>
  <c r="W6" i="19"/>
  <c r="U6" i="19"/>
  <c r="S6" i="19"/>
  <c r="Q6" i="19"/>
  <c r="O6" i="19"/>
  <c r="B6" i="19"/>
  <c r="AG5" i="19"/>
  <c r="AE5" i="19"/>
  <c r="AC5" i="19"/>
  <c r="AA5" i="19"/>
  <c r="Y5" i="19"/>
  <c r="W5" i="19"/>
  <c r="U5" i="19"/>
  <c r="S5" i="19"/>
  <c r="Q5" i="19"/>
  <c r="O5" i="19"/>
  <c r="B5" i="19"/>
  <c r="O4" i="19"/>
  <c r="B4" i="19"/>
  <c r="AF3" i="19"/>
  <c r="AD3" i="19"/>
  <c r="AB3" i="19"/>
  <c r="Z3" i="19"/>
  <c r="X3" i="19"/>
  <c r="V3" i="19"/>
  <c r="T3" i="19"/>
  <c r="L3" i="19"/>
  <c r="K3" i="19"/>
  <c r="J3" i="19"/>
  <c r="I3" i="19"/>
  <c r="H3" i="19"/>
  <c r="G3" i="19"/>
  <c r="F3" i="19"/>
  <c r="F29" i="37"/>
  <c r="AG28" i="20"/>
  <c r="AE28" i="20"/>
  <c r="AC28" i="20"/>
  <c r="AA28" i="20"/>
  <c r="Y28" i="20"/>
  <c r="W28" i="20"/>
  <c r="U28" i="20"/>
  <c r="S28" i="20"/>
  <c r="Q28" i="20"/>
  <c r="O28" i="20"/>
  <c r="B28" i="20"/>
  <c r="AG27" i="20"/>
  <c r="AE27" i="20"/>
  <c r="AC27" i="20"/>
  <c r="AA27" i="20"/>
  <c r="Y27" i="20"/>
  <c r="W27" i="20"/>
  <c r="U27" i="20"/>
  <c r="S27" i="20"/>
  <c r="Q27" i="20"/>
  <c r="O27" i="20"/>
  <c r="B27" i="20"/>
  <c r="AG26" i="20"/>
  <c r="AE26" i="20"/>
  <c r="AC26" i="20"/>
  <c r="AA26" i="20"/>
  <c r="Y26" i="20"/>
  <c r="W26" i="20"/>
  <c r="U26" i="20"/>
  <c r="S26" i="20"/>
  <c r="Q26" i="20"/>
  <c r="O26" i="20"/>
  <c r="B26" i="20"/>
  <c r="AG25" i="20"/>
  <c r="AE25" i="20"/>
  <c r="AC25" i="20"/>
  <c r="AA25" i="20"/>
  <c r="Y25" i="20"/>
  <c r="W25" i="20"/>
  <c r="U25" i="20"/>
  <c r="S25" i="20"/>
  <c r="Q25" i="20"/>
  <c r="O25" i="20"/>
  <c r="B25" i="20"/>
  <c r="AE24" i="20"/>
  <c r="AA24" i="20"/>
  <c r="W24" i="20"/>
  <c r="S24" i="20"/>
  <c r="B24" i="20"/>
  <c r="AF23" i="20"/>
  <c r="AD23" i="20"/>
  <c r="AB23" i="20"/>
  <c r="Z23" i="20"/>
  <c r="X23" i="20"/>
  <c r="V23" i="20"/>
  <c r="T23" i="20"/>
  <c r="L23" i="20"/>
  <c r="K23" i="20"/>
  <c r="J23" i="20"/>
  <c r="I23" i="20"/>
  <c r="H23" i="20"/>
  <c r="G23" i="20"/>
  <c r="F23" i="20"/>
  <c r="D29" i="37"/>
  <c r="AG18" i="20"/>
  <c r="AE18" i="20"/>
  <c r="AC18" i="20"/>
  <c r="AA18" i="20"/>
  <c r="Y18" i="20"/>
  <c r="W18" i="20"/>
  <c r="U18" i="20"/>
  <c r="S18" i="20"/>
  <c r="Q18" i="20"/>
  <c r="O18" i="20"/>
  <c r="B18" i="20"/>
  <c r="AG17" i="20"/>
  <c r="AE17" i="20"/>
  <c r="AC17" i="20"/>
  <c r="AA17" i="20"/>
  <c r="W17" i="20"/>
  <c r="U17" i="20"/>
  <c r="S17" i="20"/>
  <c r="Q17" i="20"/>
  <c r="O17" i="20"/>
  <c r="B17" i="20"/>
  <c r="AG16" i="20"/>
  <c r="AE16" i="20"/>
  <c r="AC16" i="20"/>
  <c r="AA16" i="20"/>
  <c r="Y16" i="20"/>
  <c r="W16" i="20"/>
  <c r="U16" i="20"/>
  <c r="S16" i="20"/>
  <c r="Q16" i="20"/>
  <c r="O16" i="20"/>
  <c r="B16" i="20"/>
  <c r="AG15" i="20"/>
  <c r="AE15" i="20"/>
  <c r="AC15" i="20"/>
  <c r="AA15" i="20"/>
  <c r="Y15" i="20"/>
  <c r="W15" i="20"/>
  <c r="U15" i="20"/>
  <c r="S15" i="20"/>
  <c r="Q15" i="20"/>
  <c r="O15" i="20"/>
  <c r="B15" i="20"/>
  <c r="AG14" i="20"/>
  <c r="AE14" i="20"/>
  <c r="W14" i="20"/>
  <c r="Q14" i="20"/>
  <c r="O14" i="20"/>
  <c r="B14" i="20"/>
  <c r="AF13" i="20"/>
  <c r="AD13" i="20"/>
  <c r="AB13" i="20"/>
  <c r="Z13" i="20"/>
  <c r="X13" i="20"/>
  <c r="V13" i="20"/>
  <c r="T13" i="20"/>
  <c r="L13" i="20"/>
  <c r="K13" i="20"/>
  <c r="J13" i="20"/>
  <c r="I13" i="20"/>
  <c r="H13" i="20"/>
  <c r="G13" i="20"/>
  <c r="F13" i="20"/>
  <c r="B29" i="37"/>
  <c r="AG8" i="20"/>
  <c r="AE8" i="20"/>
  <c r="AC8" i="20"/>
  <c r="AA8" i="20"/>
  <c r="Y8" i="20"/>
  <c r="W8" i="20"/>
  <c r="U8" i="20"/>
  <c r="S8" i="20"/>
  <c r="Q8" i="20"/>
  <c r="O8" i="20"/>
  <c r="B8" i="20"/>
  <c r="AG7" i="20"/>
  <c r="AE7" i="20"/>
  <c r="AC7" i="20"/>
  <c r="AA7" i="20"/>
  <c r="Y7" i="20"/>
  <c r="W7" i="20"/>
  <c r="U7" i="20"/>
  <c r="S7" i="20"/>
  <c r="Q7" i="20"/>
  <c r="O7" i="20"/>
  <c r="B7" i="20"/>
  <c r="AG6" i="20"/>
  <c r="AE6" i="20"/>
  <c r="AC6" i="20"/>
  <c r="AA6" i="20"/>
  <c r="Y6" i="20"/>
  <c r="W6" i="20"/>
  <c r="U6" i="20"/>
  <c r="S6" i="20"/>
  <c r="Q6" i="20"/>
  <c r="O6" i="20"/>
  <c r="B6" i="20"/>
  <c r="AG5" i="20"/>
  <c r="AE5" i="20"/>
  <c r="AC5" i="20"/>
  <c r="AA5" i="20"/>
  <c r="Y5" i="20"/>
  <c r="W5" i="20"/>
  <c r="U5" i="20"/>
  <c r="S5" i="20"/>
  <c r="Q5" i="20"/>
  <c r="O5" i="20"/>
  <c r="B5" i="20"/>
  <c r="AG4" i="20"/>
  <c r="AC4" i="20"/>
  <c r="Y4" i="20"/>
  <c r="U4" i="20"/>
  <c r="Q4" i="20"/>
  <c r="B4" i="20"/>
  <c r="AF3" i="20"/>
  <c r="AD3" i="20"/>
  <c r="AB3" i="20"/>
  <c r="Z3" i="20"/>
  <c r="X3" i="20"/>
  <c r="V3" i="20"/>
  <c r="T3" i="20"/>
  <c r="L3" i="20"/>
  <c r="K3" i="20"/>
  <c r="J3" i="20"/>
  <c r="I3" i="20"/>
  <c r="H3" i="20"/>
  <c r="G3" i="20"/>
  <c r="F3" i="20"/>
  <c r="F28" i="37"/>
  <c r="AG28" i="21"/>
  <c r="AE28" i="21"/>
  <c r="AC28" i="21"/>
  <c r="AA28" i="21"/>
  <c r="Y28" i="21"/>
  <c r="W28" i="21"/>
  <c r="U28" i="21"/>
  <c r="S28" i="21"/>
  <c r="Q28" i="21"/>
  <c r="O28" i="21"/>
  <c r="B28" i="21"/>
  <c r="AG27" i="21"/>
  <c r="AE27" i="21"/>
  <c r="AC27" i="21"/>
  <c r="AA27" i="21"/>
  <c r="Y27" i="21"/>
  <c r="W27" i="21"/>
  <c r="U27" i="21"/>
  <c r="S27" i="21"/>
  <c r="Q27" i="21"/>
  <c r="O27" i="21"/>
  <c r="B27" i="21"/>
  <c r="AG26" i="21"/>
  <c r="AE26" i="21"/>
  <c r="AC26" i="21"/>
  <c r="AA26" i="21"/>
  <c r="Y26" i="21"/>
  <c r="W26" i="21"/>
  <c r="U26" i="21"/>
  <c r="S26" i="21"/>
  <c r="Q26" i="21"/>
  <c r="O26" i="21"/>
  <c r="B26" i="21"/>
  <c r="AG25" i="21"/>
  <c r="AE25" i="21"/>
  <c r="AC25" i="21"/>
  <c r="AA25" i="21"/>
  <c r="Y25" i="21"/>
  <c r="W25" i="21"/>
  <c r="U25" i="21"/>
  <c r="S25" i="21"/>
  <c r="Q25" i="21"/>
  <c r="O25" i="21"/>
  <c r="B25" i="21"/>
  <c r="AE24" i="21"/>
  <c r="AC24" i="21"/>
  <c r="U24" i="21"/>
  <c r="O24" i="21"/>
  <c r="B24" i="21"/>
  <c r="AF23" i="21"/>
  <c r="AD23" i="21"/>
  <c r="AB23" i="21"/>
  <c r="Z23" i="21"/>
  <c r="X23" i="21"/>
  <c r="V23" i="21"/>
  <c r="T23" i="21"/>
  <c r="L23" i="21"/>
  <c r="K23" i="21"/>
  <c r="J23" i="21"/>
  <c r="I23" i="21"/>
  <c r="H23" i="21"/>
  <c r="G23" i="21"/>
  <c r="F23" i="21"/>
  <c r="D28" i="37"/>
  <c r="AG18" i="21"/>
  <c r="AE18" i="21"/>
  <c r="AC18" i="21"/>
  <c r="AA18" i="21"/>
  <c r="Y18" i="21"/>
  <c r="W18" i="21"/>
  <c r="U18" i="21"/>
  <c r="S18" i="21"/>
  <c r="Q18" i="21"/>
  <c r="O18" i="21"/>
  <c r="B18" i="21"/>
  <c r="AG17" i="21"/>
  <c r="AE17" i="21"/>
  <c r="AC17" i="21"/>
  <c r="AA17" i="21"/>
  <c r="Y17" i="21"/>
  <c r="W17" i="21"/>
  <c r="U17" i="21"/>
  <c r="S17" i="21"/>
  <c r="Q17" i="21"/>
  <c r="O17" i="21"/>
  <c r="B17" i="21"/>
  <c r="AG16" i="21"/>
  <c r="AE16" i="21"/>
  <c r="AC16" i="21"/>
  <c r="AA16" i="21"/>
  <c r="Y16" i="21"/>
  <c r="W16" i="21"/>
  <c r="U16" i="21"/>
  <c r="S16" i="21"/>
  <c r="Q16" i="21"/>
  <c r="O16" i="21"/>
  <c r="B16" i="21"/>
  <c r="AG15" i="21"/>
  <c r="AE15" i="21"/>
  <c r="AC15" i="21"/>
  <c r="AA15" i="21"/>
  <c r="Y15" i="21"/>
  <c r="W15" i="21"/>
  <c r="U15" i="21"/>
  <c r="S15" i="21"/>
  <c r="Q15" i="21"/>
  <c r="O15" i="21"/>
  <c r="B15" i="21"/>
  <c r="AE14" i="21"/>
  <c r="AA14" i="21"/>
  <c r="W14" i="21"/>
  <c r="S14" i="21"/>
  <c r="O14" i="21"/>
  <c r="B14" i="21"/>
  <c r="AF13" i="21"/>
  <c r="AD13" i="21"/>
  <c r="AB13" i="21"/>
  <c r="Z13" i="21"/>
  <c r="X13" i="21"/>
  <c r="V13" i="21"/>
  <c r="T13" i="21"/>
  <c r="L13" i="21"/>
  <c r="K13" i="21"/>
  <c r="J13" i="21"/>
  <c r="I13" i="21"/>
  <c r="H13" i="21"/>
  <c r="G13" i="21"/>
  <c r="F13" i="21"/>
  <c r="B28" i="37"/>
  <c r="AG8" i="21"/>
  <c r="AE8" i="21"/>
  <c r="AC8" i="21"/>
  <c r="AA8" i="21"/>
  <c r="Y8" i="21"/>
  <c r="W8" i="21"/>
  <c r="U8" i="21"/>
  <c r="S8" i="21"/>
  <c r="Q8" i="21"/>
  <c r="O8" i="21"/>
  <c r="B8" i="21"/>
  <c r="AG7" i="21"/>
  <c r="AE7" i="21"/>
  <c r="AC7" i="21"/>
  <c r="AA7" i="21"/>
  <c r="Y7" i="21"/>
  <c r="W7" i="21"/>
  <c r="U7" i="21"/>
  <c r="S7" i="21"/>
  <c r="Q7" i="21"/>
  <c r="O7" i="21"/>
  <c r="B7" i="21"/>
  <c r="AG6" i="21"/>
  <c r="AE6" i="21"/>
  <c r="AC6" i="21"/>
  <c r="AA6" i="21"/>
  <c r="Y6" i="21"/>
  <c r="W6" i="21"/>
  <c r="U6" i="21"/>
  <c r="S6" i="21"/>
  <c r="Q6" i="21"/>
  <c r="O6" i="21"/>
  <c r="B6" i="21"/>
  <c r="AG5" i="21"/>
  <c r="AE5" i="21"/>
  <c r="AC5" i="21"/>
  <c r="AA5" i="21"/>
  <c r="Y5" i="21"/>
  <c r="W5" i="21"/>
  <c r="U5" i="21"/>
  <c r="S5" i="21"/>
  <c r="Q5" i="21"/>
  <c r="O5" i="21"/>
  <c r="B5" i="21"/>
  <c r="AG4" i="21"/>
  <c r="AE4" i="21"/>
  <c r="AC4" i="21"/>
  <c r="Y4" i="21"/>
  <c r="W4" i="21"/>
  <c r="B4" i="21"/>
  <c r="AF3" i="21"/>
  <c r="AD3" i="21"/>
  <c r="AB3" i="21"/>
  <c r="Z3" i="21"/>
  <c r="X3" i="21"/>
  <c r="V3" i="21"/>
  <c r="T3" i="21"/>
  <c r="L3" i="21"/>
  <c r="K3" i="21"/>
  <c r="J3" i="21"/>
  <c r="I3" i="21"/>
  <c r="H3" i="21"/>
  <c r="G3" i="21"/>
  <c r="F3" i="21"/>
  <c r="L187" i="33" l="1"/>
  <c r="L27" i="33"/>
  <c r="L59" i="33"/>
  <c r="Q14" i="33"/>
  <c r="L171" i="33"/>
  <c r="L177" i="33" s="1"/>
  <c r="L149" i="33"/>
  <c r="L155" i="33" s="1"/>
  <c r="L139" i="33"/>
  <c r="L145" i="33" s="1"/>
  <c r="L127" i="33"/>
  <c r="L133" i="33" s="1"/>
  <c r="L107" i="33"/>
  <c r="L113" i="33" s="1"/>
  <c r="L75" i="33"/>
  <c r="L81" i="33" s="1"/>
  <c r="L43" i="33"/>
  <c r="L49" i="33" s="1"/>
  <c r="X14" i="37"/>
  <c r="P9" i="33"/>
  <c r="L118" i="33"/>
  <c r="L123" i="33" s="1"/>
  <c r="L24" i="33"/>
  <c r="L172" i="33"/>
  <c r="L66" i="33"/>
  <c r="L69" i="33" s="1"/>
  <c r="L32" i="33"/>
  <c r="L159" i="33"/>
  <c r="L165" i="33" s="1"/>
  <c r="L95" i="33"/>
  <c r="L101" i="33" s="1"/>
  <c r="L31" i="33"/>
  <c r="L37" i="33" s="1"/>
  <c r="W14" i="9"/>
  <c r="AA24" i="19"/>
  <c r="AG24" i="21"/>
  <c r="S4" i="20"/>
  <c r="Q4" i="21"/>
  <c r="W24" i="21"/>
  <c r="AA4" i="21"/>
  <c r="Y24" i="21"/>
  <c r="Q24" i="21"/>
  <c r="AA4" i="20"/>
  <c r="S4" i="21"/>
  <c r="O24" i="20"/>
  <c r="S14" i="20"/>
  <c r="AA14" i="20"/>
  <c r="S24" i="21"/>
  <c r="AA24" i="21"/>
  <c r="O4" i="20"/>
  <c r="C29" i="37" s="1"/>
  <c r="W4" i="20"/>
  <c r="AE4" i="20"/>
  <c r="U14" i="20"/>
  <c r="AC14" i="20"/>
  <c r="S24" i="19"/>
  <c r="W24" i="19"/>
  <c r="Y14" i="9"/>
  <c r="U14" i="9"/>
  <c r="O4" i="9"/>
  <c r="S4" i="9"/>
  <c r="W4" i="9"/>
  <c r="AA4" i="9"/>
  <c r="AE4" i="9"/>
  <c r="Q14" i="9"/>
  <c r="AG14" i="9"/>
  <c r="AC14" i="9"/>
  <c r="O24" i="9"/>
  <c r="S24" i="9"/>
  <c r="W24" i="9"/>
  <c r="AA24" i="9"/>
  <c r="AE24" i="9"/>
  <c r="S4" i="19"/>
  <c r="W4" i="19"/>
  <c r="AA4" i="19"/>
  <c r="AE4" i="19"/>
  <c r="U4" i="19"/>
  <c r="Y4" i="19"/>
  <c r="AC4" i="19"/>
  <c r="AG4" i="19"/>
  <c r="O14" i="19"/>
  <c r="S14" i="19"/>
  <c r="W14" i="19"/>
  <c r="AG14" i="19"/>
  <c r="Q14" i="19"/>
  <c r="U14" i="19"/>
  <c r="AE14" i="19"/>
  <c r="AA14" i="19"/>
  <c r="Q24" i="19"/>
  <c r="U24" i="19"/>
  <c r="AC24" i="19"/>
  <c r="AG24" i="19"/>
  <c r="G30" i="37"/>
  <c r="E29" i="37"/>
  <c r="U24" i="20"/>
  <c r="Q24" i="20"/>
  <c r="AG24" i="20"/>
  <c r="AC24" i="20"/>
  <c r="Y24" i="20"/>
  <c r="Y14" i="21"/>
  <c r="C28" i="37"/>
  <c r="E28" i="37"/>
  <c r="U14" i="21"/>
  <c r="Q14" i="21"/>
  <c r="AG14" i="21"/>
  <c r="AC14" i="21"/>
  <c r="G28" i="37"/>
  <c r="X19" i="37" l="1"/>
  <c r="Y19" i="37"/>
  <c r="R9" i="33"/>
  <c r="E31" i="37"/>
  <c r="R13" i="33"/>
  <c r="Z18" i="37"/>
  <c r="Q13" i="33"/>
  <c r="Y18" i="37"/>
  <c r="P13" i="33"/>
  <c r="X18" i="37"/>
  <c r="R12" i="33"/>
  <c r="Z17" i="37"/>
  <c r="Q12" i="33"/>
  <c r="Y17" i="37"/>
  <c r="P12" i="33"/>
  <c r="X17" i="37"/>
  <c r="R11" i="33"/>
  <c r="Z16" i="37"/>
  <c r="Q11" i="33"/>
  <c r="Y16" i="37"/>
  <c r="P11" i="33"/>
  <c r="X16" i="37"/>
  <c r="R10" i="33"/>
  <c r="Z15" i="37"/>
  <c r="Q10" i="33"/>
  <c r="Y15" i="37"/>
  <c r="P10" i="33"/>
  <c r="X15" i="37"/>
  <c r="Q9" i="33"/>
  <c r="Y14" i="37"/>
  <c r="C14" i="31"/>
  <c r="C12" i="31"/>
  <c r="B11" i="31"/>
  <c r="D13" i="31"/>
  <c r="D11" i="31"/>
  <c r="C11" i="31"/>
  <c r="B12" i="31"/>
  <c r="G29" i="37"/>
  <c r="G31" i="37"/>
  <c r="C30" i="37"/>
  <c r="E30" i="37"/>
  <c r="B27" i="37"/>
  <c r="P14" i="33" l="1"/>
  <c r="C31" i="37"/>
  <c r="Z14" i="37"/>
  <c r="B13" i="31"/>
  <c r="D14" i="31"/>
  <c r="C13" i="31"/>
  <c r="B14" i="31"/>
  <c r="D12" i="31"/>
  <c r="F27" i="37"/>
  <c r="AL28" i="24"/>
  <c r="AF28" i="24"/>
  <c r="AG28" i="24" s="1"/>
  <c r="AV28" i="24" s="1"/>
  <c r="AD28" i="24"/>
  <c r="AE28" i="24" s="1"/>
  <c r="AU28" i="24" s="1"/>
  <c r="AB28" i="24"/>
  <c r="AC28" i="24" s="1"/>
  <c r="AT28" i="24" s="1"/>
  <c r="Z28" i="24"/>
  <c r="AA28" i="24" s="1"/>
  <c r="AS28" i="24" s="1"/>
  <c r="X28" i="24"/>
  <c r="Y28" i="24" s="1"/>
  <c r="AR28" i="24" s="1"/>
  <c r="V28" i="24"/>
  <c r="W28" i="24" s="1"/>
  <c r="AQ28" i="24" s="1"/>
  <c r="T28" i="24"/>
  <c r="U28" i="24" s="1"/>
  <c r="AP28" i="24" s="1"/>
  <c r="R28" i="24"/>
  <c r="S28" i="24" s="1"/>
  <c r="AO28" i="24" s="1"/>
  <c r="P28" i="24"/>
  <c r="Q28" i="24" s="1"/>
  <c r="AN28" i="24" s="1"/>
  <c r="N28" i="24"/>
  <c r="O28" i="24" s="1"/>
  <c r="AM28" i="24" s="1"/>
  <c r="B28" i="24"/>
  <c r="AL27" i="24"/>
  <c r="AF27" i="24"/>
  <c r="AG27" i="24" s="1"/>
  <c r="AV27" i="24" s="1"/>
  <c r="AD27" i="24"/>
  <c r="AE27" i="24" s="1"/>
  <c r="AU27" i="24" s="1"/>
  <c r="AB27" i="24"/>
  <c r="AC27" i="24" s="1"/>
  <c r="AT27" i="24" s="1"/>
  <c r="Z27" i="24"/>
  <c r="AA27" i="24" s="1"/>
  <c r="AS27" i="24" s="1"/>
  <c r="X27" i="24"/>
  <c r="Y27" i="24" s="1"/>
  <c r="AR27" i="24" s="1"/>
  <c r="V27" i="24"/>
  <c r="W27" i="24" s="1"/>
  <c r="AQ27" i="24" s="1"/>
  <c r="T27" i="24"/>
  <c r="U27" i="24" s="1"/>
  <c r="AP27" i="24" s="1"/>
  <c r="R27" i="24"/>
  <c r="S27" i="24" s="1"/>
  <c r="AO27" i="24" s="1"/>
  <c r="P27" i="24"/>
  <c r="Q27" i="24" s="1"/>
  <c r="AN27" i="24" s="1"/>
  <c r="N27" i="24"/>
  <c r="O27" i="24" s="1"/>
  <c r="AM27" i="24" s="1"/>
  <c r="B27" i="24"/>
  <c r="AL26" i="24"/>
  <c r="AF26" i="24"/>
  <c r="AG26" i="24" s="1"/>
  <c r="AV26" i="24" s="1"/>
  <c r="AD26" i="24"/>
  <c r="AE26" i="24" s="1"/>
  <c r="AU26" i="24" s="1"/>
  <c r="AB26" i="24"/>
  <c r="AC26" i="24" s="1"/>
  <c r="AT26" i="24" s="1"/>
  <c r="Z26" i="24"/>
  <c r="AA26" i="24" s="1"/>
  <c r="AS26" i="24" s="1"/>
  <c r="X26" i="24"/>
  <c r="Y26" i="24" s="1"/>
  <c r="AR26" i="24" s="1"/>
  <c r="V26" i="24"/>
  <c r="W26" i="24" s="1"/>
  <c r="AQ26" i="24" s="1"/>
  <c r="T26" i="24"/>
  <c r="U26" i="24" s="1"/>
  <c r="AP26" i="24" s="1"/>
  <c r="R26" i="24"/>
  <c r="S26" i="24" s="1"/>
  <c r="AO26" i="24" s="1"/>
  <c r="P26" i="24"/>
  <c r="Q26" i="24" s="1"/>
  <c r="AN26" i="24" s="1"/>
  <c r="N26" i="24"/>
  <c r="O26" i="24" s="1"/>
  <c r="AM26" i="24" s="1"/>
  <c r="B26" i="24"/>
  <c r="AL25" i="24"/>
  <c r="AF25" i="24"/>
  <c r="AG25" i="24" s="1"/>
  <c r="AV25" i="24" s="1"/>
  <c r="AD25" i="24"/>
  <c r="AE25" i="24" s="1"/>
  <c r="AU25" i="24" s="1"/>
  <c r="AB25" i="24"/>
  <c r="AC25" i="24" s="1"/>
  <c r="AT25" i="24" s="1"/>
  <c r="Z25" i="24"/>
  <c r="AA25" i="24" s="1"/>
  <c r="AS25" i="24" s="1"/>
  <c r="X25" i="24"/>
  <c r="Y25" i="24" s="1"/>
  <c r="AR25" i="24" s="1"/>
  <c r="V25" i="24"/>
  <c r="W25" i="24" s="1"/>
  <c r="AQ25" i="24" s="1"/>
  <c r="T25" i="24"/>
  <c r="U25" i="24" s="1"/>
  <c r="AP25" i="24" s="1"/>
  <c r="R25" i="24"/>
  <c r="S25" i="24" s="1"/>
  <c r="AO25" i="24" s="1"/>
  <c r="P25" i="24"/>
  <c r="Q25" i="24" s="1"/>
  <c r="AN25" i="24" s="1"/>
  <c r="N25" i="24"/>
  <c r="O25" i="24" s="1"/>
  <c r="AM25" i="24" s="1"/>
  <c r="B25" i="24"/>
  <c r="AL24" i="24"/>
  <c r="AF24" i="24"/>
  <c r="AG24" i="24" s="1"/>
  <c r="AD24" i="24"/>
  <c r="AB24" i="24"/>
  <c r="AC24" i="24" s="1"/>
  <c r="Z24" i="24"/>
  <c r="X24" i="24"/>
  <c r="V24" i="24"/>
  <c r="T24" i="24"/>
  <c r="U24" i="24" s="1"/>
  <c r="R24" i="24"/>
  <c r="P24" i="24"/>
  <c r="Q24" i="24" s="1"/>
  <c r="N24" i="24"/>
  <c r="B24" i="24"/>
  <c r="AV23" i="24"/>
  <c r="AU23" i="24"/>
  <c r="AT23" i="24"/>
  <c r="AS23" i="24"/>
  <c r="AR23" i="24"/>
  <c r="AQ23" i="24"/>
  <c r="AP23" i="24"/>
  <c r="AF23" i="24"/>
  <c r="AD23" i="24"/>
  <c r="AB23" i="24"/>
  <c r="Z23" i="24"/>
  <c r="X23" i="24"/>
  <c r="V23" i="24"/>
  <c r="T23" i="24"/>
  <c r="L23" i="24"/>
  <c r="K23" i="24"/>
  <c r="J23" i="24"/>
  <c r="I23" i="24"/>
  <c r="H23" i="24"/>
  <c r="G23" i="24"/>
  <c r="F23" i="24"/>
  <c r="D27" i="37"/>
  <c r="AL18" i="24"/>
  <c r="AF18" i="24"/>
  <c r="AG18" i="24" s="1"/>
  <c r="AV18" i="24" s="1"/>
  <c r="AD18" i="24"/>
  <c r="AE18" i="24" s="1"/>
  <c r="AU18" i="24" s="1"/>
  <c r="AB18" i="24"/>
  <c r="AC18" i="24" s="1"/>
  <c r="AT18" i="24" s="1"/>
  <c r="Z18" i="24"/>
  <c r="AA18" i="24" s="1"/>
  <c r="AS18" i="24" s="1"/>
  <c r="X18" i="24"/>
  <c r="Y18" i="24" s="1"/>
  <c r="AR18" i="24" s="1"/>
  <c r="V18" i="24"/>
  <c r="W18" i="24" s="1"/>
  <c r="AQ18" i="24" s="1"/>
  <c r="T18" i="24"/>
  <c r="U18" i="24" s="1"/>
  <c r="AP18" i="24" s="1"/>
  <c r="R18" i="24"/>
  <c r="S18" i="24" s="1"/>
  <c r="AO18" i="24" s="1"/>
  <c r="P18" i="24"/>
  <c r="Q18" i="24" s="1"/>
  <c r="AN18" i="24" s="1"/>
  <c r="N18" i="24"/>
  <c r="O18" i="24" s="1"/>
  <c r="AM18" i="24" s="1"/>
  <c r="AL17" i="24"/>
  <c r="AF17" i="24"/>
  <c r="AG17" i="24" s="1"/>
  <c r="AV17" i="24" s="1"/>
  <c r="AD17" i="24"/>
  <c r="AE17" i="24" s="1"/>
  <c r="AU17" i="24" s="1"/>
  <c r="AB17" i="24"/>
  <c r="AC17" i="24" s="1"/>
  <c r="AT17" i="24" s="1"/>
  <c r="Z17" i="24"/>
  <c r="AA17" i="24" s="1"/>
  <c r="AS17" i="24" s="1"/>
  <c r="X17" i="24"/>
  <c r="Y17" i="24" s="1"/>
  <c r="AR17" i="24" s="1"/>
  <c r="V17" i="24"/>
  <c r="W17" i="24" s="1"/>
  <c r="AQ17" i="24" s="1"/>
  <c r="T17" i="24"/>
  <c r="U17" i="24" s="1"/>
  <c r="AP17" i="24" s="1"/>
  <c r="R17" i="24"/>
  <c r="S17" i="24" s="1"/>
  <c r="AO17" i="24" s="1"/>
  <c r="P17" i="24"/>
  <c r="Q17" i="24" s="1"/>
  <c r="AN17" i="24" s="1"/>
  <c r="N17" i="24"/>
  <c r="O17" i="24" s="1"/>
  <c r="AM17" i="24" s="1"/>
  <c r="B17" i="24"/>
  <c r="AL16" i="24"/>
  <c r="AF16" i="24"/>
  <c r="AG16" i="24" s="1"/>
  <c r="AV16" i="24" s="1"/>
  <c r="AD16" i="24"/>
  <c r="AE16" i="24" s="1"/>
  <c r="AU16" i="24" s="1"/>
  <c r="AB16" i="24"/>
  <c r="AC16" i="24" s="1"/>
  <c r="AT16" i="24" s="1"/>
  <c r="Z16" i="24"/>
  <c r="AA16" i="24" s="1"/>
  <c r="AS16" i="24" s="1"/>
  <c r="X16" i="24"/>
  <c r="Y16" i="24" s="1"/>
  <c r="AR16" i="24" s="1"/>
  <c r="V16" i="24"/>
  <c r="W16" i="24" s="1"/>
  <c r="AQ16" i="24" s="1"/>
  <c r="T16" i="24"/>
  <c r="U16" i="24" s="1"/>
  <c r="AP16" i="24" s="1"/>
  <c r="R16" i="24"/>
  <c r="S16" i="24" s="1"/>
  <c r="AO16" i="24" s="1"/>
  <c r="P16" i="24"/>
  <c r="Q16" i="24" s="1"/>
  <c r="AN16" i="24" s="1"/>
  <c r="N16" i="24"/>
  <c r="O16" i="24" s="1"/>
  <c r="AM16" i="24" s="1"/>
  <c r="B16" i="24"/>
  <c r="AL15" i="24"/>
  <c r="AF15" i="24"/>
  <c r="AG15" i="24" s="1"/>
  <c r="AV15" i="24" s="1"/>
  <c r="AD15" i="24"/>
  <c r="AE15" i="24" s="1"/>
  <c r="AU15" i="24" s="1"/>
  <c r="AB15" i="24"/>
  <c r="AC15" i="24" s="1"/>
  <c r="AT15" i="24" s="1"/>
  <c r="Z15" i="24"/>
  <c r="AA15" i="24" s="1"/>
  <c r="AS15" i="24" s="1"/>
  <c r="X15" i="24"/>
  <c r="Y15" i="24" s="1"/>
  <c r="AR15" i="24" s="1"/>
  <c r="V15" i="24"/>
  <c r="W15" i="24" s="1"/>
  <c r="AQ15" i="24" s="1"/>
  <c r="T15" i="24"/>
  <c r="U15" i="24" s="1"/>
  <c r="AP15" i="24" s="1"/>
  <c r="R15" i="24"/>
  <c r="S15" i="24" s="1"/>
  <c r="AO15" i="24" s="1"/>
  <c r="P15" i="24"/>
  <c r="Q15" i="24" s="1"/>
  <c r="AN15" i="24" s="1"/>
  <c r="N15" i="24"/>
  <c r="B15" i="24"/>
  <c r="AL14" i="24"/>
  <c r="AF14" i="24"/>
  <c r="AF20" i="24" s="1"/>
  <c r="AD14" i="24"/>
  <c r="AB14" i="24"/>
  <c r="Z14" i="24"/>
  <c r="Z20" i="24" s="1"/>
  <c r="V14" i="24"/>
  <c r="V20" i="24" s="1"/>
  <c r="T14" i="24"/>
  <c r="R14" i="24"/>
  <c r="P14" i="24"/>
  <c r="P20" i="24" s="1"/>
  <c r="B14" i="24"/>
  <c r="AV13" i="24"/>
  <c r="AU13" i="24"/>
  <c r="AT13" i="24"/>
  <c r="AS13" i="24"/>
  <c r="AR13" i="24"/>
  <c r="AQ13" i="24"/>
  <c r="AP13" i="24"/>
  <c r="AF13" i="24"/>
  <c r="AD13" i="24"/>
  <c r="AB13" i="24"/>
  <c r="Z13" i="24"/>
  <c r="X13" i="24"/>
  <c r="V13" i="24"/>
  <c r="T13" i="24"/>
  <c r="L13" i="24"/>
  <c r="K13" i="24"/>
  <c r="J13" i="24"/>
  <c r="I13" i="24"/>
  <c r="H13" i="24"/>
  <c r="G13" i="24"/>
  <c r="F13" i="24"/>
  <c r="AL8" i="24"/>
  <c r="AF8" i="24"/>
  <c r="AG8" i="24" s="1"/>
  <c r="AV8" i="24" s="1"/>
  <c r="AD8" i="24"/>
  <c r="AE8" i="24" s="1"/>
  <c r="AU8" i="24" s="1"/>
  <c r="AB8" i="24"/>
  <c r="AC8" i="24" s="1"/>
  <c r="AT8" i="24" s="1"/>
  <c r="Z8" i="24"/>
  <c r="AA8" i="24" s="1"/>
  <c r="AS8" i="24" s="1"/>
  <c r="X8" i="24"/>
  <c r="Y8" i="24" s="1"/>
  <c r="AR8" i="24" s="1"/>
  <c r="V8" i="24"/>
  <c r="W8" i="24" s="1"/>
  <c r="AQ8" i="24" s="1"/>
  <c r="T8" i="24"/>
  <c r="U8" i="24" s="1"/>
  <c r="AP8" i="24" s="1"/>
  <c r="R8" i="24"/>
  <c r="S8" i="24" s="1"/>
  <c r="AO8" i="24" s="1"/>
  <c r="P8" i="24"/>
  <c r="Q8" i="24" s="1"/>
  <c r="AN8" i="24" s="1"/>
  <c r="O8" i="24"/>
  <c r="AM8" i="24" s="1"/>
  <c r="B8" i="24"/>
  <c r="AL7" i="24"/>
  <c r="AF7" i="24"/>
  <c r="AG7" i="24" s="1"/>
  <c r="AV7" i="24" s="1"/>
  <c r="AD7" i="24"/>
  <c r="AE7" i="24" s="1"/>
  <c r="AU7" i="24" s="1"/>
  <c r="AB7" i="24"/>
  <c r="AC7" i="24" s="1"/>
  <c r="AT7" i="24" s="1"/>
  <c r="Z7" i="24"/>
  <c r="AA7" i="24" s="1"/>
  <c r="AS7" i="24" s="1"/>
  <c r="X7" i="24"/>
  <c r="Y7" i="24" s="1"/>
  <c r="AR7" i="24" s="1"/>
  <c r="V7" i="24"/>
  <c r="W7" i="24" s="1"/>
  <c r="AQ7" i="24" s="1"/>
  <c r="T7" i="24"/>
  <c r="U7" i="24" s="1"/>
  <c r="AP7" i="24" s="1"/>
  <c r="R7" i="24"/>
  <c r="S7" i="24" s="1"/>
  <c r="AO7" i="24" s="1"/>
  <c r="P7" i="24"/>
  <c r="Q7" i="24" s="1"/>
  <c r="AN7" i="24" s="1"/>
  <c r="AM7" i="24"/>
  <c r="B7" i="24"/>
  <c r="AL6" i="24"/>
  <c r="AF6" i="24"/>
  <c r="AG6" i="24" s="1"/>
  <c r="AV6" i="24" s="1"/>
  <c r="AD6" i="24"/>
  <c r="AE6" i="24" s="1"/>
  <c r="AU6" i="24" s="1"/>
  <c r="AB6" i="24"/>
  <c r="AC6" i="24" s="1"/>
  <c r="AT6" i="24" s="1"/>
  <c r="Z6" i="24"/>
  <c r="AA6" i="24" s="1"/>
  <c r="AS6" i="24" s="1"/>
  <c r="X6" i="24"/>
  <c r="Y6" i="24" s="1"/>
  <c r="AR6" i="24" s="1"/>
  <c r="V6" i="24"/>
  <c r="W6" i="24" s="1"/>
  <c r="AQ6" i="24" s="1"/>
  <c r="T6" i="24"/>
  <c r="U6" i="24" s="1"/>
  <c r="AP6" i="24" s="1"/>
  <c r="AO6" i="24"/>
  <c r="P6" i="24"/>
  <c r="Q6" i="24" s="1"/>
  <c r="AN6" i="24" s="1"/>
  <c r="O6" i="24"/>
  <c r="B6" i="24"/>
  <c r="AL5" i="24"/>
  <c r="AF5" i="24"/>
  <c r="AG5" i="24" s="1"/>
  <c r="AV5" i="24" s="1"/>
  <c r="AD5" i="24"/>
  <c r="AE5" i="24" s="1"/>
  <c r="AU5" i="24" s="1"/>
  <c r="AB5" i="24"/>
  <c r="AC5" i="24" s="1"/>
  <c r="AT5" i="24" s="1"/>
  <c r="Z5" i="24"/>
  <c r="AA5" i="24" s="1"/>
  <c r="AS5" i="24" s="1"/>
  <c r="X5" i="24"/>
  <c r="Y5" i="24" s="1"/>
  <c r="AR5" i="24" s="1"/>
  <c r="V5" i="24"/>
  <c r="W5" i="24" s="1"/>
  <c r="AQ5" i="24" s="1"/>
  <c r="T5" i="24"/>
  <c r="U5" i="24" s="1"/>
  <c r="AP5" i="24" s="1"/>
  <c r="R5" i="24"/>
  <c r="P5" i="24"/>
  <c r="Q5" i="24" s="1"/>
  <c r="AN5" i="24" s="1"/>
  <c r="AM5" i="24"/>
  <c r="B5" i="24"/>
  <c r="AL4" i="24"/>
  <c r="AF4" i="24"/>
  <c r="AF10" i="24" s="1"/>
  <c r="AD4" i="24"/>
  <c r="AB4" i="24"/>
  <c r="Z4" i="24"/>
  <c r="X4" i="24"/>
  <c r="V4" i="24"/>
  <c r="V10" i="24" s="1"/>
  <c r="T4" i="24"/>
  <c r="P4" i="24"/>
  <c r="B4" i="24"/>
  <c r="AV3" i="24"/>
  <c r="AU3" i="24"/>
  <c r="AT3" i="24"/>
  <c r="AS3" i="24"/>
  <c r="AR3" i="24"/>
  <c r="AQ3" i="24"/>
  <c r="AP3" i="24"/>
  <c r="AF3" i="24"/>
  <c r="AD3" i="24"/>
  <c r="AB3" i="24"/>
  <c r="Z3" i="24"/>
  <c r="X3" i="24"/>
  <c r="V3" i="24"/>
  <c r="T3" i="24"/>
  <c r="L3" i="24"/>
  <c r="K3" i="24"/>
  <c r="J3" i="24"/>
  <c r="I3" i="24"/>
  <c r="H3" i="24"/>
  <c r="G3" i="24"/>
  <c r="F3" i="24"/>
  <c r="O15" i="24" l="1"/>
  <c r="AM15" i="24" s="1"/>
  <c r="N20" i="24"/>
  <c r="X10" i="24"/>
  <c r="AR14" i="24"/>
  <c r="AR20" i="24" s="1"/>
  <c r="X20" i="24"/>
  <c r="Y20" i="24" s="1"/>
  <c r="S5" i="24"/>
  <c r="AO5" i="24" s="1"/>
  <c r="R10" i="24"/>
  <c r="AB10" i="24"/>
  <c r="AB20" i="24"/>
  <c r="AD10" i="24"/>
  <c r="AM6" i="24"/>
  <c r="AD20" i="24"/>
  <c r="AA4" i="24"/>
  <c r="Z10" i="24"/>
  <c r="Q4" i="24"/>
  <c r="P10" i="24"/>
  <c r="R20" i="24"/>
  <c r="U4" i="24"/>
  <c r="T10" i="24"/>
  <c r="T20" i="24"/>
  <c r="O14" i="24"/>
  <c r="W4" i="24"/>
  <c r="AG4" i="24"/>
  <c r="AS4" i="24"/>
  <c r="AS10" i="24" s="1"/>
  <c r="AE14" i="24"/>
  <c r="S4" i="24"/>
  <c r="AC4" i="24"/>
  <c r="AE4" i="24"/>
  <c r="AP4" i="24"/>
  <c r="AP10" i="24" s="1"/>
  <c r="U14" i="24"/>
  <c r="AA14" i="24"/>
  <c r="Q14" i="24"/>
  <c r="W14" i="24"/>
  <c r="AG14" i="24"/>
  <c r="S14" i="24"/>
  <c r="AC14" i="24"/>
  <c r="AN24" i="24"/>
  <c r="AN30" i="24" s="1"/>
  <c r="AV24" i="24"/>
  <c r="AV30" i="24" s="1"/>
  <c r="AT24" i="24"/>
  <c r="AT30" i="24" s="1"/>
  <c r="AR24" i="24"/>
  <c r="AR30" i="24" s="1"/>
  <c r="AP24" i="24"/>
  <c r="AP30" i="24" s="1"/>
  <c r="O24" i="24"/>
  <c r="S24" i="24"/>
  <c r="W24" i="24"/>
  <c r="AA24" i="24"/>
  <c r="AE24" i="24"/>
  <c r="AR4" i="24" l="1"/>
  <c r="AR10" i="24" s="1"/>
  <c r="AV14" i="24"/>
  <c r="AV20" i="24" s="1"/>
  <c r="AS14" i="24"/>
  <c r="AS20" i="24" s="1"/>
  <c r="AM14" i="24"/>
  <c r="AM20" i="24" s="1"/>
  <c r="AS24" i="24"/>
  <c r="AS30" i="24" s="1"/>
  <c r="AT14" i="24"/>
  <c r="AT20" i="24" s="1"/>
  <c r="AU4" i="24"/>
  <c r="AU10" i="24" s="1"/>
  <c r="AM4" i="24"/>
  <c r="AM10" i="24" s="1"/>
  <c r="AQ4" i="24"/>
  <c r="AQ10" i="24" s="1"/>
  <c r="AM24" i="24"/>
  <c r="AQ24" i="24"/>
  <c r="AQ30" i="24" s="1"/>
  <c r="AQ14" i="24"/>
  <c r="AQ20" i="24" s="1"/>
  <c r="AO4" i="24"/>
  <c r="AO10" i="24" s="1"/>
  <c r="AN4" i="24"/>
  <c r="AN10" i="24" s="1"/>
  <c r="AU24" i="24"/>
  <c r="AU30" i="24" s="1"/>
  <c r="AN14" i="24"/>
  <c r="AN20" i="24" s="1"/>
  <c r="AT4" i="24"/>
  <c r="AT10" i="24" s="1"/>
  <c r="AU14" i="24"/>
  <c r="AU20" i="24" s="1"/>
  <c r="AO24" i="24"/>
  <c r="AO30" i="24" s="1"/>
  <c r="AO14" i="24"/>
  <c r="AO20" i="24" s="1"/>
  <c r="AP14" i="24"/>
  <c r="AP20" i="24" s="1"/>
  <c r="AV4" i="24"/>
  <c r="AV10" i="24" s="1"/>
  <c r="AM30" i="24" l="1"/>
  <c r="G27" i="37" s="1"/>
  <c r="E27" i="37"/>
  <c r="D10" i="31"/>
  <c r="C27" i="37"/>
  <c r="C10" i="31" l="1"/>
  <c r="B10" i="31"/>
  <c r="R14" i="33" l="1"/>
  <c r="Z19" i="37"/>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tc={E4353F16-FE7B-4FFE-ABDB-7BBB4FA30CA3}</author>
    <author>tc={19891465-D271-4A68-B6F5-01E511E3200B}</author>
  </authors>
  <commentList>
    <comment ref="AG10" authorId="0" shapeId="0" xr:uid="{E4353F16-FE7B-4FFE-ABDB-7BBB4FA30CA3}">
      <text>
        <t>[Threaded comment]
Your version of Excel allows you to read this threaded comment; however, any edits to it will get removed if the file is opened in a newer version of Excel. Learn more: https://go.microsoft.com/fwlink/?linkid=870924
Comment:
    @Lyle Chrzaszcz for these, click on the cell above in row 9 and drag to row 10. Then edit the formula in row 10 so it pulls from cells in row 10. Repeat this for all total rate cells in rows 10, 20, and 30 in year 1. After updating year 1, you can just copy/paste rows 10, 20, and 30 into your crude rate calculation sections in your other year tabs</t>
      </text>
    </comment>
    <comment ref="AV10" authorId="1" shapeId="0" xr:uid="{19891465-D271-4A68-B6F5-01E511E3200B}">
      <text>
        <t>[Threaded comment]
Your version of Excel allows you to read this threaded comment; however, any edits to it will get removed if the file is opened in a newer version of Excel. Learn more: https://go.microsoft.com/fwlink/?linkid=870924
Comment:
    @Lyle Chrzaszcz so in this row, I just selected cells AM9-AV9 and dragged them down to row 10 so the formulas carry into row 10.
Then you do the same for AM19-AV19 and drag down to row 20. 
Then do the same for AM29-AV29 and drag down to row 30. Then repeat for all your other year tabs.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tc={D0BFD5E4-7F46-4238-9C3A-DDC737985414}</author>
  </authors>
  <commentList>
    <comment ref="AV10" authorId="0" shapeId="0" xr:uid="{D0BFD5E4-7F46-4238-9C3A-DDC737985414}">
      <text>
        <t>[Threaded comment]
Your version of Excel allows you to read this threaded comment; however, any edits to it will get removed if the file is opened in a newer version of Excel. Learn more: https://go.microsoft.com/fwlink/?linkid=870924
Comment:
    @Lyle Chrzaszcz so in this row, I just selected cells AM9-AV9 and dragged them down to row 10 so the formulas carry into row 10.
Then you do the same for AM19-AV19 and drag down to row 20. 
Then do the same for AM29-AV29 and drag down to row 30. Then repeat for all your other year tabs.</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tc={60ED4510-C7E3-4680-A5F4-51BF2A1E1E49}</author>
  </authors>
  <commentList>
    <comment ref="AV10" authorId="0" shapeId="0" xr:uid="{60ED4510-C7E3-4680-A5F4-51BF2A1E1E49}">
      <text>
        <t>[Threaded comment]
Your version of Excel allows you to read this threaded comment; however, any edits to it will get removed if the file is opened in a newer version of Excel. Learn more: https://go.microsoft.com/fwlink/?linkid=870924
Comment:
    @Lyle Chrzaszcz so in this row, I just selected cells AM9-AV9 and dragged them down to row 10 so the formulas carry into row 10.
Then you do the same for AM19-AV19 and drag down to row 20. 
Then do the same for AM29-AV29 and drag down to row 30. Then repeat for all your other year tabs.</t>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tc={93F717C7-A405-48B9-8E8A-2F9E6A502138}</author>
  </authors>
  <commentList>
    <comment ref="AV10" authorId="0" shapeId="0" xr:uid="{93F717C7-A405-48B9-8E8A-2F9E6A502138}">
      <text>
        <t>[Threaded comment]
Your version of Excel allows you to read this threaded comment; however, any edits to it will get removed if the file is opened in a newer version of Excel. Learn more: https://go.microsoft.com/fwlink/?linkid=870924
Comment:
    @Lyle Chrzaszcz so in this row, I just selected cells AM9-AV9 and dragged them down to row 10 so the formulas carry into row 10.
Then you do the same for AM19-AV19 and drag down to row 20. 
Then do the same for AM29-AV29 and drag down to row 30. Then repeat for all your other year tabs.</t>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tc={CFCCBD96-F964-461D-BEA8-EA8BF784263E}</author>
  </authors>
  <commentList>
    <comment ref="AV10" authorId="0" shapeId="0" xr:uid="{CFCCBD96-F964-461D-BEA8-EA8BF784263E}">
      <text>
        <t>[Threaded comment]
Your version of Excel allows you to read this threaded comment; however, any edits to it will get removed if the file is opened in a newer version of Excel. Learn more: https://go.microsoft.com/fwlink/?linkid=870924
Comment:
    @Lyle Chrzaszcz so in this row, I just selected cells AM9-AV9 and dragged them down to row 10 so the formulas carry into row 10.
Then you do the same for AM19-AV19 and drag down to row 20. 
Then do the same for AM29-AV29 and drag down to row 30. Then repeat for all your other year tabs.</t>
      </text>
    </comment>
  </commentList>
</comments>
</file>

<file path=xl/sharedStrings.xml><?xml version="1.0" encoding="utf-8"?>
<sst xmlns="http://schemas.openxmlformats.org/spreadsheetml/2006/main" count="1081" uniqueCount="276">
  <si>
    <t>Step 1: Prepare Data</t>
  </si>
  <si>
    <t>Step 2: Entering Data</t>
  </si>
  <si>
    <t>Step 3: Creating Special Emphasis Report</t>
  </si>
  <si>
    <t>Name</t>
  </si>
  <si>
    <t xml:space="preserve">ICD-10-CM Codes </t>
  </si>
  <si>
    <t>1. Create a dataset for nonfatal injury emergency department visits: Any one of the ICD-10-CM codes below in any diagnosis field. Only include cases if the 7th character of the code is A, B, C, or missing (reflects initial encounter, active treatment). T30-T32 do not have a 7th character.</t>
  </si>
  <si>
    <t>Anatomic injuries</t>
  </si>
  <si>
    <t>S00-S99</t>
  </si>
  <si>
    <t>Foreign bodies, burns, corrosions, frostbite</t>
  </si>
  <si>
    <t>T07-T34</t>
  </si>
  <si>
    <t>Poisoning by drugs, medicaments, and biological substances (Includes accidental, intentional self-harm, assault, and underdetermined intents; Excludes adverse effects and underdosing)</t>
  </si>
  <si>
    <t>T36-T50 with a 6th character of 1, 2, 3, or 4 Note: Include T36.9, T37.9, T39.9, T41.4, T42.7, T43.9, T45.9, T47.9, and T49.9 with 5th character of 1, 2, 3, or 4 (Intent information for these codes is included in the 5th character and not the 6th)</t>
  </si>
  <si>
    <t>Toxic effects of substances nonmedicinal as to source</t>
  </si>
  <si>
    <t>T51-T65</t>
  </si>
  <si>
    <t>Other and unspecified effects of external causes</t>
  </si>
  <si>
    <t>T66-T76</t>
  </si>
  <si>
    <t>Certain early complications of trauma, not elsewhere classified</t>
  </si>
  <si>
    <t>T79</t>
  </si>
  <si>
    <t>Traumatic injuries and abuse complicating pregnancy, childbirth, and the puerperium</t>
  </si>
  <si>
    <t>O9A.2-O9A.5</t>
  </si>
  <si>
    <t>Periprosthetic fracture around internal prosthetic joint</t>
  </si>
  <si>
    <t>M97</t>
  </si>
  <si>
    <t>Transport accidents</t>
  </si>
  <si>
    <t>V00-V99</t>
  </si>
  <si>
    <t>Other external causes of accidental injury</t>
  </si>
  <si>
    <t>W00-X58</t>
  </si>
  <si>
    <t>Intentional self-harm</t>
  </si>
  <si>
    <t>X71-X83</t>
  </si>
  <si>
    <t>Assault</t>
  </si>
  <si>
    <t>X92-Y09</t>
  </si>
  <si>
    <t>Event of undetermined intent</t>
  </si>
  <si>
    <t>Y21-Y33</t>
  </si>
  <si>
    <t>Legal intervention, operations of war, military operations, and terrorism</t>
  </si>
  <si>
    <t>Y35-Y38</t>
  </si>
  <si>
    <t>2. Create a dataset for nonfatal injury hospitalizations: One of the ICD-10-CM codes below in the primary diagnosis field. Only include cases if the 7th character of the code is A, B, C, or missing (reflects initial encounter, active treatment). T30-T32 do not have a 7th character.</t>
  </si>
  <si>
    <t>3. Create a dataset for injury fatalities: One of the ICD-10-CM codes below in the underlying cause of death field.</t>
  </si>
  <si>
    <t>Injury and poisoning</t>
  </si>
  <si>
    <t>V01-Y36</t>
  </si>
  <si>
    <t>Y85-Y87</t>
  </si>
  <si>
    <t>Y89</t>
  </si>
  <si>
    <t>U01-U03</t>
  </si>
  <si>
    <r>
      <rPr>
        <b/>
        <sz val="12"/>
        <color rgb="FF000000"/>
        <rFont val="Calibri"/>
        <family val="2"/>
      </rPr>
      <t xml:space="preserve">4. Create a dataset for unintentional child injuries by mechanism for Figure 1 - </t>
    </r>
    <r>
      <rPr>
        <sz val="12"/>
        <color rgb="FF000000"/>
        <rFont val="Calibri"/>
        <family val="2"/>
      </rPr>
      <t xml:space="preserve">Figure 1 in this SER allows you to show ED visit, hospitalization, and/or death rates for up to 6 mechanisms of unintentional child injuries. You can choose which ICD-10-CM codes to use below to create data subsets of unintentional child injury-related ED visits, hospitalizations, and deaths by mechanism. Depending on your state/jurisdiction, you may choose different mechanisms to showcase in this SER. Below are ICD-10-CM codes for mechanisms of injury but you are not required to use data for all of these mechanisms.
</t>
    </r>
    <r>
      <rPr>
        <b/>
        <sz val="12"/>
        <color rgb="FF000000"/>
        <rFont val="Calibri"/>
        <family val="2"/>
      </rPr>
      <t xml:space="preserve">
</t>
    </r>
    <r>
      <rPr>
        <b/>
        <sz val="12"/>
        <color rgb="FF6600FF"/>
        <rFont val="Calibri"/>
        <family val="2"/>
      </rPr>
      <t>Mechanisms in purple text were prioritized by the Unintentional Child Injuries SER subgroup of CSTE members.</t>
    </r>
  </si>
  <si>
    <t>Mechanism of Injury</t>
  </si>
  <si>
    <t>ICD-10-CM Codes for Unintentional Injury (Only include cases if the 7th character of the code is A or missing [reflects initial encounter, active treatment])</t>
  </si>
  <si>
    <t>ICD-10 (Mortality) Codes for Unintentional Injury Deaths</t>
  </si>
  <si>
    <t>All mechanisms of unintentional injury</t>
  </si>
  <si>
    <t>T15–T19, [T36–T65, T71] (with 6th character = 1), [T36.9, T37.9, T39.9, T41.4, T42.7, T43.9, T45.9, T47.9, T49.9, T51.9, T52.9, T53.9, T54.9, T56.9, T57.9, T58.0, T58.1, T58.9, T59.9, T60.9, T61.0, T61.1, T61.9, T62.9, T63.9, T64, T65.9] (with 5th character = 1), T71.20, T71.21, T71.29, T71.9, T73, T75.0, T75.2–T75.4, V00–V99, W00–W99, X00–X58</t>
  </si>
  <si>
    <t>V01–X59, Y85–Y86</t>
  </si>
  <si>
    <t>Cut/pierce</t>
  </si>
  <si>
    <t>W25–W29, W45, W46</t>
  </si>
  <si>
    <t>Drowning/submersion</t>
  </si>
  <si>
    <t>V90†, V92†, [W16] (with 6th character = 1), W16.41, W16.91, W22.041, W65–W74</t>
  </si>
  <si>
    <t>W65–W74, V90, V92 (Drowning/submersion related to watercrafts moved from other transport.)
† Differs from placement of comparable code in ICD–10 external cause matrix for mortality.</t>
  </si>
  <si>
    <t>Fall</t>
  </si>
  <si>
    <t>[V00.1-V00.8] (with 6th character = 1), W00–W15, [W16] (with 6th character = 2), W16.42, W16.92, W17, W18.1–W18.3, W19</t>
  </si>
  <si>
    <t>W00–W19</t>
  </si>
  <si>
    <t>Fire/burn (Total)</t>
  </si>
  <si>
    <t>T54.1X1, T54.2X1, T54.3X1, T54.91, X00–X19</t>
  </si>
  <si>
    <t>X00–X19</t>
  </si>
  <si>
    <t>Fire/flame</t>
  </si>
  <si>
    <t>X00–X08</t>
  </si>
  <si>
    <t>X00–X09</t>
  </si>
  <si>
    <t>Hot object/substance</t>
  </si>
  <si>
    <t>T54.1X1, T54.2X1, T54.3X1, T54.91, X10–X19</t>
  </si>
  <si>
    <t>X10–X19</t>
  </si>
  <si>
    <t>Firearm</t>
  </si>
  <si>
    <t>W32, W33, W34.00, W34.09, W34.10, W34.19</t>
  </si>
  <si>
    <t>W32–W34</t>
  </si>
  <si>
    <t>Machinery</t>
  </si>
  <si>
    <t>W24, W30, W31</t>
  </si>
  <si>
    <t>W24, W30–W31</t>
  </si>
  <si>
    <t>All transportation</t>
  </si>
  <si>
    <t>V01–V89, V91, V93–V99</t>
  </si>
  <si>
    <t>V01-V89, V91, V93-V99</t>
  </si>
  <si>
    <t>Motor vehicle–Traffic (MVT) Total</t>
  </si>
  <si>
    <t>[V02–V04] (with 4th character = 1, 9), V09.2, V09.3, [V12–V14] (with 4th character = 3, 4, 5, 9), V19.4–V19.6, V19.9, [V20–V28] (with 4th character = 3, 4, 5, 9), V29.4–V29.9, [V30–V79] (with 4th character = 4, 5, 6, 7, 8, 9), [V83–V86] (with 4th character = 0, 1, 2, 3), V80.3–V80.5, V81.1, V82.1, V87.0–V87.8, V89.2</t>
  </si>
  <si>
    <t>[V02–V04](.1,.9), V09.2, [V12–V14](.3–.9), V19(.4–.6), [V20–V28](.3–.9),[ V29–V79](.4–.9), V80(.3–.5), V81.1, V82.1, [V83–V86](.0–.3), V87(.0–.8), V89.2</t>
  </si>
  <si>
    <t>MVT–Occupant</t>
  </si>
  <si>
    <t>[V30–V79] (with 4th character = 4, 5, 6, 7, 8, 9), [V83–V86] (with 4th character = 0, 1, 2, 3), V87.0–V87.8, V89.2</t>
  </si>
  <si>
    <t>[V30–V79](.4–.9), [V83–V86](.0–.3), V87(.0–.8), V89.2
These are codes for the MVT-Unspecified category and Occupant category</t>
  </si>
  <si>
    <t>MVT–Motorcyclist</t>
  </si>
  <si>
    <t>[V20–V28] (with 4th character = 3, 4, 5, 9), V29.4–V29.9</t>
  </si>
  <si>
    <t>[V20–V28](.3–.9), V29(.4–.9)</t>
  </si>
  <si>
    <t>MVT–Pedal cyclist</t>
  </si>
  <si>
    <t>[V12–V14] (with 4th character = 3, 4, 5, 9), V19.4–V19.6, V19.9†</t>
  </si>
  <si>
    <t>[V12–V14](.3–.9), V19(.4–.6)
† Differs from placement of comparable code in ICD–10 external cause matrix for mortality.</t>
  </si>
  <si>
    <t>MVT–Pedestrian</t>
  </si>
  <si>
    <t>[V02–V04] (with 4th character = 1, 9), V09.2, V09.3†</t>
  </si>
  <si>
    <t>[V02–V04](.1,.9), V09.2
† Differs from placement of comparable code in ICD–10 external cause matrix for mortality.</t>
  </si>
  <si>
    <t>MVT–Other</t>
  </si>
  <si>
    <t>V80.3–V80.5, V81.1, V82.1</t>
  </si>
  <si>
    <t>V80(.3–.5), V81.1, V82.1</t>
  </si>
  <si>
    <t>Motor vehicle–Nontraffic</t>
  </si>
  <si>
    <t>[V20–V29] (with 4th character = 0, 1, 2), V29.3, [V30– V79] (with 4th character = 0, 1, 2, 3), V81.0, V82.0, V84.5–V84.9, V85.5–V85.9, [V86.5–V86.7, V86.9] (with 5th character = 1, 4, 5, 6), V88.0–V88.8, V89.0</t>
  </si>
  <si>
    <t>N/A</t>
  </si>
  <si>
    <t>Pedal cyclist, other</t>
  </si>
  <si>
    <t>V10, V11, [V12–V14] (with 4th character = 0, 1, 2), V15–V18, V19.0–V19.3, V19.8</t>
  </si>
  <si>
    <t>V10–V11, [V12–V14](.0–.2), V15–V18, V19(.0–.3,.8,.9)</t>
  </si>
  <si>
    <t>Pedestrian, other</t>
  </si>
  <si>
    <t>V01, V02.0, V03.0, V04.0, V05, V06, V09.0, V09.1, V09.9</t>
  </si>
  <si>
    <t>V01, [V02–V04](.0), V05, V06, V09(.0–.1,.3,.9)</t>
  </si>
  <si>
    <t>Other land transport</t>
  </si>
  <si>
    <t>V80.0–V80.2, V80.6–V80.9, V81.2–V81.9, V82.2–V82.9, V83.4–V83.9, V84.4, V85.4, V86.4, [V86.5–V86.9] (with 5th character = 2, 3, 9), V87.9, V88.9, V89.1, V89.3, V89.9</t>
  </si>
  <si>
    <t>[V20–V28](.0–.2), [V29–V79](.0–.3), V80(.0–.2,.6–.9), [V81–V82](.0,.2–.9), [V83–V86](.4–.9), V87.9, V88(.0–.9), V89(.0,.1,.3,.9)</t>
  </si>
  <si>
    <t>Other transport</t>
  </si>
  <si>
    <t>V91, V93–V99</t>
  </si>
  <si>
    <t>V91, V93–V99 (V90 and V92 are instead listed above with drowning/submersion ICD-10-CM codes)</t>
  </si>
  <si>
    <t>Natural/environmental (Total)</t>
  </si>
  <si>
    <t>[T63.0–T63.8] (with 6th character = 1), T63.91, T65.821, T73.0–T73.2, T73.8, T73.9, T75.0, T75.2, T75.3, W42, W53–W64, W92–W94, W99, X30–X39, X52</t>
  </si>
  <si>
    <t>W42–W43, W53–W64, W92–W99, X20–X39, X51–X57</t>
  </si>
  <si>
    <t>Other Bites and stings, nonvenomous</t>
  </si>
  <si>
    <t>[W53, W55, W56, W58, W59, W61] (with 5th character = 1), W54.0, W57</t>
  </si>
  <si>
    <t>Bites and stings, venomous</t>
  </si>
  <si>
    <t>[T63.0–T63.6, T63.8] (with 6th character = 1), T63.91</t>
  </si>
  <si>
    <t>Natural/environmental, other</t>
  </si>
  <si>
    <t>T63.711, T63.791, T65.821, T73.0–T73.2, T73.8, T73.9, T75.0, T75.2, T75.3, W42, [W53] (with 5th character = 9), W54.1, W54.8, W55.03, W55.09, [W55.1–W56.8] (with 5th character = 2, 9), [W58, W59, W61] (with 5th character = 2, 3, 9), W60, W62, W64, W92–W94, W99, X30-X39, X52</t>
  </si>
  <si>
    <t>Overexertion</t>
  </si>
  <si>
    <t>T73.3, W18.4, X50</t>
  </si>
  <si>
    <t>X50</t>
  </si>
  <si>
    <t>Poisoning (Total)</t>
  </si>
  <si>
    <t>[T36–T53, T55–T62, T65.0X–T65.81, T65.83, T65.89] (with 6th character = 1), [T36.9, T37.9, T39.9, T41.4, T42.7, T43.9, T45.9, T47.9, T49.9, T51.9, T52.9, T53.9, T56.9, T57.9, T58.0, T58.1, T58.9, T59.9, T60.9, T61.0, T61.1, T61.9, T62.9, T64, T65.9] (with 5th character = 1), T54.0X1</t>
  </si>
  <si>
    <t>X40–X49</t>
  </si>
  <si>
    <t>Drug</t>
  </si>
  <si>
    <t>[T36–T50] (with 6th character = 1), [T36.9, T37.9, T39.9, T41.4, T42.7, T43.9, T45.9, T47.9, T49.9] (with 5th character = 1)</t>
  </si>
  <si>
    <t>X40-X44</t>
  </si>
  <si>
    <t>Nondrug</t>
  </si>
  <si>
    <t>[T51–T53, T55–T62, T65.0X–T65.81, T65.83, T65.89] (with 6th character = 1), [T51.9, T52.9, T53.9, T56.9, T57.9, T58.0, T58.1, T58.9, T59.9, T60.9, T61.0, T61.1, T61.9, T62.9, T64, T65.9] (with 5th character = 1), T54.0X1</t>
  </si>
  <si>
    <t>X45-X49</t>
  </si>
  <si>
    <t>Struck by/against</t>
  </si>
  <si>
    <t>V00.0, [V00.1–V00.8] (with 6th character = 2), W18.0, W20, W21, W22.01–W22.03, W22.042, W22.09, W22.1, W22.8, W50–W52</t>
  </si>
  <si>
    <t>W20–W22, W50–W52</t>
  </si>
  <si>
    <t>Suffocation</t>
  </si>
  <si>
    <t>[T17] (with 6th character = 0), [T71] (with 6th character = 1), T71.20, T71.21, T71.29, T71.9</t>
  </si>
  <si>
    <t>W75–W84</t>
  </si>
  <si>
    <t>Other specified</t>
  </si>
  <si>
    <t>T15, T16, T17.0, T17.1, [T17.2–T17.9] (with 6th character = 8), T18, T19, T75.4, [V00] (with 6th character = 8), W23, W34.01, W34.11, W35–W40, W49, W85–W90</t>
  </si>
  <si>
    <t>W23, W35–W41, W44, W49, W85–W91, Y85</t>
  </si>
  <si>
    <t>Other specified, foreign body</t>
  </si>
  <si>
    <t>T15, T16, T17.0, T17.1, [T17.2–T17.9] (with 6th character = 8), T18, T19</t>
  </si>
  <si>
    <t>Other specified, classifiable</t>
  </si>
  <si>
    <t xml:space="preserve">T75.4, [V00] (with 6th character = 8), W23, W34.01, W34.11, W35–W40, W49, W85–W90 </t>
  </si>
  <si>
    <t>Other, not elsewhere classifiable (NEC)</t>
  </si>
  <si>
    <t>X58,Y86</t>
  </si>
  <si>
    <t>Unspecified</t>
  </si>
  <si>
    <t>X58†</t>
  </si>
  <si>
    <t>X59
† Differs from placement of comparable code in ICD–10 external cause matrix for mortality.</t>
  </si>
  <si>
    <t>State/Territory Population Data</t>
  </si>
  <si>
    <t>State/Territory:</t>
  </si>
  <si>
    <t>Year 1</t>
  </si>
  <si>
    <t>Enter your state name in A4</t>
  </si>
  <si>
    <t>Enter the data year in D4</t>
  </si>
  <si>
    <r>
      <rPr>
        <b/>
        <sz val="16"/>
        <color rgb="FF000000"/>
        <rFont val="Calibri"/>
        <family val="2"/>
      </rPr>
      <t>Instruction:</t>
    </r>
    <r>
      <rPr>
        <sz val="16"/>
        <color rgb="FF000000"/>
        <rFont val="Calibri"/>
        <family val="2"/>
      </rPr>
      <t xml:space="preserve"> Edit race/ethnicity groups as needed in row 8. Race/ethnicity data will be used for Optional Figure 3. If race/ethnicity data is limited, then users can exclude Figure 3 and edit the race/ethnicity section in the Unintentional Child Injuries Special Emphasis Report Form to instead provide narrative information on unintentional child injuries by region.</t>
    </r>
  </si>
  <si>
    <t>Enter total population data by age group below</t>
  </si>
  <si>
    <t>Enter male population data by age group below</t>
  </si>
  <si>
    <t>Enter female population data by age group below</t>
  </si>
  <si>
    <t>Enter demographic population data</t>
  </si>
  <si>
    <t>Age</t>
  </si>
  <si>
    <t>Total</t>
  </si>
  <si>
    <t>Male</t>
  </si>
  <si>
    <t>Female</t>
  </si>
  <si>
    <t>White-Not Hispanic</t>
  </si>
  <si>
    <t>Hispanic</t>
  </si>
  <si>
    <t>Black-Not Hispanic</t>
  </si>
  <si>
    <t>Asian</t>
  </si>
  <si>
    <t>American Indian/Alaska Native</t>
  </si>
  <si>
    <t>Other</t>
  </si>
  <si>
    <t>Enter name of "Other" category in R8</t>
  </si>
  <si>
    <t>Enter name of "Other" category in T8</t>
  </si>
  <si>
    <t>&lt;1</t>
  </si>
  <si>
    <t>1-4</t>
  </si>
  <si>
    <t>5-9</t>
  </si>
  <si>
    <t>10-14</t>
  </si>
  <si>
    <t>15-17</t>
  </si>
  <si>
    <t>TOTAL</t>
  </si>
  <si>
    <t>Year 2</t>
  </si>
  <si>
    <t>Year 3</t>
  </si>
  <si>
    <t>Year 4</t>
  </si>
  <si>
    <t>Year 5</t>
  </si>
  <si>
    <r>
      <t>Instruction</t>
    </r>
    <r>
      <rPr>
        <sz val="14"/>
        <rFont val="Calibri"/>
        <family val="2"/>
        <scheme val="minor"/>
      </rPr>
      <t>: Based on the age groups you entered in the "B_Populations" tab, please enter the 2000 population weights below. These weights will automatically populate in the following tabs.</t>
    </r>
  </si>
  <si>
    <t>Age 
(will automatically update based on "B_Populations" tab)</t>
  </si>
  <si>
    <t>Weight</t>
  </si>
  <si>
    <r>
      <t xml:space="preserve">Data Input Tables
</t>
    </r>
    <r>
      <rPr>
        <b/>
        <sz val="12"/>
        <color rgb="FFFF0000"/>
        <rFont val="Calibri"/>
        <family val="2"/>
        <scheme val="minor"/>
      </rPr>
      <t>Instructions:</t>
    </r>
    <r>
      <rPr>
        <b/>
        <sz val="12"/>
        <rFont val="Calibri"/>
        <family val="2"/>
        <scheme val="minor"/>
      </rPr>
      <t xml:space="preserve"> Enter your unintentional child injury-related injury data in the </t>
    </r>
    <r>
      <rPr>
        <b/>
        <sz val="12"/>
        <color rgb="FFFF0000"/>
        <rFont val="Calibri"/>
        <family val="2"/>
        <scheme val="minor"/>
      </rPr>
      <t>red cells</t>
    </r>
    <r>
      <rPr>
        <b/>
        <sz val="12"/>
        <rFont val="Calibri"/>
        <family val="2"/>
        <scheme val="minor"/>
      </rPr>
      <t xml:space="preserve"> below. The age-adjusted rates will automatically calculate in the results table.</t>
    </r>
  </si>
  <si>
    <r>
      <rPr>
        <b/>
        <sz val="12"/>
        <color rgb="FFFF0000"/>
        <rFont val="Calibri"/>
        <family val="2"/>
        <scheme val="minor"/>
      </rPr>
      <t>Please make note of your program's data supression guidelines</t>
    </r>
    <r>
      <rPr>
        <b/>
        <sz val="12"/>
        <rFont val="Calibri"/>
        <family val="2"/>
        <scheme val="minor"/>
      </rPr>
      <t>. Depending on counts, you may need to combine data years, age groups, and/or race/ethnicity groups.</t>
    </r>
  </si>
  <si>
    <t>Crude rate per 100,000 calculations</t>
  </si>
  <si>
    <t>Results Table
Age Adjusted Rates per 100,1000. Results will calculate automatically.</t>
  </si>
  <si>
    <t>Sex Data</t>
  </si>
  <si>
    <t>Demographic Data</t>
  </si>
  <si>
    <t>Age-adjusted Rates per 100,000 population</t>
  </si>
  <si>
    <t>Nonfatal Emergency Dept Visits</t>
  </si>
  <si>
    <t>Number of ED visits - Total</t>
  </si>
  <si>
    <t>State population - Total</t>
  </si>
  <si>
    <t>Rate</t>
  </si>
  <si>
    <t>State population - Male</t>
  </si>
  <si>
    <t>State population - Female</t>
  </si>
  <si>
    <t>2000 population</t>
  </si>
  <si>
    <t>total</t>
  </si>
  <si>
    <t>Nonfatal Hospitalizations</t>
  </si>
  <si>
    <t>Number of hospitalizations- Total</t>
  </si>
  <si>
    <t>Deaths</t>
  </si>
  <si>
    <t>Number of deaths- Total</t>
  </si>
  <si>
    <t>Number of hospitalizations - Total</t>
  </si>
  <si>
    <t>Number of ED Visits - Total</t>
  </si>
  <si>
    <t>Number of ED visits- Total</t>
  </si>
  <si>
    <t>Age-adjusted rates per 100,000</t>
  </si>
  <si>
    <t>Year</t>
  </si>
  <si>
    <t>ED Visits</t>
  </si>
  <si>
    <t>Hospitalizations</t>
  </si>
  <si>
    <r>
      <rPr>
        <b/>
        <sz val="14"/>
        <rFont val="Calibri"/>
        <family val="2"/>
        <scheme val="minor"/>
      </rPr>
      <t xml:space="preserve">Instruction: </t>
    </r>
    <r>
      <rPr>
        <sz val="14"/>
        <rFont val="Calibri"/>
        <family val="2"/>
        <scheme val="minor"/>
      </rPr>
      <t>Please rename mechanisms in the yellow rows below, they will automatically update in the graph for Figure 1</t>
    </r>
  </si>
  <si>
    <t>Mechanism 1</t>
  </si>
  <si>
    <t>Figure 1 Data</t>
  </si>
  <si>
    <t>Total age-adjusted rates per 100,000</t>
  </si>
  <si>
    <t>Results Table
Age Adjusted Rates per 100,000. Results will calculate automatically.</t>
  </si>
  <si>
    <t>Mechanism 
(user can edit mechanism name in the cells below)</t>
  </si>
  <si>
    <t>Emergency Dept Visits</t>
  </si>
  <si>
    <t>Mechanism 2</t>
  </si>
  <si>
    <t>Mechanism 3</t>
  </si>
  <si>
    <t>Mechanism 4</t>
  </si>
  <si>
    <t>Mechanism 5</t>
  </si>
  <si>
    <t>Mechanism 6</t>
  </si>
  <si>
    <t>Enter age-adjusted rates per 100,000 for ED Visits, Hospitalizations, or Deaths by age group</t>
  </si>
  <si>
    <t>Age Group</t>
  </si>
  <si>
    <t>Figure 2 Data</t>
  </si>
  <si>
    <t>Enter age-adjusted rates per 100,000 for ED Visits, Hospitalizations, or Deaths</t>
  </si>
  <si>
    <t xml:space="preserve">Age Group </t>
  </si>
  <si>
    <t>Enter rates per 100,000 for ED Visits, Hospitalizations, or Deaths by race/ethnicity group</t>
  </si>
  <si>
    <t xml:space="preserve">Race/Ethnicity group </t>
  </si>
  <si>
    <t>Group 1</t>
  </si>
  <si>
    <t>Group 2</t>
  </si>
  <si>
    <t>Group 3</t>
  </si>
  <si>
    <t>Group 4</t>
  </si>
  <si>
    <t>Group 5</t>
  </si>
  <si>
    <t>Figure 3 Data</t>
  </si>
  <si>
    <t>Rate per 100,000 by race/ethnicity</t>
  </si>
  <si>
    <t>Figure 1 data</t>
  </si>
  <si>
    <t xml:space="preserve">Mechanism </t>
  </si>
  <si>
    <t>Counts</t>
  </si>
  <si>
    <t>Total age-adjusted rate per 100,000</t>
  </si>
  <si>
    <t>Race / Ethnicity</t>
  </si>
  <si>
    <t>Population values and weights will automatically populate here based on values entered in the "B.1_Population Weights" tab</t>
  </si>
  <si>
    <t>For reference: Master list of 2000 U.S. project population and age-adjustment weights</t>
  </si>
  <si>
    <t>Population in thousands</t>
  </si>
  <si>
    <t>Adjustment weight</t>
  </si>
  <si>
    <t>2000 population in thousands</t>
  </si>
  <si>
    <t>All ages</t>
  </si>
  <si>
    <t>1 year</t>
  </si>
  <si>
    <t>Under 1 year</t>
  </si>
  <si>
    <t>2-4 years</t>
  </si>
  <si>
    <t>5 years</t>
  </si>
  <si>
    <t>6-8 years</t>
  </si>
  <si>
    <t>9 years</t>
  </si>
  <si>
    <t>10-11 years</t>
  </si>
  <si>
    <t>12-14 years</t>
  </si>
  <si>
    <t>15-17 years</t>
  </si>
  <si>
    <t>18-19 years</t>
  </si>
  <si>
    <t>20-24 years</t>
  </si>
  <si>
    <t>25-29 years</t>
  </si>
  <si>
    <t>30-34 years</t>
  </si>
  <si>
    <t>35-39 years</t>
  </si>
  <si>
    <t>40-44 years</t>
  </si>
  <si>
    <t>45-49 years</t>
  </si>
  <si>
    <t>50-54 years</t>
  </si>
  <si>
    <t>55-59 years</t>
  </si>
  <si>
    <t>60-64 years</t>
  </si>
  <si>
    <t>65-69 years</t>
  </si>
  <si>
    <t>70-74 years</t>
  </si>
  <si>
    <t>75-79 years</t>
  </si>
  <si>
    <t>80-84 years</t>
  </si>
  <si>
    <t>85 years and over</t>
  </si>
  <si>
    <t>0-5 years</t>
  </si>
  <si>
    <t>This weight was requested by the Unintentional Child Injuries SER group</t>
  </si>
  <si>
    <t>18-19</t>
  </si>
  <si>
    <r>
      <rPr>
        <b/>
        <sz val="15"/>
        <rFont val="Calibri"/>
        <family val="2"/>
        <scheme val="minor"/>
      </rPr>
      <t xml:space="preserve">Instruction: </t>
    </r>
    <r>
      <rPr>
        <sz val="15"/>
        <rFont val="Calibri"/>
        <family val="2"/>
        <scheme val="minor"/>
      </rPr>
      <t>Edit age groups as needed in rows 9-15. Users can have up to 6 age groups but don't need to use 6 age groups.</t>
    </r>
  </si>
  <si>
    <r>
      <t xml:space="preserve">Data Input Tables
Instruction: </t>
    </r>
    <r>
      <rPr>
        <sz val="12"/>
        <rFont val="Calibri"/>
        <family val="2"/>
        <scheme val="minor"/>
      </rPr>
      <t xml:space="preserve">Enter your unintentional child injury-related injury data in the </t>
    </r>
    <r>
      <rPr>
        <sz val="12"/>
        <color rgb="FFFF0000"/>
        <rFont val="Calibri"/>
        <family val="2"/>
        <scheme val="minor"/>
      </rPr>
      <t>red cells</t>
    </r>
    <r>
      <rPr>
        <sz val="12"/>
        <rFont val="Calibri"/>
        <family val="2"/>
        <scheme val="minor"/>
      </rPr>
      <t xml:space="preserve"> below. </t>
    </r>
  </si>
  <si>
    <r>
      <t xml:space="preserve">Crude rate per 100,000 calculations
Instruction: </t>
    </r>
    <r>
      <rPr>
        <sz val="12"/>
        <rFont val="Calibri"/>
        <family val="2"/>
        <scheme val="minor"/>
      </rPr>
      <t>Enter state population values for data year(s)</t>
    </r>
    <r>
      <rPr>
        <b/>
        <sz val="12"/>
        <rFont val="Calibri"/>
        <family val="2"/>
        <scheme val="minor"/>
      </rPr>
      <t xml:space="preserve">. </t>
    </r>
    <r>
      <rPr>
        <sz val="12"/>
        <rFont val="Calibri"/>
        <family val="2"/>
        <scheme val="minor"/>
      </rPr>
      <t>These cells are not linked to the populations tab since users can choose which data year(s) to use in this tab.</t>
    </r>
  </si>
  <si>
    <t>Enter age-adjusted or crude rates per 100,000 for ED Visits, Hospitalizations, or Deaths by age group</t>
  </si>
  <si>
    <t>Enter age-adjusted or crude rates per 100,000 for ED Visits, Hospitalizations, or Deaths by race/ethnicity group</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</si>
</sst>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Red]#,##0"/>
    <numFmt numFmtId="165" formatCode="0.000000"/>
  </numFmts>
  <fonts count="39"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sz val="8"/>
      <name val="Arial"/>
      <family val="2"/>
    </font>
    <font>
      <sz val="11"/>
      <name val="Calibri"/>
      <family val="2"/>
      <scheme val="minor"/>
    </font>
    <font>
      <b/>
      <sz val="20"/>
      <name val="Calibri"/>
      <family val="2"/>
      <scheme val="minor"/>
    </font>
    <font>
      <b/>
      <sz val="12"/>
      <name val="Calibri"/>
      <family val="2"/>
      <scheme val="minor"/>
    </font>
    <font>
      <sz val="10"/>
      <name val="Calibri"/>
      <family val="2"/>
      <scheme val="minor"/>
    </font>
    <font>
      <sz val="12"/>
      <name val="Calibri"/>
      <family val="2"/>
      <scheme val="minor"/>
    </font>
    <font>
      <b/>
      <sz val="14"/>
      <name val="Calibri"/>
      <family val="2"/>
      <scheme val="minor"/>
    </font>
    <font>
      <b/>
      <sz val="12"/>
      <color theme="0"/>
      <name val="Calibri"/>
      <family val="2"/>
      <scheme val="minor"/>
    </font>
    <font>
      <sz val="11"/>
      <color indexed="12"/>
      <name val="Calibri"/>
      <family val="2"/>
      <scheme val="minor"/>
    </font>
    <font>
      <b/>
      <sz val="12"/>
      <color rgb="FFFF0000"/>
      <name val="Calibri"/>
      <family val="2"/>
      <scheme val="minor"/>
    </font>
    <font>
      <sz val="12"/>
      <color indexed="12"/>
      <name val="Calibri"/>
      <family val="2"/>
      <scheme val="minor"/>
    </font>
    <font>
      <sz val="12"/>
      <color rgb="FFFF0000"/>
      <name val="Calibri"/>
      <family val="2"/>
      <scheme val="minor"/>
    </font>
    <font>
      <sz val="14"/>
      <name val="Calibri"/>
      <family val="2"/>
      <scheme val="minor"/>
    </font>
    <font>
      <sz val="16"/>
      <name val="Arial"/>
      <family val="2"/>
    </font>
    <font>
      <b/>
      <sz val="12"/>
      <color theme="1"/>
      <name val="Calibri"/>
      <family val="2"/>
      <scheme val="minor"/>
    </font>
    <font>
      <sz val="12"/>
      <color theme="1"/>
      <name val="Calibri"/>
      <family val="2"/>
      <scheme val="minor"/>
    </font>
    <font>
      <sz val="12"/>
      <color rgb="FF7030A0"/>
      <name val="Calibri"/>
      <family val="2"/>
      <scheme val="minor"/>
    </font>
    <font>
      <u/>
      <sz val="10"/>
      <color theme="10"/>
      <name val="Arial"/>
      <family val="2"/>
    </font>
    <font>
      <u/>
      <sz val="12"/>
      <color theme="10"/>
      <name val="Calibri"/>
      <family val="2"/>
      <scheme val="minor"/>
    </font>
    <font>
      <b/>
      <sz val="12"/>
      <name val="Calibri"/>
      <family val="2"/>
    </font>
    <font>
      <b/>
      <sz val="12"/>
      <color rgb="FF000000"/>
      <name val="Calibri"/>
      <family val="2"/>
    </font>
    <font>
      <sz val="12"/>
      <color rgb="FF000000"/>
      <name val="Calibri"/>
      <family val="2"/>
    </font>
    <font>
      <b/>
      <sz val="12"/>
      <color rgb="FF6600FF"/>
      <name val="Calibri"/>
      <family val="2"/>
    </font>
    <font>
      <b/>
      <sz val="12"/>
      <color rgb="FF7030A0"/>
      <name val="Calibri"/>
      <family val="2"/>
      <scheme val="minor"/>
    </font>
    <font>
      <i/>
      <sz val="12"/>
      <color indexed="10"/>
      <name val="Calibri"/>
      <family val="2"/>
      <scheme val="minor"/>
    </font>
    <font>
      <i/>
      <sz val="12"/>
      <color theme="0"/>
      <name val="Calibri"/>
      <family val="2"/>
      <scheme val="minor"/>
    </font>
    <font>
      <b/>
      <sz val="12"/>
      <color indexed="12"/>
      <name val="Calibri"/>
      <family val="2"/>
      <scheme val="minor"/>
    </font>
    <font>
      <b/>
      <sz val="16"/>
      <color rgb="FF000000"/>
      <name val="Calibri"/>
      <family val="2"/>
    </font>
    <font>
      <sz val="16"/>
      <color rgb="FF000000"/>
      <name val="Calibri"/>
      <family val="2"/>
    </font>
    <font>
      <u/>
      <sz val="14"/>
      <color theme="10"/>
      <name val="Calibri"/>
      <family val="2"/>
      <scheme val="minor"/>
    </font>
    <font>
      <sz val="14"/>
      <name val="Arial"/>
      <family val="2"/>
    </font>
    <font>
      <sz val="15"/>
      <name val="Calibri"/>
      <family val="2"/>
      <scheme val="minor"/>
    </font>
    <font>
      <b/>
      <sz val="15"/>
      <name val="Calibri"/>
      <family val="2"/>
      <scheme val="minor"/>
    </font>
    <font>
      <sz val="14"/>
      <color rgb="FF000000"/>
      <name val="Calibri"/>
      <family val="2"/>
      <charset val="1"/>
    </font>
  </fonts>
  <fills count="26">
    <fill>
      <patternFill patternType="none"/>
    </fill>
    <fill>
      <patternFill patternType="gray125"/>
    </fill>
    <fill>
      <patternFill patternType="solid">
        <fgColor theme="0" tint="-4.9989318521683403E-2"/>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5" tint="0.79998168889431442"/>
        <bgColor indexed="64"/>
      </patternFill>
    </fill>
    <fill>
      <patternFill patternType="solid">
        <fgColor theme="0" tint="-0.249977111117893"/>
        <bgColor indexed="64"/>
      </patternFill>
    </fill>
    <fill>
      <patternFill patternType="solid">
        <fgColor theme="1" tint="0.249977111117893"/>
        <bgColor indexed="64"/>
      </patternFill>
    </fill>
    <fill>
      <patternFill patternType="solid">
        <fgColor theme="4" tint="0.79998168889431442"/>
        <bgColor indexed="64"/>
      </patternFill>
    </fill>
    <fill>
      <patternFill patternType="solid">
        <fgColor theme="9"/>
        <bgColor indexed="64"/>
      </patternFill>
    </fill>
    <fill>
      <patternFill patternType="solid">
        <fgColor theme="5" tint="0.59999389629810485"/>
        <bgColor indexed="64"/>
      </patternFill>
    </fill>
    <fill>
      <patternFill patternType="solid">
        <fgColor theme="6"/>
        <bgColor indexed="64"/>
      </patternFill>
    </fill>
    <fill>
      <patternFill patternType="solid">
        <fgColor theme="8"/>
        <bgColor indexed="64"/>
      </patternFill>
    </fill>
    <fill>
      <patternFill patternType="solid">
        <fgColor rgb="FFFFFF00"/>
        <bgColor indexed="64"/>
      </patternFill>
    </fill>
    <fill>
      <patternFill patternType="solid">
        <fgColor theme="4" tint="0.39997558519241921"/>
        <bgColor indexed="64"/>
      </patternFill>
    </fill>
    <fill>
      <patternFill patternType="solid">
        <fgColor rgb="FF087673"/>
        <bgColor indexed="64"/>
      </patternFill>
    </fill>
    <fill>
      <patternFill patternType="solid">
        <fgColor theme="9" tint="0.79998168889431442"/>
        <bgColor indexed="64"/>
      </patternFill>
    </fill>
    <fill>
      <patternFill patternType="solid">
        <fgColor theme="7" tint="0.59999389629810485"/>
        <bgColor indexed="64"/>
      </patternFill>
    </fill>
    <fill>
      <patternFill patternType="solid">
        <fgColor rgb="FFFFC000"/>
        <bgColor indexed="64"/>
      </patternFill>
    </fill>
    <fill>
      <patternFill patternType="solid">
        <fgColor theme="4" tint="0.59999389629810485"/>
        <bgColor indexed="64"/>
      </patternFill>
    </fill>
    <fill>
      <patternFill patternType="solid">
        <fgColor rgb="FFABFFAB"/>
        <bgColor indexed="64"/>
      </patternFill>
    </fill>
    <fill>
      <patternFill patternType="solid">
        <fgColor rgb="FFE4D2F2"/>
        <bgColor indexed="64"/>
      </patternFill>
    </fill>
    <fill>
      <patternFill patternType="solid">
        <fgColor theme="8" tint="0.59999389629810485"/>
        <bgColor indexed="64"/>
      </patternFill>
    </fill>
    <fill>
      <patternFill patternType="solid">
        <fgColor theme="9" tint="0.39997558519241921"/>
        <bgColor indexed="64"/>
      </patternFill>
    </fill>
    <fill>
      <patternFill patternType="solid">
        <fgColor theme="7" tint="0.79998168889431442"/>
        <bgColor indexed="64"/>
      </patternFill>
    </fill>
    <fill>
      <patternFill patternType="solid">
        <fgColor theme="6" tint="0.39997558519241921"/>
        <bgColor indexed="64"/>
      </patternFill>
    </fill>
  </fills>
  <borders count="135">
    <border>
      <left/>
      <right/>
      <top/>
      <bottom/>
      <diagonal/>
    </border>
    <border>
      <left style="thin">
        <color indexed="10"/>
      </left>
      <right/>
      <top/>
      <bottom style="thin">
        <color indexed="10"/>
      </bottom>
      <diagonal/>
    </border>
    <border>
      <left style="thin">
        <color rgb="FFFF0000"/>
      </left>
      <right style="thin">
        <color rgb="FFFF0000"/>
      </right>
      <top/>
      <bottom style="thin">
        <color rgb="FFFF0000"/>
      </bottom>
      <diagonal/>
    </border>
    <border>
      <left style="thin">
        <color indexed="10"/>
      </left>
      <right style="thin">
        <color indexed="10"/>
      </right>
      <top/>
      <bottom style="thin">
        <color indexed="10"/>
      </bottom>
      <diagonal/>
    </border>
    <border>
      <left style="thin">
        <color rgb="FFFF0000"/>
      </left>
      <right style="thin">
        <color rgb="FFFF0000"/>
      </right>
      <top style="thin">
        <color rgb="FFFF0000"/>
      </top>
      <bottom style="thin">
        <color rgb="FFFF0000"/>
      </bottom>
      <diagonal/>
    </border>
    <border>
      <left/>
      <right/>
      <top/>
      <bottom style="thin">
        <color theme="4"/>
      </bottom>
      <diagonal/>
    </border>
    <border>
      <left style="thin">
        <color rgb="FF000000"/>
      </left>
      <right style="thin">
        <color rgb="FF000000"/>
      </right>
      <top/>
      <bottom style="thin">
        <color indexed="64"/>
      </bottom>
      <diagonal/>
    </border>
    <border>
      <left style="thin">
        <color rgb="FF000000"/>
      </left>
      <right style="thin">
        <color rgb="FF000000"/>
      </right>
      <top/>
      <bottom style="thin">
        <color rgb="FF000000"/>
      </bottom>
      <diagonal/>
    </border>
    <border>
      <left/>
      <right/>
      <top/>
      <bottom style="thin">
        <color theme="9"/>
      </bottom>
      <diagonal/>
    </border>
    <border>
      <left/>
      <right/>
      <top/>
      <bottom style="thin">
        <color theme="5" tint="0.39997558519241921"/>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rgb="FFFF0000"/>
      </left>
      <right/>
      <top/>
      <bottom style="thin">
        <color rgb="FFFF0000"/>
      </bottom>
      <diagonal/>
    </border>
    <border>
      <left style="thin">
        <color rgb="FFFF0000"/>
      </left>
      <right/>
      <top style="thin">
        <color rgb="FFFF0000"/>
      </top>
      <bottom style="thin">
        <color rgb="FFFF0000"/>
      </bottom>
      <diagonal/>
    </border>
    <border>
      <left/>
      <right style="thin">
        <color rgb="FFFF0000"/>
      </right>
      <top/>
      <bottom/>
      <diagonal/>
    </border>
    <border>
      <left style="thin">
        <color rgb="FFFF0000"/>
      </left>
      <right style="thin">
        <color rgb="FFFF0000"/>
      </right>
      <top style="thin">
        <color rgb="FFFF0000"/>
      </top>
      <bottom style="thin">
        <color indexed="10"/>
      </bottom>
      <diagonal/>
    </border>
    <border>
      <left style="thin">
        <color theme="0"/>
      </left>
      <right style="thin">
        <color theme="0"/>
      </right>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medium">
        <color indexed="64"/>
      </left>
      <right style="thin">
        <color theme="1" tint="0.499984740745262"/>
      </right>
      <top style="thin">
        <color theme="1" tint="0.499984740745262"/>
      </top>
      <bottom style="thin">
        <color theme="1" tint="0.499984740745262"/>
      </bottom>
      <diagonal/>
    </border>
    <border>
      <left style="thin">
        <color rgb="FF000000"/>
      </left>
      <right style="medium">
        <color indexed="64"/>
      </right>
      <top/>
      <bottom style="thin">
        <color indexed="64"/>
      </bottom>
      <diagonal/>
    </border>
    <border>
      <left style="thin">
        <color theme="1" tint="0.499984740745262"/>
      </left>
      <right style="medium">
        <color indexed="64"/>
      </right>
      <top style="thin">
        <color theme="1" tint="0.499984740745262"/>
      </top>
      <bottom style="thin">
        <color theme="1" tint="0.499984740745262"/>
      </bottom>
      <diagonal/>
    </border>
    <border>
      <left style="medium">
        <color indexed="64"/>
      </left>
      <right style="thin">
        <color theme="1" tint="0.499984740745262"/>
      </right>
      <top style="thin">
        <color theme="1" tint="0.499984740745262"/>
      </top>
      <bottom style="medium">
        <color indexed="64"/>
      </bottom>
      <diagonal/>
    </border>
    <border>
      <left style="thin">
        <color theme="1" tint="0.499984740745262"/>
      </left>
      <right style="thin">
        <color theme="1" tint="0.499984740745262"/>
      </right>
      <top style="thin">
        <color theme="1" tint="0.499984740745262"/>
      </top>
      <bottom style="medium">
        <color indexed="64"/>
      </bottom>
      <diagonal/>
    </border>
    <border>
      <left style="thin">
        <color theme="1" tint="0.499984740745262"/>
      </left>
      <right style="medium">
        <color indexed="64"/>
      </right>
      <top style="thin">
        <color theme="1" tint="0.499984740745262"/>
      </top>
      <bottom style="medium">
        <color indexed="64"/>
      </bottom>
      <diagonal/>
    </border>
    <border>
      <left style="medium">
        <color indexed="64"/>
      </left>
      <right style="thin">
        <color theme="1" tint="0.499984740745262"/>
      </right>
      <top style="thin">
        <color theme="1" tint="0.499984740745262"/>
      </top>
      <bottom/>
      <diagonal/>
    </border>
    <border>
      <left style="thin">
        <color theme="1" tint="0.499984740745262"/>
      </left>
      <right style="medium">
        <color indexed="64"/>
      </right>
      <top style="thin">
        <color theme="1" tint="0.499984740745262"/>
      </top>
      <bottom/>
      <diagonal/>
    </border>
    <border>
      <left style="medium">
        <color theme="5"/>
      </left>
      <right/>
      <top style="medium">
        <color theme="5"/>
      </top>
      <bottom/>
      <diagonal/>
    </border>
    <border>
      <left/>
      <right/>
      <top style="medium">
        <color theme="5"/>
      </top>
      <bottom/>
      <diagonal/>
    </border>
    <border>
      <left/>
      <right style="medium">
        <color theme="5"/>
      </right>
      <top style="medium">
        <color theme="5"/>
      </top>
      <bottom/>
      <diagonal/>
    </border>
    <border>
      <left style="medium">
        <color rgb="FFC00000"/>
      </left>
      <right/>
      <top style="medium">
        <color rgb="FFC00000"/>
      </top>
      <bottom/>
      <diagonal/>
    </border>
    <border>
      <left/>
      <right style="medium">
        <color rgb="FFC00000"/>
      </right>
      <top style="medium">
        <color rgb="FFC00000"/>
      </top>
      <bottom/>
      <diagonal/>
    </border>
    <border>
      <left style="medium">
        <color rgb="FFC00000"/>
      </left>
      <right/>
      <top/>
      <bottom style="thin">
        <color theme="4"/>
      </bottom>
      <diagonal/>
    </border>
    <border>
      <left/>
      <right style="medium">
        <color rgb="FFC00000"/>
      </right>
      <top/>
      <bottom style="thin">
        <color theme="4"/>
      </bottom>
      <diagonal/>
    </border>
    <border>
      <left style="medium">
        <color rgb="FFC00000"/>
      </left>
      <right/>
      <top/>
      <bottom/>
      <diagonal/>
    </border>
    <border>
      <left style="thin">
        <color rgb="FF000000"/>
      </left>
      <right style="medium">
        <color rgb="FFC00000"/>
      </right>
      <top/>
      <bottom style="thin">
        <color indexed="64"/>
      </bottom>
      <diagonal/>
    </border>
    <border>
      <left style="thin">
        <color rgb="FFFF0000"/>
      </left>
      <right style="medium">
        <color rgb="FFC00000"/>
      </right>
      <top style="thin">
        <color indexed="64"/>
      </top>
      <bottom style="thin">
        <color rgb="FFFF0000"/>
      </bottom>
      <diagonal/>
    </border>
    <border>
      <left style="thin">
        <color rgb="FFFF0000"/>
      </left>
      <right style="medium">
        <color rgb="FFC00000"/>
      </right>
      <top style="thin">
        <color rgb="FFFF0000"/>
      </top>
      <bottom style="thin">
        <color rgb="FFFF0000"/>
      </bottom>
      <diagonal/>
    </border>
    <border>
      <left/>
      <right style="medium">
        <color rgb="FFC00000"/>
      </right>
      <top/>
      <bottom/>
      <diagonal/>
    </border>
    <border>
      <left style="medium">
        <color rgb="FFC00000"/>
      </left>
      <right/>
      <top/>
      <bottom style="thin">
        <color theme="9"/>
      </bottom>
      <diagonal/>
    </border>
    <border>
      <left/>
      <right style="medium">
        <color rgb="FFC00000"/>
      </right>
      <top/>
      <bottom style="thin">
        <color theme="9"/>
      </bottom>
      <diagonal/>
    </border>
    <border>
      <left style="medium">
        <color rgb="FFC00000"/>
      </left>
      <right/>
      <top/>
      <bottom style="thin">
        <color theme="5" tint="0.39997558519241921"/>
      </bottom>
      <diagonal/>
    </border>
    <border>
      <left/>
      <right style="medium">
        <color rgb="FFC00000"/>
      </right>
      <top/>
      <bottom style="thin">
        <color theme="5" tint="0.39997558519241921"/>
      </bottom>
      <diagonal/>
    </border>
    <border>
      <left style="medium">
        <color rgb="FFC00000"/>
      </left>
      <right/>
      <top/>
      <bottom style="medium">
        <color rgb="FFC00000"/>
      </bottom>
      <diagonal/>
    </border>
    <border>
      <left style="thin">
        <color rgb="FF087673"/>
      </left>
      <right style="thin">
        <color rgb="FF087673"/>
      </right>
      <top style="thin">
        <color rgb="FF087673"/>
      </top>
      <bottom style="thin">
        <color rgb="FF087673"/>
      </bottom>
      <diagonal/>
    </border>
    <border>
      <left style="thin">
        <color indexed="10"/>
      </left>
      <right style="medium">
        <color rgb="FFC00000"/>
      </right>
      <top/>
      <bottom style="thin">
        <color indexed="10"/>
      </bottom>
      <diagonal/>
    </border>
    <border>
      <left/>
      <right/>
      <top/>
      <bottom style="thin">
        <color indexed="64"/>
      </bottom>
      <diagonal/>
    </border>
    <border>
      <left style="thin">
        <color indexed="64"/>
      </left>
      <right style="thin">
        <color indexed="64"/>
      </right>
      <top style="thin">
        <color indexed="64"/>
      </top>
      <bottom style="thick">
        <color indexed="64"/>
      </bottom>
      <diagonal/>
    </border>
    <border>
      <left style="thin">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n">
        <color indexed="64"/>
      </bottom>
      <diagonal/>
    </border>
    <border>
      <left style="thin">
        <color indexed="64"/>
      </left>
      <right style="thin">
        <color indexed="64"/>
      </right>
      <top style="thick">
        <color indexed="64"/>
      </top>
      <bottom/>
      <diagonal/>
    </border>
    <border>
      <left style="thin">
        <color indexed="64"/>
      </left>
      <right style="thin">
        <color indexed="64"/>
      </right>
      <top/>
      <bottom style="thick">
        <color indexed="64"/>
      </bottom>
      <diagonal/>
    </border>
    <border>
      <left style="medium">
        <color indexed="64"/>
      </left>
      <right/>
      <top/>
      <bottom style="thin">
        <color theme="1" tint="0.499984740745262"/>
      </bottom>
      <diagonal/>
    </border>
    <border>
      <left/>
      <right style="medium">
        <color indexed="64"/>
      </right>
      <top/>
      <bottom style="thin">
        <color theme="1" tint="0.499984740745262"/>
      </bottom>
      <diagonal/>
    </border>
    <border>
      <left style="thin">
        <color indexed="10"/>
      </left>
      <right style="thin">
        <color indexed="10"/>
      </right>
      <top style="thin">
        <color indexed="10"/>
      </top>
      <bottom style="thin">
        <color indexed="10"/>
      </bottom>
      <diagonal/>
    </border>
    <border>
      <left/>
      <right style="thin">
        <color indexed="10"/>
      </right>
      <top style="thin">
        <color indexed="10"/>
      </top>
      <bottom style="thin">
        <color indexed="10"/>
      </bottom>
      <diagonal/>
    </border>
    <border>
      <left style="thin">
        <color indexed="10"/>
      </left>
      <right/>
      <top style="thin">
        <color indexed="10"/>
      </top>
      <bottom style="thin">
        <color indexed="10"/>
      </bottom>
      <diagonal/>
    </border>
    <border>
      <left/>
      <right/>
      <top style="thin">
        <color indexed="10"/>
      </top>
      <bottom style="thin">
        <color theme="4"/>
      </bottom>
      <diagonal/>
    </border>
    <border>
      <left/>
      <right/>
      <top style="thin">
        <color indexed="10"/>
      </top>
      <bottom style="thin">
        <color theme="9"/>
      </bottom>
      <diagonal/>
    </border>
    <border>
      <left/>
      <right style="medium">
        <color rgb="FFC00000"/>
      </right>
      <top style="thin">
        <color indexed="10"/>
      </top>
      <bottom style="thin">
        <color theme="4"/>
      </bottom>
      <diagonal/>
    </border>
    <border>
      <left/>
      <right style="medium">
        <color rgb="FFC00000"/>
      </right>
      <top style="thin">
        <color indexed="10"/>
      </top>
      <bottom style="thin">
        <color theme="9"/>
      </bottom>
      <diagonal/>
    </border>
    <border>
      <left/>
      <right/>
      <top style="thin">
        <color indexed="10"/>
      </top>
      <bottom style="medium">
        <color rgb="FFC00000"/>
      </bottom>
      <diagonal/>
    </border>
    <border>
      <left/>
      <right style="medium">
        <color rgb="FFC00000"/>
      </right>
      <top style="thin">
        <color indexed="10"/>
      </top>
      <bottom style="medium">
        <color rgb="FFC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10"/>
      </left>
      <right style="medium">
        <color rgb="FFC00000"/>
      </right>
      <top style="thin">
        <color indexed="10"/>
      </top>
      <bottom style="thin">
        <color indexed="10"/>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theme="1" tint="0.499984740745262"/>
      </right>
      <top style="thin">
        <color theme="1" tint="0.499984740745262"/>
      </top>
      <bottom style="thick">
        <color indexed="64"/>
      </bottom>
      <diagonal/>
    </border>
    <border>
      <left style="thin">
        <color theme="1" tint="0.499984740745262"/>
      </left>
      <right style="medium">
        <color indexed="64"/>
      </right>
      <top style="thin">
        <color theme="1" tint="0.499984740745262"/>
      </top>
      <bottom style="thick">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top style="thin">
        <color indexed="64"/>
      </top>
      <bottom/>
      <diagonal/>
    </border>
    <border>
      <left/>
      <right style="thin">
        <color indexed="10"/>
      </right>
      <top/>
      <bottom style="thin">
        <color indexed="10"/>
      </bottom>
      <diagonal/>
    </border>
    <border>
      <left style="thin">
        <color indexed="10"/>
      </left>
      <right style="thin">
        <color indexed="10"/>
      </right>
      <top style="thin">
        <color indexed="10"/>
      </top>
      <bottom/>
      <diagonal/>
    </border>
    <border>
      <left style="thin">
        <color indexed="10"/>
      </left>
      <right/>
      <top style="thin">
        <color indexed="10"/>
      </top>
      <bottom/>
      <diagonal/>
    </border>
    <border>
      <left style="thin">
        <color rgb="FFFF0000"/>
      </left>
      <right style="thin">
        <color rgb="FFFF0000"/>
      </right>
      <top style="thin">
        <color rgb="FFFF0000"/>
      </top>
      <bottom/>
      <diagonal/>
    </border>
    <border>
      <left style="thin">
        <color rgb="FFFF0000"/>
      </left>
      <right/>
      <top style="thin">
        <color rgb="FFFF0000"/>
      </top>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top/>
      <bottom/>
      <diagonal/>
    </border>
    <border>
      <left/>
      <right style="medium">
        <color rgb="FFFF0000"/>
      </right>
      <top/>
      <bottom/>
      <diagonal/>
    </border>
    <border>
      <left style="thin">
        <color rgb="FF000000"/>
      </left>
      <right style="medium">
        <color rgb="FFFF0000"/>
      </right>
      <top/>
      <bottom style="thin">
        <color indexed="64"/>
      </bottom>
      <diagonal/>
    </border>
    <border>
      <left style="thin">
        <color theme="0" tint="-0.34998626667073579"/>
      </left>
      <right style="thin">
        <color theme="0" tint="-0.34998626667073579"/>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thin">
        <color theme="0" tint="-0.34998626667073579"/>
      </bottom>
      <diagonal/>
    </border>
    <border>
      <left style="thin">
        <color theme="0" tint="-0.34998626667073579"/>
      </left>
      <right style="medium">
        <color indexed="64"/>
      </right>
      <top style="thin">
        <color theme="0" tint="-0.34998626667073579"/>
      </top>
      <bottom style="thin">
        <color theme="0" tint="-0.34998626667073579"/>
      </bottom>
      <diagonal/>
    </border>
    <border>
      <left style="medium">
        <color indexed="64"/>
      </left>
      <right style="thin">
        <color theme="0" tint="-0.34998626667073579"/>
      </right>
      <top style="thin">
        <color theme="0" tint="-0.34998626667073579"/>
      </top>
      <bottom style="medium">
        <color indexed="64"/>
      </bottom>
      <diagonal/>
    </border>
    <border>
      <left style="thin">
        <color theme="0" tint="-0.34998626667073579"/>
      </left>
      <right style="thin">
        <color theme="0" tint="-0.34998626667073579"/>
      </right>
      <top style="thin">
        <color theme="0" tint="-0.34998626667073579"/>
      </top>
      <bottom style="medium">
        <color indexed="64"/>
      </bottom>
      <diagonal/>
    </border>
    <border>
      <left style="thin">
        <color theme="0" tint="-0.34998626667073579"/>
      </left>
      <right style="medium">
        <color indexed="64"/>
      </right>
      <top style="thin">
        <color theme="0" tint="-0.34998626667073579"/>
      </top>
      <bottom style="medium">
        <color indexed="64"/>
      </bottom>
      <diagonal/>
    </border>
    <border>
      <left style="medium">
        <color rgb="FFFF0000"/>
      </left>
      <right/>
      <top/>
      <bottom style="thin">
        <color theme="4"/>
      </bottom>
      <diagonal/>
    </border>
    <border>
      <left/>
      <right style="medium">
        <color rgb="FFFF0000"/>
      </right>
      <top/>
      <bottom style="thin">
        <color theme="4"/>
      </bottom>
      <diagonal/>
    </border>
    <border>
      <left style="thin">
        <color rgb="FFFF0000"/>
      </left>
      <right style="medium">
        <color rgb="FFFF0000"/>
      </right>
      <top style="thin">
        <color indexed="64"/>
      </top>
      <bottom style="thin">
        <color rgb="FFFF0000"/>
      </bottom>
      <diagonal/>
    </border>
    <border>
      <left style="thin">
        <color rgb="FFFF0000"/>
      </left>
      <right style="medium">
        <color rgb="FFFF0000"/>
      </right>
      <top style="thin">
        <color rgb="FFFF0000"/>
      </top>
      <bottom style="thin">
        <color rgb="FFFF0000"/>
      </bottom>
      <diagonal/>
    </border>
    <border>
      <left style="thin">
        <color rgb="FFFF0000"/>
      </left>
      <right style="medium">
        <color rgb="FFFF0000"/>
      </right>
      <top style="thin">
        <color rgb="FFFF0000"/>
      </top>
      <bottom/>
      <diagonal/>
    </border>
    <border>
      <left style="medium">
        <color rgb="FFFF0000"/>
      </left>
      <right/>
      <top/>
      <bottom style="thin">
        <color theme="9"/>
      </bottom>
      <diagonal/>
    </border>
    <border>
      <left/>
      <right style="medium">
        <color rgb="FFFF0000"/>
      </right>
      <top/>
      <bottom style="thin">
        <color theme="9"/>
      </bottom>
      <diagonal/>
    </border>
    <border>
      <left style="medium">
        <color rgb="FFFF0000"/>
      </left>
      <right/>
      <top/>
      <bottom style="thin">
        <color theme="5" tint="0.39997558519241921"/>
      </bottom>
      <diagonal/>
    </border>
    <border>
      <left/>
      <right style="medium">
        <color rgb="FFFF0000"/>
      </right>
      <top/>
      <bottom style="thin">
        <color theme="5" tint="0.39997558519241921"/>
      </bottom>
      <diagonal/>
    </border>
    <border>
      <left style="medium">
        <color rgb="FFFF0000"/>
      </left>
      <right/>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rgb="FF000000"/>
      </left>
      <right style="thin">
        <color rgb="FF000000"/>
      </right>
      <top/>
      <bottom/>
      <diagonal/>
    </border>
    <border>
      <left style="thin">
        <color rgb="FF000000"/>
      </left>
      <right style="medium">
        <color rgb="FFFF0000"/>
      </right>
      <top/>
      <bottom/>
      <diagonal/>
    </border>
    <border>
      <left style="thin">
        <color indexed="64"/>
      </left>
      <right/>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theme="0" tint="-0.499984740745262"/>
      </right>
      <top style="thin">
        <color theme="0" tint="-0.499984740745262"/>
      </top>
      <bottom style="thin">
        <color theme="0" tint="-0.499984740745262"/>
      </bottom>
      <diagonal/>
    </border>
    <border>
      <left style="thin">
        <color theme="0" tint="-0.499984740745262"/>
      </left>
      <right style="medium">
        <color indexed="64"/>
      </right>
      <top style="thin">
        <color theme="0" tint="-0.499984740745262"/>
      </top>
      <bottom style="thin">
        <color theme="0" tint="-0.499984740745262"/>
      </bottom>
      <diagonal/>
    </border>
    <border>
      <left style="medium">
        <color indexed="64"/>
      </left>
      <right style="thin">
        <color theme="0" tint="-0.499984740745262"/>
      </right>
      <top style="thin">
        <color theme="0" tint="-0.499984740745262"/>
      </top>
      <bottom style="medium">
        <color indexed="64"/>
      </bottom>
      <diagonal/>
    </border>
    <border>
      <left style="thin">
        <color theme="0" tint="-0.499984740745262"/>
      </left>
      <right style="thin">
        <color theme="0" tint="-0.499984740745262"/>
      </right>
      <top style="thin">
        <color theme="0" tint="-0.499984740745262"/>
      </top>
      <bottom style="medium">
        <color indexed="64"/>
      </bottom>
      <diagonal/>
    </border>
    <border>
      <left style="thin">
        <color theme="0" tint="-0.499984740745262"/>
      </left>
      <right style="medium">
        <color indexed="64"/>
      </right>
      <top style="thin">
        <color theme="0" tint="-0.499984740745262"/>
      </top>
      <bottom style="medium">
        <color indexed="64"/>
      </bottom>
      <diagonal/>
    </border>
    <border>
      <left style="thin">
        <color rgb="FF000000"/>
      </left>
      <right style="thin">
        <color rgb="FF000000"/>
      </right>
      <top style="thin">
        <color rgb="FF000000"/>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8">
    <xf numFmtId="0" fontId="0" fillId="0" borderId="0"/>
    <xf numFmtId="0" fontId="4" fillId="0" borderId="0"/>
    <xf numFmtId="9" fontId="4" fillId="0" borderId="0" applyFont="0" applyFill="0" applyBorder="0" applyAlignment="0" applyProtection="0"/>
    <xf numFmtId="0" fontId="3" fillId="0" borderId="0"/>
    <xf numFmtId="0" fontId="22" fillId="0" borderId="0" applyNumberFormat="0" applyFill="0" applyBorder="0" applyAlignment="0" applyProtection="0"/>
    <xf numFmtId="0" fontId="2" fillId="0" borderId="0"/>
    <xf numFmtId="0" fontId="1" fillId="0" borderId="0"/>
    <xf numFmtId="0" fontId="1" fillId="0" borderId="0"/>
  </cellStyleXfs>
  <cellXfs count="420">
    <xf numFmtId="0" fontId="0" fillId="0" borderId="0" xfId="0"/>
    <xf numFmtId="0" fontId="4" fillId="0" borderId="0" xfId="1"/>
    <xf numFmtId="0" fontId="4" fillId="12" borderId="0" xfId="1" applyFill="1"/>
    <xf numFmtId="0" fontId="4" fillId="11" borderId="0" xfId="1" applyFill="1"/>
    <xf numFmtId="0" fontId="9" fillId="0" borderId="0" xfId="0" applyFont="1"/>
    <xf numFmtId="0" fontId="8" fillId="13" borderId="0" xfId="0" applyFont="1" applyFill="1"/>
    <xf numFmtId="0" fontId="10" fillId="0" borderId="0" xfId="0" applyFont="1"/>
    <xf numFmtId="0" fontId="8" fillId="0" borderId="0" xfId="0" applyFont="1" applyAlignment="1">
      <alignment horizontal="center" wrapText="1"/>
    </xf>
    <xf numFmtId="0" fontId="11" fillId="13" borderId="0" xfId="0" applyFont="1" applyFill="1"/>
    <xf numFmtId="0" fontId="8" fillId="8" borderId="21" xfId="0" applyFont="1" applyFill="1" applyBorder="1" applyAlignment="1">
      <alignment horizontal="left" vertical="center"/>
    </xf>
    <xf numFmtId="0" fontId="10" fillId="0" borderId="49" xfId="0" applyFont="1" applyBorder="1" applyAlignment="1">
      <alignment horizontal="center"/>
    </xf>
    <xf numFmtId="3" fontId="10" fillId="0" borderId="49" xfId="0" applyNumberFormat="1" applyFont="1" applyBorder="1" applyAlignment="1">
      <alignment horizontal="center"/>
    </xf>
    <xf numFmtId="0" fontId="6" fillId="0" borderId="0" xfId="0" applyFont="1"/>
    <xf numFmtId="0" fontId="8" fillId="13" borderId="0" xfId="0" applyFont="1" applyFill="1" applyAlignment="1">
      <alignment horizontal="center" wrapText="1"/>
    </xf>
    <xf numFmtId="0" fontId="10" fillId="8" borderId="20" xfId="0" applyFont="1" applyFill="1" applyBorder="1"/>
    <xf numFmtId="0" fontId="10" fillId="0" borderId="37" xfId="0" applyFont="1" applyBorder="1"/>
    <xf numFmtId="0" fontId="10" fillId="0" borderId="38" xfId="0" applyFont="1" applyBorder="1"/>
    <xf numFmtId="0" fontId="10" fillId="8" borderId="22" xfId="0" applyFont="1" applyFill="1" applyBorder="1"/>
    <xf numFmtId="0" fontId="10" fillId="8" borderId="23" xfId="0" applyFont="1" applyFill="1" applyBorder="1"/>
    <xf numFmtId="0" fontId="10" fillId="2" borderId="22" xfId="0" applyFont="1" applyFill="1" applyBorder="1"/>
    <xf numFmtId="0" fontId="10" fillId="2" borderId="23" xfId="0" applyFont="1" applyFill="1" applyBorder="1"/>
    <xf numFmtId="0" fontId="10" fillId="0" borderId="22" xfId="0" applyFont="1" applyBorder="1"/>
    <xf numFmtId="0" fontId="10" fillId="0" borderId="23" xfId="0" applyFont="1" applyBorder="1" applyAlignment="1">
      <alignment horizontal="center" wrapText="1"/>
    </xf>
    <xf numFmtId="0" fontId="8" fillId="0" borderId="39" xfId="0" applyFont="1" applyBorder="1" applyAlignment="1">
      <alignment wrapText="1"/>
    </xf>
    <xf numFmtId="0" fontId="8" fillId="2" borderId="40" xfId="0" applyFont="1" applyFill="1" applyBorder="1" applyAlignment="1">
      <alignment wrapText="1"/>
    </xf>
    <xf numFmtId="0" fontId="8" fillId="0" borderId="0" xfId="0" applyFont="1" applyAlignment="1">
      <alignment wrapText="1"/>
    </xf>
    <xf numFmtId="0" fontId="8" fillId="8" borderId="24" xfId="0" applyFont="1" applyFill="1" applyBorder="1" applyAlignment="1">
      <alignment wrapText="1"/>
    </xf>
    <xf numFmtId="0" fontId="8" fillId="8" borderId="26" xfId="0" applyFont="1" applyFill="1" applyBorder="1" applyAlignment="1">
      <alignment wrapText="1"/>
    </xf>
    <xf numFmtId="0" fontId="8" fillId="2" borderId="30" xfId="0" applyFont="1" applyFill="1" applyBorder="1" applyAlignment="1">
      <alignment wrapText="1"/>
    </xf>
    <xf numFmtId="0" fontId="8" fillId="2" borderId="31" xfId="0" applyFont="1" applyFill="1" applyBorder="1" applyAlignment="1">
      <alignment wrapText="1"/>
    </xf>
    <xf numFmtId="0" fontId="8" fillId="0" borderId="24" xfId="0" applyFont="1" applyBorder="1" applyAlignment="1">
      <alignment wrapText="1"/>
    </xf>
    <xf numFmtId="0" fontId="8" fillId="2" borderId="26" xfId="0" applyFont="1" applyFill="1" applyBorder="1" applyAlignment="1">
      <alignment horizontal="center" wrapText="1"/>
    </xf>
    <xf numFmtId="0" fontId="15" fillId="0" borderId="39" xfId="0" applyFont="1" applyBorder="1"/>
    <xf numFmtId="164" fontId="10" fillId="2" borderId="50" xfId="0" applyNumberFormat="1" applyFont="1" applyFill="1" applyBorder="1" applyProtection="1">
      <protection locked="0"/>
    </xf>
    <xf numFmtId="164" fontId="10" fillId="0" borderId="0" xfId="0" applyNumberFormat="1" applyFont="1" applyProtection="1">
      <protection locked="0"/>
    </xf>
    <xf numFmtId="3" fontId="10" fillId="8" borderId="24" xfId="0" applyNumberFormat="1" applyFont="1" applyFill="1" applyBorder="1"/>
    <xf numFmtId="3" fontId="10" fillId="8" borderId="26" xfId="0" applyNumberFormat="1" applyFont="1" applyFill="1" applyBorder="1"/>
    <xf numFmtId="3" fontId="10" fillId="2" borderId="24" xfId="1" applyNumberFormat="1" applyFont="1" applyFill="1" applyBorder="1"/>
    <xf numFmtId="0" fontId="10" fillId="2" borderId="26" xfId="1" applyFont="1" applyFill="1" applyBorder="1"/>
    <xf numFmtId="0" fontId="15" fillId="0" borderId="22" xfId="0" applyFont="1" applyBorder="1"/>
    <xf numFmtId="164" fontId="10" fillId="2" borderId="26" xfId="0" applyNumberFormat="1" applyFont="1" applyFill="1" applyBorder="1" applyAlignment="1">
      <alignment horizontal="center" wrapText="1"/>
    </xf>
    <xf numFmtId="16" fontId="15" fillId="0" borderId="39" xfId="0" applyNumberFormat="1" applyFont="1" applyBorder="1"/>
    <xf numFmtId="16" fontId="15" fillId="0" borderId="22" xfId="0" applyNumberFormat="1" applyFont="1" applyBorder="1"/>
    <xf numFmtId="164" fontId="10" fillId="8" borderId="24" xfId="0" applyNumberFormat="1" applyFont="1" applyFill="1" applyBorder="1"/>
    <xf numFmtId="0" fontId="10" fillId="0" borderId="24" xfId="0" applyFont="1" applyBorder="1"/>
    <xf numFmtId="3" fontId="10" fillId="2" borderId="26" xfId="0" applyNumberFormat="1" applyFont="1" applyFill="1" applyBorder="1" applyAlignment="1">
      <alignment horizontal="center" wrapText="1"/>
    </xf>
    <xf numFmtId="0" fontId="10" fillId="0" borderId="39" xfId="0" applyFont="1" applyBorder="1"/>
    <xf numFmtId="0" fontId="10" fillId="0" borderId="43" xfId="0" applyFont="1" applyBorder="1"/>
    <xf numFmtId="0" fontId="10" fillId="0" borderId="44" xfId="0" applyFont="1" applyBorder="1"/>
    <xf numFmtId="0" fontId="10" fillId="0" borderId="45" xfId="0" applyFont="1" applyBorder="1"/>
    <xf numFmtId="0" fontId="8" fillId="2" borderId="24" xfId="0" applyFont="1" applyFill="1" applyBorder="1" applyAlignment="1">
      <alignment wrapText="1"/>
    </xf>
    <xf numFmtId="0" fontId="8" fillId="2" borderId="26" xfId="0" applyFont="1" applyFill="1" applyBorder="1" applyAlignment="1">
      <alignment wrapText="1"/>
    </xf>
    <xf numFmtId="164" fontId="10" fillId="8" borderId="26" xfId="0" applyNumberFormat="1" applyFont="1" applyFill="1" applyBorder="1"/>
    <xf numFmtId="0" fontId="10" fillId="0" borderId="46" xfId="0" applyFont="1" applyBorder="1"/>
    <xf numFmtId="0" fontId="10" fillId="0" borderId="47" xfId="0" applyFont="1" applyBorder="1"/>
    <xf numFmtId="0" fontId="10" fillId="0" borderId="48" xfId="0" applyFont="1" applyBorder="1"/>
    <xf numFmtId="164" fontId="10" fillId="8" borderId="27" xfId="0" applyNumberFormat="1" applyFont="1" applyFill="1" applyBorder="1"/>
    <xf numFmtId="0" fontId="10" fillId="0" borderId="27" xfId="0" applyFont="1" applyBorder="1"/>
    <xf numFmtId="0" fontId="10" fillId="0" borderId="0" xfId="0" applyFont="1" applyAlignment="1">
      <alignment horizontal="center" wrapText="1"/>
    </xf>
    <xf numFmtId="1" fontId="13" fillId="0" borderId="0" xfId="0" applyNumberFormat="1" applyFont="1"/>
    <xf numFmtId="1" fontId="6" fillId="0" borderId="0" xfId="0" applyNumberFormat="1" applyFont="1"/>
    <xf numFmtId="1" fontId="6" fillId="0" borderId="0" xfId="0" applyNumberFormat="1" applyFont="1" applyProtection="1">
      <protection locked="0"/>
    </xf>
    <xf numFmtId="1" fontId="6" fillId="0" borderId="3" xfId="0" applyNumberFormat="1" applyFont="1" applyBorder="1" applyProtection="1">
      <protection locked="0"/>
    </xf>
    <xf numFmtId="3" fontId="6" fillId="0" borderId="0" xfId="0" applyNumberFormat="1" applyFont="1"/>
    <xf numFmtId="0" fontId="6" fillId="14" borderId="0" xfId="0" applyFont="1" applyFill="1"/>
    <xf numFmtId="3" fontId="10" fillId="0" borderId="0" xfId="0" applyNumberFormat="1" applyFont="1"/>
    <xf numFmtId="164" fontId="10" fillId="0" borderId="0" xfId="0" applyNumberFormat="1" applyFont="1"/>
    <xf numFmtId="0" fontId="10" fillId="8" borderId="18" xfId="0" applyFont="1" applyFill="1" applyBorder="1"/>
    <xf numFmtId="0" fontId="10" fillId="0" borderId="18" xfId="0" applyFont="1" applyBorder="1"/>
    <xf numFmtId="0" fontId="10" fillId="0" borderId="18" xfId="0" applyFont="1" applyBorder="1" applyAlignment="1">
      <alignment vertical="center"/>
    </xf>
    <xf numFmtId="0" fontId="10" fillId="0" borderId="20" xfId="0" applyFont="1" applyBorder="1" applyAlignment="1">
      <alignment vertical="center"/>
    </xf>
    <xf numFmtId="0" fontId="10" fillId="0" borderId="5" xfId="0" applyFont="1" applyBorder="1"/>
    <xf numFmtId="0" fontId="10" fillId="4" borderId="5" xfId="0" applyFont="1" applyFill="1" applyBorder="1"/>
    <xf numFmtId="0" fontId="10" fillId="5" borderId="5" xfId="0" applyFont="1" applyFill="1" applyBorder="1"/>
    <xf numFmtId="0" fontId="10" fillId="5" borderId="38" xfId="0" applyFont="1" applyFill="1" applyBorder="1"/>
    <xf numFmtId="0" fontId="10" fillId="8" borderId="0" xfId="0" applyFont="1" applyFill="1"/>
    <xf numFmtId="0" fontId="10" fillId="0" borderId="23" xfId="0" applyFont="1" applyBorder="1"/>
    <xf numFmtId="0" fontId="8" fillId="2" borderId="6" xfId="0" applyFont="1" applyFill="1" applyBorder="1" applyAlignment="1">
      <alignment wrapText="1"/>
    </xf>
    <xf numFmtId="0" fontId="8" fillId="3" borderId="7" xfId="0" applyFont="1" applyFill="1" applyBorder="1" applyAlignment="1">
      <alignment wrapText="1"/>
    </xf>
    <xf numFmtId="0" fontId="8" fillId="5" borderId="6" xfId="0" applyFont="1" applyFill="1" applyBorder="1" applyAlignment="1">
      <alignment wrapText="1"/>
    </xf>
    <xf numFmtId="0" fontId="8" fillId="5" borderId="40" xfId="0" applyFont="1" applyFill="1" applyBorder="1" applyAlignment="1">
      <alignment wrapText="1"/>
    </xf>
    <xf numFmtId="0" fontId="8" fillId="8" borderId="10" xfId="0" applyFont="1" applyFill="1" applyBorder="1" applyAlignment="1">
      <alignment wrapText="1"/>
    </xf>
    <xf numFmtId="0" fontId="8" fillId="2" borderId="10" xfId="0" applyFont="1" applyFill="1" applyBorder="1" applyAlignment="1">
      <alignment wrapText="1"/>
    </xf>
    <xf numFmtId="0" fontId="8" fillId="3" borderId="10" xfId="0" applyFont="1" applyFill="1" applyBorder="1" applyAlignment="1">
      <alignment wrapText="1"/>
    </xf>
    <xf numFmtId="0" fontId="8" fillId="5" borderId="25" xfId="0" applyFont="1" applyFill="1" applyBorder="1" applyAlignment="1">
      <alignment wrapText="1"/>
    </xf>
    <xf numFmtId="164" fontId="10" fillId="2" borderId="3" xfId="0" applyNumberFormat="1" applyFont="1" applyFill="1" applyBorder="1" applyProtection="1">
      <protection locked="0"/>
    </xf>
    <xf numFmtId="164" fontId="10" fillId="3" borderId="1" xfId="0" applyNumberFormat="1" applyFont="1" applyFill="1" applyBorder="1" applyProtection="1">
      <protection locked="0"/>
    </xf>
    <xf numFmtId="164" fontId="10" fillId="3" borderId="2" xfId="0" applyNumberFormat="1" applyFont="1" applyFill="1" applyBorder="1" applyProtection="1">
      <protection locked="0"/>
    </xf>
    <xf numFmtId="164" fontId="10" fillId="5" borderId="2" xfId="0" applyNumberFormat="1" applyFont="1" applyFill="1" applyBorder="1" applyProtection="1">
      <protection locked="0"/>
    </xf>
    <xf numFmtId="164" fontId="10" fillId="5" borderId="11" xfId="0" applyNumberFormat="1" applyFont="1" applyFill="1" applyBorder="1" applyProtection="1">
      <protection locked="0"/>
    </xf>
    <xf numFmtId="164" fontId="10" fillId="5" borderId="41" xfId="0" applyNumberFormat="1" applyFont="1" applyFill="1" applyBorder="1" applyProtection="1">
      <protection locked="0"/>
    </xf>
    <xf numFmtId="3" fontId="10" fillId="8" borderId="10" xfId="0" applyNumberFormat="1" applyFont="1" applyFill="1" applyBorder="1"/>
    <xf numFmtId="164" fontId="10" fillId="2" borderId="10" xfId="0" applyNumberFormat="1" applyFont="1" applyFill="1" applyBorder="1"/>
    <xf numFmtId="164" fontId="10" fillId="3" borderId="10" xfId="0" applyNumberFormat="1" applyFont="1" applyFill="1" applyBorder="1"/>
    <xf numFmtId="164" fontId="10" fillId="5" borderId="10" xfId="0" applyNumberFormat="1" applyFont="1" applyFill="1" applyBorder="1" applyProtection="1">
      <protection locked="0"/>
    </xf>
    <xf numFmtId="164" fontId="10" fillId="5" borderId="26" xfId="0" applyNumberFormat="1" applyFont="1" applyFill="1" applyBorder="1" applyProtection="1">
      <protection locked="0"/>
    </xf>
    <xf numFmtId="164" fontId="10" fillId="3" borderId="4" xfId="0" applyNumberFormat="1" applyFont="1" applyFill="1" applyBorder="1" applyProtection="1">
      <protection locked="0"/>
    </xf>
    <xf numFmtId="164" fontId="10" fillId="5" borderId="4" xfId="0" applyNumberFormat="1" applyFont="1" applyFill="1" applyBorder="1" applyProtection="1">
      <protection locked="0"/>
    </xf>
    <xf numFmtId="164" fontId="10" fillId="5" borderId="12" xfId="0" applyNumberFormat="1" applyFont="1" applyFill="1" applyBorder="1" applyProtection="1">
      <protection locked="0"/>
    </xf>
    <xf numFmtId="164" fontId="10" fillId="5" borderId="42" xfId="0" applyNumberFormat="1" applyFont="1" applyFill="1" applyBorder="1" applyProtection="1">
      <protection locked="0"/>
    </xf>
    <xf numFmtId="0" fontId="10" fillId="0" borderId="8" xfId="0" applyFont="1" applyBorder="1"/>
    <xf numFmtId="0" fontId="10" fillId="4" borderId="8" xfId="0" applyFont="1" applyFill="1" applyBorder="1"/>
    <xf numFmtId="0" fontId="10" fillId="5" borderId="8" xfId="0" applyFont="1" applyFill="1" applyBorder="1"/>
    <xf numFmtId="0" fontId="10" fillId="5" borderId="45" xfId="0" applyFont="1" applyFill="1" applyBorder="1"/>
    <xf numFmtId="0" fontId="10" fillId="0" borderId="9" xfId="0" applyFont="1" applyBorder="1"/>
    <xf numFmtId="0" fontId="10" fillId="4" borderId="9" xfId="0" applyFont="1" applyFill="1" applyBorder="1"/>
    <xf numFmtId="0" fontId="10" fillId="5" borderId="9" xfId="0" applyFont="1" applyFill="1" applyBorder="1"/>
    <xf numFmtId="0" fontId="10" fillId="5" borderId="47" xfId="0" applyFont="1" applyFill="1" applyBorder="1"/>
    <xf numFmtId="0" fontId="17" fillId="0" borderId="0" xfId="0" applyFont="1"/>
    <xf numFmtId="0" fontId="10" fillId="0" borderId="33" xfId="0" applyFont="1" applyBorder="1"/>
    <xf numFmtId="0" fontId="10" fillId="0" borderId="34" xfId="0" applyFont="1" applyBorder="1"/>
    <xf numFmtId="0" fontId="17" fillId="0" borderId="0" xfId="0" applyFont="1" applyAlignment="1">
      <alignment horizontal="center"/>
    </xf>
    <xf numFmtId="0" fontId="17" fillId="13" borderId="32" xfId="0" applyFont="1" applyFill="1" applyBorder="1" applyAlignment="1">
      <alignment horizontal="center"/>
    </xf>
    <xf numFmtId="0" fontId="23" fillId="0" borderId="0" xfId="4" applyFont="1" applyAlignment="1"/>
    <xf numFmtId="0" fontId="0" fillId="0" borderId="0" xfId="1" applyFont="1"/>
    <xf numFmtId="1" fontId="6" fillId="0" borderId="60" xfId="0" applyNumberFormat="1" applyFont="1" applyBorder="1" applyProtection="1">
      <protection locked="0"/>
    </xf>
    <xf numFmtId="1" fontId="6" fillId="0" borderId="59" xfId="0" applyNumberFormat="1" applyFont="1" applyBorder="1" applyProtection="1">
      <protection locked="0"/>
    </xf>
    <xf numFmtId="164" fontId="10" fillId="2" borderId="59" xfId="0" applyNumberFormat="1" applyFont="1" applyFill="1" applyBorder="1" applyProtection="1">
      <protection locked="0"/>
    </xf>
    <xf numFmtId="164" fontId="10" fillId="3" borderId="61" xfId="0" applyNumberFormat="1" applyFont="1" applyFill="1" applyBorder="1" applyProtection="1">
      <protection locked="0"/>
    </xf>
    <xf numFmtId="3" fontId="10" fillId="2" borderId="62" xfId="0" applyNumberFormat="1" applyFont="1" applyFill="1" applyBorder="1"/>
    <xf numFmtId="3" fontId="10" fillId="2" borderId="63" xfId="0" applyNumberFormat="1" applyFont="1" applyFill="1" applyBorder="1"/>
    <xf numFmtId="3" fontId="10" fillId="2" borderId="64" xfId="0" applyNumberFormat="1" applyFont="1" applyFill="1" applyBorder="1"/>
    <xf numFmtId="3" fontId="10" fillId="2" borderId="65" xfId="0" applyNumberFormat="1" applyFont="1" applyFill="1" applyBorder="1"/>
    <xf numFmtId="3" fontId="10" fillId="2" borderId="66" xfId="0" applyNumberFormat="1" applyFont="1" applyFill="1" applyBorder="1"/>
    <xf numFmtId="3" fontId="10" fillId="2" borderId="67" xfId="0" applyNumberFormat="1" applyFont="1" applyFill="1" applyBorder="1"/>
    <xf numFmtId="0" fontId="10" fillId="0" borderId="68" xfId="0" applyFont="1" applyBorder="1"/>
    <xf numFmtId="0" fontId="12" fillId="15" borderId="69" xfId="0" applyFont="1" applyFill="1" applyBorder="1" applyAlignment="1">
      <alignment horizontal="center"/>
    </xf>
    <xf numFmtId="0" fontId="11" fillId="0" borderId="68" xfId="0" applyFont="1" applyBorder="1" applyAlignment="1">
      <alignment horizontal="center"/>
    </xf>
    <xf numFmtId="0" fontId="12" fillId="15" borderId="69" xfId="0" applyFont="1" applyFill="1" applyBorder="1" applyAlignment="1">
      <alignment horizontal="center" wrapText="1"/>
    </xf>
    <xf numFmtId="164" fontId="10" fillId="2" borderId="70" xfId="0" applyNumberFormat="1" applyFont="1" applyFill="1" applyBorder="1" applyProtection="1">
      <protection locked="0"/>
    </xf>
    <xf numFmtId="0" fontId="8" fillId="0" borderId="68" xfId="0" applyFont="1" applyBorder="1" applyAlignment="1">
      <alignment horizontal="center" wrapText="1"/>
    </xf>
    <xf numFmtId="0" fontId="8" fillId="0" borderId="68" xfId="0" applyFont="1" applyBorder="1" applyAlignment="1">
      <alignment horizontal="center"/>
    </xf>
    <xf numFmtId="0" fontId="10" fillId="17" borderId="68" xfId="0" applyFont="1" applyFill="1" applyBorder="1" applyAlignment="1">
      <alignment horizontal="center"/>
    </xf>
    <xf numFmtId="3" fontId="10" fillId="0" borderId="68" xfId="0" applyNumberFormat="1" applyFont="1" applyBorder="1" applyAlignment="1">
      <alignment horizontal="center"/>
    </xf>
    <xf numFmtId="49" fontId="10" fillId="17" borderId="68" xfId="0" applyNumberFormat="1" applyFont="1" applyFill="1" applyBorder="1" applyAlignment="1">
      <alignment horizontal="center"/>
    </xf>
    <xf numFmtId="0" fontId="20" fillId="16" borderId="52" xfId="1" applyFont="1" applyFill="1" applyBorder="1" applyAlignment="1">
      <alignment horizontal="left" vertical="center"/>
    </xf>
    <xf numFmtId="0" fontId="20" fillId="16" borderId="56" xfId="1" applyFont="1" applyFill="1" applyBorder="1" applyAlignment="1">
      <alignment horizontal="left" vertical="center"/>
    </xf>
    <xf numFmtId="0" fontId="20" fillId="16" borderId="16" xfId="1" applyFont="1" applyFill="1" applyBorder="1" applyAlignment="1">
      <alignment horizontal="left" vertical="center"/>
    </xf>
    <xf numFmtId="0" fontId="20" fillId="16" borderId="53" xfId="1" applyFont="1" applyFill="1" applyBorder="1" applyAlignment="1">
      <alignment horizontal="left" vertical="center"/>
    </xf>
    <xf numFmtId="0" fontId="20" fillId="16" borderId="16" xfId="1" applyFont="1" applyFill="1" applyBorder="1" applyAlignment="1">
      <alignment horizontal="left" vertical="center" wrapText="1"/>
    </xf>
    <xf numFmtId="0" fontId="20" fillId="16" borderId="68" xfId="1" applyFont="1" applyFill="1" applyBorder="1" applyAlignment="1">
      <alignment horizontal="left" vertical="center"/>
    </xf>
    <xf numFmtId="0" fontId="20" fillId="16" borderId="54" xfId="1" applyFont="1" applyFill="1" applyBorder="1" applyAlignment="1">
      <alignment horizontal="left" vertical="center"/>
    </xf>
    <xf numFmtId="0" fontId="20" fillId="16" borderId="68" xfId="1" applyFont="1" applyFill="1" applyBorder="1" applyAlignment="1">
      <alignment horizontal="left" vertical="center" wrapText="1"/>
    </xf>
    <xf numFmtId="0" fontId="20" fillId="16" borderId="17" xfId="1" applyFont="1" applyFill="1" applyBorder="1" applyAlignment="1">
      <alignment horizontal="left" vertical="center"/>
    </xf>
    <xf numFmtId="0" fontId="10" fillId="0" borderId="0" xfId="1" applyFont="1"/>
    <xf numFmtId="0" fontId="20" fillId="16" borderId="17" xfId="1" applyFont="1" applyFill="1" applyBorder="1" applyAlignment="1">
      <alignment horizontal="left" vertical="center" wrapText="1"/>
    </xf>
    <xf numFmtId="0" fontId="20" fillId="16" borderId="56" xfId="1" applyFont="1" applyFill="1" applyBorder="1" applyAlignment="1">
      <alignment horizontal="left" vertical="center" wrapText="1"/>
    </xf>
    <xf numFmtId="0" fontId="18" fillId="0" borderId="0" xfId="1" applyFont="1"/>
    <xf numFmtId="0" fontId="10" fillId="16" borderId="68" xfId="1" applyFont="1" applyFill="1" applyBorder="1" applyAlignment="1">
      <alignment horizontal="center" wrapText="1"/>
    </xf>
    <xf numFmtId="0" fontId="10" fillId="8" borderId="68" xfId="1" applyFont="1" applyFill="1" applyBorder="1" applyAlignment="1">
      <alignment horizontal="center" wrapText="1"/>
    </xf>
    <xf numFmtId="0" fontId="10" fillId="5" borderId="68" xfId="1" applyFont="1" applyFill="1" applyBorder="1" applyAlignment="1">
      <alignment horizontal="center" wrapText="1"/>
    </xf>
    <xf numFmtId="0" fontId="10" fillId="0" borderId="68" xfId="1" applyFont="1" applyBorder="1" applyAlignment="1">
      <alignment horizontal="center" wrapText="1"/>
    </xf>
    <xf numFmtId="3" fontId="10" fillId="16" borderId="68" xfId="1" applyNumberFormat="1" applyFont="1" applyFill="1" applyBorder="1" applyAlignment="1">
      <alignment horizontal="center" wrapText="1"/>
    </xf>
    <xf numFmtId="3" fontId="10" fillId="8" borderId="68" xfId="1" applyNumberFormat="1" applyFont="1" applyFill="1" applyBorder="1" applyAlignment="1">
      <alignment horizontal="center" wrapText="1"/>
    </xf>
    <xf numFmtId="3" fontId="10" fillId="5" borderId="68" xfId="1" applyNumberFormat="1" applyFont="1" applyFill="1" applyBorder="1" applyAlignment="1">
      <alignment horizontal="center" wrapText="1"/>
    </xf>
    <xf numFmtId="0" fontId="6" fillId="0" borderId="0" xfId="6" applyFont="1"/>
    <xf numFmtId="0" fontId="6" fillId="0" borderId="0" xfId="6" applyFont="1" applyAlignment="1">
      <alignment horizontal="left"/>
    </xf>
    <xf numFmtId="0" fontId="6" fillId="0" borderId="0" xfId="6" applyFont="1" applyAlignment="1">
      <alignment horizontal="left" wrapText="1"/>
    </xf>
    <xf numFmtId="0" fontId="7" fillId="9" borderId="0" xfId="6" applyFont="1" applyFill="1"/>
    <xf numFmtId="0" fontId="6" fillId="9" borderId="0" xfId="6" applyFont="1" applyFill="1" applyAlignment="1">
      <alignment horizontal="left"/>
    </xf>
    <xf numFmtId="0" fontId="7" fillId="12" borderId="0" xfId="6" applyFont="1" applyFill="1"/>
    <xf numFmtId="0" fontId="7" fillId="11" borderId="0" xfId="6" applyFont="1" applyFill="1"/>
    <xf numFmtId="0" fontId="8" fillId="0" borderId="19" xfId="7" applyFont="1" applyBorder="1" applyAlignment="1">
      <alignment horizontal="center"/>
    </xf>
    <xf numFmtId="0" fontId="8" fillId="0" borderId="20" xfId="7" applyFont="1" applyBorder="1" applyAlignment="1">
      <alignment horizontal="center" wrapText="1"/>
    </xf>
    <xf numFmtId="0" fontId="10" fillId="8" borderId="68" xfId="7" applyFont="1" applyFill="1" applyBorder="1" applyAlignment="1">
      <alignment horizontal="left" vertical="center"/>
    </xf>
    <xf numFmtId="0" fontId="10" fillId="0" borderId="68" xfId="7" applyFont="1" applyBorder="1" applyAlignment="1">
      <alignment horizontal="left"/>
    </xf>
    <xf numFmtId="0" fontId="19" fillId="0" borderId="68" xfId="1" applyFont="1" applyBorder="1" applyAlignment="1">
      <alignment horizontal="center" vertical="center"/>
    </xf>
    <xf numFmtId="0" fontId="8" fillId="0" borderId="68" xfId="1" applyFont="1" applyBorder="1" applyAlignment="1">
      <alignment horizontal="center" vertical="center" wrapText="1"/>
    </xf>
    <xf numFmtId="0" fontId="19" fillId="23" borderId="68" xfId="1" applyFont="1" applyFill="1" applyBorder="1" applyAlignment="1">
      <alignment horizontal="center" vertical="center" wrapText="1"/>
    </xf>
    <xf numFmtId="0" fontId="20" fillId="0" borderId="69" xfId="1" applyFont="1" applyBorder="1" applyAlignment="1">
      <alignment horizontal="left" vertical="center" wrapText="1"/>
    </xf>
    <xf numFmtId="0" fontId="20" fillId="0" borderId="53" xfId="1" applyFont="1" applyBorder="1" applyAlignment="1">
      <alignment horizontal="left" vertical="center"/>
    </xf>
    <xf numFmtId="0" fontId="20" fillId="0" borderId="53" xfId="1" applyFont="1" applyBorder="1" applyAlignment="1">
      <alignment horizontal="left" vertical="center" wrapText="1"/>
    </xf>
    <xf numFmtId="0" fontId="21" fillId="21" borderId="53" xfId="1" applyFont="1" applyFill="1" applyBorder="1" applyAlignment="1">
      <alignment horizontal="left" vertical="center"/>
    </xf>
    <xf numFmtId="0" fontId="4" fillId="0" borderId="0" xfId="1" applyAlignment="1">
      <alignment wrapText="1"/>
    </xf>
    <xf numFmtId="0" fontId="10" fillId="0" borderId="53" xfId="1" applyFont="1" applyBorder="1" applyAlignment="1">
      <alignment horizontal="left" vertical="center" wrapText="1"/>
    </xf>
    <xf numFmtId="0" fontId="28" fillId="21" borderId="54" xfId="1" applyFont="1" applyFill="1" applyBorder="1" applyAlignment="1">
      <alignment horizontal="left" vertical="center"/>
    </xf>
    <xf numFmtId="0" fontId="20" fillId="0" borderId="54" xfId="1" applyFont="1" applyBorder="1" applyAlignment="1">
      <alignment horizontal="left" vertical="center" wrapText="1"/>
    </xf>
    <xf numFmtId="0" fontId="21" fillId="21" borderId="68" xfId="1" applyFont="1" applyFill="1" applyBorder="1" applyAlignment="1">
      <alignment horizontal="left" vertical="center"/>
    </xf>
    <xf numFmtId="0" fontId="20" fillId="0" borderId="68" xfId="1" applyFont="1" applyBorder="1" applyAlignment="1">
      <alignment horizontal="left" vertical="center" wrapText="1"/>
    </xf>
    <xf numFmtId="0" fontId="21" fillId="21" borderId="52" xfId="1" applyFont="1" applyFill="1" applyBorder="1" applyAlignment="1">
      <alignment horizontal="left" vertical="center"/>
    </xf>
    <xf numFmtId="0" fontId="20" fillId="0" borderId="52" xfId="1" applyFont="1" applyBorder="1" applyAlignment="1">
      <alignment horizontal="left" vertical="center" wrapText="1"/>
    </xf>
    <xf numFmtId="0" fontId="20" fillId="16" borderId="69" xfId="1" applyFont="1" applyFill="1" applyBorder="1" applyAlignment="1">
      <alignment horizontal="left" vertical="center"/>
    </xf>
    <xf numFmtId="0" fontId="10" fillId="16" borderId="53" xfId="1" applyFont="1" applyFill="1" applyBorder="1" applyAlignment="1">
      <alignment horizontal="left" vertical="center" wrapText="1"/>
    </xf>
    <xf numFmtId="0" fontId="28" fillId="21" borderId="16" xfId="1" applyFont="1" applyFill="1" applyBorder="1" applyAlignment="1">
      <alignment horizontal="left" vertical="center" wrapText="1"/>
    </xf>
    <xf numFmtId="0" fontId="20" fillId="0" borderId="16" xfId="1" applyFont="1" applyBorder="1" applyAlignment="1">
      <alignment horizontal="left" vertical="center" wrapText="1"/>
    </xf>
    <xf numFmtId="0" fontId="21" fillId="21" borderId="16" xfId="1" applyFont="1" applyFill="1" applyBorder="1" applyAlignment="1">
      <alignment horizontal="left" vertical="center"/>
    </xf>
    <xf numFmtId="0" fontId="20" fillId="0" borderId="55" xfId="1" applyFont="1" applyBorder="1" applyAlignment="1">
      <alignment horizontal="left" vertical="center"/>
    </xf>
    <xf numFmtId="0" fontId="20" fillId="0" borderId="56" xfId="1" applyFont="1" applyBorder="1" applyAlignment="1">
      <alignment horizontal="left" vertical="center" wrapText="1"/>
    </xf>
    <xf numFmtId="0" fontId="20" fillId="16" borderId="53" xfId="1" applyFont="1" applyFill="1" applyBorder="1" applyAlignment="1">
      <alignment horizontal="left" vertical="center" wrapText="1"/>
    </xf>
    <xf numFmtId="0" fontId="21" fillId="21" borderId="68" xfId="1" applyFont="1" applyFill="1" applyBorder="1" applyAlignment="1">
      <alignment horizontal="left" vertical="center" wrapText="1"/>
    </xf>
    <xf numFmtId="0" fontId="21" fillId="21" borderId="52" xfId="1" applyFont="1" applyFill="1" applyBorder="1" applyAlignment="1">
      <alignment horizontal="left" vertical="center" wrapText="1"/>
    </xf>
    <xf numFmtId="0" fontId="20" fillId="0" borderId="54" xfId="1" applyFont="1" applyBorder="1" applyAlignment="1">
      <alignment horizontal="left" vertical="center"/>
    </xf>
    <xf numFmtId="0" fontId="6" fillId="0" borderId="0" xfId="7" applyFont="1"/>
    <xf numFmtId="0" fontId="6" fillId="0" borderId="0" xfId="7" applyFont="1" applyAlignment="1">
      <alignment horizontal="left"/>
    </xf>
    <xf numFmtId="0" fontId="8" fillId="0" borderId="0" xfId="7" applyFont="1"/>
    <xf numFmtId="0" fontId="20" fillId="0" borderId="0" xfId="1" applyFont="1"/>
    <xf numFmtId="0" fontId="18" fillId="0" borderId="0" xfId="1" applyFont="1" applyAlignment="1">
      <alignment wrapText="1"/>
    </xf>
    <xf numFmtId="0" fontId="11" fillId="0" borderId="68" xfId="0" applyFont="1" applyBorder="1" applyAlignment="1">
      <alignment horizontal="center" wrapText="1"/>
    </xf>
    <xf numFmtId="0" fontId="10" fillId="0" borderId="49" xfId="0" applyFont="1" applyBorder="1" applyAlignment="1">
      <alignment horizontal="center" wrapText="1"/>
    </xf>
    <xf numFmtId="3" fontId="10" fillId="0" borderId="49" xfId="0" applyNumberFormat="1" applyFont="1" applyBorder="1" applyAlignment="1">
      <alignment horizontal="center" wrapText="1"/>
    </xf>
    <xf numFmtId="0" fontId="10" fillId="8" borderId="68" xfId="7" applyFont="1" applyFill="1" applyBorder="1" applyAlignment="1">
      <alignment vertical="center" wrapText="1"/>
    </xf>
    <xf numFmtId="0" fontId="10" fillId="8" borderId="73" xfId="7" applyFont="1" applyFill="1" applyBorder="1" applyAlignment="1">
      <alignment horizontal="left" vertical="center"/>
    </xf>
    <xf numFmtId="0" fontId="10" fillId="8" borderId="73" xfId="7" applyFont="1" applyFill="1" applyBorder="1" applyAlignment="1">
      <alignment horizontal="left" vertical="center" wrapText="1"/>
    </xf>
    <xf numFmtId="0" fontId="10" fillId="8" borderId="68" xfId="7" applyFont="1" applyFill="1" applyBorder="1" applyAlignment="1">
      <alignment vertical="center"/>
    </xf>
    <xf numFmtId="0" fontId="11" fillId="0" borderId="0" xfId="0" applyFont="1" applyAlignment="1">
      <alignment vertical="center" wrapText="1"/>
    </xf>
    <xf numFmtId="3" fontId="10" fillId="2" borderId="27" xfId="1" applyNumberFormat="1" applyFont="1" applyFill="1" applyBorder="1"/>
    <xf numFmtId="0" fontId="10" fillId="2" borderId="29" xfId="1" applyFont="1" applyFill="1" applyBorder="1"/>
    <xf numFmtId="0" fontId="17" fillId="13" borderId="0" xfId="0" applyFont="1" applyFill="1"/>
    <xf numFmtId="0" fontId="10" fillId="13" borderId="0" xfId="0" applyFont="1" applyFill="1"/>
    <xf numFmtId="0" fontId="8" fillId="0" borderId="0" xfId="0" applyFont="1"/>
    <xf numFmtId="0" fontId="11" fillId="0" borderId="0" xfId="0" applyFont="1"/>
    <xf numFmtId="0" fontId="29" fillId="13" borderId="59" xfId="0" applyFont="1" applyFill="1" applyBorder="1" applyProtection="1">
      <protection locked="0"/>
    </xf>
    <xf numFmtId="0" fontId="30" fillId="7" borderId="15" xfId="0" applyFont="1" applyFill="1" applyBorder="1" applyAlignment="1">
      <alignment horizontal="center" vertical="center" wrapText="1"/>
    </xf>
    <xf numFmtId="0" fontId="8" fillId="20" borderId="14" xfId="0" applyFont="1" applyFill="1" applyBorder="1" applyAlignment="1">
      <alignment wrapText="1"/>
    </xf>
    <xf numFmtId="0" fontId="10" fillId="0" borderId="13" xfId="0" applyFont="1" applyBorder="1"/>
    <xf numFmtId="0" fontId="15" fillId="22" borderId="4" xfId="0" applyFont="1" applyFill="1" applyBorder="1"/>
    <xf numFmtId="49" fontId="15" fillId="22" borderId="4" xfId="0" applyNumberFormat="1" applyFont="1" applyFill="1" applyBorder="1"/>
    <xf numFmtId="0" fontId="31" fillId="0" borderId="0" xfId="0" applyFont="1"/>
    <xf numFmtId="0" fontId="8" fillId="0" borderId="14" xfId="0" applyFont="1" applyBorder="1" applyAlignment="1">
      <alignment wrapText="1"/>
    </xf>
    <xf numFmtId="0" fontId="15" fillId="0" borderId="0" xfId="0" applyFont="1"/>
    <xf numFmtId="1" fontId="10" fillId="0" borderId="59" xfId="0" applyNumberFormat="1" applyFont="1" applyBorder="1" applyProtection="1">
      <protection locked="0"/>
    </xf>
    <xf numFmtId="1" fontId="15" fillId="0" borderId="0" xfId="0" applyNumberFormat="1" applyFont="1"/>
    <xf numFmtId="1" fontId="10" fillId="0" borderId="0" xfId="0" applyNumberFormat="1" applyFont="1"/>
    <xf numFmtId="1" fontId="10" fillId="0" borderId="0" xfId="0" applyNumberFormat="1" applyFont="1" applyProtection="1">
      <protection locked="0"/>
    </xf>
    <xf numFmtId="1" fontId="10" fillId="0" borderId="3" xfId="0" applyNumberFormat="1" applyFont="1" applyBorder="1" applyProtection="1">
      <protection locked="0"/>
    </xf>
    <xf numFmtId="0" fontId="10" fillId="14" borderId="0" xfId="0" applyFont="1" applyFill="1"/>
    <xf numFmtId="3" fontId="10" fillId="2" borderId="74" xfId="1" applyNumberFormat="1" applyFont="1" applyFill="1" applyBorder="1"/>
    <xf numFmtId="0" fontId="10" fillId="2" borderId="75" xfId="1" applyFont="1" applyFill="1" applyBorder="1"/>
    <xf numFmtId="0" fontId="8" fillId="24" borderId="68" xfId="0" applyFont="1" applyFill="1" applyBorder="1" applyAlignment="1">
      <alignment horizontal="center"/>
    </xf>
    <xf numFmtId="3" fontId="10" fillId="24" borderId="68" xfId="0" applyNumberFormat="1" applyFont="1" applyFill="1" applyBorder="1" applyAlignment="1">
      <alignment horizontal="center"/>
    </xf>
    <xf numFmtId="0" fontId="8" fillId="17" borderId="68" xfId="0" applyFont="1" applyFill="1" applyBorder="1" applyAlignment="1">
      <alignment horizontal="center" wrapText="1"/>
    </xf>
    <xf numFmtId="0" fontId="8" fillId="3" borderId="68" xfId="0" applyFont="1" applyFill="1" applyBorder="1" applyAlignment="1">
      <alignment horizontal="center"/>
    </xf>
    <xf numFmtId="0" fontId="8" fillId="3" borderId="68" xfId="0" applyFont="1" applyFill="1" applyBorder="1" applyAlignment="1">
      <alignment horizontal="center" wrapText="1"/>
    </xf>
    <xf numFmtId="3" fontId="10" fillId="3" borderId="68" xfId="0" applyNumberFormat="1" applyFont="1" applyFill="1" applyBorder="1" applyAlignment="1">
      <alignment horizontal="center"/>
    </xf>
    <xf numFmtId="0" fontId="8" fillId="25" borderId="68" xfId="0" applyFont="1" applyFill="1" applyBorder="1" applyAlignment="1">
      <alignment horizontal="center" wrapText="1"/>
    </xf>
    <xf numFmtId="0" fontId="10" fillId="25" borderId="68" xfId="0" applyFont="1" applyFill="1" applyBorder="1" applyAlignment="1">
      <alignment horizontal="center"/>
    </xf>
    <xf numFmtId="0" fontId="8" fillId="25" borderId="68" xfId="0" applyFont="1" applyFill="1" applyBorder="1" applyAlignment="1">
      <alignment horizontal="center"/>
    </xf>
    <xf numFmtId="0" fontId="10" fillId="3" borderId="68" xfId="0" applyFont="1" applyFill="1" applyBorder="1"/>
    <xf numFmtId="0" fontId="10" fillId="0" borderId="73" xfId="0" applyFont="1" applyBorder="1" applyAlignment="1">
      <alignment horizontal="center"/>
    </xf>
    <xf numFmtId="165" fontId="10" fillId="0" borderId="71" xfId="0" applyNumberFormat="1" applyFont="1" applyBorder="1" applyAlignment="1">
      <alignment horizontal="center"/>
    </xf>
    <xf numFmtId="0" fontId="10" fillId="0" borderId="71" xfId="0" applyFont="1" applyBorder="1" applyAlignment="1">
      <alignment horizontal="center"/>
    </xf>
    <xf numFmtId="0" fontId="8" fillId="0" borderId="77" xfId="0" applyFont="1" applyBorder="1" applyAlignment="1">
      <alignment horizontal="center" wrapText="1"/>
    </xf>
    <xf numFmtId="0" fontId="8" fillId="0" borderId="16" xfId="0" applyFont="1" applyBorder="1" applyAlignment="1">
      <alignment horizontal="center" wrapText="1"/>
    </xf>
    <xf numFmtId="0" fontId="8" fillId="0" borderId="76" xfId="0" applyFont="1" applyBorder="1" applyAlignment="1">
      <alignment horizontal="center" wrapText="1"/>
    </xf>
    <xf numFmtId="0" fontId="10" fillId="0" borderId="78" xfId="0" applyFont="1" applyBorder="1" applyAlignment="1">
      <alignment horizontal="center"/>
    </xf>
    <xf numFmtId="3" fontId="10" fillId="0" borderId="69" xfId="0" applyNumberFormat="1" applyFont="1" applyBorder="1" applyAlignment="1">
      <alignment horizontal="center"/>
    </xf>
    <xf numFmtId="0" fontId="10" fillId="0" borderId="79" xfId="0" applyFont="1" applyBorder="1" applyAlignment="1">
      <alignment horizontal="center"/>
    </xf>
    <xf numFmtId="0" fontId="34" fillId="0" borderId="0" xfId="4" applyFont="1"/>
    <xf numFmtId="0" fontId="35" fillId="0" borderId="0" xfId="0" applyFont="1"/>
    <xf numFmtId="0" fontId="10" fillId="5" borderId="73" xfId="0" applyFont="1" applyFill="1" applyBorder="1" applyAlignment="1">
      <alignment horizontal="center"/>
    </xf>
    <xf numFmtId="3" fontId="10" fillId="5" borderId="68" xfId="0" applyNumberFormat="1" applyFont="1" applyFill="1" applyBorder="1" applyAlignment="1">
      <alignment horizontal="center"/>
    </xf>
    <xf numFmtId="165" fontId="10" fillId="5" borderId="71" xfId="0" applyNumberFormat="1" applyFont="1" applyFill="1" applyBorder="1" applyAlignment="1">
      <alignment horizontal="center"/>
    </xf>
    <xf numFmtId="49" fontId="15" fillId="0" borderId="0" xfId="0" applyNumberFormat="1" applyFont="1"/>
    <xf numFmtId="1" fontId="6" fillId="0" borderId="80" xfId="0" applyNumberFormat="1" applyFont="1" applyBorder="1" applyProtection="1">
      <protection locked="0"/>
    </xf>
    <xf numFmtId="0" fontId="8" fillId="0" borderId="4" xfId="0" applyFont="1" applyBorder="1" applyAlignment="1">
      <alignment wrapText="1"/>
    </xf>
    <xf numFmtId="49" fontId="15" fillId="0" borderId="22" xfId="0" applyNumberFormat="1" applyFont="1" applyBorder="1"/>
    <xf numFmtId="164" fontId="10" fillId="2" borderId="81" xfId="0" applyNumberFormat="1" applyFont="1" applyFill="1" applyBorder="1" applyProtection="1">
      <protection locked="0"/>
    </xf>
    <xf numFmtId="164" fontId="10" fillId="3" borderId="82" xfId="0" applyNumberFormat="1" applyFont="1" applyFill="1" applyBorder="1" applyProtection="1">
      <protection locked="0"/>
    </xf>
    <xf numFmtId="164" fontId="10" fillId="3" borderId="83" xfId="0" applyNumberFormat="1" applyFont="1" applyFill="1" applyBorder="1" applyProtection="1">
      <protection locked="0"/>
    </xf>
    <xf numFmtId="164" fontId="10" fillId="5" borderId="83" xfId="0" applyNumberFormat="1" applyFont="1" applyFill="1" applyBorder="1" applyProtection="1">
      <protection locked="0"/>
    </xf>
    <xf numFmtId="164" fontId="10" fillId="5" borderId="84" xfId="0" applyNumberFormat="1" applyFont="1" applyFill="1" applyBorder="1" applyProtection="1">
      <protection locked="0"/>
    </xf>
    <xf numFmtId="3" fontId="10" fillId="2" borderId="4" xfId="0" applyNumberFormat="1" applyFont="1" applyFill="1" applyBorder="1"/>
    <xf numFmtId="0" fontId="10" fillId="0" borderId="86" xfId="0" applyFont="1" applyBorder="1"/>
    <xf numFmtId="0" fontId="10" fillId="0" borderId="88" xfId="0" applyFont="1" applyBorder="1"/>
    <xf numFmtId="0" fontId="10" fillId="0" borderId="0" xfId="0" applyFont="1" applyBorder="1"/>
    <xf numFmtId="0" fontId="10" fillId="0" borderId="89" xfId="0" applyFont="1" applyBorder="1"/>
    <xf numFmtId="0" fontId="8" fillId="5" borderId="90" xfId="0" applyFont="1" applyFill="1" applyBorder="1" applyAlignment="1">
      <alignment wrapText="1"/>
    </xf>
    <xf numFmtId="0" fontId="15" fillId="0" borderId="88" xfId="0" applyFont="1" applyBorder="1"/>
    <xf numFmtId="16" fontId="15" fillId="0" borderId="88" xfId="0" applyNumberFormat="1" applyFont="1" applyBorder="1"/>
    <xf numFmtId="49" fontId="15" fillId="0" borderId="88" xfId="0" applyNumberFormat="1" applyFont="1" applyBorder="1"/>
    <xf numFmtId="0" fontId="10" fillId="8" borderId="0" xfId="0" applyFont="1" applyFill="1" applyBorder="1"/>
    <xf numFmtId="0" fontId="8" fillId="8" borderId="91" xfId="0" applyFont="1" applyFill="1" applyBorder="1" applyAlignment="1">
      <alignment wrapText="1"/>
    </xf>
    <xf numFmtId="3" fontId="10" fillId="8" borderId="91" xfId="0" applyNumberFormat="1" applyFont="1" applyFill="1" applyBorder="1"/>
    <xf numFmtId="164" fontId="10" fillId="8" borderId="91" xfId="0" applyNumberFormat="1" applyFont="1" applyFill="1" applyBorder="1"/>
    <xf numFmtId="0" fontId="10" fillId="8" borderId="91" xfId="0" applyFont="1" applyFill="1" applyBorder="1"/>
    <xf numFmtId="0" fontId="8" fillId="8" borderId="92" xfId="0" applyFont="1" applyFill="1" applyBorder="1" applyAlignment="1">
      <alignment wrapText="1"/>
    </xf>
    <xf numFmtId="0" fontId="8" fillId="8" borderId="93" xfId="0" applyFont="1" applyFill="1" applyBorder="1" applyAlignment="1">
      <alignment wrapText="1"/>
    </xf>
    <xf numFmtId="3" fontId="10" fillId="8" borderId="92" xfId="0" applyNumberFormat="1" applyFont="1" applyFill="1" applyBorder="1"/>
    <xf numFmtId="3" fontId="10" fillId="8" borderId="93" xfId="0" applyNumberFormat="1" applyFont="1" applyFill="1" applyBorder="1"/>
    <xf numFmtId="164" fontId="10" fillId="8" borderId="92" xfId="0" applyNumberFormat="1" applyFont="1" applyFill="1" applyBorder="1"/>
    <xf numFmtId="0" fontId="10" fillId="8" borderId="92" xfId="0" applyFont="1" applyFill="1" applyBorder="1"/>
    <xf numFmtId="0" fontId="10" fillId="8" borderId="93" xfId="0" applyFont="1" applyFill="1" applyBorder="1"/>
    <xf numFmtId="164" fontId="10" fillId="8" borderId="94" xfId="0" applyNumberFormat="1" applyFont="1" applyFill="1" applyBorder="1"/>
    <xf numFmtId="164" fontId="10" fillId="8" borderId="95" xfId="0" applyNumberFormat="1" applyFont="1" applyFill="1" applyBorder="1"/>
    <xf numFmtId="3" fontId="10" fillId="3" borderId="4" xfId="0" applyNumberFormat="1" applyFont="1" applyFill="1" applyBorder="1"/>
    <xf numFmtId="3" fontId="10" fillId="5" borderId="4" xfId="0" applyNumberFormat="1" applyFont="1" applyFill="1" applyBorder="1"/>
    <xf numFmtId="0" fontId="10" fillId="0" borderId="87" xfId="0" applyFont="1" applyBorder="1"/>
    <xf numFmtId="0" fontId="10" fillId="0" borderId="97" xfId="0" applyFont="1" applyBorder="1"/>
    <xf numFmtId="0" fontId="10" fillId="5" borderId="98" xfId="0" applyFont="1" applyFill="1" applyBorder="1"/>
    <xf numFmtId="0" fontId="8" fillId="0" borderId="88" xfId="0" applyFont="1" applyBorder="1" applyAlignment="1">
      <alignment wrapText="1"/>
    </xf>
    <xf numFmtId="164" fontId="10" fillId="5" borderId="99" xfId="0" applyNumberFormat="1" applyFont="1" applyFill="1" applyBorder="1" applyProtection="1">
      <protection locked="0"/>
    </xf>
    <xf numFmtId="164" fontId="10" fillId="5" borderId="100" xfId="0" applyNumberFormat="1" applyFont="1" applyFill="1" applyBorder="1" applyProtection="1">
      <protection locked="0"/>
    </xf>
    <xf numFmtId="164" fontId="10" fillId="5" borderId="101" xfId="0" applyNumberFormat="1" applyFont="1" applyFill="1" applyBorder="1" applyProtection="1">
      <protection locked="0"/>
    </xf>
    <xf numFmtId="3" fontId="10" fillId="5" borderId="100" xfId="0" applyNumberFormat="1" applyFont="1" applyFill="1" applyBorder="1"/>
    <xf numFmtId="0" fontId="10" fillId="0" borderId="102" xfId="0" applyFont="1" applyBorder="1"/>
    <xf numFmtId="0" fontId="10" fillId="5" borderId="103" xfId="0" applyFont="1" applyFill="1" applyBorder="1"/>
    <xf numFmtId="0" fontId="10" fillId="0" borderId="104" xfId="0" applyFont="1" applyBorder="1"/>
    <xf numFmtId="0" fontId="10" fillId="5" borderId="105" xfId="0" applyFont="1" applyFill="1" applyBorder="1"/>
    <xf numFmtId="0" fontId="10" fillId="0" borderId="106" xfId="0" applyFont="1" applyBorder="1"/>
    <xf numFmtId="3" fontId="10" fillId="3" borderId="107" xfId="0" applyNumberFormat="1" applyFont="1" applyFill="1" applyBorder="1"/>
    <xf numFmtId="3" fontId="10" fillId="5" borderId="107" xfId="0" applyNumberFormat="1" applyFont="1" applyFill="1" applyBorder="1"/>
    <xf numFmtId="3" fontId="10" fillId="5" borderId="108" xfId="0" applyNumberFormat="1" applyFont="1" applyFill="1" applyBorder="1"/>
    <xf numFmtId="3" fontId="10" fillId="3" borderId="62" xfId="0" applyNumberFormat="1" applyFont="1" applyFill="1" applyBorder="1"/>
    <xf numFmtId="3" fontId="10" fillId="5" borderId="62" xfId="0" applyNumberFormat="1" applyFont="1" applyFill="1" applyBorder="1"/>
    <xf numFmtId="3" fontId="10" fillId="5" borderId="64" xfId="0" applyNumberFormat="1" applyFont="1" applyFill="1" applyBorder="1"/>
    <xf numFmtId="3" fontId="10" fillId="5" borderId="63" xfId="0" applyNumberFormat="1" applyFont="1" applyFill="1" applyBorder="1"/>
    <xf numFmtId="3" fontId="10" fillId="5" borderId="65" xfId="0" applyNumberFormat="1" applyFont="1" applyFill="1" applyBorder="1"/>
    <xf numFmtId="3" fontId="10" fillId="5" borderId="66" xfId="0" applyNumberFormat="1" applyFont="1" applyFill="1" applyBorder="1"/>
    <xf numFmtId="3" fontId="10" fillId="5" borderId="67" xfId="0" applyNumberFormat="1" applyFont="1" applyFill="1" applyBorder="1"/>
    <xf numFmtId="3" fontId="10" fillId="3" borderId="66" xfId="0" applyNumberFormat="1" applyFont="1" applyFill="1" applyBorder="1"/>
    <xf numFmtId="3" fontId="10" fillId="3" borderId="63" xfId="0" applyNumberFormat="1" applyFont="1" applyFill="1" applyBorder="1"/>
    <xf numFmtId="49" fontId="15" fillId="0" borderId="39" xfId="0" applyNumberFormat="1" applyFont="1" applyBorder="1"/>
    <xf numFmtId="0" fontId="36" fillId="22" borderId="0" xfId="0" applyFont="1" applyFill="1" applyAlignment="1">
      <alignment horizontal="center" wrapText="1"/>
    </xf>
    <xf numFmtId="3" fontId="10" fillId="2" borderId="107" xfId="0" applyNumberFormat="1" applyFont="1" applyFill="1" applyBorder="1"/>
    <xf numFmtId="3" fontId="10" fillId="8" borderId="109" xfId="0" applyNumberFormat="1" applyFont="1" applyFill="1" applyBorder="1"/>
    <xf numFmtId="164" fontId="10" fillId="8" borderId="109" xfId="0" applyNumberFormat="1" applyFont="1" applyFill="1" applyBorder="1"/>
    <xf numFmtId="0" fontId="8" fillId="8" borderId="109" xfId="0" applyFont="1" applyFill="1" applyBorder="1" applyAlignment="1">
      <alignment wrapText="1"/>
    </xf>
    <xf numFmtId="0" fontId="8" fillId="2" borderId="110" xfId="0" applyFont="1" applyFill="1" applyBorder="1" applyAlignment="1">
      <alignment wrapText="1"/>
    </xf>
    <xf numFmtId="0" fontId="8" fillId="3" borderId="110" xfId="0" applyFont="1" applyFill="1" applyBorder="1" applyAlignment="1">
      <alignment wrapText="1"/>
    </xf>
    <xf numFmtId="0" fontId="8" fillId="5" borderId="110" xfId="0" applyFont="1" applyFill="1" applyBorder="1" applyAlignment="1">
      <alignment wrapText="1"/>
    </xf>
    <xf numFmtId="164" fontId="10" fillId="2" borderId="4" xfId="0" applyNumberFormat="1" applyFont="1" applyFill="1" applyBorder="1" applyProtection="1">
      <protection locked="0"/>
    </xf>
    <xf numFmtId="0" fontId="8" fillId="5" borderId="111" xfId="0" applyFont="1" applyFill="1" applyBorder="1" applyAlignment="1">
      <alignment wrapText="1"/>
    </xf>
    <xf numFmtId="0" fontId="10" fillId="17" borderId="71" xfId="0" applyFont="1" applyFill="1" applyBorder="1" applyAlignment="1">
      <alignment horizontal="center"/>
    </xf>
    <xf numFmtId="0" fontId="8" fillId="24" borderId="116" xfId="0" applyFont="1" applyFill="1" applyBorder="1" applyAlignment="1">
      <alignment horizontal="center"/>
    </xf>
    <xf numFmtId="0" fontId="8" fillId="24" borderId="117" xfId="0" applyFont="1" applyFill="1" applyBorder="1" applyAlignment="1">
      <alignment horizontal="center"/>
    </xf>
    <xf numFmtId="3" fontId="10" fillId="24" borderId="116" xfId="0" applyNumberFormat="1" applyFont="1" applyFill="1" applyBorder="1" applyAlignment="1">
      <alignment horizontal="center"/>
    </xf>
    <xf numFmtId="3" fontId="10" fillId="24" borderId="117" xfId="0" applyNumberFormat="1" applyFont="1" applyFill="1" applyBorder="1" applyAlignment="1">
      <alignment horizontal="center"/>
    </xf>
    <xf numFmtId="3" fontId="10" fillId="24" borderId="118" xfId="0" applyNumberFormat="1" applyFont="1" applyFill="1" applyBorder="1" applyAlignment="1">
      <alignment horizontal="center"/>
    </xf>
    <xf numFmtId="3" fontId="10" fillId="24" borderId="119" xfId="0" applyNumberFormat="1" applyFont="1" applyFill="1" applyBorder="1" applyAlignment="1">
      <alignment horizontal="center"/>
    </xf>
    <xf numFmtId="3" fontId="10" fillId="24" borderId="120" xfId="0" applyNumberFormat="1" applyFont="1" applyFill="1" applyBorder="1" applyAlignment="1">
      <alignment horizontal="center"/>
    </xf>
    <xf numFmtId="3" fontId="10" fillId="8" borderId="31" xfId="0" applyNumberFormat="1" applyFont="1" applyFill="1" applyBorder="1"/>
    <xf numFmtId="3" fontId="10" fillId="8" borderId="29" xfId="0" applyNumberFormat="1" applyFont="1" applyFill="1" applyBorder="1"/>
    <xf numFmtId="164" fontId="10" fillId="2" borderId="29" xfId="0" applyNumberFormat="1" applyFont="1" applyFill="1" applyBorder="1" applyAlignment="1">
      <alignment horizontal="center" wrapText="1"/>
    </xf>
    <xf numFmtId="164" fontId="10" fillId="2" borderId="31" xfId="0" applyNumberFormat="1" applyFont="1" applyFill="1" applyBorder="1" applyAlignment="1">
      <alignment horizontal="center" wrapText="1"/>
    </xf>
    <xf numFmtId="0" fontId="10" fillId="0" borderId="18" xfId="0" applyFont="1" applyBorder="1" applyAlignment="1">
      <alignment horizontal="center" wrapText="1"/>
    </xf>
    <xf numFmtId="3" fontId="10" fillId="8" borderId="95" xfId="0" applyNumberFormat="1" applyFont="1" applyFill="1" applyBorder="1"/>
    <xf numFmtId="3" fontId="10" fillId="8" borderId="96" xfId="0" applyNumberFormat="1" applyFont="1" applyFill="1" applyBorder="1"/>
    <xf numFmtId="164" fontId="10" fillId="2" borderId="28" xfId="0" applyNumberFormat="1" applyFont="1" applyFill="1" applyBorder="1"/>
    <xf numFmtId="0" fontId="8" fillId="8" borderId="121" xfId="0" applyFont="1" applyFill="1" applyBorder="1" applyAlignment="1">
      <alignment wrapText="1"/>
    </xf>
    <xf numFmtId="0" fontId="8" fillId="8" borderId="122" xfId="0" applyFont="1" applyFill="1" applyBorder="1" applyAlignment="1">
      <alignment wrapText="1"/>
    </xf>
    <xf numFmtId="3" fontId="10" fillId="8" borderId="121" xfId="0" applyNumberFormat="1" applyFont="1" applyFill="1" applyBorder="1"/>
    <xf numFmtId="3" fontId="10" fillId="8" borderId="122" xfId="0" applyNumberFormat="1" applyFont="1" applyFill="1" applyBorder="1"/>
    <xf numFmtId="164" fontId="10" fillId="8" borderId="121" xfId="0" applyNumberFormat="1" applyFont="1" applyFill="1" applyBorder="1"/>
    <xf numFmtId="164" fontId="10" fillId="8" borderId="123" xfId="0" applyNumberFormat="1" applyFont="1" applyFill="1" applyBorder="1"/>
    <xf numFmtId="3" fontId="10" fillId="8" borderId="124" xfId="0" applyNumberFormat="1" applyFont="1" applyFill="1" applyBorder="1"/>
    <xf numFmtId="164" fontId="10" fillId="8" borderId="124" xfId="0" applyNumberFormat="1" applyFont="1" applyFill="1" applyBorder="1"/>
    <xf numFmtId="3" fontId="10" fillId="8" borderId="125" xfId="0" applyNumberFormat="1" applyFont="1" applyFill="1" applyBorder="1"/>
    <xf numFmtId="164" fontId="10" fillId="2" borderId="26" xfId="0" applyNumberFormat="1" applyFont="1" applyFill="1" applyBorder="1"/>
    <xf numFmtId="164" fontId="10" fillId="2" borderId="29" xfId="0" applyNumberFormat="1" applyFont="1" applyFill="1" applyBorder="1"/>
    <xf numFmtId="0" fontId="20" fillId="16" borderId="55" xfId="1" applyFont="1" applyFill="1" applyBorder="1" applyAlignment="1">
      <alignment horizontal="left" vertical="center" wrapText="1"/>
    </xf>
    <xf numFmtId="0" fontId="20" fillId="16" borderId="17" xfId="1" applyFont="1" applyFill="1" applyBorder="1" applyAlignment="1">
      <alignment horizontal="left" vertical="center" wrapText="1"/>
    </xf>
    <xf numFmtId="0" fontId="20" fillId="16" borderId="56" xfId="1" applyFont="1" applyFill="1" applyBorder="1" applyAlignment="1">
      <alignment horizontal="left" vertical="center" wrapText="1"/>
    </xf>
    <xf numFmtId="0" fontId="8" fillId="6" borderId="71" xfId="7" applyFont="1" applyFill="1" applyBorder="1" applyAlignment="1">
      <alignment horizontal="center" vertical="center" wrapText="1"/>
    </xf>
    <xf numFmtId="0" fontId="8" fillId="6" borderId="72" xfId="7" applyFont="1" applyFill="1" applyBorder="1" applyAlignment="1">
      <alignment horizontal="center" vertical="center" wrapText="1"/>
    </xf>
    <xf numFmtId="0" fontId="8" fillId="6" borderId="0" xfId="7" applyFont="1" applyFill="1" applyAlignment="1">
      <alignment horizontal="center" vertical="center" wrapText="1"/>
    </xf>
    <xf numFmtId="0" fontId="8" fillId="6" borderId="51" xfId="7" applyFont="1" applyFill="1" applyBorder="1" applyAlignment="1">
      <alignment horizontal="center" vertical="center" wrapText="1"/>
    </xf>
    <xf numFmtId="0" fontId="10" fillId="0" borderId="69" xfId="7" applyFont="1" applyBorder="1" applyAlignment="1">
      <alignment horizontal="left" vertical="center"/>
    </xf>
    <xf numFmtId="0" fontId="10" fillId="0" borderId="17" xfId="7" applyFont="1" applyBorder="1" applyAlignment="1">
      <alignment horizontal="left" vertical="center"/>
    </xf>
    <xf numFmtId="0" fontId="10" fillId="0" borderId="16" xfId="7" applyFont="1" applyBorder="1" applyAlignment="1">
      <alignment horizontal="left" vertical="center"/>
    </xf>
    <xf numFmtId="0" fontId="24" fillId="6" borderId="51" xfId="7" applyFont="1" applyFill="1" applyBorder="1" applyAlignment="1">
      <alignment horizontal="center" vertical="center" wrapText="1"/>
    </xf>
    <xf numFmtId="0" fontId="33" fillId="20" borderId="0" xfId="0" applyFont="1" applyFill="1" applyAlignment="1">
      <alignment horizontal="center" vertical="center" wrapText="1"/>
    </xf>
    <xf numFmtId="0" fontId="11" fillId="8" borderId="0" xfId="0" applyFont="1" applyFill="1" applyAlignment="1">
      <alignment horizontal="center" vertical="center" wrapText="1"/>
    </xf>
    <xf numFmtId="0" fontId="6" fillId="5" borderId="68" xfId="0" applyFont="1" applyFill="1" applyBorder="1" applyAlignment="1">
      <alignment horizontal="center" wrapText="1"/>
    </xf>
    <xf numFmtId="0" fontId="8" fillId="0" borderId="85" xfId="0" applyFont="1" applyBorder="1" applyAlignment="1">
      <alignment horizontal="center" vertical="center" wrapText="1"/>
    </xf>
    <xf numFmtId="0" fontId="8" fillId="0" borderId="86" xfId="0" applyFont="1" applyBorder="1" applyAlignment="1">
      <alignment horizontal="center" vertical="center"/>
    </xf>
    <xf numFmtId="0" fontId="8" fillId="0" borderId="21" xfId="0" applyFont="1" applyBorder="1" applyAlignment="1">
      <alignment horizontal="center" vertical="center" wrapText="1"/>
    </xf>
    <xf numFmtId="0" fontId="8" fillId="0" borderId="18" xfId="0" applyFont="1" applyBorder="1" applyAlignment="1">
      <alignment horizontal="center" vertical="center"/>
    </xf>
    <xf numFmtId="0" fontId="11" fillId="18" borderId="0" xfId="0" applyFont="1" applyFill="1" applyBorder="1" applyAlignment="1">
      <alignment horizontal="center" vertical="center" textRotation="90" wrapText="1"/>
    </xf>
    <xf numFmtId="0" fontId="11" fillId="19" borderId="0" xfId="0" applyFont="1" applyFill="1" applyBorder="1" applyAlignment="1">
      <alignment horizontal="center" vertical="center" textRotation="90" wrapText="1"/>
    </xf>
    <xf numFmtId="0" fontId="11" fillId="10" borderId="0" xfId="0" applyFont="1" applyFill="1" applyBorder="1" applyAlignment="1">
      <alignment horizontal="center" vertical="center" textRotation="90"/>
    </xf>
    <xf numFmtId="0" fontId="8" fillId="2" borderId="21" xfId="0" applyFont="1" applyFill="1" applyBorder="1" applyAlignment="1">
      <alignment horizontal="center" vertical="center" wrapText="1"/>
    </xf>
    <xf numFmtId="0" fontId="8" fillId="2" borderId="20" xfId="0" applyFont="1" applyFill="1" applyBorder="1" applyAlignment="1">
      <alignment horizontal="center" vertical="center" wrapText="1"/>
    </xf>
    <xf numFmtId="0" fontId="8" fillId="2" borderId="57" xfId="0" applyFont="1" applyFill="1" applyBorder="1" applyAlignment="1">
      <alignment horizontal="center" vertical="center" wrapText="1"/>
    </xf>
    <xf numFmtId="0" fontId="8" fillId="2" borderId="58" xfId="0" applyFont="1" applyFill="1" applyBorder="1" applyAlignment="1">
      <alignment horizontal="center" vertical="center" wrapText="1"/>
    </xf>
    <xf numFmtId="0" fontId="8" fillId="0" borderId="86"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33" xfId="0" applyFont="1" applyBorder="1" applyAlignment="1">
      <alignment horizontal="center" vertical="center"/>
    </xf>
    <xf numFmtId="0" fontId="11" fillId="18" borderId="43" xfId="0" applyFont="1" applyFill="1" applyBorder="1" applyAlignment="1">
      <alignment horizontal="center" vertical="center" textRotation="90" wrapText="1"/>
    </xf>
    <xf numFmtId="0" fontId="11" fillId="19" borderId="43" xfId="0" applyFont="1" applyFill="1" applyBorder="1" applyAlignment="1">
      <alignment horizontal="center" vertical="center" textRotation="90" wrapText="1"/>
    </xf>
    <xf numFmtId="0" fontId="11" fillId="10" borderId="43" xfId="0" applyFont="1" applyFill="1" applyBorder="1" applyAlignment="1">
      <alignment horizontal="center" vertical="center" textRotation="90"/>
    </xf>
    <xf numFmtId="0" fontId="8" fillId="0" borderId="33" xfId="0" applyFont="1" applyBorder="1" applyAlignment="1">
      <alignment horizontal="center" vertical="center" wrapText="1"/>
    </xf>
    <xf numFmtId="0" fontId="8" fillId="0" borderId="68" xfId="0" applyFont="1" applyBorder="1" applyAlignment="1">
      <alignment horizontal="center"/>
    </xf>
    <xf numFmtId="0" fontId="11" fillId="19" borderId="43" xfId="0" applyFont="1" applyFill="1" applyBorder="1" applyAlignment="1">
      <alignment horizontal="center" vertical="center" textRotation="90"/>
    </xf>
    <xf numFmtId="0" fontId="8" fillId="0" borderId="35" xfId="0" applyFont="1" applyBorder="1" applyAlignment="1">
      <alignment horizontal="center" vertical="center" wrapText="1"/>
    </xf>
    <xf numFmtId="0" fontId="8" fillId="0" borderId="36" xfId="0" applyFont="1" applyBorder="1" applyAlignment="1">
      <alignment horizontal="center" vertical="center"/>
    </xf>
    <xf numFmtId="0" fontId="8" fillId="0" borderId="20" xfId="0" applyFont="1" applyBorder="1" applyAlignment="1">
      <alignment horizontal="center" vertical="center"/>
    </xf>
    <xf numFmtId="0" fontId="8" fillId="8" borderId="21" xfId="0" applyFont="1" applyFill="1" applyBorder="1" applyAlignment="1">
      <alignment horizontal="center" vertical="center" wrapText="1"/>
    </xf>
    <xf numFmtId="0" fontId="8" fillId="8" borderId="20" xfId="0" applyFont="1" applyFill="1" applyBorder="1" applyAlignment="1">
      <alignment horizontal="center" vertical="center" wrapText="1"/>
    </xf>
    <xf numFmtId="0" fontId="11" fillId="0" borderId="68" xfId="0" applyFont="1" applyBorder="1" applyAlignment="1">
      <alignment horizontal="center"/>
    </xf>
    <xf numFmtId="0" fontId="8" fillId="17" borderId="79" xfId="0" applyFont="1" applyFill="1" applyBorder="1" applyAlignment="1">
      <alignment horizontal="center" wrapText="1"/>
    </xf>
    <xf numFmtId="0" fontId="8" fillId="17" borderId="76" xfId="0" applyFont="1" applyFill="1" applyBorder="1" applyAlignment="1">
      <alignment horizontal="center" wrapText="1"/>
    </xf>
    <xf numFmtId="0" fontId="8" fillId="3" borderId="71" xfId="0" applyFont="1" applyFill="1" applyBorder="1" applyAlignment="1">
      <alignment horizontal="center" wrapText="1"/>
    </xf>
    <xf numFmtId="0" fontId="8" fillId="3" borderId="73" xfId="0" applyFont="1" applyFill="1" applyBorder="1" applyAlignment="1">
      <alignment horizontal="center" wrapText="1"/>
    </xf>
    <xf numFmtId="0" fontId="8" fillId="24" borderId="112" xfId="0" applyFont="1" applyFill="1" applyBorder="1" applyAlignment="1">
      <alignment horizontal="center" wrapText="1"/>
    </xf>
    <xf numFmtId="0" fontId="8" fillId="24" borderId="0" xfId="0" applyFont="1" applyFill="1" applyBorder="1" applyAlignment="1">
      <alignment horizontal="center" wrapText="1"/>
    </xf>
    <xf numFmtId="0" fontId="8" fillId="24" borderId="113" xfId="0" applyFont="1" applyFill="1" applyBorder="1" applyAlignment="1">
      <alignment horizontal="center"/>
    </xf>
    <xf numFmtId="0" fontId="8" fillId="24" borderId="114" xfId="0" applyFont="1" applyFill="1" applyBorder="1" applyAlignment="1">
      <alignment horizontal="center"/>
    </xf>
    <xf numFmtId="0" fontId="8" fillId="24" borderId="115" xfId="0" applyFont="1" applyFill="1" applyBorder="1" applyAlignment="1">
      <alignment horizontal="center"/>
    </xf>
    <xf numFmtId="0" fontId="8" fillId="24" borderId="71" xfId="0" applyFont="1" applyFill="1" applyBorder="1" applyAlignment="1">
      <alignment horizontal="center" wrapText="1"/>
    </xf>
    <xf numFmtId="0" fontId="8" fillId="24" borderId="72" xfId="0" applyFont="1" applyFill="1" applyBorder="1" applyAlignment="1">
      <alignment horizontal="center" wrapText="1"/>
    </xf>
    <xf numFmtId="0" fontId="8" fillId="24" borderId="73" xfId="0" applyFont="1" applyFill="1" applyBorder="1" applyAlignment="1">
      <alignment horizontal="center" wrapText="1"/>
    </xf>
    <xf numFmtId="0" fontId="11" fillId="0" borderId="68" xfId="0" applyFont="1" applyBorder="1" applyAlignment="1">
      <alignment horizontal="center" wrapText="1"/>
    </xf>
    <xf numFmtId="0" fontId="8" fillId="0" borderId="68" xfId="0" applyFont="1" applyBorder="1" applyAlignment="1">
      <alignment horizontal="center" wrapText="1"/>
    </xf>
    <xf numFmtId="0" fontId="8" fillId="0" borderId="71" xfId="0" applyFont="1" applyBorder="1" applyAlignment="1">
      <alignment horizontal="center" wrapText="1"/>
    </xf>
    <xf numFmtId="0" fontId="8" fillId="0" borderId="72" xfId="0" applyFont="1" applyBorder="1" applyAlignment="1">
      <alignment horizontal="center" wrapText="1"/>
    </xf>
    <xf numFmtId="0" fontId="8" fillId="0" borderId="73" xfId="0" applyFont="1" applyBorder="1" applyAlignment="1">
      <alignment horizontal="center" wrapText="1"/>
    </xf>
    <xf numFmtId="0" fontId="8" fillId="0" borderId="68" xfId="1" applyFont="1" applyBorder="1" applyAlignment="1">
      <alignment horizontal="center" wrapText="1"/>
    </xf>
    <xf numFmtId="0" fontId="8" fillId="16" borderId="68" xfId="1" applyFont="1" applyFill="1" applyBorder="1" applyAlignment="1">
      <alignment horizontal="center" wrapText="1"/>
    </xf>
    <xf numFmtId="0" fontId="8" fillId="8" borderId="68" xfId="1" applyFont="1" applyFill="1" applyBorder="1" applyAlignment="1">
      <alignment horizontal="center" wrapText="1"/>
    </xf>
    <xf numFmtId="0" fontId="8" fillId="5" borderId="68" xfId="1" applyFont="1" applyFill="1" applyBorder="1" applyAlignment="1">
      <alignment horizontal="center" wrapText="1"/>
    </xf>
    <xf numFmtId="3" fontId="17" fillId="0" borderId="126" xfId="0" applyNumberFormat="1" applyFont="1" applyBorder="1" applyAlignment="1">
      <alignment horizontal="center"/>
    </xf>
    <xf numFmtId="0" fontId="8" fillId="0" borderId="127" xfId="0" applyFont="1" applyBorder="1" applyAlignment="1">
      <alignment horizontal="center" wrapText="1"/>
    </xf>
    <xf numFmtId="0" fontId="8" fillId="0" borderId="128" xfId="0" applyFont="1" applyBorder="1" applyAlignment="1">
      <alignment horizontal="center" wrapText="1"/>
    </xf>
    <xf numFmtId="0" fontId="8" fillId="0" borderId="129" xfId="0" applyFont="1" applyBorder="1" applyAlignment="1">
      <alignment horizontal="center"/>
    </xf>
    <xf numFmtId="0" fontId="17" fillId="0" borderId="130" xfId="0" applyFont="1" applyBorder="1" applyAlignment="1">
      <alignment horizontal="center"/>
    </xf>
    <xf numFmtId="0" fontId="38" fillId="0" borderId="131" xfId="0" applyFont="1" applyFill="1" applyBorder="1" applyAlignment="1">
      <alignment vertical="center"/>
    </xf>
    <xf numFmtId="49" fontId="17" fillId="0" borderId="130" xfId="0" applyNumberFormat="1" applyFont="1" applyBorder="1" applyAlignment="1">
      <alignment horizontal="center"/>
    </xf>
    <xf numFmtId="0" fontId="17" fillId="0" borderId="132" xfId="0" applyFont="1" applyBorder="1" applyAlignment="1">
      <alignment horizontal="center"/>
    </xf>
    <xf numFmtId="3" fontId="17" fillId="0" borderId="133" xfId="0" applyNumberFormat="1" applyFont="1" applyBorder="1" applyAlignment="1">
      <alignment horizontal="center"/>
    </xf>
    <xf numFmtId="0" fontId="38" fillId="0" borderId="134" xfId="0" applyFont="1" applyFill="1" applyBorder="1" applyAlignment="1">
      <alignment vertical="center"/>
    </xf>
  </cellXfs>
  <cellStyles count="8">
    <cellStyle name="Hyperlink" xfId="4" builtinId="8"/>
    <cellStyle name="Normal" xfId="0" builtinId="0"/>
    <cellStyle name="Normal 2" xfId="1" xr:uid="{7F552557-01E9-4582-A399-B89D5C58A3E3}"/>
    <cellStyle name="Normal 2 2" xfId="3" xr:uid="{D103F048-F66E-4DB1-8F98-1607C5E6327E}"/>
    <cellStyle name="Normal 2 2 2" xfId="5" xr:uid="{85838B26-347A-4601-9F3F-5D051FF33395}"/>
    <cellStyle name="Normal 2 2 2 2" xfId="7" xr:uid="{67796211-19DC-48A2-A373-C090C9FD0969}"/>
    <cellStyle name="Normal 2 2 3" xfId="6" xr:uid="{74A50738-1743-4172-9A89-979DE2DEFEAF}"/>
    <cellStyle name="Percent 2" xfId="2" xr:uid="{8341FAD8-0F7D-4D8A-B83A-F24539C4DCBD}"/>
  </cellStyles>
  <dxfs count="7">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left style="thin">
          <color indexed="64"/>
        </left>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numFmt numFmtId="3" formatCode="#,##0"/>
      <alignment horizontal="center" vertical="bottom" textRotation="0" wrapText="0" indent="0" justifyLastLine="0" shrinkToFit="0" readingOrder="0"/>
      <border diagonalUp="0" diagonalDown="0">
        <left style="thin">
          <color indexed="64"/>
        </left>
        <right style="thin">
          <color indexed="64"/>
        </right>
        <top style="thin">
          <color indexed="64"/>
        </top>
        <bottom style="thin">
          <color indexed="64"/>
        </bottom>
        <vertical/>
        <horizontal/>
      </border>
    </dxf>
    <dxf>
      <font>
        <b val="0"/>
        <i val="0"/>
        <strike val="0"/>
        <condense val="0"/>
        <extend val="0"/>
        <outline val="0"/>
        <shadow val="0"/>
        <u val="none"/>
        <vertAlign val="baseline"/>
        <sz val="12"/>
        <color auto="1"/>
        <name val="Calibri"/>
        <family val="2"/>
        <scheme val="minor"/>
      </font>
      <alignment horizontal="center" vertical="bottom" textRotation="0" wrapText="0" indent="0" justifyLastLine="0" shrinkToFit="0" readingOrder="0"/>
      <border diagonalUp="0" diagonalDown="0">
        <left/>
        <right style="thin">
          <color indexed="64"/>
        </right>
        <top style="thin">
          <color indexed="64"/>
        </top>
        <bottom style="thin">
          <color indexed="64"/>
        </bottom>
        <vertical/>
        <horizontal/>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
      <font>
        <b/>
        <i val="0"/>
        <strike val="0"/>
        <condense val="0"/>
        <extend val="0"/>
        <outline val="0"/>
        <shadow val="0"/>
        <u val="none"/>
        <vertAlign val="baseline"/>
        <sz val="12"/>
        <color auto="1"/>
        <name val="Calibri"/>
        <family val="2"/>
        <scheme val="minor"/>
      </font>
      <alignment horizontal="center" vertical="bottom" textRotation="0" wrapText="1" indent="0" justifyLastLine="0" shrinkToFit="0" readingOrder="0"/>
      <border diagonalUp="0" diagonalDown="0" outline="0">
        <left style="thin">
          <color indexed="64"/>
        </left>
        <right style="thin">
          <color indexed="64"/>
        </right>
        <top/>
        <bottom/>
      </border>
    </dxf>
  </dxfs>
  <tableStyles count="0" defaultTableStyle="TableStyleMedium9" defaultPivotStyle="PivotStyleLight16"/>
  <colors>
    <mruColors>
      <color rgb="FF9966FF"/>
      <color rgb="FFA5F9F7"/>
      <color rgb="FF087673"/>
      <color rgb="FF66FF66"/>
      <color rgb="FFFF66CC"/>
      <color rgb="FFFF6600"/>
      <color rgb="FFABFFAB"/>
      <color rgb="FFB890BB"/>
      <color rgb="FFCCCC00"/>
      <color rgb="FF29434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2" Type="http://schemas.openxmlformats.org/officeDocument/2006/relationships/worksheet" Target="worksheets/sheet12.xml"/><Relationship Id="rId17" Type="http://schemas.microsoft.com/office/2017/10/relationships/person" Target="persons/person.xml"/><Relationship Id="rId2" Type="http://schemas.openxmlformats.org/officeDocument/2006/relationships/worksheet" Target="worksheets/sheet2.xml"/><Relationship Id="rId16" Type="http://schemas.openxmlformats.org/officeDocument/2006/relationships/sharedStrings" Target="sharedStrings.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tyles" Target="styles.xml"/><Relationship Id="rId10" Type="http://schemas.openxmlformats.org/officeDocument/2006/relationships/worksheet" Target="worksheets/sheet10.xml"/><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theme" Target="theme/theme1.xml"/></Relationships>
</file>

<file path=xl/charts/_rels/chart1.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2.xml"/><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3215123191263098"/>
          <c:y val="0.21228711803807379"/>
          <c:w val="0.7163070476514799"/>
          <c:h val="0.61447756480594351"/>
        </c:manualLayout>
      </c:layout>
      <c:barChart>
        <c:barDir val="bar"/>
        <c:grouping val="clustered"/>
        <c:varyColors val="0"/>
        <c:ser>
          <c:idx val="0"/>
          <c:order val="0"/>
          <c:tx>
            <c:strRef>
              <c:f>'I_Figure 1 Mechanisms'!$R$8</c:f>
              <c:strCache>
                <c:ptCount val="1"/>
                <c:pt idx="0">
                  <c:v>Deaths</c:v>
                </c:pt>
              </c:strCache>
            </c:strRef>
          </c:tx>
          <c:spPr>
            <a:solidFill>
              <a:srgbClr val="29434E"/>
            </a:solidFill>
            <a:ln>
              <a:noFill/>
            </a:ln>
            <a:effectLst/>
          </c:spPr>
          <c:invertIfNegative val="0"/>
          <c:cat>
            <c:strRef>
              <c:f>'I_Figure 1 Mechanisms'!$O$9:$O$14</c:f>
              <c:strCache>
                <c:ptCount val="6"/>
                <c:pt idx="0">
                  <c:v>Mechanism 1</c:v>
                </c:pt>
                <c:pt idx="1">
                  <c:v>Mechanism 2</c:v>
                </c:pt>
                <c:pt idx="2">
                  <c:v>Mechanism 3</c:v>
                </c:pt>
                <c:pt idx="3">
                  <c:v>Mechanism 4</c:v>
                </c:pt>
                <c:pt idx="4">
                  <c:v>Mechanism 5</c:v>
                </c:pt>
                <c:pt idx="5">
                  <c:v>Mechanism 6</c:v>
                </c:pt>
              </c:strCache>
            </c:strRef>
          </c:cat>
          <c:val>
            <c:numRef>
              <c:f>'I_Figure 1 Mechanisms'!$R$9:$R$14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B201-4661-BB5D-78A1FC266B63}"/>
            </c:ext>
          </c:extLst>
        </c:ser>
        <c:ser>
          <c:idx val="1"/>
          <c:order val="1"/>
          <c:tx>
            <c:strRef>
              <c:f>'I_Figure 1 Mechanisms'!$Q$8</c:f>
              <c:strCache>
                <c:ptCount val="1"/>
                <c:pt idx="0">
                  <c:v>Hospitalizations</c:v>
                </c:pt>
              </c:strCache>
            </c:strRef>
          </c:tx>
          <c:spPr>
            <a:solidFill>
              <a:srgbClr val="B890BB"/>
            </a:solidFill>
            <a:ln>
              <a:noFill/>
            </a:ln>
            <a:effectLst/>
          </c:spPr>
          <c:invertIfNegative val="0"/>
          <c:cat>
            <c:strRef>
              <c:f>'I_Figure 1 Mechanisms'!$O$9:$O$14</c:f>
              <c:strCache>
                <c:ptCount val="6"/>
                <c:pt idx="0">
                  <c:v>Mechanism 1</c:v>
                </c:pt>
                <c:pt idx="1">
                  <c:v>Mechanism 2</c:v>
                </c:pt>
                <c:pt idx="2">
                  <c:v>Mechanism 3</c:v>
                </c:pt>
                <c:pt idx="3">
                  <c:v>Mechanism 4</c:v>
                </c:pt>
                <c:pt idx="4">
                  <c:v>Mechanism 5</c:v>
                </c:pt>
                <c:pt idx="5">
                  <c:v>Mechanism 6</c:v>
                </c:pt>
              </c:strCache>
            </c:strRef>
          </c:cat>
          <c:val>
            <c:numRef>
              <c:f>'I_Figure 1 Mechanisms'!$Q$9:$Q$14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B201-4661-BB5D-78A1FC266B63}"/>
            </c:ext>
          </c:extLst>
        </c:ser>
        <c:ser>
          <c:idx val="2"/>
          <c:order val="2"/>
          <c:tx>
            <c:strRef>
              <c:f>'I_Figure 1 Mechanisms'!$P$8</c:f>
              <c:strCache>
                <c:ptCount val="1"/>
                <c:pt idx="0">
                  <c:v>ED Visits</c:v>
                </c:pt>
              </c:strCache>
            </c:strRef>
          </c:tx>
          <c:spPr>
            <a:solidFill>
              <a:srgbClr val="087673"/>
            </a:solidFill>
            <a:ln>
              <a:noFill/>
            </a:ln>
            <a:effectLst/>
          </c:spPr>
          <c:invertIfNegative val="0"/>
          <c:cat>
            <c:strRef>
              <c:f>'I_Figure 1 Mechanisms'!$O$9:$O$14</c:f>
              <c:strCache>
                <c:ptCount val="6"/>
                <c:pt idx="0">
                  <c:v>Mechanism 1</c:v>
                </c:pt>
                <c:pt idx="1">
                  <c:v>Mechanism 2</c:v>
                </c:pt>
                <c:pt idx="2">
                  <c:v>Mechanism 3</c:v>
                </c:pt>
                <c:pt idx="3">
                  <c:v>Mechanism 4</c:v>
                </c:pt>
                <c:pt idx="4">
                  <c:v>Mechanism 5</c:v>
                </c:pt>
                <c:pt idx="5">
                  <c:v>Mechanism 6</c:v>
                </c:pt>
              </c:strCache>
            </c:strRef>
          </c:cat>
          <c:val>
            <c:numRef>
              <c:f>'I_Figure 1 Mechanisms'!$P$9:$P$14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B201-4661-BB5D-78A1FC266B63}"/>
            </c:ext>
          </c:extLst>
        </c:ser>
        <c:dLbls>
          <c:showLegendKey val="0"/>
          <c:showVal val="0"/>
          <c:showCatName val="0"/>
          <c:showSerName val="0"/>
          <c:showPercent val="0"/>
          <c:showBubbleSize val="0"/>
        </c:dLbls>
        <c:gapWidth val="100"/>
        <c:axId val="575365864"/>
        <c:axId val="575369800"/>
      </c:barChart>
      <c:catAx>
        <c:axId val="575365864"/>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100"/>
                  <a:t>Mechanism</a:t>
                </a:r>
              </a:p>
            </c:rich>
          </c:tx>
          <c:layout>
            <c:manualLayout>
              <c:xMode val="edge"/>
              <c:yMode val="edge"/>
              <c:x val="2.5316387242395162E-2"/>
              <c:y val="0.43681075457585561"/>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75369800"/>
        <c:crosses val="autoZero"/>
        <c:auto val="1"/>
        <c:lblAlgn val="ctr"/>
        <c:lblOffset val="100"/>
        <c:noMultiLvlLbl val="0"/>
      </c:catAx>
      <c:valAx>
        <c:axId val="575369800"/>
        <c:scaling>
          <c:orientation val="minMax"/>
        </c:scaling>
        <c:delete val="0"/>
        <c:axPos val="b"/>
        <c:majorGridlines>
          <c:spPr>
            <a:ln w="6350" cap="flat" cmpd="sng" algn="ctr">
              <a:solidFill>
                <a:schemeClr val="bg1">
                  <a:lumMod val="75000"/>
                </a:schemeClr>
              </a:solidFill>
              <a:round/>
            </a:ln>
            <a:effectLst/>
          </c:spPr>
        </c:majorGridlines>
        <c:title>
          <c:tx>
            <c:rich>
              <a:bodyPr rot="0" spcFirstLastPara="1" vertOverflow="ellipsis" vert="horz" wrap="square" anchor="ctr" anchorCtr="1"/>
              <a:lstStyle/>
              <a:p>
                <a:pPr>
                  <a:defRPr sz="105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50"/>
                  <a:t>Rate per 100,000 children</a:t>
                </a:r>
              </a:p>
            </c:rich>
          </c:tx>
          <c:layout>
            <c:manualLayout>
              <c:xMode val="edge"/>
              <c:yMode val="edge"/>
              <c:x val="0.49658683768525497"/>
              <c:y val="0.92222349528290393"/>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75365864"/>
        <c:crosses val="autoZero"/>
        <c:crossBetween val="between"/>
        <c:dispUnits>
          <c:builtInUnit val="hundreds"/>
        </c:dispUnits>
      </c:valAx>
      <c:spPr>
        <a:noFill/>
        <a:ln>
          <a:noFill/>
        </a:ln>
        <a:effectLst/>
      </c:spPr>
    </c:plotArea>
    <c:legend>
      <c:legendPos val="r"/>
      <c:layout>
        <c:manualLayout>
          <c:xMode val="edge"/>
          <c:yMode val="edge"/>
          <c:x val="0.48360038713840198"/>
          <c:y val="2.6818700530759527E-2"/>
          <c:w val="0.47377070115066139"/>
          <c:h val="0.1180865938949104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80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84398705569458"/>
          <c:y val="0.13960970354796109"/>
          <c:w val="0.84110325528779606"/>
          <c:h val="0.65599775028121488"/>
        </c:manualLayout>
      </c:layout>
      <c:barChart>
        <c:barDir val="col"/>
        <c:grouping val="clustered"/>
        <c:varyColors val="0"/>
        <c:ser>
          <c:idx val="0"/>
          <c:order val="0"/>
          <c:tx>
            <c:strRef>
              <c:f>'J_Figure 2 Age and Sex'!$B$31</c:f>
              <c:strCache>
                <c:ptCount val="1"/>
                <c:pt idx="0">
                  <c:v>Male</c:v>
                </c:pt>
              </c:strCache>
            </c:strRef>
          </c:tx>
          <c:spPr>
            <a:solidFill>
              <a:srgbClr val="087673"/>
            </a:solidFill>
            <a:ln>
              <a:noFill/>
            </a:ln>
            <a:effectLst/>
          </c:spPr>
          <c:invertIfNegative val="0"/>
          <c:cat>
            <c:strRef>
              <c:f>'J_Figure 2 Age and Sex'!$A$32:$A$37</c:f>
              <c:strCache>
                <c:ptCount val="6"/>
                <c:pt idx="0">
                  <c:v>&lt;1</c:v>
                </c:pt>
                <c:pt idx="1">
                  <c:v>1-4</c:v>
                </c:pt>
                <c:pt idx="2">
                  <c:v>5-9</c:v>
                </c:pt>
                <c:pt idx="3">
                  <c:v>10-14</c:v>
                </c:pt>
                <c:pt idx="4">
                  <c:v>15-17</c:v>
                </c:pt>
                <c:pt idx="5">
                  <c:v>18-19</c:v>
                </c:pt>
              </c:strCache>
            </c:strRef>
          </c:cat>
          <c:val>
            <c:numRef>
              <c:f>'J_Figure 2 Age and Sex'!$B$32:$B$37</c:f>
              <c:numCache>
                <c:formatCode>#,##0</c:formatCode>
                <c:ptCount val="6"/>
              </c:numCache>
            </c:numRef>
          </c:val>
          <c:extLst>
            <c:ext xmlns:c16="http://schemas.microsoft.com/office/drawing/2014/chart" uri="{C3380CC4-5D6E-409C-BE32-E72D297353CC}">
              <c16:uniqueId val="{00000000-C049-4A51-87EA-8F0E8678566B}"/>
            </c:ext>
          </c:extLst>
        </c:ser>
        <c:ser>
          <c:idx val="1"/>
          <c:order val="1"/>
          <c:tx>
            <c:strRef>
              <c:f>'J_Figure 2 Age and Sex'!$C$31</c:f>
              <c:strCache>
                <c:ptCount val="1"/>
                <c:pt idx="0">
                  <c:v>Female</c:v>
                </c:pt>
              </c:strCache>
            </c:strRef>
          </c:tx>
          <c:spPr>
            <a:solidFill>
              <a:srgbClr val="B890BB"/>
            </a:solidFill>
            <a:ln>
              <a:noFill/>
            </a:ln>
            <a:effectLst/>
          </c:spPr>
          <c:invertIfNegative val="0"/>
          <c:cat>
            <c:strRef>
              <c:f>'J_Figure 2 Age and Sex'!$A$32:$A$37</c:f>
              <c:strCache>
                <c:ptCount val="6"/>
                <c:pt idx="0">
                  <c:v>&lt;1</c:v>
                </c:pt>
                <c:pt idx="1">
                  <c:v>1-4</c:v>
                </c:pt>
                <c:pt idx="2">
                  <c:v>5-9</c:v>
                </c:pt>
                <c:pt idx="3">
                  <c:v>10-14</c:v>
                </c:pt>
                <c:pt idx="4">
                  <c:v>15-17</c:v>
                </c:pt>
                <c:pt idx="5">
                  <c:v>18-19</c:v>
                </c:pt>
              </c:strCache>
            </c:strRef>
          </c:cat>
          <c:val>
            <c:numRef>
              <c:f>'J_Figure 2 Age and Sex'!$C$32:$C$37</c:f>
              <c:numCache>
                <c:formatCode>#,##0</c:formatCode>
                <c:ptCount val="6"/>
              </c:numCache>
            </c:numRef>
          </c:val>
          <c:extLst>
            <c:ext xmlns:c16="http://schemas.microsoft.com/office/drawing/2014/chart" uri="{C3380CC4-5D6E-409C-BE32-E72D297353CC}">
              <c16:uniqueId val="{00000001-C049-4A51-87EA-8F0E8678566B}"/>
            </c:ext>
          </c:extLst>
        </c:ser>
        <c:dLbls>
          <c:showLegendKey val="0"/>
          <c:showVal val="0"/>
          <c:showCatName val="0"/>
          <c:showSerName val="0"/>
          <c:showPercent val="0"/>
          <c:showBubbleSize val="0"/>
        </c:dLbls>
        <c:gapWidth val="125"/>
        <c:overlap val="-20"/>
        <c:axId val="598563584"/>
        <c:axId val="598561616"/>
      </c:barChart>
      <c:catAx>
        <c:axId val="598563584"/>
        <c:scaling>
          <c:orientation val="minMax"/>
        </c:scaling>
        <c:delete val="0"/>
        <c:axPos val="b"/>
        <c:title>
          <c:tx>
            <c:rich>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50"/>
                  <a:t>Age Group</a:t>
                </a:r>
              </a:p>
            </c:rich>
          </c:tx>
          <c:layout>
            <c:manualLayout>
              <c:xMode val="edge"/>
              <c:yMode val="edge"/>
              <c:x val="0.48886711124503779"/>
              <c:y val="0.9008240430342247"/>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1616"/>
        <c:crosses val="autoZero"/>
        <c:auto val="1"/>
        <c:lblAlgn val="ctr"/>
        <c:lblOffset val="100"/>
        <c:noMultiLvlLbl val="0"/>
      </c:catAx>
      <c:valAx>
        <c:axId val="598561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100" baseline="0"/>
                  <a:t>Rate per 100,000 children</a:t>
                </a:r>
                <a:endParaRPr lang="en-US" sz="1100"/>
              </a:p>
            </c:rich>
          </c:tx>
          <c:layout>
            <c:manualLayout>
              <c:xMode val="edge"/>
              <c:yMode val="edge"/>
              <c:x val="3.1172892074014875E-2"/>
              <c:y val="0.2365268321092821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3584"/>
        <c:crosses val="autoZero"/>
        <c:crossBetween val="between"/>
      </c:valAx>
      <c:spPr>
        <a:noFill/>
        <a:ln>
          <a:noFill/>
        </a:ln>
        <a:effectLst/>
      </c:spPr>
    </c:plotArea>
    <c:legend>
      <c:legendPos val="t"/>
      <c:layout>
        <c:manualLayout>
          <c:xMode val="edge"/>
          <c:yMode val="edge"/>
          <c:x val="0.73489608308112897"/>
          <c:y val="4.7973790510228691E-3"/>
          <c:w val="0.24117756495080378"/>
          <c:h val="0.11782600471344226"/>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80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99616065626747"/>
          <c:y val="0.10727707895143462"/>
          <c:w val="0.84335432390278042"/>
          <c:h val="0.72638613411196229"/>
        </c:manualLayout>
      </c:layout>
      <c:barChart>
        <c:barDir val="col"/>
        <c:grouping val="clustered"/>
        <c:varyColors val="0"/>
        <c:ser>
          <c:idx val="0"/>
          <c:order val="0"/>
          <c:tx>
            <c:strRef>
              <c:f>'K_Optional Figure 3 Race Groups'!$B$26</c:f>
              <c:strCache>
                <c:ptCount val="1"/>
                <c:pt idx="0">
                  <c:v>Rate per 100,000 by race/ethnicity</c:v>
                </c:pt>
              </c:strCache>
            </c:strRef>
          </c:tx>
          <c:spPr>
            <a:solidFill>
              <a:srgbClr val="087673"/>
            </a:solidFill>
            <a:ln>
              <a:noFill/>
            </a:ln>
            <a:effectLst/>
          </c:spPr>
          <c:invertIfNegative val="0"/>
          <c:cat>
            <c:strRef>
              <c:f>'K_Optional Figure 3 Race Groups'!$A$27:$A$31</c:f>
              <c:strCache>
                <c:ptCount val="5"/>
                <c:pt idx="0">
                  <c:v>Group 1</c:v>
                </c:pt>
                <c:pt idx="1">
                  <c:v>Group 2</c:v>
                </c:pt>
                <c:pt idx="2">
                  <c:v>Group 3</c:v>
                </c:pt>
                <c:pt idx="3">
                  <c:v>Group 4</c:v>
                </c:pt>
                <c:pt idx="4">
                  <c:v>Group 5</c:v>
                </c:pt>
              </c:strCache>
            </c:strRef>
          </c:cat>
          <c:val>
            <c:numRef>
              <c:f>'K_Optional Figure 3 Race Groups'!$B$27:$B$31</c:f>
              <c:numCache>
                <c:formatCode>General</c:formatCode>
                <c:ptCount val="5"/>
              </c:numCache>
            </c:numRef>
          </c:val>
          <c:extLst>
            <c:ext xmlns:c16="http://schemas.microsoft.com/office/drawing/2014/chart" uri="{C3380CC4-5D6E-409C-BE32-E72D297353CC}">
              <c16:uniqueId val="{00000000-702D-4B75-8652-E1EEC708CCAF}"/>
            </c:ext>
          </c:extLst>
        </c:ser>
        <c:dLbls>
          <c:showLegendKey val="0"/>
          <c:showVal val="0"/>
          <c:showCatName val="0"/>
          <c:showSerName val="0"/>
          <c:showPercent val="0"/>
          <c:showBubbleSize val="0"/>
        </c:dLbls>
        <c:gapWidth val="125"/>
        <c:overlap val="-20"/>
        <c:axId val="598563584"/>
        <c:axId val="598561616"/>
      </c:barChart>
      <c:catAx>
        <c:axId val="598563584"/>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00"/>
                  <a:t>Race/Ethnicity</a:t>
                </a:r>
              </a:p>
            </c:rich>
          </c:tx>
          <c:layout>
            <c:manualLayout>
              <c:xMode val="edge"/>
              <c:yMode val="edge"/>
              <c:x val="0.47584344853472266"/>
              <c:y val="0.91407891729278956"/>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1616"/>
        <c:crosses val="autoZero"/>
        <c:auto val="1"/>
        <c:lblAlgn val="ctr"/>
        <c:lblOffset val="100"/>
        <c:noMultiLvlLbl val="0"/>
      </c:catAx>
      <c:valAx>
        <c:axId val="598561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50" baseline="0"/>
                  <a:t>Rate per 100,000 children</a:t>
                </a:r>
                <a:endParaRPr lang="en-US" sz="1050"/>
              </a:p>
            </c:rich>
          </c:tx>
          <c:layout>
            <c:manualLayout>
              <c:xMode val="edge"/>
              <c:yMode val="edge"/>
              <c:x val="2.2965899427727081E-2"/>
              <c:y val="0.2160692358389121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3584"/>
        <c:crosses val="autoZero"/>
        <c:crossBetween val="between"/>
      </c:valAx>
      <c:spPr>
        <a:noFill/>
        <a:ln>
          <a:noFill/>
        </a:ln>
        <a:effectLst/>
      </c:spPr>
    </c:plotArea>
    <c:legend>
      <c:legendPos val="r"/>
      <c:layout>
        <c:manualLayout>
          <c:xMode val="edge"/>
          <c:yMode val="edge"/>
          <c:x val="0.73894824835168449"/>
          <c:y val="2.8856339509768503E-2"/>
          <c:w val="0.26025424958091137"/>
          <c:h val="6.512784213100530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ysClr val="windowText" lastClr="000000"/>
      </a:solidFill>
      <a:round/>
    </a:ln>
    <a:effectLst/>
  </c:spPr>
  <c:txPr>
    <a:bodyPr/>
    <a:lstStyle/>
    <a:p>
      <a:pPr>
        <a:defRPr sz="80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23215123191263098"/>
          <c:y val="0.21228711803807379"/>
          <c:w val="0.7163070476514799"/>
          <c:h val="0.61447756480594351"/>
        </c:manualLayout>
      </c:layout>
      <c:barChart>
        <c:barDir val="bar"/>
        <c:grouping val="clustered"/>
        <c:varyColors val="0"/>
        <c:ser>
          <c:idx val="0"/>
          <c:order val="0"/>
          <c:tx>
            <c:strRef>
              <c:f>'I_Figure 1 Mechanisms'!$R$8</c:f>
              <c:strCache>
                <c:ptCount val="1"/>
                <c:pt idx="0">
                  <c:v>Deaths</c:v>
                </c:pt>
              </c:strCache>
            </c:strRef>
          </c:tx>
          <c:spPr>
            <a:solidFill>
              <a:srgbClr val="29434E"/>
            </a:solidFill>
            <a:ln>
              <a:noFill/>
            </a:ln>
            <a:effectLst/>
          </c:spPr>
          <c:invertIfNegative val="0"/>
          <c:cat>
            <c:strRef>
              <c:f>'I_Figure 1 Mechanisms'!$O$9:$O$14</c:f>
              <c:strCache>
                <c:ptCount val="6"/>
                <c:pt idx="0">
                  <c:v>Mechanism 1</c:v>
                </c:pt>
                <c:pt idx="1">
                  <c:v>Mechanism 2</c:v>
                </c:pt>
                <c:pt idx="2">
                  <c:v>Mechanism 3</c:v>
                </c:pt>
                <c:pt idx="3">
                  <c:v>Mechanism 4</c:v>
                </c:pt>
                <c:pt idx="4">
                  <c:v>Mechanism 5</c:v>
                </c:pt>
                <c:pt idx="5">
                  <c:v>Mechanism 6</c:v>
                </c:pt>
              </c:strCache>
            </c:strRef>
          </c:cat>
          <c:val>
            <c:numRef>
              <c:f>'I_Figure 1 Mechanisms'!$R$9:$R$14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185D-445D-96CC-A257525E84FE}"/>
            </c:ext>
          </c:extLst>
        </c:ser>
        <c:ser>
          <c:idx val="1"/>
          <c:order val="1"/>
          <c:tx>
            <c:strRef>
              <c:f>'I_Figure 1 Mechanisms'!$Q$8</c:f>
              <c:strCache>
                <c:ptCount val="1"/>
                <c:pt idx="0">
                  <c:v>Hospitalizations</c:v>
                </c:pt>
              </c:strCache>
            </c:strRef>
          </c:tx>
          <c:spPr>
            <a:solidFill>
              <a:srgbClr val="B890BB"/>
            </a:solidFill>
            <a:ln>
              <a:noFill/>
            </a:ln>
            <a:effectLst/>
          </c:spPr>
          <c:invertIfNegative val="0"/>
          <c:cat>
            <c:strRef>
              <c:f>'I_Figure 1 Mechanisms'!$O$9:$O$14</c:f>
              <c:strCache>
                <c:ptCount val="6"/>
                <c:pt idx="0">
                  <c:v>Mechanism 1</c:v>
                </c:pt>
                <c:pt idx="1">
                  <c:v>Mechanism 2</c:v>
                </c:pt>
                <c:pt idx="2">
                  <c:v>Mechanism 3</c:v>
                </c:pt>
                <c:pt idx="3">
                  <c:v>Mechanism 4</c:v>
                </c:pt>
                <c:pt idx="4">
                  <c:v>Mechanism 5</c:v>
                </c:pt>
                <c:pt idx="5">
                  <c:v>Mechanism 6</c:v>
                </c:pt>
              </c:strCache>
            </c:strRef>
          </c:cat>
          <c:val>
            <c:numRef>
              <c:f>'I_Figure 1 Mechanisms'!$Q$9:$Q$14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185D-445D-96CC-A257525E84FE}"/>
            </c:ext>
          </c:extLst>
        </c:ser>
        <c:ser>
          <c:idx val="2"/>
          <c:order val="2"/>
          <c:tx>
            <c:strRef>
              <c:f>'I_Figure 1 Mechanisms'!$P$8</c:f>
              <c:strCache>
                <c:ptCount val="1"/>
                <c:pt idx="0">
                  <c:v>ED Visits</c:v>
                </c:pt>
              </c:strCache>
            </c:strRef>
          </c:tx>
          <c:spPr>
            <a:solidFill>
              <a:srgbClr val="087673"/>
            </a:solidFill>
            <a:ln>
              <a:noFill/>
            </a:ln>
            <a:effectLst/>
          </c:spPr>
          <c:invertIfNegative val="0"/>
          <c:cat>
            <c:strRef>
              <c:f>'I_Figure 1 Mechanisms'!$O$9:$O$14</c:f>
              <c:strCache>
                <c:ptCount val="6"/>
                <c:pt idx="0">
                  <c:v>Mechanism 1</c:v>
                </c:pt>
                <c:pt idx="1">
                  <c:v>Mechanism 2</c:v>
                </c:pt>
                <c:pt idx="2">
                  <c:v>Mechanism 3</c:v>
                </c:pt>
                <c:pt idx="3">
                  <c:v>Mechanism 4</c:v>
                </c:pt>
                <c:pt idx="4">
                  <c:v>Mechanism 5</c:v>
                </c:pt>
                <c:pt idx="5">
                  <c:v>Mechanism 6</c:v>
                </c:pt>
              </c:strCache>
            </c:strRef>
          </c:cat>
          <c:val>
            <c:numRef>
              <c:f>'I_Figure 1 Mechanisms'!$P$9:$P$14</c:f>
              <c:numCache>
                <c:formatCode>#,##0</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2-185D-445D-96CC-A257525E84FE}"/>
            </c:ext>
          </c:extLst>
        </c:ser>
        <c:dLbls>
          <c:showLegendKey val="0"/>
          <c:showVal val="0"/>
          <c:showCatName val="0"/>
          <c:showSerName val="0"/>
          <c:showPercent val="0"/>
          <c:showBubbleSize val="0"/>
        </c:dLbls>
        <c:gapWidth val="100"/>
        <c:axId val="575365864"/>
        <c:axId val="575369800"/>
      </c:barChart>
      <c:catAx>
        <c:axId val="575365864"/>
        <c:scaling>
          <c:orientation val="minMax"/>
        </c:scaling>
        <c:delete val="0"/>
        <c:axPos val="l"/>
        <c:title>
          <c:tx>
            <c:rich>
              <a:bodyPr rot="-5400000" spcFirstLastPara="1" vertOverflow="ellipsis" vert="horz" wrap="square" anchor="ctr" anchorCtr="1"/>
              <a:lstStyle/>
              <a:p>
                <a:pPr>
                  <a:defRPr sz="110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100"/>
                  <a:t>Mechanism</a:t>
                </a:r>
              </a:p>
            </c:rich>
          </c:tx>
          <c:layout>
            <c:manualLayout>
              <c:xMode val="edge"/>
              <c:yMode val="edge"/>
              <c:x val="2.5316387242395162E-2"/>
              <c:y val="0.43681075457585561"/>
            </c:manualLayout>
          </c:layout>
          <c:overlay val="0"/>
          <c:spPr>
            <a:noFill/>
            <a:ln>
              <a:noFill/>
            </a:ln>
            <a:effectLst/>
          </c:spPr>
          <c:txPr>
            <a:bodyPr rot="-5400000" spcFirstLastPara="1" vertOverflow="ellipsis" vert="horz" wrap="square" anchor="ctr" anchorCtr="1"/>
            <a:lstStyle/>
            <a:p>
              <a:pPr>
                <a:defRPr sz="110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10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75369800"/>
        <c:crosses val="autoZero"/>
        <c:auto val="1"/>
        <c:lblAlgn val="ctr"/>
        <c:lblOffset val="100"/>
        <c:noMultiLvlLbl val="0"/>
      </c:catAx>
      <c:valAx>
        <c:axId val="575369800"/>
        <c:scaling>
          <c:orientation val="minMax"/>
        </c:scaling>
        <c:delete val="0"/>
        <c:axPos val="b"/>
        <c:majorGridlines>
          <c:spPr>
            <a:ln w="6350" cap="flat" cmpd="sng" algn="ctr">
              <a:solidFill>
                <a:schemeClr val="bg1">
                  <a:lumMod val="75000"/>
                </a:schemeClr>
              </a:solidFill>
              <a:round/>
            </a:ln>
            <a:effectLst/>
          </c:spPr>
        </c:majorGridlines>
        <c:title>
          <c:tx>
            <c:rich>
              <a:bodyPr rot="0" spcFirstLastPara="1" vertOverflow="ellipsis" vert="horz" wrap="square" anchor="ctr" anchorCtr="1"/>
              <a:lstStyle/>
              <a:p>
                <a:pPr>
                  <a:defRPr sz="105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50"/>
                  <a:t>Rate per 100,000 children</a:t>
                </a:r>
              </a:p>
            </c:rich>
          </c:tx>
          <c:layout>
            <c:manualLayout>
              <c:xMode val="edge"/>
              <c:yMode val="edge"/>
              <c:x val="0.49658683768525497"/>
              <c:y val="0.92222349528290393"/>
            </c:manualLayout>
          </c:layout>
          <c:overlay val="0"/>
          <c:spPr>
            <a:noFill/>
            <a:ln>
              <a:noFill/>
            </a:ln>
            <a:effectLst/>
          </c:spPr>
          <c:txPr>
            <a:bodyPr rot="0" spcFirstLastPara="1" vertOverflow="ellipsis" vert="horz" wrap="square" anchor="ctr" anchorCtr="1"/>
            <a:lstStyle/>
            <a:p>
              <a:pPr>
                <a:defRPr sz="105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0"/>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75365864"/>
        <c:crosses val="autoZero"/>
        <c:crossBetween val="between"/>
        <c:dispUnits>
          <c:builtInUnit val="hundreds"/>
        </c:dispUnits>
      </c:valAx>
      <c:spPr>
        <a:noFill/>
        <a:ln>
          <a:noFill/>
        </a:ln>
        <a:effectLst/>
      </c:spPr>
    </c:plotArea>
    <c:legend>
      <c:legendPos val="r"/>
      <c:layout>
        <c:manualLayout>
          <c:xMode val="edge"/>
          <c:yMode val="edge"/>
          <c:x val="0.48360038713840198"/>
          <c:y val="2.6818700530759527E-2"/>
          <c:w val="0.47377070115066139"/>
          <c:h val="0.11808659389491047"/>
        </c:manualLayout>
      </c:layout>
      <c:overlay val="0"/>
      <c:spPr>
        <a:noFill/>
        <a:ln>
          <a:noFill/>
        </a:ln>
        <a:effectLst/>
      </c:spPr>
      <c:txPr>
        <a:bodyPr rot="0" spcFirstLastPara="1" vertOverflow="ellipsis" vert="horz" wrap="square" anchor="ctr" anchorCtr="1"/>
        <a:lstStyle/>
        <a:p>
          <a:pPr>
            <a:defRPr sz="1100" b="0" i="0" u="none" strike="noStrike" kern="1200" baseline="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57150" cap="flat" cmpd="sng" algn="ctr">
      <a:solidFill>
        <a:srgbClr val="00B050"/>
      </a:solidFill>
      <a:round/>
    </a:ln>
    <a:effectLst/>
  </c:spPr>
  <c:txPr>
    <a:bodyPr/>
    <a:lstStyle/>
    <a:p>
      <a:pPr>
        <a:defRPr sz="800">
          <a:solidFill>
            <a:schemeClr val="tx1"/>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2384398705569458"/>
          <c:y val="0.13960970354796109"/>
          <c:w val="0.84110325528779606"/>
          <c:h val="0.65599775028121488"/>
        </c:manualLayout>
      </c:layout>
      <c:barChart>
        <c:barDir val="col"/>
        <c:grouping val="clustered"/>
        <c:varyColors val="0"/>
        <c:ser>
          <c:idx val="0"/>
          <c:order val="0"/>
          <c:tx>
            <c:strRef>
              <c:f>'J_Figure 2 Age and Sex'!$B$31</c:f>
              <c:strCache>
                <c:ptCount val="1"/>
                <c:pt idx="0">
                  <c:v>Male</c:v>
                </c:pt>
              </c:strCache>
            </c:strRef>
          </c:tx>
          <c:spPr>
            <a:solidFill>
              <a:srgbClr val="087673"/>
            </a:solidFill>
            <a:ln>
              <a:noFill/>
            </a:ln>
            <a:effectLst/>
          </c:spPr>
          <c:invertIfNegative val="0"/>
          <c:cat>
            <c:strRef>
              <c:f>'J_Figure 2 Age and Sex'!$A$32:$A$37</c:f>
              <c:strCache>
                <c:ptCount val="6"/>
                <c:pt idx="0">
                  <c:v>&lt;1</c:v>
                </c:pt>
                <c:pt idx="1">
                  <c:v>1-4</c:v>
                </c:pt>
                <c:pt idx="2">
                  <c:v>5-9</c:v>
                </c:pt>
                <c:pt idx="3">
                  <c:v>10-14</c:v>
                </c:pt>
                <c:pt idx="4">
                  <c:v>15-17</c:v>
                </c:pt>
                <c:pt idx="5">
                  <c:v>18-19</c:v>
                </c:pt>
              </c:strCache>
            </c:strRef>
          </c:cat>
          <c:val>
            <c:numRef>
              <c:f>'J_Figure 2 Age and Sex'!$B$32:$B$37</c:f>
              <c:numCache>
                <c:formatCode>#,##0</c:formatCode>
                <c:ptCount val="6"/>
              </c:numCache>
            </c:numRef>
          </c:val>
          <c:extLst>
            <c:ext xmlns:c16="http://schemas.microsoft.com/office/drawing/2014/chart" uri="{C3380CC4-5D6E-409C-BE32-E72D297353CC}">
              <c16:uniqueId val="{00000000-1559-4914-8D40-B03DCA3BBDAB}"/>
            </c:ext>
          </c:extLst>
        </c:ser>
        <c:ser>
          <c:idx val="1"/>
          <c:order val="1"/>
          <c:tx>
            <c:strRef>
              <c:f>'J_Figure 2 Age and Sex'!$C$31</c:f>
              <c:strCache>
                <c:ptCount val="1"/>
                <c:pt idx="0">
                  <c:v>Female</c:v>
                </c:pt>
              </c:strCache>
            </c:strRef>
          </c:tx>
          <c:spPr>
            <a:solidFill>
              <a:srgbClr val="B890BB"/>
            </a:solidFill>
            <a:ln>
              <a:noFill/>
            </a:ln>
            <a:effectLst/>
          </c:spPr>
          <c:invertIfNegative val="0"/>
          <c:cat>
            <c:strRef>
              <c:f>'J_Figure 2 Age and Sex'!$A$32:$A$37</c:f>
              <c:strCache>
                <c:ptCount val="6"/>
                <c:pt idx="0">
                  <c:v>&lt;1</c:v>
                </c:pt>
                <c:pt idx="1">
                  <c:v>1-4</c:v>
                </c:pt>
                <c:pt idx="2">
                  <c:v>5-9</c:v>
                </c:pt>
                <c:pt idx="3">
                  <c:v>10-14</c:v>
                </c:pt>
                <c:pt idx="4">
                  <c:v>15-17</c:v>
                </c:pt>
                <c:pt idx="5">
                  <c:v>18-19</c:v>
                </c:pt>
              </c:strCache>
            </c:strRef>
          </c:cat>
          <c:val>
            <c:numRef>
              <c:f>'J_Figure 2 Age and Sex'!$C$32:$C$37</c:f>
              <c:numCache>
                <c:formatCode>#,##0</c:formatCode>
                <c:ptCount val="6"/>
              </c:numCache>
            </c:numRef>
          </c:val>
          <c:extLst>
            <c:ext xmlns:c16="http://schemas.microsoft.com/office/drawing/2014/chart" uri="{C3380CC4-5D6E-409C-BE32-E72D297353CC}">
              <c16:uniqueId val="{00000001-1559-4914-8D40-B03DCA3BBDAB}"/>
            </c:ext>
          </c:extLst>
        </c:ser>
        <c:dLbls>
          <c:showLegendKey val="0"/>
          <c:showVal val="0"/>
          <c:showCatName val="0"/>
          <c:showSerName val="0"/>
          <c:showPercent val="0"/>
          <c:showBubbleSize val="0"/>
        </c:dLbls>
        <c:gapWidth val="125"/>
        <c:overlap val="-20"/>
        <c:axId val="598563584"/>
        <c:axId val="598561616"/>
      </c:barChart>
      <c:catAx>
        <c:axId val="598563584"/>
        <c:scaling>
          <c:orientation val="minMax"/>
        </c:scaling>
        <c:delete val="0"/>
        <c:axPos val="b"/>
        <c:title>
          <c:tx>
            <c:rich>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50"/>
                  <a:t>Age Group</a:t>
                </a:r>
              </a:p>
            </c:rich>
          </c:tx>
          <c:layout>
            <c:manualLayout>
              <c:xMode val="edge"/>
              <c:yMode val="edge"/>
              <c:x val="0.48886711124503779"/>
              <c:y val="0.9008240430342247"/>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1616"/>
        <c:crosses val="autoZero"/>
        <c:auto val="1"/>
        <c:lblAlgn val="ctr"/>
        <c:lblOffset val="100"/>
        <c:noMultiLvlLbl val="0"/>
      </c:catAx>
      <c:valAx>
        <c:axId val="598561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100" baseline="0"/>
                  <a:t>Rate per 100,000 children</a:t>
                </a:r>
                <a:endParaRPr lang="en-US" sz="1100"/>
              </a:p>
            </c:rich>
          </c:tx>
          <c:layout>
            <c:manualLayout>
              <c:xMode val="edge"/>
              <c:yMode val="edge"/>
              <c:x val="3.1172892074014875E-2"/>
              <c:y val="0.23652683210928213"/>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0"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3584"/>
        <c:crosses val="autoZero"/>
        <c:crossBetween val="between"/>
      </c:valAx>
      <c:spPr>
        <a:noFill/>
        <a:ln>
          <a:noFill/>
        </a:ln>
        <a:effectLst/>
      </c:spPr>
    </c:plotArea>
    <c:legend>
      <c:legendPos val="t"/>
      <c:layout>
        <c:manualLayout>
          <c:xMode val="edge"/>
          <c:yMode val="edge"/>
          <c:x val="0.73489608308112897"/>
          <c:y val="4.7973790510228691E-3"/>
          <c:w val="0.24117756495080378"/>
          <c:h val="0.11782600471344226"/>
        </c:manualLayout>
      </c:layout>
      <c:overlay val="0"/>
      <c:spPr>
        <a:noFill/>
        <a:ln>
          <a:noFill/>
        </a:ln>
        <a:effectLst/>
      </c:spPr>
      <c:txPr>
        <a:bodyPr rot="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28575" cap="flat" cmpd="sng" algn="ctr">
      <a:solidFill>
        <a:srgbClr val="FF0000"/>
      </a:solidFill>
      <a:round/>
    </a:ln>
    <a:effectLst/>
  </c:spPr>
  <c:txPr>
    <a:bodyPr/>
    <a:lstStyle/>
    <a:p>
      <a:pPr>
        <a:defRPr sz="80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399616065626747"/>
          <c:y val="0.10727707895143462"/>
          <c:w val="0.84335432390278042"/>
          <c:h val="0.72638613411196229"/>
        </c:manualLayout>
      </c:layout>
      <c:barChart>
        <c:barDir val="col"/>
        <c:grouping val="clustered"/>
        <c:varyColors val="0"/>
        <c:ser>
          <c:idx val="0"/>
          <c:order val="0"/>
          <c:tx>
            <c:strRef>
              <c:f>'K_Optional Figure 3 Race Groups'!$B$26</c:f>
              <c:strCache>
                <c:ptCount val="1"/>
                <c:pt idx="0">
                  <c:v>Rate per 100,000 by race/ethnicity</c:v>
                </c:pt>
              </c:strCache>
            </c:strRef>
          </c:tx>
          <c:spPr>
            <a:solidFill>
              <a:srgbClr val="087673"/>
            </a:solidFill>
            <a:ln>
              <a:noFill/>
            </a:ln>
            <a:effectLst/>
          </c:spPr>
          <c:invertIfNegative val="0"/>
          <c:cat>
            <c:strRef>
              <c:f>'K_Optional Figure 3 Race Groups'!$A$27:$A$31</c:f>
              <c:strCache>
                <c:ptCount val="5"/>
                <c:pt idx="0">
                  <c:v>Group 1</c:v>
                </c:pt>
                <c:pt idx="1">
                  <c:v>Group 2</c:v>
                </c:pt>
                <c:pt idx="2">
                  <c:v>Group 3</c:v>
                </c:pt>
                <c:pt idx="3">
                  <c:v>Group 4</c:v>
                </c:pt>
                <c:pt idx="4">
                  <c:v>Group 5</c:v>
                </c:pt>
              </c:strCache>
            </c:strRef>
          </c:cat>
          <c:val>
            <c:numRef>
              <c:f>'K_Optional Figure 3 Race Groups'!$B$27:$B$31</c:f>
              <c:numCache>
                <c:formatCode>General</c:formatCode>
                <c:ptCount val="5"/>
              </c:numCache>
            </c:numRef>
          </c:val>
          <c:extLst>
            <c:ext xmlns:c16="http://schemas.microsoft.com/office/drawing/2014/chart" uri="{C3380CC4-5D6E-409C-BE32-E72D297353CC}">
              <c16:uniqueId val="{00000000-BFFF-4616-85D4-0E56C4FB43AD}"/>
            </c:ext>
          </c:extLst>
        </c:ser>
        <c:dLbls>
          <c:showLegendKey val="0"/>
          <c:showVal val="0"/>
          <c:showCatName val="0"/>
          <c:showSerName val="0"/>
          <c:showPercent val="0"/>
          <c:showBubbleSize val="0"/>
        </c:dLbls>
        <c:gapWidth val="125"/>
        <c:overlap val="-20"/>
        <c:axId val="598563584"/>
        <c:axId val="598561616"/>
      </c:barChart>
      <c:catAx>
        <c:axId val="598563584"/>
        <c:scaling>
          <c:orientation val="minMax"/>
        </c:scaling>
        <c:delete val="0"/>
        <c:axPos val="b"/>
        <c:title>
          <c:tx>
            <c:rich>
              <a:bodyPr rot="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00"/>
                  <a:t>Race/Ethnicity</a:t>
                </a:r>
              </a:p>
            </c:rich>
          </c:tx>
          <c:layout>
            <c:manualLayout>
              <c:xMode val="edge"/>
              <c:yMode val="edge"/>
              <c:x val="0.47584344853472266"/>
              <c:y val="0.91407891729278956"/>
            </c:manualLayout>
          </c:layout>
          <c:overlay val="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1616"/>
        <c:crosses val="autoZero"/>
        <c:auto val="1"/>
        <c:lblAlgn val="ctr"/>
        <c:lblOffset val="100"/>
        <c:noMultiLvlLbl val="0"/>
      </c:catAx>
      <c:valAx>
        <c:axId val="598561616"/>
        <c:scaling>
          <c:orientation val="minMax"/>
        </c:scaling>
        <c:delete val="0"/>
        <c:axPos val="l"/>
        <c:majorGridlines>
          <c:spPr>
            <a:ln w="9525" cap="flat" cmpd="sng" algn="ctr">
              <a:solidFill>
                <a:schemeClr val="tx1">
                  <a:lumMod val="15000"/>
                  <a:lumOff val="85000"/>
                </a:schemeClr>
              </a:solidFill>
              <a:round/>
            </a:ln>
            <a:effectLst/>
          </c:spPr>
        </c:majorGridlines>
        <c:title>
          <c:tx>
            <c:rich>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r>
                  <a:rPr lang="en-US" sz="1050" baseline="0"/>
                  <a:t>Rate per 100,000 children</a:t>
                </a:r>
                <a:endParaRPr lang="en-US" sz="1050"/>
              </a:p>
            </c:rich>
          </c:tx>
          <c:layout>
            <c:manualLayout>
              <c:xMode val="edge"/>
              <c:yMode val="edge"/>
              <c:x val="2.2965899427727081E-2"/>
              <c:y val="0.21606923583891216"/>
            </c:manualLayout>
          </c:layout>
          <c:overlay val="0"/>
          <c:spPr>
            <a:noFill/>
            <a:ln>
              <a:noFill/>
            </a:ln>
            <a:effectLst/>
          </c:spPr>
          <c:txPr>
            <a:bodyPr rot="-5400000" spcFirstLastPara="1" vertOverflow="ellipsis" vert="horz" wrap="square" anchor="ctr" anchorCtr="1"/>
            <a:lstStyle/>
            <a:p>
              <a:pPr>
                <a:defRPr sz="105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title>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10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crossAx val="598563584"/>
        <c:crosses val="autoZero"/>
        <c:crossBetween val="between"/>
      </c:valAx>
      <c:spPr>
        <a:noFill/>
        <a:ln>
          <a:noFill/>
        </a:ln>
        <a:effectLst/>
      </c:spPr>
    </c:plotArea>
    <c:legend>
      <c:legendPos val="r"/>
      <c:layout>
        <c:manualLayout>
          <c:xMode val="edge"/>
          <c:yMode val="edge"/>
          <c:x val="0.73894824835168449"/>
          <c:y val="2.8856339509768503E-2"/>
          <c:w val="0.26025424958091137"/>
          <c:h val="6.5127842131005309E-2"/>
        </c:manualLayout>
      </c:layout>
      <c:overlay val="0"/>
      <c:spPr>
        <a:noFill/>
        <a:ln>
          <a:noFill/>
        </a:ln>
        <a:effectLst/>
      </c:spPr>
      <c:txPr>
        <a:bodyPr rot="0" spcFirstLastPara="1" vertOverflow="ellipsis" vert="horz" wrap="square" anchor="ctr" anchorCtr="1"/>
        <a:lstStyle/>
        <a:p>
          <a:pPr>
            <a:defRPr sz="900" b="0" i="0" u="none" strike="noStrike" kern="1200" baseline="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38100" cap="flat" cmpd="sng" algn="ctr">
      <a:solidFill>
        <a:srgbClr val="00B050"/>
      </a:solidFill>
      <a:round/>
    </a:ln>
    <a:effectLst/>
  </c:spPr>
  <c:txPr>
    <a:bodyPr/>
    <a:lstStyle/>
    <a:p>
      <a:pPr>
        <a:defRPr sz="800">
          <a:solidFill>
            <a:sysClr val="windowText" lastClr="000000"/>
          </a:solidFill>
          <a:latin typeface="Roboto Condensed" panose="02000000000000000000" pitchFamily="2" charset="0"/>
          <a:ea typeface="Roboto Condensed" panose="02000000000000000000" pitchFamily="2" charset="0"/>
          <a:cs typeface="Roboto Condensed" panose="02000000000000000000" pitchFamily="2"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5.xml.rels><?xml version="1.0" encoding="UTF-8" standalone="yes"?>
<Relationships xmlns="http://schemas.openxmlformats.org/package/2006/relationships"><Relationship Id="rId1" Type="http://schemas.openxmlformats.org/officeDocument/2006/relationships/chart" Target="../charts/chart2.xml"/></Relationships>
</file>

<file path=xl/drawings/_rels/drawing6.xml.rels><?xml version="1.0" encoding="UTF-8" standalone="yes"?>
<Relationships xmlns="http://schemas.openxmlformats.org/package/2006/relationships"><Relationship Id="rId1" Type="http://schemas.openxmlformats.org/officeDocument/2006/relationships/chart" Target="../charts/chart3.xml"/></Relationships>
</file>

<file path=xl/drawings/_rels/drawing7.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3</xdr:col>
      <xdr:colOff>1727</xdr:colOff>
      <xdr:row>5</xdr:row>
      <xdr:rowOff>8657</xdr:rowOff>
    </xdr:from>
    <xdr:to>
      <xdr:col>14</xdr:col>
      <xdr:colOff>583335</xdr:colOff>
      <xdr:row>22</xdr:row>
      <xdr:rowOff>804332</xdr:rowOff>
    </xdr:to>
    <xdr:sp macro="" textlink="">
      <xdr:nvSpPr>
        <xdr:cNvPr id="2" name="TextBox 1">
          <a:extLst>
            <a:ext uri="{FF2B5EF4-FFF2-40B4-BE49-F238E27FC236}">
              <a16:creationId xmlns:a16="http://schemas.microsoft.com/office/drawing/2014/main" id="{9C5A23FE-C0E9-4D5F-BB4B-F8BC2E2F8516}"/>
            </a:ext>
          </a:extLst>
        </xdr:cNvPr>
        <xdr:cNvSpPr txBox="1"/>
      </xdr:nvSpPr>
      <xdr:spPr>
        <a:xfrm>
          <a:off x="10140560" y="3606990"/>
          <a:ext cx="7217358" cy="9950259"/>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en-US" sz="1400" b="0" i="1">
              <a:solidFill>
                <a:srgbClr val="00B050"/>
              </a:solidFill>
              <a:effectLst/>
              <a:latin typeface="+mn-lt"/>
              <a:ea typeface="+mn-ea"/>
              <a:cs typeface="+mn-cs"/>
            </a:rPr>
            <a:t>Note: Please</a:t>
          </a:r>
          <a:r>
            <a:rPr lang="en-US" sz="1400" b="0" i="1" baseline="0">
              <a:solidFill>
                <a:srgbClr val="00B050"/>
              </a:solidFill>
              <a:effectLst/>
              <a:latin typeface="+mn-lt"/>
              <a:ea typeface="+mn-ea"/>
              <a:cs typeface="+mn-cs"/>
            </a:rPr>
            <a:t> click "Enable Content" and/or "Enable Editing" if they appear at the top of your Excel file.</a:t>
          </a:r>
          <a:endParaRPr lang="en-US" sz="1400">
            <a:solidFill>
              <a:srgbClr val="00B050"/>
            </a:solidFill>
            <a:effectLst/>
          </a:endParaRPr>
        </a:p>
        <a:p>
          <a:endParaRPr lang="en-US" sz="1400" b="1"/>
        </a:p>
        <a:p>
          <a:r>
            <a:rPr lang="en-US" sz="1400" b="1"/>
            <a:t>1. Open the "B_Populations" and</a:t>
          </a:r>
          <a:r>
            <a:rPr lang="en-US" sz="1400" b="1" baseline="0"/>
            <a:t> "B.1_Population Weights" tabs</a:t>
          </a:r>
        </a:p>
        <a:p>
          <a:r>
            <a:rPr lang="en-US" sz="1400" baseline="0"/>
            <a:t>1.1 - E</a:t>
          </a:r>
          <a:r>
            <a:rPr lang="en-US" sz="1400"/>
            <a:t>nter your state or territory name </a:t>
          </a:r>
        </a:p>
        <a:p>
          <a:r>
            <a:rPr lang="en-US" sz="1400"/>
            <a:t>1.2 - Enter your state or territory population data by age group </a:t>
          </a:r>
        </a:p>
        <a:p>
          <a:r>
            <a:rPr lang="en-US" sz="1400"/>
            <a:t>1.3 - </a:t>
          </a:r>
          <a:r>
            <a:rPr lang="en-US" sz="1400" baseline="0"/>
            <a:t>Enter state or territory population data by race/ethnicity in columns. If your state uses different race/ethnicity categories, enter them into the appropriate cell</a:t>
          </a:r>
        </a:p>
        <a:p>
          <a:r>
            <a:rPr lang="en-US" sz="1400" baseline="0"/>
            <a:t>1.4 - Enter 2000 populations and weights in the "B.1_Population Weights" tab</a:t>
          </a:r>
          <a:endParaRPr lang="en-US" sz="1400"/>
        </a:p>
        <a:p>
          <a:endParaRPr lang="en-US" sz="1400" baseline="0"/>
        </a:p>
        <a:p>
          <a:r>
            <a:rPr lang="en-US" sz="1400" b="1" baseline="0"/>
            <a:t>2. Fill in Tabs C, D, E, F, and G for Years 1-5</a:t>
          </a:r>
        </a:p>
        <a:p>
          <a:r>
            <a:rPr lang="en-US" sz="1400" b="0" baseline="0">
              <a:solidFill>
                <a:srgbClr val="FF0000"/>
              </a:solidFill>
            </a:rPr>
            <a:t>Please note, you do not have to enter ED visit, hospitalizations, and/or death data if that is unavailable.</a:t>
          </a:r>
        </a:p>
        <a:p>
          <a:r>
            <a:rPr lang="en-US" sz="1400" baseline="0"/>
            <a:t>2.1 - Enter the number injuries in columns categorized by ED visits, hospitalizations, and deaths</a:t>
          </a:r>
        </a:p>
        <a:p>
          <a:r>
            <a:rPr lang="en-US" sz="1400" baseline="0"/>
            <a:t>2.2 - Enter the same data organized by race/ethnicity </a:t>
          </a:r>
        </a:p>
        <a:p>
          <a:r>
            <a:rPr lang="en-US" sz="1400" baseline="0"/>
            <a:t>2.3 - Enter the 2000 population values and weights to calculate age-adjusted rates per 100,000</a:t>
          </a:r>
        </a:p>
        <a:p>
          <a:r>
            <a:rPr lang="en-US" sz="1400" baseline="0"/>
            <a:t>2.3 - Age-adjusted rates per 100,000 will be calculated in these tabs for </a:t>
          </a:r>
          <a:r>
            <a:rPr lang="en-US" sz="1400" baseline="0">
              <a:solidFill>
                <a:schemeClr val="dk1"/>
              </a:solidFill>
              <a:effectLst/>
              <a:latin typeface="+mn-lt"/>
              <a:ea typeface="+mn-ea"/>
              <a:cs typeface="+mn-cs"/>
            </a:rPr>
            <a:t>ED visits, hospitalizations, and deaths</a:t>
          </a:r>
          <a:endParaRPr lang="en-US" sz="1400" baseline="0"/>
        </a:p>
        <a:p>
          <a:endParaRPr lang="en-US" sz="1400" baseline="0"/>
        </a:p>
        <a:p>
          <a:r>
            <a:rPr lang="en-US" sz="1400" b="1" baseline="0"/>
            <a:t>3. Review Tab H_Table 1 Rates by Year</a:t>
          </a:r>
          <a:endParaRPr lang="en-US" sz="1400" b="0" baseline="0"/>
        </a:p>
        <a:p>
          <a:r>
            <a:rPr lang="en-US" sz="1400" b="0" baseline="0"/>
            <a:t>3.1 - Review the data that automatically filled in Tab H to ensure that the total rates across your data years are accurately captured in Table 1.</a:t>
          </a:r>
        </a:p>
        <a:p>
          <a:endParaRPr lang="en-US" sz="1400" b="0" baseline="0"/>
        </a:p>
        <a:p>
          <a:r>
            <a:rPr lang="en-US" sz="1400" b="1" baseline="0">
              <a:solidFill>
                <a:schemeClr val="dk1"/>
              </a:solidFill>
              <a:effectLst/>
              <a:latin typeface="+mn-lt"/>
              <a:ea typeface="+mn-ea"/>
              <a:cs typeface="+mn-cs"/>
            </a:rPr>
            <a:t>4. Tab I_Figure 1 Mechanisms</a:t>
          </a:r>
          <a:endParaRPr lang="en-US" sz="1400" b="0" baseline="0">
            <a:solidFill>
              <a:schemeClr val="dk1"/>
            </a:solidFill>
            <a:effectLst/>
            <a:latin typeface="+mn-lt"/>
            <a:ea typeface="+mn-ea"/>
            <a:cs typeface="+mn-cs"/>
          </a:endParaRPr>
        </a:p>
        <a:p>
          <a:r>
            <a:rPr lang="en-US" sz="1400" b="0" baseline="0">
              <a:solidFill>
                <a:schemeClr val="dk1"/>
              </a:solidFill>
              <a:effectLst/>
              <a:latin typeface="+mn-lt"/>
              <a:ea typeface="+mn-ea"/>
              <a:cs typeface="+mn-cs"/>
            </a:rPr>
            <a:t>4.1 - This tab is intended to calculate age-adjusted rates per 100,000 for ED visits, hospitalizations, and deaths</a:t>
          </a:r>
          <a:r>
            <a:rPr lang="en-US" sz="1400" b="1" baseline="0">
              <a:solidFill>
                <a:schemeClr val="dk1"/>
              </a:solidFill>
              <a:effectLst/>
              <a:latin typeface="+mn-lt"/>
              <a:ea typeface="+mn-ea"/>
              <a:cs typeface="+mn-cs"/>
            </a:rPr>
            <a:t> by mechanism of unintentional child injury.</a:t>
          </a:r>
          <a:endParaRPr lang="en-US" sz="1400" b="0" baseline="0">
            <a:solidFill>
              <a:schemeClr val="dk1"/>
            </a:solidFill>
            <a:effectLst/>
            <a:latin typeface="+mn-lt"/>
            <a:ea typeface="+mn-ea"/>
            <a:cs typeface="+mn-cs"/>
          </a:endParaRPr>
        </a:p>
        <a:p>
          <a:r>
            <a:rPr lang="en-US" sz="1400" b="0" baseline="0">
              <a:solidFill>
                <a:schemeClr val="dk1"/>
              </a:solidFill>
              <a:effectLst/>
              <a:latin typeface="+mn-lt"/>
              <a:ea typeface="+mn-ea"/>
              <a:cs typeface="+mn-cs"/>
            </a:rPr>
            <a:t>4.2 - Enter the counts by age group for each mechanism (up to 6 mechanisms total)</a:t>
          </a:r>
        </a:p>
        <a:p>
          <a:r>
            <a:rPr lang="en-US" sz="1400" b="0" baseline="0">
              <a:solidFill>
                <a:schemeClr val="dk1"/>
              </a:solidFill>
              <a:effectLst/>
              <a:latin typeface="+mn-lt"/>
              <a:ea typeface="+mn-ea"/>
              <a:cs typeface="+mn-cs"/>
            </a:rPr>
            <a:t>4.3 - The Figure 1 data table will populate with age-adjusted rates per 100,000 across ED visits, hospitalizations, and deaths for each mechanism. This data will generate the graph for Figure 1.</a:t>
          </a:r>
        </a:p>
        <a:p>
          <a:endParaRPr lang="en-US" sz="1400" b="0" baseline="0">
            <a:solidFill>
              <a:schemeClr val="dk1"/>
            </a:solidFill>
            <a:effectLst/>
            <a:latin typeface="+mn-lt"/>
            <a:ea typeface="+mn-ea"/>
            <a:cs typeface="+mn-cs"/>
          </a:endParaRPr>
        </a:p>
        <a:p>
          <a:r>
            <a:rPr lang="en-US" sz="1400" b="1" baseline="0">
              <a:solidFill>
                <a:schemeClr val="dk1"/>
              </a:solidFill>
              <a:effectLst/>
              <a:latin typeface="+mn-lt"/>
              <a:ea typeface="+mn-ea"/>
              <a:cs typeface="+mn-cs"/>
            </a:rPr>
            <a:t>5. Tab J_Figure 2 Age and Sex</a:t>
          </a:r>
        </a:p>
        <a:p>
          <a:r>
            <a:rPr lang="en-US" sz="1400" b="0" baseline="0">
              <a:solidFill>
                <a:schemeClr val="dk1"/>
              </a:solidFill>
              <a:effectLst/>
              <a:latin typeface="+mn-lt"/>
              <a:ea typeface="+mn-ea"/>
              <a:cs typeface="+mn-cs"/>
            </a:rPr>
            <a:t>5.1 - This tab is intended to show age-adjusted rates per 100,000 for ED visits, hospitalizations, </a:t>
          </a:r>
          <a:r>
            <a:rPr lang="en-US" sz="1400" b="1" baseline="0">
              <a:solidFill>
                <a:schemeClr val="dk1"/>
              </a:solidFill>
              <a:effectLst/>
              <a:latin typeface="+mn-lt"/>
              <a:ea typeface="+mn-ea"/>
              <a:cs typeface="+mn-cs"/>
            </a:rPr>
            <a:t>or</a:t>
          </a:r>
          <a:r>
            <a:rPr lang="en-US" sz="1400" b="0" baseline="0">
              <a:solidFill>
                <a:schemeClr val="dk1"/>
              </a:solidFill>
              <a:effectLst/>
              <a:latin typeface="+mn-lt"/>
              <a:ea typeface="+mn-ea"/>
              <a:cs typeface="+mn-cs"/>
            </a:rPr>
            <a:t> deaths</a:t>
          </a:r>
          <a:r>
            <a:rPr lang="en-US" sz="1400" b="1" baseline="0">
              <a:solidFill>
                <a:schemeClr val="dk1"/>
              </a:solidFill>
              <a:effectLst/>
              <a:latin typeface="+mn-lt"/>
              <a:ea typeface="+mn-ea"/>
              <a:cs typeface="+mn-cs"/>
            </a:rPr>
            <a:t> </a:t>
          </a:r>
          <a:r>
            <a:rPr lang="en-US" sz="1400" b="0" baseline="0">
              <a:solidFill>
                <a:schemeClr val="dk1"/>
              </a:solidFill>
              <a:effectLst/>
              <a:latin typeface="+mn-lt"/>
              <a:ea typeface="+mn-ea"/>
              <a:cs typeface="+mn-cs"/>
            </a:rPr>
            <a:t>by age and sex.</a:t>
          </a:r>
        </a:p>
        <a:p>
          <a:r>
            <a:rPr lang="en-US" sz="1400" b="0" baseline="0">
              <a:solidFill>
                <a:schemeClr val="dk1"/>
              </a:solidFill>
              <a:effectLst/>
              <a:latin typeface="+mn-lt"/>
              <a:ea typeface="+mn-ea"/>
              <a:cs typeface="+mn-cs"/>
            </a:rPr>
            <a:t>5.2 - Copy/paste age-adjusted rates per 100,000 for male and female for ED visits, hospitalizations, </a:t>
          </a:r>
          <a:r>
            <a:rPr lang="en-US" sz="1400" b="1" baseline="0">
              <a:solidFill>
                <a:schemeClr val="dk1"/>
              </a:solidFill>
              <a:effectLst/>
              <a:latin typeface="+mn-lt"/>
              <a:ea typeface="+mn-ea"/>
              <a:cs typeface="+mn-cs"/>
            </a:rPr>
            <a:t>or</a:t>
          </a:r>
          <a:r>
            <a:rPr lang="en-US" sz="1400" b="0" baseline="0">
              <a:solidFill>
                <a:schemeClr val="dk1"/>
              </a:solidFill>
              <a:effectLst/>
              <a:latin typeface="+mn-lt"/>
              <a:ea typeface="+mn-ea"/>
              <a:cs typeface="+mn-cs"/>
            </a:rPr>
            <a:t> deaths from Tab C, D, E, F, </a:t>
          </a:r>
          <a:r>
            <a:rPr lang="en-US" sz="1400" b="1" baseline="0">
              <a:solidFill>
                <a:schemeClr val="dk1"/>
              </a:solidFill>
              <a:effectLst/>
              <a:latin typeface="+mn-lt"/>
              <a:ea typeface="+mn-ea"/>
              <a:cs typeface="+mn-cs"/>
            </a:rPr>
            <a:t>or </a:t>
          </a:r>
          <a:r>
            <a:rPr lang="en-US" sz="1400" b="0" baseline="0">
              <a:solidFill>
                <a:schemeClr val="dk1"/>
              </a:solidFill>
              <a:effectLst/>
              <a:latin typeface="+mn-lt"/>
              <a:ea typeface="+mn-ea"/>
              <a:cs typeface="+mn-cs"/>
            </a:rPr>
            <a:t>G.</a:t>
          </a:r>
          <a:endParaRPr lang="en-US" sz="1400">
            <a:effectLst/>
          </a:endParaRPr>
        </a:p>
        <a:p>
          <a:endParaRPr lang="en-US" sz="1400" b="1">
            <a:effectLst/>
          </a:endParaRPr>
        </a:p>
        <a:p>
          <a:r>
            <a:rPr lang="en-US" sz="1400" b="1">
              <a:effectLst/>
            </a:rPr>
            <a:t>6. Tab K_Optional Figure 3 Race/Ethnicity Groups</a:t>
          </a:r>
        </a:p>
        <a:p>
          <a:r>
            <a:rPr lang="en-US" sz="1400" b="0" i="1" baseline="0">
              <a:solidFill>
                <a:srgbClr val="00B050"/>
              </a:solidFill>
              <a:effectLst/>
              <a:latin typeface="+mn-lt"/>
              <a:ea typeface="+mn-ea"/>
              <a:cs typeface="+mn-cs"/>
            </a:rPr>
            <a:t>Note: If race/ethnicity data is limited, then users can exclude Figure 3 and edit the race/ethnicity section in the Unintentional Child Injuries Special Emphasis Report Form to instead provide narrative information on unintentional child injuries by region.</a:t>
          </a:r>
        </a:p>
        <a:p>
          <a:r>
            <a:rPr lang="en-US" sz="1400" b="0" baseline="0">
              <a:solidFill>
                <a:schemeClr val="dk1"/>
              </a:solidFill>
              <a:effectLst/>
              <a:latin typeface="+mn-lt"/>
              <a:ea typeface="+mn-ea"/>
              <a:cs typeface="+mn-cs"/>
            </a:rPr>
            <a:t>6.1 - This tab is intended to show age-adjusted rates per 100,000 for ED visits, hospitalizations, </a:t>
          </a:r>
          <a:r>
            <a:rPr lang="en-US" sz="1400" b="1" baseline="0">
              <a:solidFill>
                <a:schemeClr val="dk1"/>
              </a:solidFill>
              <a:effectLst/>
              <a:latin typeface="+mn-lt"/>
              <a:ea typeface="+mn-ea"/>
              <a:cs typeface="+mn-cs"/>
            </a:rPr>
            <a:t>or</a:t>
          </a:r>
          <a:r>
            <a:rPr lang="en-US" sz="1400" b="0" baseline="0">
              <a:solidFill>
                <a:schemeClr val="dk1"/>
              </a:solidFill>
              <a:effectLst/>
              <a:latin typeface="+mn-lt"/>
              <a:ea typeface="+mn-ea"/>
              <a:cs typeface="+mn-cs"/>
            </a:rPr>
            <a:t> deaths</a:t>
          </a:r>
          <a:r>
            <a:rPr lang="en-US" sz="1400" b="1" baseline="0">
              <a:solidFill>
                <a:schemeClr val="dk1"/>
              </a:solidFill>
              <a:effectLst/>
              <a:latin typeface="+mn-lt"/>
              <a:ea typeface="+mn-ea"/>
              <a:cs typeface="+mn-cs"/>
            </a:rPr>
            <a:t> </a:t>
          </a:r>
          <a:r>
            <a:rPr lang="en-US" sz="1400" b="0" baseline="0">
              <a:solidFill>
                <a:schemeClr val="dk1"/>
              </a:solidFill>
              <a:effectLst/>
              <a:latin typeface="+mn-lt"/>
              <a:ea typeface="+mn-ea"/>
              <a:cs typeface="+mn-cs"/>
            </a:rPr>
            <a:t>by age and race/ethnicity.</a:t>
          </a:r>
          <a:endParaRPr lang="en-US" sz="1400">
            <a:effectLst/>
          </a:endParaRPr>
        </a:p>
        <a:p>
          <a:r>
            <a:rPr lang="en-US" sz="1400" b="0" baseline="0">
              <a:solidFill>
                <a:schemeClr val="dk1"/>
              </a:solidFill>
              <a:effectLst/>
              <a:latin typeface="+mn-lt"/>
              <a:ea typeface="+mn-ea"/>
              <a:cs typeface="+mn-cs"/>
            </a:rPr>
            <a:t>6.2 - Copy/paste age-adjusted rates per 100,000 for race/ethnicity groups for ED visits, hospitalizations, and deaths from Tab C, D, E, F, </a:t>
          </a:r>
          <a:r>
            <a:rPr lang="en-US" sz="1400" b="1" baseline="0">
              <a:solidFill>
                <a:schemeClr val="dk1"/>
              </a:solidFill>
              <a:effectLst/>
              <a:latin typeface="+mn-lt"/>
              <a:ea typeface="+mn-ea"/>
              <a:cs typeface="+mn-cs"/>
            </a:rPr>
            <a:t>or </a:t>
          </a:r>
          <a:r>
            <a:rPr lang="en-US" sz="1400" b="0" baseline="0">
              <a:solidFill>
                <a:schemeClr val="dk1"/>
              </a:solidFill>
              <a:effectLst/>
              <a:latin typeface="+mn-lt"/>
              <a:ea typeface="+mn-ea"/>
              <a:cs typeface="+mn-cs"/>
            </a:rPr>
            <a:t>G.</a:t>
          </a:r>
          <a:endParaRPr lang="en-US" sz="1400">
            <a:effectLst/>
          </a:endParaRPr>
        </a:p>
        <a:p>
          <a:endParaRPr lang="en-US" sz="1400" b="1">
            <a:effectLst/>
          </a:endParaRPr>
        </a:p>
        <a:p>
          <a:endParaRPr lang="en-US" sz="1400" b="0" baseline="0"/>
        </a:p>
      </xdr:txBody>
    </xdr:sp>
    <xdr:clientData/>
  </xdr:twoCellAnchor>
  <xdr:twoCellAnchor>
    <xdr:from>
      <xdr:col>0</xdr:col>
      <xdr:colOff>15875</xdr:colOff>
      <xdr:row>1</xdr:row>
      <xdr:rowOff>134619</xdr:rowOff>
    </xdr:from>
    <xdr:to>
      <xdr:col>11</xdr:col>
      <xdr:colOff>477044</xdr:colOff>
      <xdr:row>3</xdr:row>
      <xdr:rowOff>1539875</xdr:rowOff>
    </xdr:to>
    <xdr:sp macro="" textlink="">
      <xdr:nvSpPr>
        <xdr:cNvPr id="3" name="TextBox 2">
          <a:extLst>
            <a:ext uri="{FF2B5EF4-FFF2-40B4-BE49-F238E27FC236}">
              <a16:creationId xmlns:a16="http://schemas.microsoft.com/office/drawing/2014/main" id="{92968D67-CBDC-49B7-B7D1-E86EC3E5A79C}"/>
            </a:ext>
          </a:extLst>
        </xdr:cNvPr>
        <xdr:cNvSpPr txBox="1"/>
      </xdr:nvSpPr>
      <xdr:spPr>
        <a:xfrm>
          <a:off x="15875" y="315594"/>
          <a:ext cx="13777119" cy="176720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400" b="1"/>
            <a:t>Preparing</a:t>
          </a:r>
          <a:r>
            <a:rPr lang="en-US" sz="2400" b="1" baseline="0"/>
            <a:t> the Unintentional Child Injury Special Emphasis Report is a three step process:</a:t>
          </a:r>
        </a:p>
        <a:p>
          <a:r>
            <a:rPr lang="en-US" sz="2400" b="1" baseline="0">
              <a:solidFill>
                <a:schemeClr val="accent6"/>
              </a:solidFill>
            </a:rPr>
            <a:t>Step 1</a:t>
          </a:r>
          <a:r>
            <a:rPr lang="en-US" sz="2400" b="0" baseline="0"/>
            <a:t> is to prepare your state/territory data on unintentional child injuries</a:t>
          </a:r>
        </a:p>
        <a:p>
          <a:r>
            <a:rPr lang="en-US" sz="2400" b="1" baseline="0">
              <a:solidFill>
                <a:schemeClr val="accent5"/>
              </a:solidFill>
            </a:rPr>
            <a:t>Step 2</a:t>
          </a:r>
          <a:r>
            <a:rPr lang="en-US" sz="2400" b="0" baseline="0">
              <a:solidFill>
                <a:schemeClr val="accent5"/>
              </a:solidFill>
            </a:rPr>
            <a:t> </a:t>
          </a:r>
          <a:r>
            <a:rPr lang="en-US" sz="2400" b="0" baseline="0"/>
            <a:t>is to enter the data in this spreadsheet </a:t>
          </a:r>
        </a:p>
        <a:p>
          <a:r>
            <a:rPr lang="en-US" sz="2400" b="1" baseline="0">
              <a:solidFill>
                <a:schemeClr val="accent3"/>
              </a:solidFill>
            </a:rPr>
            <a:t>Step 3</a:t>
          </a:r>
          <a:r>
            <a:rPr lang="en-US" sz="2400" b="0" baseline="0"/>
            <a:t> is to create the SER by populating the PDF form with the appropriate data</a:t>
          </a:r>
          <a:endParaRPr lang="en-US" sz="2400" b="0"/>
        </a:p>
      </xdr:txBody>
    </xdr:sp>
    <xdr:clientData/>
  </xdr:twoCellAnchor>
  <xdr:twoCellAnchor>
    <xdr:from>
      <xdr:col>16</xdr:col>
      <xdr:colOff>582938</xdr:colOff>
      <xdr:row>5</xdr:row>
      <xdr:rowOff>11905</xdr:rowOff>
    </xdr:from>
    <xdr:to>
      <xdr:col>24</xdr:col>
      <xdr:colOff>562777</xdr:colOff>
      <xdr:row>10</xdr:row>
      <xdr:rowOff>21166</xdr:rowOff>
    </xdr:to>
    <xdr:sp macro="" textlink="">
      <xdr:nvSpPr>
        <xdr:cNvPr id="4" name="TextBox 3">
          <a:extLst>
            <a:ext uri="{FF2B5EF4-FFF2-40B4-BE49-F238E27FC236}">
              <a16:creationId xmlns:a16="http://schemas.microsoft.com/office/drawing/2014/main" id="{D0D48A21-C9C2-43CD-A8BC-753EB7E85BFC}"/>
            </a:ext>
          </a:extLst>
        </xdr:cNvPr>
        <xdr:cNvSpPr txBox="1"/>
      </xdr:nvSpPr>
      <xdr:spPr>
        <a:xfrm>
          <a:off x="18564021" y="3610238"/>
          <a:ext cx="4805839" cy="3925095"/>
        </a:xfrm>
        <a:prstGeom prst="rect">
          <a:avLst/>
        </a:prstGeom>
        <a:solidFill>
          <a:schemeClr val="bg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baseline="0"/>
            <a:t>1. Open the PDF SER form</a:t>
          </a:r>
        </a:p>
        <a:p>
          <a:endParaRPr lang="en-US" sz="1400" b="1" baseline="0"/>
        </a:p>
        <a:p>
          <a:r>
            <a:rPr lang="en-US" sz="1400" b="1" baseline="0"/>
            <a:t>2. Open Tab L_Report</a:t>
          </a:r>
          <a:endParaRPr lang="en-US" sz="1400" b="0" baseline="0"/>
        </a:p>
        <a:p>
          <a:r>
            <a:rPr lang="en-US" sz="1400" b="0" baseline="0"/>
            <a:t>2.1 - The PDF SER form includes fields that will be populated according to the data you have entered in the spreadsheet. Follow the instructions in the "Report" tab and populate the PDF SER form with the appropriate data. You will need to copy and paste some of the graphs and charts from the report tab into your SER - instructions for how to do this are embedded in the tab.</a:t>
          </a:r>
        </a:p>
        <a:p>
          <a:endParaRPr lang="en-US" sz="1400" b="0" baseline="0"/>
        </a:p>
        <a:p>
          <a:r>
            <a:rPr lang="en-US" sz="1400" b="1">
              <a:solidFill>
                <a:schemeClr val="dk1"/>
              </a:solidFill>
              <a:effectLst/>
              <a:latin typeface="+mn-lt"/>
              <a:ea typeface="+mn-ea"/>
              <a:cs typeface="+mn-cs"/>
            </a:rPr>
            <a:t>3. Finalize the PDF SER form</a:t>
          </a:r>
        </a:p>
        <a:p>
          <a:r>
            <a:rPr lang="en-US" sz="1400">
              <a:solidFill>
                <a:schemeClr val="dk1"/>
              </a:solidFill>
              <a:effectLst/>
              <a:latin typeface="+mn-lt"/>
              <a:ea typeface="+mn-ea"/>
              <a:cs typeface="+mn-cs"/>
            </a:rPr>
            <a:t>3.</a:t>
          </a:r>
          <a:r>
            <a:rPr lang="en-US" sz="1400" baseline="0">
              <a:solidFill>
                <a:schemeClr val="dk1"/>
              </a:solidFill>
              <a:effectLst/>
              <a:latin typeface="+mn-lt"/>
              <a:ea typeface="+mn-ea"/>
              <a:cs typeface="+mn-cs"/>
            </a:rPr>
            <a:t>1 - </a:t>
          </a:r>
          <a:r>
            <a:rPr lang="en-US" sz="1400">
              <a:solidFill>
                <a:schemeClr val="dk1"/>
              </a:solidFill>
              <a:effectLst/>
              <a:latin typeface="+mn-lt"/>
              <a:ea typeface="+mn-ea"/>
              <a:cs typeface="+mn-cs"/>
            </a:rPr>
            <a:t>Once you have copied and entered all the data into the form, remove the blue shading, which is on by default in the document so all the fillable fields can be easily distinguished. Turn it off within Acrobat Reader by going to Edit &gt; Preferences &gt; Forms &gt; and deselecting “show border hover color for fields”</a:t>
          </a:r>
        </a:p>
        <a:p>
          <a:endParaRPr lang="en-US" sz="1400" b="1" baseline="0"/>
        </a:p>
      </xdr:txBody>
    </xdr:sp>
    <xdr:clientData/>
  </xdr:twoCellAnchor>
  <xdr:twoCellAnchor>
    <xdr:from>
      <xdr:col>0</xdr:col>
      <xdr:colOff>46567</xdr:colOff>
      <xdr:row>74</xdr:row>
      <xdr:rowOff>105832</xdr:rowOff>
    </xdr:from>
    <xdr:to>
      <xdr:col>2</xdr:col>
      <xdr:colOff>3457575</xdr:colOff>
      <xdr:row>92</xdr:row>
      <xdr:rowOff>21165</xdr:rowOff>
    </xdr:to>
    <xdr:sp macro="" textlink="">
      <xdr:nvSpPr>
        <xdr:cNvPr id="5" name="TextBox 4">
          <a:extLst>
            <a:ext uri="{FF2B5EF4-FFF2-40B4-BE49-F238E27FC236}">
              <a16:creationId xmlns:a16="http://schemas.microsoft.com/office/drawing/2014/main" id="{76B2E8D8-58F5-2CEA-0E12-92BA4577EC29}"/>
            </a:ext>
          </a:extLst>
        </xdr:cNvPr>
        <xdr:cNvSpPr txBox="1"/>
      </xdr:nvSpPr>
      <xdr:spPr>
        <a:xfrm>
          <a:off x="46567" y="54705249"/>
          <a:ext cx="10046758" cy="3344333"/>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solidFill>
                <a:schemeClr val="dk1"/>
              </a:solidFill>
              <a:effectLst/>
              <a:latin typeface="+mn-lt"/>
              <a:ea typeface="+mn-ea"/>
              <a:cs typeface="+mn-cs"/>
            </a:rPr>
            <a:t>Additional notes on ICD-10-CM codes for unintentional injuries by mechanism</a:t>
          </a:r>
          <a:endParaRPr lang="en-US" sz="1400">
            <a:solidFill>
              <a:schemeClr val="dk1"/>
            </a:solidFill>
            <a:effectLst/>
            <a:latin typeface="+mn-lt"/>
            <a:ea typeface="+mn-ea"/>
            <a:cs typeface="+mn-cs"/>
          </a:endParaRPr>
        </a:p>
        <a:p>
          <a:pPr lvl="0"/>
          <a:r>
            <a:rPr lang="en-US" sz="1400">
              <a:solidFill>
                <a:schemeClr val="dk1"/>
              </a:solidFill>
              <a:effectLst/>
              <a:latin typeface="+mn-lt"/>
              <a:ea typeface="+mn-ea"/>
              <a:cs typeface="+mn-cs"/>
            </a:rPr>
            <a:t>† Differs from placement of comparable code in ICD–10 external cause matrix for mortality.</a:t>
          </a:r>
        </a:p>
        <a:p>
          <a:pPr lvl="0"/>
          <a:endParaRPr lang="en-US" sz="1400">
            <a:solidFill>
              <a:schemeClr val="dk1"/>
            </a:solidFill>
            <a:effectLst/>
            <a:latin typeface="+mn-lt"/>
            <a:ea typeface="+mn-ea"/>
            <a:cs typeface="+mn-cs"/>
          </a:endParaRPr>
        </a:p>
        <a:p>
          <a:pPr lvl="0"/>
          <a:r>
            <a:rPr lang="en-US" sz="1400">
              <a:solidFill>
                <a:schemeClr val="dk1"/>
              </a:solidFill>
              <a:effectLst/>
              <a:latin typeface="+mn-lt"/>
              <a:ea typeface="+mn-ea"/>
              <a:cs typeface="+mn-cs"/>
            </a:rPr>
            <a:t>ICD–10–CM is the International Classification of Diseases, 10th Revision, Clinical Modification. Within a cell of the matrix, when only a subset of ICD–10–CM codes are included,  the additional digits in parentheses ( ) apply to the preceding code or range of codes in brackets [ ]. </a:t>
          </a:r>
        </a:p>
        <a:p>
          <a:pPr lvl="0"/>
          <a:endParaRPr lang="en-US" sz="1400">
            <a:solidFill>
              <a:schemeClr val="dk1"/>
            </a:solidFill>
            <a:effectLst/>
            <a:latin typeface="+mn-lt"/>
            <a:ea typeface="+mn-ea"/>
            <a:cs typeface="+mn-cs"/>
          </a:endParaRPr>
        </a:p>
        <a:p>
          <a:pPr lvl="0"/>
          <a:r>
            <a:rPr lang="en-US" sz="1400">
              <a:solidFill>
                <a:schemeClr val="dk1"/>
              </a:solidFill>
              <a:effectLst/>
              <a:latin typeface="+mn-lt"/>
              <a:ea typeface="+mn-ea"/>
              <a:cs typeface="+mn-cs"/>
            </a:rPr>
            <a:t>This table is for demonstration purposes only. Because of the annual updates to the ICD–10–CM code set, any analysis using the 2019 final external cause matrix  should rely on the spreadsheets available at the NCHS Injury Data and Resources website at: </a:t>
          </a:r>
          <a:r>
            <a:rPr lang="en-US" sz="1400" u="sng">
              <a:solidFill>
                <a:schemeClr val="dk1"/>
              </a:solidFill>
              <a:effectLst/>
              <a:latin typeface="+mn-lt"/>
              <a:ea typeface="+mn-ea"/>
              <a:cs typeface="+mn-cs"/>
              <a:hlinkClick xmlns:r="http://schemas.openxmlformats.org/officeDocument/2006/relationships" r:id=""/>
            </a:rPr>
            <a:t>https://www.cdc.gov/nchs/injury/injury_tools.htm</a:t>
          </a:r>
          <a:r>
            <a:rPr lang="en-US" sz="1400">
              <a:solidFill>
                <a:schemeClr val="dk1"/>
              </a:solidFill>
              <a:effectLst/>
              <a:latin typeface="+mn-lt"/>
              <a:ea typeface="+mn-ea"/>
              <a:cs typeface="+mn-cs"/>
            </a:rPr>
            <a:t>, to ensure that all external cause-of-injury codes are included and that individual codes are appropriately grouped by mechanism and intent of injury.</a:t>
          </a:r>
        </a:p>
        <a:p>
          <a:pPr lvl="0"/>
          <a:endParaRPr lang="en-US" sz="1400">
            <a:solidFill>
              <a:schemeClr val="dk1"/>
            </a:solidFill>
            <a:effectLst/>
            <a:latin typeface="+mn-lt"/>
            <a:ea typeface="+mn-ea"/>
            <a:cs typeface="+mn-cs"/>
          </a:endParaRPr>
        </a:p>
        <a:p>
          <a:pPr lvl="0"/>
          <a:r>
            <a:rPr lang="en-US" sz="1400">
              <a:solidFill>
                <a:schemeClr val="dk1"/>
              </a:solidFill>
              <a:effectLst/>
              <a:latin typeface="+mn-lt"/>
              <a:ea typeface="+mn-ea"/>
              <a:cs typeface="+mn-cs"/>
            </a:rPr>
            <a:t>Sources: Centers</a:t>
          </a:r>
          <a:r>
            <a:rPr lang="en-US" sz="1400" baseline="0">
              <a:solidFill>
                <a:schemeClr val="dk1"/>
              </a:solidFill>
              <a:effectLst/>
              <a:latin typeface="+mn-lt"/>
              <a:ea typeface="+mn-ea"/>
              <a:cs typeface="+mn-cs"/>
            </a:rPr>
            <a:t> for Disease Control and Prevention, </a:t>
          </a:r>
          <a:r>
            <a:rPr lang="en-US" sz="1400">
              <a:solidFill>
                <a:schemeClr val="dk1"/>
              </a:solidFill>
              <a:effectLst/>
              <a:latin typeface="+mn-lt"/>
              <a:ea typeface="+mn-ea"/>
              <a:cs typeface="+mn-cs"/>
            </a:rPr>
            <a:t>National Center for Health Statistics, and National Center for Injury Prevention and Control.</a:t>
          </a:r>
        </a:p>
        <a:p>
          <a:endParaRPr lang="en-US" sz="14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1501880</xdr:colOff>
      <xdr:row>2</xdr:row>
      <xdr:rowOff>123295</xdr:rowOff>
    </xdr:from>
    <xdr:to>
      <xdr:col>0</xdr:col>
      <xdr:colOff>1754822</xdr:colOff>
      <xdr:row>2</xdr:row>
      <xdr:rowOff>312736</xdr:rowOff>
    </xdr:to>
    <xdr:sp macro="" textlink="">
      <xdr:nvSpPr>
        <xdr:cNvPr id="2" name="Isosceles Triangle 1">
          <a:extLst>
            <a:ext uri="{FF2B5EF4-FFF2-40B4-BE49-F238E27FC236}">
              <a16:creationId xmlns:a16="http://schemas.microsoft.com/office/drawing/2014/main" id="{00000000-0008-0000-0100-000002000000}"/>
            </a:ext>
          </a:extLst>
        </xdr:cNvPr>
        <xdr:cNvSpPr/>
      </xdr:nvSpPr>
      <xdr:spPr>
        <a:xfrm rot="16200000">
          <a:off x="1533630" y="599545"/>
          <a:ext cx="189441" cy="25294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521441</xdr:colOff>
      <xdr:row>2</xdr:row>
      <xdr:rowOff>116523</xdr:rowOff>
    </xdr:from>
    <xdr:to>
      <xdr:col>4</xdr:col>
      <xdr:colOff>4763</xdr:colOff>
      <xdr:row>2</xdr:row>
      <xdr:rowOff>305964</xdr:rowOff>
    </xdr:to>
    <xdr:sp macro="" textlink="">
      <xdr:nvSpPr>
        <xdr:cNvPr id="3" name="Isosceles Triangle 2">
          <a:extLst>
            <a:ext uri="{FF2B5EF4-FFF2-40B4-BE49-F238E27FC236}">
              <a16:creationId xmlns:a16="http://schemas.microsoft.com/office/drawing/2014/main" id="{00000000-0008-0000-0100-000003000000}"/>
            </a:ext>
          </a:extLst>
        </xdr:cNvPr>
        <xdr:cNvSpPr/>
      </xdr:nvSpPr>
      <xdr:spPr>
        <a:xfrm rot="16200000">
          <a:off x="3396298" y="596583"/>
          <a:ext cx="189441" cy="245322"/>
        </a:xfrm>
        <a:prstGeom prst="triangle">
          <a:avLst/>
        </a:prstGeom>
        <a:solidFill>
          <a:schemeClr val="tx1">
            <a:lumMod val="65000"/>
            <a:lumOff val="35000"/>
          </a:schemeClr>
        </a:solid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44450</xdr:colOff>
      <xdr:row>0</xdr:row>
      <xdr:rowOff>104775</xdr:rowOff>
    </xdr:from>
    <xdr:to>
      <xdr:col>3</xdr:col>
      <xdr:colOff>1401536</xdr:colOff>
      <xdr:row>5</xdr:row>
      <xdr:rowOff>139700</xdr:rowOff>
    </xdr:to>
    <xdr:sp macro="" textlink="">
      <xdr:nvSpPr>
        <xdr:cNvPr id="2" name="TextBox 1">
          <a:extLst>
            <a:ext uri="{FF2B5EF4-FFF2-40B4-BE49-F238E27FC236}">
              <a16:creationId xmlns:a16="http://schemas.microsoft.com/office/drawing/2014/main" id="{AE3B1B9B-F909-D40E-83DE-11E2746D6445}"/>
            </a:ext>
          </a:extLst>
        </xdr:cNvPr>
        <xdr:cNvSpPr txBox="1"/>
      </xdr:nvSpPr>
      <xdr:spPr>
        <a:xfrm>
          <a:off x="44450" y="104775"/>
          <a:ext cx="6071961" cy="885371"/>
        </a:xfrm>
        <a:prstGeom prst="rect">
          <a:avLst/>
        </a:prstGeom>
        <a:solidFill>
          <a:schemeClr val="accent1">
            <a:lumMod val="20000"/>
            <a:lumOff val="8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Table 1 </a:t>
          </a:r>
          <a:r>
            <a:rPr lang="en-US" sz="1200"/>
            <a:t>shows the unintentional child injury deaths, hospitalizations, and/or ED visits by age-adjusted rate per 100,000 for up to 5 years. Values</a:t>
          </a:r>
          <a:r>
            <a:rPr lang="en-US" sz="1200" baseline="0"/>
            <a:t> in the table below are calculated in Tabs D, E, F, G, and H. The "L_Report" tab includes this table and instructions on how to fill in the SER Fillable Form with this information.</a:t>
          </a:r>
          <a:endParaRPr lang="en-US" sz="1200"/>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48682</xdr:colOff>
      <xdr:row>0</xdr:row>
      <xdr:rowOff>63500</xdr:rowOff>
    </xdr:from>
    <xdr:to>
      <xdr:col>11</xdr:col>
      <xdr:colOff>2124074</xdr:colOff>
      <xdr:row>3</xdr:row>
      <xdr:rowOff>84667</xdr:rowOff>
    </xdr:to>
    <xdr:sp macro="" textlink="">
      <xdr:nvSpPr>
        <xdr:cNvPr id="7" name="TextBox 6">
          <a:extLst>
            <a:ext uri="{FF2B5EF4-FFF2-40B4-BE49-F238E27FC236}">
              <a16:creationId xmlns:a16="http://schemas.microsoft.com/office/drawing/2014/main" id="{8D30AFA3-995F-46E0-BFA1-32666C36784A}"/>
            </a:ext>
          </a:extLst>
        </xdr:cNvPr>
        <xdr:cNvSpPr txBox="1"/>
      </xdr:nvSpPr>
      <xdr:spPr>
        <a:xfrm>
          <a:off x="48682" y="63500"/>
          <a:ext cx="12029017" cy="621242"/>
        </a:xfrm>
        <a:prstGeom prst="rect">
          <a:avLst/>
        </a:prstGeom>
        <a:solidFill>
          <a:schemeClr val="accent1">
            <a:lumMod val="20000"/>
            <a:lumOff val="8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Figure 1 </a:t>
          </a:r>
          <a:r>
            <a:rPr lang="en-US" sz="1400"/>
            <a:t>shows the unintentional child injury deaths, hospitalizations, and/or ED visits by age-adjusted rate per 100,000 for up to 6</a:t>
          </a:r>
          <a:r>
            <a:rPr lang="en-US" sz="1400" baseline="0"/>
            <a:t> mechanisms of injury</a:t>
          </a:r>
          <a:r>
            <a:rPr lang="en-US" sz="1400"/>
            <a:t>. Please use the instructions in the tables below</a:t>
          </a:r>
          <a:r>
            <a:rPr lang="en-US" sz="1400" baseline="0"/>
            <a:t> to generate Figure 1. Users can choose to either use a single year of data or enter totals for multiple years.</a:t>
          </a:r>
          <a:endParaRPr lang="en-US" sz="1400"/>
        </a:p>
      </xdr:txBody>
    </xdr:sp>
    <xdr:clientData/>
  </xdr:twoCellAnchor>
  <xdr:twoCellAnchor>
    <xdr:from>
      <xdr:col>12</xdr:col>
      <xdr:colOff>487892</xdr:colOff>
      <xdr:row>14</xdr:row>
      <xdr:rowOff>142875</xdr:rowOff>
    </xdr:from>
    <xdr:to>
      <xdr:col>18</xdr:col>
      <xdr:colOff>141817</xdr:colOff>
      <xdr:row>30</xdr:row>
      <xdr:rowOff>35983</xdr:rowOff>
    </xdr:to>
    <xdr:graphicFrame macro="">
      <xdr:nvGraphicFramePr>
        <xdr:cNvPr id="8" name="Chart 7">
          <a:extLst>
            <a:ext uri="{FF2B5EF4-FFF2-40B4-BE49-F238E27FC236}">
              <a16:creationId xmlns:a16="http://schemas.microsoft.com/office/drawing/2014/main" id="{22D364E3-9517-BAEB-D300-A552AEB90CB1}"/>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18</xdr:col>
      <xdr:colOff>301625</xdr:colOff>
      <xdr:row>16</xdr:row>
      <xdr:rowOff>25399</xdr:rowOff>
    </xdr:from>
    <xdr:to>
      <xdr:col>21</xdr:col>
      <xdr:colOff>381000</xdr:colOff>
      <xdr:row>24</xdr:row>
      <xdr:rowOff>28574</xdr:rowOff>
    </xdr:to>
    <xdr:sp macro="" textlink="">
      <xdr:nvSpPr>
        <xdr:cNvPr id="2" name="TextBox 1">
          <a:extLst>
            <a:ext uri="{FF2B5EF4-FFF2-40B4-BE49-F238E27FC236}">
              <a16:creationId xmlns:a16="http://schemas.microsoft.com/office/drawing/2014/main" id="{5D84BE09-D134-02F5-E460-5A50C9419B8D}"/>
            </a:ext>
          </a:extLst>
        </xdr:cNvPr>
        <xdr:cNvSpPr txBox="1"/>
      </xdr:nvSpPr>
      <xdr:spPr>
        <a:xfrm>
          <a:off x="19370675" y="5426074"/>
          <a:ext cx="1993900" cy="2365375"/>
        </a:xfrm>
        <a:prstGeom prst="rect">
          <a:avLst/>
        </a:prstGeom>
        <a:solidFill>
          <a:srgbClr val="A5F9F7"/>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Instructions</a:t>
          </a:r>
          <a:r>
            <a:rPr lang="en-US" sz="1200" b="1" baseline="0"/>
            <a:t> for editing the Figure 1 graph</a:t>
          </a:r>
        </a:p>
        <a:p>
          <a:endParaRPr lang="en-US" sz="1200" b="1" baseline="0"/>
        </a:p>
        <a:p>
          <a:r>
            <a:rPr lang="en-US" sz="1200" b="0" baseline="0"/>
            <a:t>Double-click on axis titles to edit the titles of each axis</a:t>
          </a:r>
        </a:p>
        <a:p>
          <a:endParaRPr lang="en-US" sz="1200" b="0" baseline="0"/>
        </a:p>
        <a:p>
          <a:r>
            <a:rPr lang="en-US" sz="1200" b="0" baseline="0"/>
            <a:t>Right click in the chart area, then click on "Select Data" to edit which rates and mechanisms are shown in the graph</a:t>
          </a:r>
          <a:endParaRPr lang="en-US" sz="1200" b="0"/>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19050</xdr:colOff>
      <xdr:row>0</xdr:row>
      <xdr:rowOff>114299</xdr:rowOff>
    </xdr:from>
    <xdr:to>
      <xdr:col>9</xdr:col>
      <xdr:colOff>225137</xdr:colOff>
      <xdr:row>5</xdr:row>
      <xdr:rowOff>133349</xdr:rowOff>
    </xdr:to>
    <xdr:sp macro="" textlink="">
      <xdr:nvSpPr>
        <xdr:cNvPr id="2" name="TextBox 1">
          <a:extLst>
            <a:ext uri="{FF2B5EF4-FFF2-40B4-BE49-F238E27FC236}">
              <a16:creationId xmlns:a16="http://schemas.microsoft.com/office/drawing/2014/main" id="{FA4D934A-E334-4504-8A1D-FD6B59DB79AA}"/>
            </a:ext>
          </a:extLst>
        </xdr:cNvPr>
        <xdr:cNvSpPr txBox="1"/>
      </xdr:nvSpPr>
      <xdr:spPr>
        <a:xfrm>
          <a:off x="19050" y="114299"/>
          <a:ext cx="7678882" cy="841664"/>
        </a:xfrm>
        <a:prstGeom prst="rect">
          <a:avLst/>
        </a:prstGeom>
        <a:solidFill>
          <a:schemeClr val="accent1">
            <a:lumMod val="20000"/>
            <a:lumOff val="8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Figure 2 </a:t>
          </a:r>
          <a:r>
            <a:rPr lang="en-US" sz="1400"/>
            <a:t>shows the</a:t>
          </a:r>
          <a:r>
            <a:rPr lang="en-US" sz="1400" baseline="0"/>
            <a:t> age-adjusted rate per 100,000 of unintentional child injury deaths, hospitalizations, </a:t>
          </a:r>
          <a:r>
            <a:rPr lang="en-US" sz="1400" b="1" i="1" baseline="0"/>
            <a:t>or</a:t>
          </a:r>
          <a:r>
            <a:rPr lang="en-US" sz="1400" b="0" i="0" baseline="0"/>
            <a:t> ED visits by age group and sex</a:t>
          </a:r>
          <a:r>
            <a:rPr lang="en-US" sz="1400"/>
            <a:t>. Values</a:t>
          </a:r>
          <a:r>
            <a:rPr lang="en-US" sz="1400" baseline="0"/>
            <a:t> in the table below are calculated in Tabs C, D, E, F, and G. Users can choose to either use a single year of data or multiple years of data for Figure 2.</a:t>
          </a:r>
          <a:endParaRPr lang="en-US" sz="1400"/>
        </a:p>
      </xdr:txBody>
    </xdr:sp>
    <xdr:clientData/>
  </xdr:twoCellAnchor>
  <xdr:twoCellAnchor>
    <xdr:from>
      <xdr:col>5</xdr:col>
      <xdr:colOff>103685</xdr:colOff>
      <xdr:row>26</xdr:row>
      <xdr:rowOff>335878</xdr:rowOff>
    </xdr:from>
    <xdr:to>
      <xdr:col>14</xdr:col>
      <xdr:colOff>233282</xdr:colOff>
      <xdr:row>45</xdr:row>
      <xdr:rowOff>69980</xdr:rowOff>
    </xdr:to>
    <xdr:graphicFrame macro="">
      <xdr:nvGraphicFramePr>
        <xdr:cNvPr id="3" name="Chart 2">
          <a:extLst>
            <a:ext uri="{FF2B5EF4-FFF2-40B4-BE49-F238E27FC236}">
              <a16:creationId xmlns:a16="http://schemas.microsoft.com/office/drawing/2014/main" id="{2B7DA39F-E75D-D97E-885E-32507C2C475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60324</xdr:colOff>
      <xdr:row>10</xdr:row>
      <xdr:rowOff>155864</xdr:rowOff>
    </xdr:from>
    <xdr:to>
      <xdr:col>0</xdr:col>
      <xdr:colOff>1743074</xdr:colOff>
      <xdr:row>13</xdr:row>
      <xdr:rowOff>339725</xdr:rowOff>
    </xdr:to>
    <xdr:sp macro="" textlink="">
      <xdr:nvSpPr>
        <xdr:cNvPr id="4" name="TextBox 3">
          <a:extLst>
            <a:ext uri="{FF2B5EF4-FFF2-40B4-BE49-F238E27FC236}">
              <a16:creationId xmlns:a16="http://schemas.microsoft.com/office/drawing/2014/main" id="{A073F761-4620-446C-897C-6DBFDD9EF5FC}"/>
            </a:ext>
          </a:extLst>
        </xdr:cNvPr>
        <xdr:cNvSpPr txBox="1"/>
      </xdr:nvSpPr>
      <xdr:spPr>
        <a:xfrm>
          <a:off x="60324" y="1801091"/>
          <a:ext cx="1682750" cy="677429"/>
        </a:xfrm>
        <a:prstGeom prst="rect">
          <a:avLst/>
        </a:prstGeom>
        <a:solidFill>
          <a:schemeClr val="accent4">
            <a:lumMod val="40000"/>
            <a:lumOff val="60000"/>
          </a:schemeClr>
        </a:solidFill>
        <a:ln w="952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 </a:t>
          </a:r>
          <a:r>
            <a:rPr lang="en-US" sz="1200" b="0"/>
            <a:t>Edit the age </a:t>
          </a:r>
          <a:r>
            <a:rPr lang="en-US" sz="1200" b="0" baseline="0"/>
            <a:t>groups in the purple rows as needed</a:t>
          </a:r>
          <a:endParaRPr lang="en-US" sz="1200" b="0"/>
        </a:p>
      </xdr:txBody>
    </xdr:sp>
    <xdr:clientData/>
  </xdr:twoCellAnchor>
  <xdr:twoCellAnchor>
    <xdr:from>
      <xdr:col>0</xdr:col>
      <xdr:colOff>9525</xdr:colOff>
      <xdr:row>26</xdr:row>
      <xdr:rowOff>315913</xdr:rowOff>
    </xdr:from>
    <xdr:to>
      <xdr:col>4</xdr:col>
      <xdr:colOff>119063</xdr:colOff>
      <xdr:row>28</xdr:row>
      <xdr:rowOff>101600</xdr:rowOff>
    </xdr:to>
    <xdr:sp macro="" textlink="">
      <xdr:nvSpPr>
        <xdr:cNvPr id="6" name="TextBox 5">
          <a:extLst>
            <a:ext uri="{FF2B5EF4-FFF2-40B4-BE49-F238E27FC236}">
              <a16:creationId xmlns:a16="http://schemas.microsoft.com/office/drawing/2014/main" id="{C940F082-CE7D-4A7C-BA32-62D4EA89F46C}"/>
            </a:ext>
          </a:extLst>
        </xdr:cNvPr>
        <xdr:cNvSpPr txBox="1"/>
      </xdr:nvSpPr>
      <xdr:spPr>
        <a:xfrm>
          <a:off x="9525" y="5030788"/>
          <a:ext cx="5808663" cy="547687"/>
        </a:xfrm>
        <a:prstGeom prst="rect">
          <a:avLst/>
        </a:prstGeom>
        <a:solidFill>
          <a:schemeClr val="accent3">
            <a:lumMod val="40000"/>
            <a:lumOff val="60000"/>
          </a:schemeClr>
        </a:solidFill>
        <a:ln w="28575" cmpd="sng">
          <a:solidFill>
            <a:srgbClr val="087673"/>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 </a:t>
          </a:r>
          <a:r>
            <a:rPr lang="en-US" sz="1200"/>
            <a:t>Copy and paste rates for ED visits, hospitalizations, </a:t>
          </a:r>
          <a:r>
            <a:rPr lang="en-US" sz="1200" b="1">
              <a:solidFill>
                <a:srgbClr val="FF0000"/>
              </a:solidFill>
            </a:rPr>
            <a:t>or</a:t>
          </a:r>
          <a:r>
            <a:rPr lang="en-US" sz="1200" b="0"/>
            <a:t> deaths</a:t>
          </a:r>
          <a:r>
            <a:rPr lang="en-US" sz="1200"/>
            <a:t> from the </a:t>
          </a:r>
          <a:r>
            <a:rPr lang="en-US" sz="1200" b="0">
              <a:solidFill>
                <a:srgbClr val="7030A0"/>
              </a:solidFill>
            </a:rPr>
            <a:t>purple</a:t>
          </a:r>
          <a:r>
            <a:rPr lang="en-US" sz="1200">
              <a:solidFill>
                <a:srgbClr val="7030A0"/>
              </a:solidFill>
            </a:rPr>
            <a:t> table </a:t>
          </a:r>
          <a:r>
            <a:rPr lang="en-US" sz="1200"/>
            <a:t>above into the green rows to generate the graph for Figure 2</a:t>
          </a:r>
        </a:p>
      </xdr:txBody>
    </xdr:sp>
    <xdr:clientData/>
  </xdr:twoCellAnchor>
  <xdr:twoCellAnchor>
    <xdr:from>
      <xdr:col>5</xdr:col>
      <xdr:colOff>152399</xdr:colOff>
      <xdr:row>24</xdr:row>
      <xdr:rowOff>46037</xdr:rowOff>
    </xdr:from>
    <xdr:to>
      <xdr:col>11</xdr:col>
      <xdr:colOff>419100</xdr:colOff>
      <xdr:row>26</xdr:row>
      <xdr:rowOff>282574</xdr:rowOff>
    </xdr:to>
    <xdr:sp macro="" textlink="">
      <xdr:nvSpPr>
        <xdr:cNvPr id="5" name="TextBox 4">
          <a:extLst>
            <a:ext uri="{FF2B5EF4-FFF2-40B4-BE49-F238E27FC236}">
              <a16:creationId xmlns:a16="http://schemas.microsoft.com/office/drawing/2014/main" id="{CD94CC90-97E4-4E8B-9749-99B0CB1812B6}"/>
            </a:ext>
          </a:extLst>
        </xdr:cNvPr>
        <xdr:cNvSpPr txBox="1"/>
      </xdr:nvSpPr>
      <xdr:spPr>
        <a:xfrm>
          <a:off x="6891337" y="4443412"/>
          <a:ext cx="5815013" cy="554037"/>
        </a:xfrm>
        <a:prstGeom prst="rect">
          <a:avLst/>
        </a:prstGeom>
        <a:solidFill>
          <a:schemeClr val="accent5">
            <a:lumMod val="20000"/>
            <a:lumOff val="80000"/>
          </a:schemeClr>
        </a:solidFill>
        <a:ln w="28575" cmpd="sng">
          <a:solidFill>
            <a:srgbClr val="087673"/>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 </a:t>
          </a:r>
          <a:r>
            <a:rPr lang="en-US" sz="1200"/>
            <a:t>Update the title of the Figure 1 graph to indicate</a:t>
          </a:r>
          <a:r>
            <a:rPr lang="en-US" sz="1200" baseline="0"/>
            <a:t> whether age-adjusted or crude rates were used.</a:t>
          </a:r>
          <a:endParaRPr lang="en-US" sz="1200"/>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0</xdr:col>
      <xdr:colOff>104775</xdr:colOff>
      <xdr:row>0</xdr:row>
      <xdr:rowOff>142874</xdr:rowOff>
    </xdr:from>
    <xdr:to>
      <xdr:col>8</xdr:col>
      <xdr:colOff>510885</xdr:colOff>
      <xdr:row>8</xdr:row>
      <xdr:rowOff>29152</xdr:rowOff>
    </xdr:to>
    <xdr:sp macro="" textlink="">
      <xdr:nvSpPr>
        <xdr:cNvPr id="2" name="TextBox 1">
          <a:extLst>
            <a:ext uri="{FF2B5EF4-FFF2-40B4-BE49-F238E27FC236}">
              <a16:creationId xmlns:a16="http://schemas.microsoft.com/office/drawing/2014/main" id="{D98A2C6F-7627-41FE-961D-29E71E72AB06}"/>
            </a:ext>
          </a:extLst>
        </xdr:cNvPr>
        <xdr:cNvSpPr txBox="1"/>
      </xdr:nvSpPr>
      <xdr:spPr>
        <a:xfrm>
          <a:off x="104775" y="142874"/>
          <a:ext cx="9792565" cy="1202460"/>
        </a:xfrm>
        <a:prstGeom prst="rect">
          <a:avLst/>
        </a:prstGeom>
        <a:solidFill>
          <a:schemeClr val="accent1">
            <a:lumMod val="20000"/>
            <a:lumOff val="80000"/>
          </a:schemeClr>
        </a:solidFill>
        <a:ln w="28575" cmpd="sng">
          <a:solidFill>
            <a:srgbClr val="0070C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400" b="1"/>
            <a:t>Optional Figure 3 </a:t>
          </a:r>
          <a:r>
            <a:rPr lang="en-US" sz="1400"/>
            <a:t>shows the</a:t>
          </a:r>
          <a:r>
            <a:rPr lang="en-US" sz="1400" baseline="0"/>
            <a:t> crude rates per 100,000 of unintentional child injury deaths, hospitalizations, </a:t>
          </a:r>
          <a:r>
            <a:rPr lang="en-US" sz="1400" b="1" i="1" baseline="0"/>
            <a:t>or</a:t>
          </a:r>
          <a:r>
            <a:rPr lang="en-US" sz="1400" b="0" i="0" baseline="0"/>
            <a:t> ED visits by race/ethnicity</a:t>
          </a:r>
          <a:r>
            <a:rPr lang="en-US" sz="1400"/>
            <a:t>. Values</a:t>
          </a:r>
          <a:r>
            <a:rPr lang="en-US" sz="1400" baseline="0"/>
            <a:t> in the table below are calculated in </a:t>
          </a:r>
          <a:r>
            <a:rPr lang="en-US" sz="1400" baseline="0">
              <a:solidFill>
                <a:schemeClr val="dk1"/>
              </a:solidFill>
              <a:effectLst/>
              <a:latin typeface="+mn-lt"/>
              <a:ea typeface="+mn-ea"/>
              <a:cs typeface="+mn-cs"/>
            </a:rPr>
            <a:t>Tabs C, D, E, F, and G</a:t>
          </a:r>
          <a:r>
            <a:rPr lang="en-US" sz="1400" baseline="0"/>
            <a:t>. </a:t>
          </a:r>
        </a:p>
        <a:p>
          <a:endParaRPr lang="en-US" sz="1400" baseline="0"/>
        </a:p>
        <a:p>
          <a:r>
            <a:rPr lang="en-US" sz="1400" b="1" i="0" baseline="0">
              <a:solidFill>
                <a:schemeClr val="dk1"/>
              </a:solidFill>
              <a:effectLst/>
              <a:latin typeface="+mn-lt"/>
              <a:ea typeface="+mn-ea"/>
              <a:cs typeface="+mn-cs"/>
            </a:rPr>
            <a:t>If race/ethnicity data is limited, </a:t>
          </a:r>
          <a:r>
            <a:rPr lang="en-US" sz="1400" b="0" i="0" baseline="0">
              <a:solidFill>
                <a:schemeClr val="dk1"/>
              </a:solidFill>
              <a:effectLst/>
              <a:latin typeface="+mn-lt"/>
              <a:ea typeface="+mn-ea"/>
              <a:cs typeface="+mn-cs"/>
            </a:rPr>
            <a:t>then users can exclude Figure 3 and edit the race/ethnicity section in the Unintentional Child Injuries Special Emphasis Report Form to instead provide narrative information on unintentional child injuries by region.</a:t>
          </a:r>
          <a:endParaRPr lang="en-US" sz="1400" i="0">
            <a:effectLst/>
          </a:endParaRPr>
        </a:p>
      </xdr:txBody>
    </xdr:sp>
    <xdr:clientData/>
  </xdr:twoCellAnchor>
  <xdr:twoCellAnchor>
    <xdr:from>
      <xdr:col>4</xdr:col>
      <xdr:colOff>525893</xdr:colOff>
      <xdr:row>16</xdr:row>
      <xdr:rowOff>130175</xdr:rowOff>
    </xdr:from>
    <xdr:to>
      <xdr:col>15</xdr:col>
      <xdr:colOff>545523</xdr:colOff>
      <xdr:row>29</xdr:row>
      <xdr:rowOff>16740</xdr:rowOff>
    </xdr:to>
    <xdr:graphicFrame macro="">
      <xdr:nvGraphicFramePr>
        <xdr:cNvPr id="3" name="Chart 2">
          <a:extLst>
            <a:ext uri="{FF2B5EF4-FFF2-40B4-BE49-F238E27FC236}">
              <a16:creationId xmlns:a16="http://schemas.microsoft.com/office/drawing/2014/main" id="{DC5EF635-5B91-511D-91D1-43FAC8CFCAF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85146</xdr:colOff>
      <xdr:row>25</xdr:row>
      <xdr:rowOff>131619</xdr:rowOff>
    </xdr:from>
    <xdr:to>
      <xdr:col>3</xdr:col>
      <xdr:colOff>1002146</xdr:colOff>
      <xdr:row>29</xdr:row>
      <xdr:rowOff>55129</xdr:rowOff>
    </xdr:to>
    <xdr:sp macro="" textlink="">
      <xdr:nvSpPr>
        <xdr:cNvPr id="4" name="TextBox 3">
          <a:extLst>
            <a:ext uri="{FF2B5EF4-FFF2-40B4-BE49-F238E27FC236}">
              <a16:creationId xmlns:a16="http://schemas.microsoft.com/office/drawing/2014/main" id="{EF997B6C-156E-C49F-D644-F56BE6B52B49}"/>
            </a:ext>
          </a:extLst>
        </xdr:cNvPr>
        <xdr:cNvSpPr txBox="1"/>
      </xdr:nvSpPr>
      <xdr:spPr>
        <a:xfrm>
          <a:off x="3557441" y="5491596"/>
          <a:ext cx="2908591" cy="910647"/>
        </a:xfrm>
        <a:prstGeom prst="rect">
          <a:avLst/>
        </a:prstGeom>
        <a:solidFill>
          <a:schemeClr val="accent3">
            <a:lumMod val="40000"/>
            <a:lumOff val="60000"/>
          </a:schemeClr>
        </a:solidFill>
        <a:ln w="28575" cmpd="sng">
          <a:solidFill>
            <a:srgbClr val="087673"/>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 </a:t>
          </a:r>
          <a:r>
            <a:rPr lang="en-US" sz="1200"/>
            <a:t>Copy and paste rates for ED visits, hospitalizations, </a:t>
          </a:r>
          <a:r>
            <a:rPr lang="en-US" sz="1200" b="1">
              <a:solidFill>
                <a:srgbClr val="FF0000"/>
              </a:solidFill>
            </a:rPr>
            <a:t>or</a:t>
          </a:r>
          <a:r>
            <a:rPr lang="en-US" sz="1200" b="0"/>
            <a:t> deaths</a:t>
          </a:r>
          <a:r>
            <a:rPr lang="en-US" sz="1200"/>
            <a:t> from the </a:t>
          </a:r>
          <a:r>
            <a:rPr lang="en-US" sz="1200">
              <a:solidFill>
                <a:srgbClr val="7030A0"/>
              </a:solidFill>
            </a:rPr>
            <a:t>purple table</a:t>
          </a:r>
          <a:r>
            <a:rPr lang="en-US" sz="1200"/>
            <a:t> above into the green rows to generate the graph for Figure 3</a:t>
          </a:r>
        </a:p>
      </xdr:txBody>
    </xdr:sp>
    <xdr:clientData/>
  </xdr:twoCellAnchor>
  <xdr:twoCellAnchor>
    <xdr:from>
      <xdr:col>0</xdr:col>
      <xdr:colOff>25400</xdr:colOff>
      <xdr:row>15</xdr:row>
      <xdr:rowOff>129886</xdr:rowOff>
    </xdr:from>
    <xdr:to>
      <xdr:col>0</xdr:col>
      <xdr:colOff>1504950</xdr:colOff>
      <xdr:row>16</xdr:row>
      <xdr:rowOff>723900</xdr:rowOff>
    </xdr:to>
    <xdr:sp macro="" textlink="">
      <xdr:nvSpPr>
        <xdr:cNvPr id="7" name="TextBox 6">
          <a:extLst>
            <a:ext uri="{FF2B5EF4-FFF2-40B4-BE49-F238E27FC236}">
              <a16:creationId xmlns:a16="http://schemas.microsoft.com/office/drawing/2014/main" id="{9F39D15C-A583-4FE6-B563-AD456F6A062D}"/>
            </a:ext>
          </a:extLst>
        </xdr:cNvPr>
        <xdr:cNvSpPr txBox="1"/>
      </xdr:nvSpPr>
      <xdr:spPr>
        <a:xfrm>
          <a:off x="25400" y="2796886"/>
          <a:ext cx="1479550" cy="905741"/>
        </a:xfrm>
        <a:prstGeom prst="rect">
          <a:avLst/>
        </a:prstGeom>
        <a:solidFill>
          <a:schemeClr val="accent4">
            <a:lumMod val="40000"/>
            <a:lumOff val="60000"/>
          </a:schemeClr>
        </a:solidFill>
        <a:ln w="9525" cmpd="sng">
          <a:solidFill>
            <a:srgbClr val="7030A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 </a:t>
          </a:r>
          <a:r>
            <a:rPr lang="en-US" sz="1200" b="0"/>
            <a:t>Edit the race/ethnicity</a:t>
          </a:r>
          <a:r>
            <a:rPr lang="en-US" sz="1200" b="0" baseline="0"/>
            <a:t> groups in the purple rows as needed</a:t>
          </a:r>
          <a:endParaRPr lang="en-US" sz="1200" b="0"/>
        </a:p>
      </xdr:txBody>
    </xdr:sp>
    <xdr:clientData/>
  </xdr:twoCellAnchor>
  <xdr:twoCellAnchor>
    <xdr:from>
      <xdr:col>4</xdr:col>
      <xdr:colOff>580159</xdr:colOff>
      <xdr:row>14</xdr:row>
      <xdr:rowOff>225136</xdr:rowOff>
    </xdr:from>
    <xdr:to>
      <xdr:col>14</xdr:col>
      <xdr:colOff>333808</xdr:colOff>
      <xdr:row>15</xdr:row>
      <xdr:rowOff>293398</xdr:rowOff>
    </xdr:to>
    <xdr:sp macro="" textlink="">
      <xdr:nvSpPr>
        <xdr:cNvPr id="5" name="TextBox 4">
          <a:extLst>
            <a:ext uri="{FF2B5EF4-FFF2-40B4-BE49-F238E27FC236}">
              <a16:creationId xmlns:a16="http://schemas.microsoft.com/office/drawing/2014/main" id="{C08840F1-4BEC-457D-9322-5A0203A8EE9C}"/>
            </a:ext>
          </a:extLst>
        </xdr:cNvPr>
        <xdr:cNvSpPr txBox="1"/>
      </xdr:nvSpPr>
      <xdr:spPr>
        <a:xfrm>
          <a:off x="7542068" y="2415886"/>
          <a:ext cx="5815013" cy="544512"/>
        </a:xfrm>
        <a:prstGeom prst="rect">
          <a:avLst/>
        </a:prstGeom>
        <a:solidFill>
          <a:schemeClr val="accent5">
            <a:lumMod val="20000"/>
            <a:lumOff val="80000"/>
          </a:schemeClr>
        </a:solidFill>
        <a:ln w="28575" cmpd="sng">
          <a:solidFill>
            <a:srgbClr val="087673"/>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200" b="1"/>
            <a:t>Instruction: </a:t>
          </a:r>
          <a:r>
            <a:rPr lang="en-US" sz="1200"/>
            <a:t>Update the title of the Figure 3 graph to indicate</a:t>
          </a:r>
          <a:r>
            <a:rPr lang="en-US" sz="1200" baseline="0"/>
            <a:t> whether age-adjusted or crude rates were used.</a:t>
          </a:r>
          <a:endParaRPr lang="en-US" sz="1200"/>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8</xdr:col>
      <xdr:colOff>254016</xdr:colOff>
      <xdr:row>53</xdr:row>
      <xdr:rowOff>39916</xdr:rowOff>
    </xdr:from>
    <xdr:to>
      <xdr:col>19</xdr:col>
      <xdr:colOff>245461</xdr:colOff>
      <xdr:row>100</xdr:row>
      <xdr:rowOff>20264</xdr:rowOff>
    </xdr:to>
    <xdr:pic>
      <xdr:nvPicPr>
        <xdr:cNvPr id="36" name="Picture 35">
          <a:extLst>
            <a:ext uri="{FF2B5EF4-FFF2-40B4-BE49-F238E27FC236}">
              <a16:creationId xmlns:a16="http://schemas.microsoft.com/office/drawing/2014/main" id="{5312D076-B809-4592-82FA-ABAD9B38733F}"/>
            </a:ext>
          </a:extLst>
        </xdr:cNvPr>
        <xdr:cNvPicPr>
          <a:picLocks noChangeAspect="1"/>
        </xdr:cNvPicPr>
      </xdr:nvPicPr>
      <xdr:blipFill>
        <a:blip xmlns:r="http://schemas.openxmlformats.org/officeDocument/2006/relationships" r:embed="rId1"/>
        <a:stretch>
          <a:fillRect/>
        </a:stretch>
      </xdr:blipFill>
      <xdr:spPr>
        <a:xfrm>
          <a:off x="6421454" y="10350729"/>
          <a:ext cx="6670851" cy="8624285"/>
        </a:xfrm>
        <a:prstGeom prst="rect">
          <a:avLst/>
        </a:prstGeom>
        <a:ln w="63500">
          <a:solidFill>
            <a:schemeClr val="accent1"/>
          </a:solidFill>
        </a:ln>
      </xdr:spPr>
    </xdr:pic>
    <xdr:clientData/>
  </xdr:twoCellAnchor>
  <xdr:twoCellAnchor editAs="oneCell">
    <xdr:from>
      <xdr:col>8</xdr:col>
      <xdr:colOff>274728</xdr:colOff>
      <xdr:row>104</xdr:row>
      <xdr:rowOff>150473</xdr:rowOff>
    </xdr:from>
    <xdr:to>
      <xdr:col>19</xdr:col>
      <xdr:colOff>256656</xdr:colOff>
      <xdr:row>157</xdr:row>
      <xdr:rowOff>112200</xdr:rowOff>
    </xdr:to>
    <xdr:pic>
      <xdr:nvPicPr>
        <xdr:cNvPr id="6" name="Picture 5">
          <a:extLst>
            <a:ext uri="{FF2B5EF4-FFF2-40B4-BE49-F238E27FC236}">
              <a16:creationId xmlns:a16="http://schemas.microsoft.com/office/drawing/2014/main" id="{7978EFE9-4A0B-4E4D-86C8-E12E1712CD5F}"/>
            </a:ext>
          </a:extLst>
        </xdr:cNvPr>
        <xdr:cNvPicPr>
          <a:picLocks noChangeAspect="1"/>
        </xdr:cNvPicPr>
      </xdr:nvPicPr>
      <xdr:blipFill>
        <a:blip xmlns:r="http://schemas.openxmlformats.org/officeDocument/2006/relationships" r:embed="rId2"/>
        <a:stretch>
          <a:fillRect/>
        </a:stretch>
      </xdr:blipFill>
      <xdr:spPr>
        <a:xfrm>
          <a:off x="6442166" y="19771973"/>
          <a:ext cx="6661334" cy="8796165"/>
        </a:xfrm>
        <a:prstGeom prst="rect">
          <a:avLst/>
        </a:prstGeom>
        <a:ln w="63500">
          <a:solidFill>
            <a:schemeClr val="accent1"/>
          </a:solidFill>
        </a:ln>
      </xdr:spPr>
    </xdr:pic>
    <xdr:clientData/>
  </xdr:twoCellAnchor>
  <xdr:twoCellAnchor editAs="oneCell">
    <xdr:from>
      <xdr:col>8</xdr:col>
      <xdr:colOff>331107</xdr:colOff>
      <xdr:row>0</xdr:row>
      <xdr:rowOff>111578</xdr:rowOff>
    </xdr:from>
    <xdr:to>
      <xdr:col>19</xdr:col>
      <xdr:colOff>85826</xdr:colOff>
      <xdr:row>46</xdr:row>
      <xdr:rowOff>9320</xdr:rowOff>
    </xdr:to>
    <xdr:pic>
      <xdr:nvPicPr>
        <xdr:cNvPr id="4" name="Picture 3">
          <a:extLst>
            <a:ext uri="{FF2B5EF4-FFF2-40B4-BE49-F238E27FC236}">
              <a16:creationId xmlns:a16="http://schemas.microsoft.com/office/drawing/2014/main" id="{27F3DFA7-9EDA-473C-B2B1-A9C565B80CBC}"/>
            </a:ext>
          </a:extLst>
        </xdr:cNvPr>
        <xdr:cNvPicPr>
          <a:picLocks noChangeAspect="1"/>
        </xdr:cNvPicPr>
      </xdr:nvPicPr>
      <xdr:blipFill>
        <a:blip xmlns:r="http://schemas.openxmlformats.org/officeDocument/2006/relationships" r:embed="rId3"/>
        <a:stretch>
          <a:fillRect/>
        </a:stretch>
      </xdr:blipFill>
      <xdr:spPr>
        <a:xfrm>
          <a:off x="6593795" y="111578"/>
          <a:ext cx="6430950" cy="9044917"/>
        </a:xfrm>
        <a:prstGeom prst="rect">
          <a:avLst/>
        </a:prstGeom>
        <a:ln w="63500">
          <a:solidFill>
            <a:schemeClr val="accent1"/>
          </a:solidFill>
        </a:ln>
      </xdr:spPr>
    </xdr:pic>
    <xdr:clientData/>
  </xdr:twoCellAnchor>
  <xdr:twoCellAnchor>
    <xdr:from>
      <xdr:col>0</xdr:col>
      <xdr:colOff>54428</xdr:colOff>
      <xdr:row>0</xdr:row>
      <xdr:rowOff>78468</xdr:rowOff>
    </xdr:from>
    <xdr:to>
      <xdr:col>8</xdr:col>
      <xdr:colOff>50799</xdr:colOff>
      <xdr:row>15</xdr:row>
      <xdr:rowOff>190500</xdr:rowOff>
    </xdr:to>
    <xdr:sp macro="" textlink="">
      <xdr:nvSpPr>
        <xdr:cNvPr id="3" name="TextBox 2">
          <a:extLst>
            <a:ext uri="{FF2B5EF4-FFF2-40B4-BE49-F238E27FC236}">
              <a16:creationId xmlns:a16="http://schemas.microsoft.com/office/drawing/2014/main" id="{07C4E6E8-43F1-4826-B0CE-17A58CE0E9D8}"/>
            </a:ext>
          </a:extLst>
        </xdr:cNvPr>
        <xdr:cNvSpPr txBox="1"/>
      </xdr:nvSpPr>
      <xdr:spPr>
        <a:xfrm>
          <a:off x="54428" y="78468"/>
          <a:ext cx="6163809" cy="3112407"/>
        </a:xfrm>
        <a:prstGeom prst="rect">
          <a:avLst/>
        </a:prstGeom>
        <a:solidFill>
          <a:srgbClr val="29434E"/>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600" b="1" i="0" u="sng">
              <a:solidFill>
                <a:schemeClr val="bg1">
                  <a:lumMod val="95000"/>
                </a:schemeClr>
              </a:solidFill>
            </a:rPr>
            <a:t>INSTRUCTIONS</a:t>
          </a:r>
        </a:p>
        <a:p>
          <a:r>
            <a:rPr lang="en-US" sz="1400" b="0" i="0">
              <a:solidFill>
                <a:schemeClr val="bg1">
                  <a:lumMod val="95000"/>
                </a:schemeClr>
              </a:solidFill>
            </a:rPr>
            <a:t>This tab</a:t>
          </a:r>
          <a:r>
            <a:rPr lang="en-US" sz="1400" b="0" i="0" baseline="0">
              <a:solidFill>
                <a:schemeClr val="bg1">
                  <a:lumMod val="95000"/>
                </a:schemeClr>
              </a:solidFill>
            </a:rPr>
            <a:t> provides an overview of how data, tables, and figures from this spreadsheet should be used to fill in the Unintentional Child Injuries SER Fillable Form (3 pages total).</a:t>
          </a:r>
          <a:endParaRPr lang="en-US" sz="1400" b="0" i="0">
            <a:solidFill>
              <a:schemeClr val="bg1">
                <a:lumMod val="95000"/>
              </a:schemeClr>
            </a:solidFill>
          </a:endParaRPr>
        </a:p>
        <a:p>
          <a:endParaRPr lang="en-US" sz="1400" b="1" i="0">
            <a:solidFill>
              <a:schemeClr val="bg1">
                <a:lumMod val="95000"/>
              </a:schemeClr>
            </a:solidFill>
          </a:endParaRPr>
        </a:p>
        <a:p>
          <a:r>
            <a:rPr lang="en-US" sz="1600" b="1" i="0" u="sng">
              <a:solidFill>
                <a:schemeClr val="bg1">
                  <a:lumMod val="95000"/>
                </a:schemeClr>
              </a:solidFill>
            </a:rPr>
            <a:t>ADDING</a:t>
          </a:r>
          <a:r>
            <a:rPr lang="en-US" sz="1600" b="1" i="0" u="sng" baseline="0">
              <a:solidFill>
                <a:schemeClr val="bg1">
                  <a:lumMod val="95000"/>
                </a:schemeClr>
              </a:solidFill>
            </a:rPr>
            <a:t> GRAPHS TO PDF FORM:</a:t>
          </a:r>
          <a:endParaRPr lang="en-US" sz="1600" b="1" i="0" u="sng">
            <a:solidFill>
              <a:schemeClr val="bg1">
                <a:lumMod val="95000"/>
              </a:schemeClr>
            </a:solidFill>
          </a:endParaRPr>
        </a:p>
        <a:p>
          <a:r>
            <a:rPr lang="en-US" sz="1400" i="0">
              <a:solidFill>
                <a:schemeClr val="bg1">
                  <a:lumMod val="95000"/>
                </a:schemeClr>
              </a:solidFill>
            </a:rPr>
            <a:t>Select and copy the Excel graph, then open Word and choose Paste &gt; Paste Special and insert the graph into the document as a .png file. Next, right click on that image and select "Save as Picture." Choose a convenient location to save the file, such as your desktop. Return to the PDF form, click on the button to insert the image, and follow the prompts to select your image file.</a:t>
          </a:r>
          <a:r>
            <a:rPr lang="en-US" sz="1400" i="0" baseline="0">
              <a:solidFill>
                <a:schemeClr val="bg1">
                  <a:lumMod val="95000"/>
                </a:schemeClr>
              </a:solidFill>
            </a:rPr>
            <a:t> </a:t>
          </a:r>
          <a:r>
            <a:rPr lang="en-US" sz="1400" i="0">
              <a:solidFill>
                <a:schemeClr val="bg1">
                  <a:lumMod val="95000"/>
                </a:schemeClr>
              </a:solidFill>
            </a:rPr>
            <a:t>Please</a:t>
          </a:r>
          <a:r>
            <a:rPr lang="en-US" sz="1400" i="0" baseline="0">
              <a:solidFill>
                <a:schemeClr val="bg1">
                  <a:lumMod val="95000"/>
                </a:schemeClr>
              </a:solidFill>
            </a:rPr>
            <a:t> ensure your PDF editor is up to date to fill out the SER form. Refer to the demo recording from CSTE for additional guidance on filling in the SER form.</a:t>
          </a:r>
          <a:endParaRPr lang="en-US" sz="1400" i="0">
            <a:solidFill>
              <a:schemeClr val="bg1">
                <a:lumMod val="95000"/>
              </a:schemeClr>
            </a:solidFill>
          </a:endParaRPr>
        </a:p>
        <a:p>
          <a:endParaRPr lang="en-US" sz="1400" i="1" baseline="0">
            <a:solidFill>
              <a:schemeClr val="bg1">
                <a:lumMod val="95000"/>
              </a:schemeClr>
            </a:solidFill>
          </a:endParaRPr>
        </a:p>
        <a:p>
          <a:endParaRPr lang="en-US" sz="1400" i="1" baseline="0">
            <a:solidFill>
              <a:schemeClr val="bg1">
                <a:lumMod val="95000"/>
              </a:schemeClr>
            </a:solidFill>
          </a:endParaRPr>
        </a:p>
      </xdr:txBody>
    </xdr:sp>
    <xdr:clientData/>
  </xdr:twoCellAnchor>
  <xdr:twoCellAnchor>
    <xdr:from>
      <xdr:col>14</xdr:col>
      <xdr:colOff>228146</xdr:colOff>
      <xdr:row>0</xdr:row>
      <xdr:rowOff>169634</xdr:rowOff>
    </xdr:from>
    <xdr:to>
      <xdr:col>15</xdr:col>
      <xdr:colOff>598714</xdr:colOff>
      <xdr:row>3</xdr:row>
      <xdr:rowOff>10885</xdr:rowOff>
    </xdr:to>
    <xdr:sp macro="" textlink="">
      <xdr:nvSpPr>
        <xdr:cNvPr id="7" name="TextBox 6">
          <a:extLst>
            <a:ext uri="{FF2B5EF4-FFF2-40B4-BE49-F238E27FC236}">
              <a16:creationId xmlns:a16="http://schemas.microsoft.com/office/drawing/2014/main" id="{9CD7F3AE-F05C-4C1A-BA13-02D1FA21C778}"/>
            </a:ext>
          </a:extLst>
        </xdr:cNvPr>
        <xdr:cNvSpPr txBox="1"/>
      </xdr:nvSpPr>
      <xdr:spPr>
        <a:xfrm>
          <a:off x="9791246" y="169634"/>
          <a:ext cx="980168" cy="4222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PAGE 1</a:t>
          </a:r>
        </a:p>
      </xdr:txBody>
    </xdr:sp>
    <xdr:clientData/>
  </xdr:twoCellAnchor>
  <xdr:twoCellAnchor>
    <xdr:from>
      <xdr:col>14</xdr:col>
      <xdr:colOff>374064</xdr:colOff>
      <xdr:row>105</xdr:row>
      <xdr:rowOff>1251</xdr:rowOff>
    </xdr:from>
    <xdr:to>
      <xdr:col>16</xdr:col>
      <xdr:colOff>99312</xdr:colOff>
      <xdr:row>107</xdr:row>
      <xdr:rowOff>90152</xdr:rowOff>
    </xdr:to>
    <xdr:sp macro="" textlink="">
      <xdr:nvSpPr>
        <xdr:cNvPr id="9" name="TextBox 8">
          <a:extLst>
            <a:ext uri="{FF2B5EF4-FFF2-40B4-BE49-F238E27FC236}">
              <a16:creationId xmlns:a16="http://schemas.microsoft.com/office/drawing/2014/main" id="{B0A44872-117C-4095-99D1-4263FB84F89E}"/>
            </a:ext>
          </a:extLst>
        </xdr:cNvPr>
        <xdr:cNvSpPr txBox="1"/>
      </xdr:nvSpPr>
      <xdr:spPr>
        <a:xfrm>
          <a:off x="10184814" y="19420345"/>
          <a:ext cx="939686" cy="422276"/>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PAGE 3</a:t>
          </a:r>
        </a:p>
      </xdr:txBody>
    </xdr:sp>
    <xdr:clientData/>
  </xdr:twoCellAnchor>
  <xdr:twoCellAnchor>
    <xdr:from>
      <xdr:col>0</xdr:col>
      <xdr:colOff>0</xdr:colOff>
      <xdr:row>23</xdr:row>
      <xdr:rowOff>226218</xdr:rowOff>
    </xdr:from>
    <xdr:to>
      <xdr:col>7</xdr:col>
      <xdr:colOff>35719</xdr:colOff>
      <xdr:row>31</xdr:row>
      <xdr:rowOff>161129</xdr:rowOff>
    </xdr:to>
    <xdr:sp macro="" textlink="">
      <xdr:nvSpPr>
        <xdr:cNvPr id="15" name="Rectangle 14">
          <a:extLst>
            <a:ext uri="{FF2B5EF4-FFF2-40B4-BE49-F238E27FC236}">
              <a16:creationId xmlns:a16="http://schemas.microsoft.com/office/drawing/2014/main" id="{FC23071E-35DC-8907-211C-83CC8E68735B}"/>
            </a:ext>
          </a:extLst>
        </xdr:cNvPr>
        <xdr:cNvSpPr/>
      </xdr:nvSpPr>
      <xdr:spPr>
        <a:xfrm>
          <a:off x="0" y="4738687"/>
          <a:ext cx="5595938" cy="2066130"/>
        </a:xfrm>
        <a:prstGeom prst="rect">
          <a:avLst/>
        </a:prstGeom>
        <a:noFill/>
        <a:ln>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3</xdr:col>
      <xdr:colOff>535781</xdr:colOff>
      <xdr:row>30</xdr:row>
      <xdr:rowOff>41671</xdr:rowOff>
    </xdr:from>
    <xdr:to>
      <xdr:col>8</xdr:col>
      <xdr:colOff>387351</xdr:colOff>
      <xdr:row>31</xdr:row>
      <xdr:rowOff>164304</xdr:rowOff>
    </xdr:to>
    <xdr:cxnSp macro="">
      <xdr:nvCxnSpPr>
        <xdr:cNvPr id="19" name="Connector: Elbow 18">
          <a:extLst>
            <a:ext uri="{FF2B5EF4-FFF2-40B4-BE49-F238E27FC236}">
              <a16:creationId xmlns:a16="http://schemas.microsoft.com/office/drawing/2014/main" id="{68390936-B5EF-D096-B3E1-C84B53BC04EC}"/>
            </a:ext>
          </a:extLst>
        </xdr:cNvPr>
        <xdr:cNvCxnSpPr>
          <a:stCxn id="15" idx="2"/>
          <a:endCxn id="20" idx="1"/>
        </xdr:cNvCxnSpPr>
      </xdr:nvCxnSpPr>
      <xdr:spPr>
        <a:xfrm rot="5400000" flipH="1" flipV="1">
          <a:off x="4531718" y="4784922"/>
          <a:ext cx="289321" cy="3756820"/>
        </a:xfrm>
        <a:prstGeom prst="bentConnector4">
          <a:avLst>
            <a:gd name="adj1" fmla="val -79013"/>
            <a:gd name="adj2" fmla="val 87239"/>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390526</xdr:colOff>
      <xdr:row>23</xdr:row>
      <xdr:rowOff>214311</xdr:rowOff>
    </xdr:from>
    <xdr:to>
      <xdr:col>13</xdr:col>
      <xdr:colOff>342901</xdr:colOff>
      <xdr:row>40</xdr:row>
      <xdr:rowOff>166686</xdr:rowOff>
    </xdr:to>
    <xdr:sp macro="" textlink="">
      <xdr:nvSpPr>
        <xdr:cNvPr id="20" name="Rectangle 19">
          <a:extLst>
            <a:ext uri="{FF2B5EF4-FFF2-40B4-BE49-F238E27FC236}">
              <a16:creationId xmlns:a16="http://schemas.microsoft.com/office/drawing/2014/main" id="{064E367D-AAFF-4578-8259-C9ABF3AF1C83}"/>
            </a:ext>
          </a:extLst>
        </xdr:cNvPr>
        <xdr:cNvSpPr/>
      </xdr:nvSpPr>
      <xdr:spPr>
        <a:xfrm>
          <a:off x="6284120" y="4726780"/>
          <a:ext cx="2988469" cy="3583781"/>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537482</xdr:colOff>
      <xdr:row>23</xdr:row>
      <xdr:rowOff>407535</xdr:rowOff>
    </xdr:from>
    <xdr:to>
      <xdr:col>25</xdr:col>
      <xdr:colOff>574674</xdr:colOff>
      <xdr:row>40</xdr:row>
      <xdr:rowOff>22339</xdr:rowOff>
    </xdr:to>
    <xdr:graphicFrame macro="">
      <xdr:nvGraphicFramePr>
        <xdr:cNvPr id="23" name="Chart 22">
          <a:extLst>
            <a:ext uri="{FF2B5EF4-FFF2-40B4-BE49-F238E27FC236}">
              <a16:creationId xmlns:a16="http://schemas.microsoft.com/office/drawing/2014/main" id="{B64DC196-0FC0-4BA6-B172-1634E80CA14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19</xdr:col>
      <xdr:colOff>6805</xdr:colOff>
      <xdr:row>30</xdr:row>
      <xdr:rowOff>66109</xdr:rowOff>
    </xdr:from>
    <xdr:to>
      <xdr:col>20</xdr:col>
      <xdr:colOff>543833</xdr:colOff>
      <xdr:row>33</xdr:row>
      <xdr:rowOff>1</xdr:rowOff>
    </xdr:to>
    <xdr:cxnSp macro="">
      <xdr:nvCxnSpPr>
        <xdr:cNvPr id="25" name="Connector: Elbow 24">
          <a:extLst>
            <a:ext uri="{FF2B5EF4-FFF2-40B4-BE49-F238E27FC236}">
              <a16:creationId xmlns:a16="http://schemas.microsoft.com/office/drawing/2014/main" id="{A8D988CE-E88C-43A7-AB07-00EAFFB5F446}"/>
            </a:ext>
          </a:extLst>
        </xdr:cNvPr>
        <xdr:cNvCxnSpPr>
          <a:stCxn id="23" idx="1"/>
        </xdr:cNvCxnSpPr>
      </xdr:nvCxnSpPr>
      <xdr:spPr>
        <a:xfrm rot="10800000" flipV="1">
          <a:off x="12579805" y="6543109"/>
          <a:ext cx="1144247" cy="433955"/>
        </a:xfrm>
        <a:prstGeom prst="bentConnector3">
          <a:avLst>
            <a:gd name="adj1" fmla="val 50000"/>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57604</xdr:colOff>
      <xdr:row>26</xdr:row>
      <xdr:rowOff>130971</xdr:rowOff>
    </xdr:from>
    <xdr:to>
      <xdr:col>19</xdr:col>
      <xdr:colOff>6804</xdr:colOff>
      <xdr:row>39</xdr:row>
      <xdr:rowOff>139700</xdr:rowOff>
    </xdr:to>
    <xdr:sp macro="" textlink="">
      <xdr:nvSpPr>
        <xdr:cNvPr id="28" name="Rectangle 27">
          <a:extLst>
            <a:ext uri="{FF2B5EF4-FFF2-40B4-BE49-F238E27FC236}">
              <a16:creationId xmlns:a16="http://schemas.microsoft.com/office/drawing/2014/main" id="{4B095477-8EF4-4ABD-9269-4D56ACD90B87}"/>
            </a:ext>
          </a:extLst>
        </xdr:cNvPr>
        <xdr:cNvSpPr/>
      </xdr:nvSpPr>
      <xdr:spPr>
        <a:xfrm>
          <a:off x="9594510" y="5834065"/>
          <a:ext cx="2985294" cy="2282823"/>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14</xdr:col>
      <xdr:colOff>374210</xdr:colOff>
      <xdr:row>53</xdr:row>
      <xdr:rowOff>87995</xdr:rowOff>
    </xdr:from>
    <xdr:to>
      <xdr:col>16</xdr:col>
      <xdr:colOff>107056</xdr:colOff>
      <xdr:row>56</xdr:row>
      <xdr:rowOff>26309</xdr:rowOff>
    </xdr:to>
    <xdr:sp macro="" textlink="">
      <xdr:nvSpPr>
        <xdr:cNvPr id="37" name="TextBox 36">
          <a:extLst>
            <a:ext uri="{FF2B5EF4-FFF2-40B4-BE49-F238E27FC236}">
              <a16:creationId xmlns:a16="http://schemas.microsoft.com/office/drawing/2014/main" id="{C902FA15-4D1D-4676-B52D-BF214CA4F659}"/>
            </a:ext>
          </a:extLst>
        </xdr:cNvPr>
        <xdr:cNvSpPr txBox="1"/>
      </xdr:nvSpPr>
      <xdr:spPr>
        <a:xfrm>
          <a:off x="9967246" y="9939566"/>
          <a:ext cx="957489" cy="428172"/>
        </a:xfrm>
        <a:prstGeom prst="rect">
          <a:avLst/>
        </a:prstGeom>
        <a:solidFill>
          <a:srgbClr val="FFFF00"/>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2000" b="1"/>
            <a:t>PAGE 2</a:t>
          </a:r>
        </a:p>
      </xdr:txBody>
    </xdr:sp>
    <xdr:clientData/>
  </xdr:twoCellAnchor>
  <xdr:twoCellAnchor>
    <xdr:from>
      <xdr:col>21</xdr:col>
      <xdr:colOff>78241</xdr:colOff>
      <xdr:row>0</xdr:row>
      <xdr:rowOff>113507</xdr:rowOff>
    </xdr:from>
    <xdr:to>
      <xdr:col>24</xdr:col>
      <xdr:colOff>952499</xdr:colOff>
      <xdr:row>4</xdr:row>
      <xdr:rowOff>47625</xdr:rowOff>
    </xdr:to>
    <xdr:sp macro="" textlink="">
      <xdr:nvSpPr>
        <xdr:cNvPr id="38" name="TextBox 37">
          <a:extLst>
            <a:ext uri="{FF2B5EF4-FFF2-40B4-BE49-F238E27FC236}">
              <a16:creationId xmlns:a16="http://schemas.microsoft.com/office/drawing/2014/main" id="{73523315-FB10-4642-9CF7-EE588402CD63}"/>
            </a:ext>
          </a:extLst>
        </xdr:cNvPr>
        <xdr:cNvSpPr txBox="1"/>
      </xdr:nvSpPr>
      <xdr:spPr>
        <a:xfrm>
          <a:off x="14139522" y="113507"/>
          <a:ext cx="4970008" cy="696118"/>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0"/>
            <a:t>Enter current year and state/jurisdiction name in the </a:t>
          </a:r>
          <a:r>
            <a:rPr lang="en-US" sz="1800" b="1"/>
            <a:t>SER Fillable Form.</a:t>
          </a:r>
          <a:endParaRPr lang="en-US" sz="1800" b="0"/>
        </a:p>
      </xdr:txBody>
    </xdr:sp>
    <xdr:clientData/>
  </xdr:twoCellAnchor>
  <xdr:twoCellAnchor>
    <xdr:from>
      <xdr:col>19</xdr:col>
      <xdr:colOff>39916</xdr:colOff>
      <xdr:row>2</xdr:row>
      <xdr:rowOff>32940</xdr:rowOff>
    </xdr:from>
    <xdr:to>
      <xdr:col>21</xdr:col>
      <xdr:colOff>78242</xdr:colOff>
      <xdr:row>2</xdr:row>
      <xdr:rowOff>121897</xdr:rowOff>
    </xdr:to>
    <xdr:cxnSp macro="">
      <xdr:nvCxnSpPr>
        <xdr:cNvPr id="40" name="Connector: Elbow 39">
          <a:extLst>
            <a:ext uri="{FF2B5EF4-FFF2-40B4-BE49-F238E27FC236}">
              <a16:creationId xmlns:a16="http://schemas.microsoft.com/office/drawing/2014/main" id="{BAF0F2F4-A8E8-4326-98D6-152ED3475517}"/>
            </a:ext>
          </a:extLst>
        </xdr:cNvPr>
        <xdr:cNvCxnSpPr>
          <a:stCxn id="38" idx="1"/>
          <a:endCxn id="42" idx="3"/>
        </xdr:cNvCxnSpPr>
      </xdr:nvCxnSpPr>
      <xdr:spPr>
        <a:xfrm rot="10800000" flipV="1">
          <a:off x="12886760" y="461565"/>
          <a:ext cx="1252763" cy="88957"/>
        </a:xfrm>
        <a:prstGeom prst="bentConnector3">
          <a:avLst>
            <a:gd name="adj1" fmla="val 50000"/>
          </a:avLst>
        </a:prstGeom>
        <a:ln w="3810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81642</xdr:colOff>
      <xdr:row>0</xdr:row>
      <xdr:rowOff>87539</xdr:rowOff>
    </xdr:from>
    <xdr:to>
      <xdr:col>19</xdr:col>
      <xdr:colOff>39915</xdr:colOff>
      <xdr:row>5</xdr:row>
      <xdr:rowOff>84818</xdr:rowOff>
    </xdr:to>
    <xdr:sp macro="" textlink="">
      <xdr:nvSpPr>
        <xdr:cNvPr id="42" name="Rectangle 41">
          <a:extLst>
            <a:ext uri="{FF2B5EF4-FFF2-40B4-BE49-F238E27FC236}">
              <a16:creationId xmlns:a16="http://schemas.microsoft.com/office/drawing/2014/main" id="{8550E8DB-59E5-42DD-9EA1-4DF50CF08EEB}"/>
            </a:ext>
          </a:extLst>
        </xdr:cNvPr>
        <xdr:cNvSpPr/>
      </xdr:nvSpPr>
      <xdr:spPr>
        <a:xfrm>
          <a:off x="10899321" y="87539"/>
          <a:ext cx="1795237" cy="908958"/>
        </a:xfrm>
        <a:prstGeom prst="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869155</xdr:colOff>
      <xdr:row>10</xdr:row>
      <xdr:rowOff>380999</xdr:rowOff>
    </xdr:from>
    <xdr:to>
      <xdr:col>26</xdr:col>
      <xdr:colOff>11904</xdr:colOff>
      <xdr:row>19</xdr:row>
      <xdr:rowOff>23812</xdr:rowOff>
    </xdr:to>
    <xdr:sp macro="" textlink="">
      <xdr:nvSpPr>
        <xdr:cNvPr id="53" name="Rectangle 52">
          <a:extLst>
            <a:ext uri="{FF2B5EF4-FFF2-40B4-BE49-F238E27FC236}">
              <a16:creationId xmlns:a16="http://schemas.microsoft.com/office/drawing/2014/main" id="{9A7123DA-89B2-4DB6-8040-9831951D9299}"/>
            </a:ext>
          </a:extLst>
        </xdr:cNvPr>
        <xdr:cNvSpPr/>
      </xdr:nvSpPr>
      <xdr:spPr>
        <a:xfrm>
          <a:off x="14930436" y="2143124"/>
          <a:ext cx="5691187" cy="1690688"/>
        </a:xfrm>
        <a:prstGeom prst="rect">
          <a:avLst/>
        </a:prstGeom>
        <a:noFill/>
        <a:ln w="38100">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19</xdr:col>
      <xdr:colOff>8733</xdr:colOff>
      <xdr:row>14</xdr:row>
      <xdr:rowOff>192087</xdr:rowOff>
    </xdr:from>
    <xdr:to>
      <xdr:col>21</xdr:col>
      <xdr:colOff>865981</xdr:colOff>
      <xdr:row>22</xdr:row>
      <xdr:rowOff>115887</xdr:rowOff>
    </xdr:to>
    <xdr:cxnSp macro="">
      <xdr:nvCxnSpPr>
        <xdr:cNvPr id="54" name="Connector: Elbow 53">
          <a:extLst>
            <a:ext uri="{FF2B5EF4-FFF2-40B4-BE49-F238E27FC236}">
              <a16:creationId xmlns:a16="http://schemas.microsoft.com/office/drawing/2014/main" id="{95DC61CA-D098-47B4-A052-898FDDEE99C2}"/>
            </a:ext>
          </a:extLst>
        </xdr:cNvPr>
        <xdr:cNvCxnSpPr>
          <a:stCxn id="53" idx="1"/>
          <a:endCxn id="57" idx="3"/>
        </xdr:cNvCxnSpPr>
      </xdr:nvCxnSpPr>
      <xdr:spPr>
        <a:xfrm rot="10800000" flipV="1">
          <a:off x="12855577" y="2990056"/>
          <a:ext cx="2071685" cy="1435894"/>
        </a:xfrm>
        <a:prstGeom prst="bentConnector3">
          <a:avLst>
            <a:gd name="adj1" fmla="val 50000"/>
          </a:avLst>
        </a:prstGeom>
        <a:ln w="38100">
          <a:solidFill>
            <a:srgbClr val="FF66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77789</xdr:colOff>
      <xdr:row>15</xdr:row>
      <xdr:rowOff>160338</xdr:rowOff>
    </xdr:from>
    <xdr:to>
      <xdr:col>19</xdr:col>
      <xdr:colOff>8732</xdr:colOff>
      <xdr:row>26</xdr:row>
      <xdr:rowOff>59531</xdr:rowOff>
    </xdr:to>
    <xdr:sp macro="" textlink="">
      <xdr:nvSpPr>
        <xdr:cNvPr id="57" name="Rectangle 56">
          <a:extLst>
            <a:ext uri="{FF2B5EF4-FFF2-40B4-BE49-F238E27FC236}">
              <a16:creationId xmlns:a16="http://schemas.microsoft.com/office/drawing/2014/main" id="{B372F91C-C199-4D0B-982F-220D0573BE17}"/>
            </a:ext>
          </a:extLst>
        </xdr:cNvPr>
        <xdr:cNvSpPr/>
      </xdr:nvSpPr>
      <xdr:spPr>
        <a:xfrm>
          <a:off x="9888539" y="3160713"/>
          <a:ext cx="2967037" cy="2530474"/>
        </a:xfrm>
        <a:prstGeom prst="rect">
          <a:avLst/>
        </a:prstGeom>
        <a:noFill/>
        <a:ln w="38100">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21</xdr:col>
      <xdr:colOff>428624</xdr:colOff>
      <xdr:row>6</xdr:row>
      <xdr:rowOff>107157</xdr:rowOff>
    </xdr:from>
    <xdr:to>
      <xdr:col>26</xdr:col>
      <xdr:colOff>318294</xdr:colOff>
      <xdr:row>10</xdr:row>
      <xdr:rowOff>298452</xdr:rowOff>
    </xdr:to>
    <xdr:sp macro="" textlink="">
      <xdr:nvSpPr>
        <xdr:cNvPr id="59" name="TextBox 58">
          <a:extLst>
            <a:ext uri="{FF2B5EF4-FFF2-40B4-BE49-F238E27FC236}">
              <a16:creationId xmlns:a16="http://schemas.microsoft.com/office/drawing/2014/main" id="{1A439F26-062C-4407-8B71-C0B0B739DF35}"/>
            </a:ext>
          </a:extLst>
        </xdr:cNvPr>
        <xdr:cNvSpPr txBox="1"/>
      </xdr:nvSpPr>
      <xdr:spPr>
        <a:xfrm>
          <a:off x="14489905" y="1202532"/>
          <a:ext cx="6164264" cy="858045"/>
        </a:xfrm>
        <a:prstGeom prst="rect">
          <a:avLst/>
        </a:prstGeom>
        <a:solidFill>
          <a:schemeClr val="lt1"/>
        </a:solidFill>
        <a:ln w="38100" cmpd="sng">
          <a:solidFill>
            <a:srgbClr val="FF66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0"/>
            <a:t>Use the data in this table</a:t>
          </a:r>
          <a:r>
            <a:rPr lang="en-US" sz="1600" b="0" baseline="0"/>
            <a:t> to fill in narrative information in the "Mechanisms of Unintentional Child Injuries" section. Placeholder text is provided, but you can edit the text in the </a:t>
          </a:r>
          <a:r>
            <a:rPr lang="en-US" sz="1600" b="1" baseline="0"/>
            <a:t>SER Fillable Form.</a:t>
          </a:r>
          <a:endParaRPr lang="en-US" sz="1600" b="1"/>
        </a:p>
      </xdr:txBody>
    </xdr:sp>
    <xdr:clientData/>
  </xdr:twoCellAnchor>
  <xdr:twoCellAnchor>
    <xdr:from>
      <xdr:col>0</xdr:col>
      <xdr:colOff>1</xdr:colOff>
      <xdr:row>17</xdr:row>
      <xdr:rowOff>50799</xdr:rowOff>
    </xdr:from>
    <xdr:to>
      <xdr:col>6</xdr:col>
      <xdr:colOff>178595</xdr:colOff>
      <xdr:row>23</xdr:row>
      <xdr:rowOff>84140</xdr:rowOff>
    </xdr:to>
    <xdr:sp macro="" textlink="">
      <xdr:nvSpPr>
        <xdr:cNvPr id="68" name="TextBox 67">
          <a:extLst>
            <a:ext uri="{FF2B5EF4-FFF2-40B4-BE49-F238E27FC236}">
              <a16:creationId xmlns:a16="http://schemas.microsoft.com/office/drawing/2014/main" id="{55349C27-AB76-49B4-BB46-9BA963C2D126}"/>
            </a:ext>
          </a:extLst>
        </xdr:cNvPr>
        <xdr:cNvSpPr txBox="1"/>
      </xdr:nvSpPr>
      <xdr:spPr>
        <a:xfrm>
          <a:off x="1" y="3455987"/>
          <a:ext cx="4857750" cy="1104903"/>
        </a:xfrm>
        <a:prstGeom prst="rect">
          <a:avLst/>
        </a:prstGeom>
        <a:solidFill>
          <a:schemeClr val="lt1"/>
        </a:solidFill>
        <a:ln w="38100" cmpd="sng">
          <a:solidFill>
            <a:srgbClr val="FF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0"/>
            <a:t>Use the data in this table</a:t>
          </a:r>
          <a:r>
            <a:rPr lang="en-US" sz="1600" b="0" baseline="0"/>
            <a:t> to fill in narrative information in the "Impact and Magnitude of Unintentional Child Injuries" section. Placeholder text is provided, but you can edit the text in the </a:t>
          </a:r>
          <a:r>
            <a:rPr lang="en-US" sz="1600" b="1" baseline="0"/>
            <a:t>SER Fillable Form.</a:t>
          </a:r>
          <a:endParaRPr lang="en-US" sz="1600" b="1"/>
        </a:p>
      </xdr:txBody>
    </xdr:sp>
    <xdr:clientData/>
  </xdr:twoCellAnchor>
  <xdr:twoCellAnchor>
    <xdr:from>
      <xdr:col>8</xdr:col>
      <xdr:colOff>464344</xdr:colOff>
      <xdr:row>64</xdr:row>
      <xdr:rowOff>333373</xdr:rowOff>
    </xdr:from>
    <xdr:to>
      <xdr:col>13</xdr:col>
      <xdr:colOff>373064</xdr:colOff>
      <xdr:row>80</xdr:row>
      <xdr:rowOff>47625</xdr:rowOff>
    </xdr:to>
    <xdr:sp macro="" textlink="">
      <xdr:nvSpPr>
        <xdr:cNvPr id="87" name="Rectangle 86">
          <a:extLst>
            <a:ext uri="{FF2B5EF4-FFF2-40B4-BE49-F238E27FC236}">
              <a16:creationId xmlns:a16="http://schemas.microsoft.com/office/drawing/2014/main" id="{35861ECF-4F46-47F9-8F73-AE2FDA25B568}"/>
            </a:ext>
          </a:extLst>
        </xdr:cNvPr>
        <xdr:cNvSpPr/>
      </xdr:nvSpPr>
      <xdr:spPr>
        <a:xfrm>
          <a:off x="6631782" y="12882561"/>
          <a:ext cx="2944813" cy="2786064"/>
        </a:xfrm>
        <a:prstGeom prst="rect">
          <a:avLst/>
        </a:prstGeom>
        <a:noFill/>
        <a:ln w="3810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6</xdr:col>
      <xdr:colOff>869157</xdr:colOff>
      <xdr:row>71</xdr:row>
      <xdr:rowOff>154780</xdr:rowOff>
    </xdr:from>
    <xdr:to>
      <xdr:col>8</xdr:col>
      <xdr:colOff>467519</xdr:colOff>
      <xdr:row>77</xdr:row>
      <xdr:rowOff>111522</xdr:rowOff>
    </xdr:to>
    <xdr:cxnSp macro="">
      <xdr:nvCxnSpPr>
        <xdr:cNvPr id="89" name="Connector: Elbow 88">
          <a:extLst>
            <a:ext uri="{FF2B5EF4-FFF2-40B4-BE49-F238E27FC236}">
              <a16:creationId xmlns:a16="http://schemas.microsoft.com/office/drawing/2014/main" id="{BD2A1EFA-D802-4B6E-B22E-194EAA3D6A1C}"/>
            </a:ext>
          </a:extLst>
        </xdr:cNvPr>
        <xdr:cNvCxnSpPr>
          <a:cxnSpLocks/>
          <a:stCxn id="2" idx="3"/>
          <a:endCxn id="87" idx="1"/>
        </xdr:cNvCxnSpPr>
      </xdr:nvCxnSpPr>
      <xdr:spPr>
        <a:xfrm flipV="1">
          <a:off x="5643563" y="14275593"/>
          <a:ext cx="1086644" cy="956867"/>
        </a:xfrm>
        <a:prstGeom prst="bentConnector3">
          <a:avLst>
            <a:gd name="adj1" fmla="val 50000"/>
          </a:avLst>
        </a:prstGeom>
        <a:ln w="38100">
          <a:solidFill>
            <a:srgbClr val="FF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xdr:col>
      <xdr:colOff>853281</xdr:colOff>
      <xdr:row>57</xdr:row>
      <xdr:rowOff>112710</xdr:rowOff>
    </xdr:from>
    <xdr:to>
      <xdr:col>7</xdr:col>
      <xdr:colOff>73025</xdr:colOff>
      <xdr:row>66</xdr:row>
      <xdr:rowOff>154781</xdr:rowOff>
    </xdr:to>
    <xdr:sp macro="" textlink="">
      <xdr:nvSpPr>
        <xdr:cNvPr id="96" name="Rectangle 95">
          <a:extLst>
            <a:ext uri="{FF2B5EF4-FFF2-40B4-BE49-F238E27FC236}">
              <a16:creationId xmlns:a16="http://schemas.microsoft.com/office/drawing/2014/main" id="{876410EC-78FD-43A7-A11B-C15D6DE5F324}"/>
            </a:ext>
          </a:extLst>
        </xdr:cNvPr>
        <xdr:cNvSpPr/>
      </xdr:nvSpPr>
      <xdr:spPr>
        <a:xfrm>
          <a:off x="2274094" y="10717210"/>
          <a:ext cx="3482181" cy="2185196"/>
        </a:xfrm>
        <a:prstGeom prst="rect">
          <a:avLst/>
        </a:prstGeom>
        <a:noFill/>
        <a:ln w="38100">
          <a:solidFill>
            <a:srgbClr val="9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163513</xdr:colOff>
      <xdr:row>51</xdr:row>
      <xdr:rowOff>130968</xdr:rowOff>
    </xdr:from>
    <xdr:to>
      <xdr:col>7</xdr:col>
      <xdr:colOff>261937</xdr:colOff>
      <xdr:row>56</xdr:row>
      <xdr:rowOff>161926</xdr:rowOff>
    </xdr:to>
    <xdr:sp macro="" textlink="">
      <xdr:nvSpPr>
        <xdr:cNvPr id="97" name="TextBox 96">
          <a:extLst>
            <a:ext uri="{FF2B5EF4-FFF2-40B4-BE49-F238E27FC236}">
              <a16:creationId xmlns:a16="http://schemas.microsoft.com/office/drawing/2014/main" id="{93C531BC-1360-47E4-BB2D-82ACB2390EE2}"/>
            </a:ext>
          </a:extLst>
        </xdr:cNvPr>
        <xdr:cNvSpPr txBox="1"/>
      </xdr:nvSpPr>
      <xdr:spPr>
        <a:xfrm>
          <a:off x="163513" y="10108406"/>
          <a:ext cx="5658643" cy="864395"/>
        </a:xfrm>
        <a:prstGeom prst="rect">
          <a:avLst/>
        </a:prstGeom>
        <a:solidFill>
          <a:schemeClr val="lt1"/>
        </a:solidFill>
        <a:ln w="38100" cmpd="sng">
          <a:solidFill>
            <a:srgbClr val="9966FF"/>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0"/>
            <a:t>Use the data in this table</a:t>
          </a:r>
          <a:r>
            <a:rPr lang="en-US" sz="1600" b="0" baseline="0"/>
            <a:t> to fill in narrative information in the "Unintentional Child Injuries by Age and Sex" section. Placeholder text is provided, but you can edit the text in the </a:t>
          </a:r>
          <a:r>
            <a:rPr lang="en-US" sz="1600" b="1" baseline="0"/>
            <a:t>SER Fillable Form.</a:t>
          </a:r>
          <a:endParaRPr lang="en-US" sz="1600" b="1"/>
        </a:p>
      </xdr:txBody>
    </xdr:sp>
    <xdr:clientData/>
  </xdr:twoCellAnchor>
  <xdr:twoCellAnchor>
    <xdr:from>
      <xdr:col>8</xdr:col>
      <xdr:colOff>484981</xdr:colOff>
      <xdr:row>59</xdr:row>
      <xdr:rowOff>47625</xdr:rowOff>
    </xdr:from>
    <xdr:to>
      <xdr:col>13</xdr:col>
      <xdr:colOff>321469</xdr:colOff>
      <xdr:row>64</xdr:row>
      <xdr:rowOff>261937</xdr:rowOff>
    </xdr:to>
    <xdr:sp macro="" textlink="">
      <xdr:nvSpPr>
        <xdr:cNvPr id="98" name="Rectangle 97">
          <a:extLst>
            <a:ext uri="{FF2B5EF4-FFF2-40B4-BE49-F238E27FC236}">
              <a16:creationId xmlns:a16="http://schemas.microsoft.com/office/drawing/2014/main" id="{897A3D18-2F0B-4038-83AF-26BC15445A5D}"/>
            </a:ext>
          </a:extLst>
        </xdr:cNvPr>
        <xdr:cNvSpPr/>
      </xdr:nvSpPr>
      <xdr:spPr>
        <a:xfrm>
          <a:off x="6652419" y="11394281"/>
          <a:ext cx="2872581" cy="1416844"/>
        </a:xfrm>
        <a:prstGeom prst="rect">
          <a:avLst/>
        </a:prstGeom>
        <a:noFill/>
        <a:ln w="38100">
          <a:solidFill>
            <a:srgbClr val="9966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7</xdr:col>
      <xdr:colOff>73025</xdr:colOff>
      <xdr:row>59</xdr:row>
      <xdr:rowOff>47625</xdr:rowOff>
    </xdr:from>
    <xdr:to>
      <xdr:col>11</xdr:col>
      <xdr:colOff>97632</xdr:colOff>
      <xdr:row>62</xdr:row>
      <xdr:rowOff>54370</xdr:rowOff>
    </xdr:to>
    <xdr:cxnSp macro="">
      <xdr:nvCxnSpPr>
        <xdr:cNvPr id="99" name="Connector: Elbow 98">
          <a:extLst>
            <a:ext uri="{FF2B5EF4-FFF2-40B4-BE49-F238E27FC236}">
              <a16:creationId xmlns:a16="http://schemas.microsoft.com/office/drawing/2014/main" id="{E98FB4D7-2E49-4C24-AFDB-5BC3718D5EDC}"/>
            </a:ext>
          </a:extLst>
        </xdr:cNvPr>
        <xdr:cNvCxnSpPr>
          <a:stCxn id="96" idx="3"/>
          <a:endCxn id="98" idx="0"/>
        </xdr:cNvCxnSpPr>
      </xdr:nvCxnSpPr>
      <xdr:spPr>
        <a:xfrm flipV="1">
          <a:off x="5756275" y="11009313"/>
          <a:ext cx="2469357" cy="800495"/>
        </a:xfrm>
        <a:prstGeom prst="bentConnector4">
          <a:avLst>
            <a:gd name="adj1" fmla="val 20717"/>
            <a:gd name="adj2" fmla="val 165048"/>
          </a:avLst>
        </a:prstGeom>
        <a:ln w="38100">
          <a:solidFill>
            <a:srgbClr val="9966FF"/>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20</xdr:col>
      <xdr:colOff>583406</xdr:colOff>
      <xdr:row>62</xdr:row>
      <xdr:rowOff>163513</xdr:rowOff>
    </xdr:from>
    <xdr:to>
      <xdr:col>25</xdr:col>
      <xdr:colOff>103979</xdr:colOff>
      <xdr:row>70</xdr:row>
      <xdr:rowOff>35720</xdr:rowOff>
    </xdr:to>
    <xdr:sp macro="" textlink="">
      <xdr:nvSpPr>
        <xdr:cNvPr id="112" name="Rectangle 111">
          <a:extLst>
            <a:ext uri="{FF2B5EF4-FFF2-40B4-BE49-F238E27FC236}">
              <a16:creationId xmlns:a16="http://schemas.microsoft.com/office/drawing/2014/main" id="{1A2C993C-0BB2-4096-B819-8F8DCAE0BDE4}"/>
            </a:ext>
          </a:extLst>
        </xdr:cNvPr>
        <xdr:cNvSpPr/>
      </xdr:nvSpPr>
      <xdr:spPr>
        <a:xfrm>
          <a:off x="14037469" y="12307888"/>
          <a:ext cx="5449885" cy="1681957"/>
        </a:xfrm>
        <a:prstGeom prst="rect">
          <a:avLst/>
        </a:prstGeom>
        <a:noFill/>
        <a:ln w="38100">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18</xdr:col>
      <xdr:colOff>500063</xdr:colOff>
      <xdr:row>66</xdr:row>
      <xdr:rowOff>2779</xdr:rowOff>
    </xdr:from>
    <xdr:to>
      <xdr:col>20</xdr:col>
      <xdr:colOff>580232</xdr:colOff>
      <xdr:row>68</xdr:row>
      <xdr:rowOff>196056</xdr:rowOff>
    </xdr:to>
    <xdr:cxnSp macro="">
      <xdr:nvCxnSpPr>
        <xdr:cNvPr id="113" name="Connector: Elbow 112">
          <a:extLst>
            <a:ext uri="{FF2B5EF4-FFF2-40B4-BE49-F238E27FC236}">
              <a16:creationId xmlns:a16="http://schemas.microsoft.com/office/drawing/2014/main" id="{13A6B431-FE64-4D42-8530-ADF8DCF5C0D6}"/>
            </a:ext>
          </a:extLst>
        </xdr:cNvPr>
        <xdr:cNvCxnSpPr>
          <a:stCxn id="112" idx="1"/>
          <a:endCxn id="114" idx="3"/>
        </xdr:cNvCxnSpPr>
      </xdr:nvCxnSpPr>
      <xdr:spPr>
        <a:xfrm rot="10800000" flipV="1">
          <a:off x="12739688" y="13147279"/>
          <a:ext cx="1294607" cy="598090"/>
        </a:xfrm>
        <a:prstGeom prst="bentConnector3">
          <a:avLst>
            <a:gd name="adj1" fmla="val 50000"/>
          </a:avLst>
        </a:prstGeom>
        <a:ln w="38100">
          <a:solidFill>
            <a:srgbClr val="FF66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44450</xdr:colOff>
      <xdr:row>58</xdr:row>
      <xdr:rowOff>160338</xdr:rowOff>
    </xdr:from>
    <xdr:to>
      <xdr:col>18</xdr:col>
      <xdr:colOff>500062</xdr:colOff>
      <xdr:row>83</xdr:row>
      <xdr:rowOff>65086</xdr:rowOff>
    </xdr:to>
    <xdr:sp macro="" textlink="">
      <xdr:nvSpPr>
        <xdr:cNvPr id="114" name="Rectangle 113">
          <a:extLst>
            <a:ext uri="{FF2B5EF4-FFF2-40B4-BE49-F238E27FC236}">
              <a16:creationId xmlns:a16="http://schemas.microsoft.com/office/drawing/2014/main" id="{003FA81E-568F-45B4-8C45-DF549287A30D}"/>
            </a:ext>
          </a:extLst>
        </xdr:cNvPr>
        <xdr:cNvSpPr/>
      </xdr:nvSpPr>
      <xdr:spPr>
        <a:xfrm>
          <a:off x="9855200" y="11304588"/>
          <a:ext cx="2884487" cy="4881561"/>
        </a:xfrm>
        <a:prstGeom prst="rect">
          <a:avLst/>
        </a:prstGeom>
        <a:noFill/>
        <a:ln w="38100">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20</xdr:col>
      <xdr:colOff>95250</xdr:colOff>
      <xdr:row>58</xdr:row>
      <xdr:rowOff>190500</xdr:rowOff>
    </xdr:from>
    <xdr:to>
      <xdr:col>25</xdr:col>
      <xdr:colOff>597696</xdr:colOff>
      <xdr:row>62</xdr:row>
      <xdr:rowOff>48420</xdr:rowOff>
    </xdr:to>
    <xdr:sp macro="" textlink="">
      <xdr:nvSpPr>
        <xdr:cNvPr id="122" name="TextBox 121">
          <a:extLst>
            <a:ext uri="{FF2B5EF4-FFF2-40B4-BE49-F238E27FC236}">
              <a16:creationId xmlns:a16="http://schemas.microsoft.com/office/drawing/2014/main" id="{AE725802-F541-48D6-AF9D-7099A40F8313}"/>
            </a:ext>
          </a:extLst>
        </xdr:cNvPr>
        <xdr:cNvSpPr txBox="1"/>
      </xdr:nvSpPr>
      <xdr:spPr>
        <a:xfrm>
          <a:off x="13549313" y="11334750"/>
          <a:ext cx="6431758" cy="858045"/>
        </a:xfrm>
        <a:prstGeom prst="rect">
          <a:avLst/>
        </a:prstGeom>
        <a:solidFill>
          <a:schemeClr val="lt1"/>
        </a:solidFill>
        <a:ln w="38100" cmpd="sng">
          <a:solidFill>
            <a:srgbClr val="FF66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0"/>
            <a:t>Use the data in this table</a:t>
          </a:r>
          <a:r>
            <a:rPr lang="en-US" sz="1600" b="0" baseline="0"/>
            <a:t> to fill in narrative information in the "Unintentional Child Injuries by Race and Ethnicity" section. Placeholder text is provided, but you can edit the text in the </a:t>
          </a:r>
          <a:r>
            <a:rPr lang="en-US" sz="1600" b="1" baseline="0"/>
            <a:t>SER Fillable Form.</a:t>
          </a:r>
          <a:endParaRPr lang="en-US" sz="1600" b="1"/>
        </a:p>
      </xdr:txBody>
    </xdr:sp>
    <xdr:clientData/>
  </xdr:twoCellAnchor>
  <xdr:twoCellAnchor>
    <xdr:from>
      <xdr:col>18</xdr:col>
      <xdr:colOff>485774</xdr:colOff>
      <xdr:row>87</xdr:row>
      <xdr:rowOff>28863</xdr:rowOff>
    </xdr:from>
    <xdr:to>
      <xdr:col>20</xdr:col>
      <xdr:colOff>511968</xdr:colOff>
      <xdr:row>90</xdr:row>
      <xdr:rowOff>129380</xdr:rowOff>
    </xdr:to>
    <xdr:cxnSp macro="">
      <xdr:nvCxnSpPr>
        <xdr:cNvPr id="124" name="Connector: Elbow 123">
          <a:extLst>
            <a:ext uri="{FF2B5EF4-FFF2-40B4-BE49-F238E27FC236}">
              <a16:creationId xmlns:a16="http://schemas.microsoft.com/office/drawing/2014/main" id="{9B4FBF10-AA42-4A3E-A82D-D36B7A6C9B25}"/>
            </a:ext>
          </a:extLst>
        </xdr:cNvPr>
        <xdr:cNvCxnSpPr>
          <a:cxnSpLocks/>
          <a:stCxn id="5" idx="1"/>
          <a:endCxn id="125" idx="3"/>
        </xdr:cNvCxnSpPr>
      </xdr:nvCxnSpPr>
      <xdr:spPr>
        <a:xfrm rot="10800000" flipV="1">
          <a:off x="12820649" y="16816676"/>
          <a:ext cx="1240632" cy="600579"/>
        </a:xfrm>
        <a:prstGeom prst="bentConnector3">
          <a:avLst>
            <a:gd name="adj1" fmla="val 50000"/>
          </a:avLst>
        </a:prstGeom>
        <a:ln w="38100">
          <a:solidFill>
            <a:srgbClr val="00B05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30162</xdr:colOff>
      <xdr:row>83</xdr:row>
      <xdr:rowOff>154780</xdr:rowOff>
    </xdr:from>
    <xdr:to>
      <xdr:col>18</xdr:col>
      <xdr:colOff>488949</xdr:colOff>
      <xdr:row>97</xdr:row>
      <xdr:rowOff>107156</xdr:rowOff>
    </xdr:to>
    <xdr:sp macro="" textlink="">
      <xdr:nvSpPr>
        <xdr:cNvPr id="125" name="Rectangle 124">
          <a:extLst>
            <a:ext uri="{FF2B5EF4-FFF2-40B4-BE49-F238E27FC236}">
              <a16:creationId xmlns:a16="http://schemas.microsoft.com/office/drawing/2014/main" id="{8277B251-F5BE-4209-AF29-767BC47D8FD7}"/>
            </a:ext>
          </a:extLst>
        </xdr:cNvPr>
        <xdr:cNvSpPr/>
      </xdr:nvSpPr>
      <xdr:spPr>
        <a:xfrm>
          <a:off x="9840912" y="16275843"/>
          <a:ext cx="2887662" cy="2286001"/>
        </a:xfrm>
        <a:prstGeom prst="rect">
          <a:avLst/>
        </a:prstGeom>
        <a:noFill/>
        <a:ln w="38100">
          <a:solidFill>
            <a:srgbClr val="00B05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520700</xdr:colOff>
      <xdr:row>131</xdr:row>
      <xdr:rowOff>20637</xdr:rowOff>
    </xdr:from>
    <xdr:to>
      <xdr:col>6</xdr:col>
      <xdr:colOff>785813</xdr:colOff>
      <xdr:row>144</xdr:row>
      <xdr:rowOff>11906</xdr:rowOff>
    </xdr:to>
    <xdr:sp macro="" textlink="">
      <xdr:nvSpPr>
        <xdr:cNvPr id="129" name="TextBox 128">
          <a:extLst>
            <a:ext uri="{FF2B5EF4-FFF2-40B4-BE49-F238E27FC236}">
              <a16:creationId xmlns:a16="http://schemas.microsoft.com/office/drawing/2014/main" id="{90CD51A0-0661-456C-8331-D09B29A39F46}"/>
            </a:ext>
          </a:extLst>
        </xdr:cNvPr>
        <xdr:cNvSpPr txBox="1"/>
      </xdr:nvSpPr>
      <xdr:spPr>
        <a:xfrm>
          <a:off x="520700" y="24142700"/>
          <a:ext cx="4944269" cy="2158206"/>
        </a:xfrm>
        <a:prstGeom prst="rect">
          <a:avLst/>
        </a:prstGeom>
        <a:solidFill>
          <a:schemeClr val="lt1"/>
        </a:solidFill>
        <a:ln w="38100" cmpd="sng">
          <a:solidFill>
            <a:srgbClr val="FF66CC"/>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0"/>
            <a:t>Use these</a:t>
          </a:r>
          <a:r>
            <a:rPr lang="en-US" sz="1600" b="0" baseline="0"/>
            <a:t> links or other sources to fill in this section on "Cost for Unintentional Child Injuries" </a:t>
          </a:r>
          <a:r>
            <a:rPr lang="en-US" sz="1600" b="1" baseline="0"/>
            <a:t>in the SER Fillable Form </a:t>
          </a:r>
          <a:r>
            <a:rPr lang="en-US" sz="1600" b="0" baseline="0"/>
            <a:t>for your state/jurisdiction:</a:t>
          </a:r>
        </a:p>
        <a:p>
          <a:pPr algn="ctr"/>
          <a:endParaRPr lang="en-US" sz="1600" b="0" baseline="0"/>
        </a:p>
        <a:p>
          <a:pPr algn="ctr"/>
          <a:r>
            <a:rPr lang="en-US" sz="1600" b="0"/>
            <a:t>https://www.cdc.gov/injury/features/health-econ-cost-of-injury/index.html#Cost-Consequence-Injury-Violence</a:t>
          </a:r>
        </a:p>
        <a:p>
          <a:pPr algn="ctr"/>
          <a:endParaRPr lang="en-US" sz="1600" b="0"/>
        </a:p>
        <a:p>
          <a:pPr algn="ctr"/>
          <a:r>
            <a:rPr lang="en-US" sz="1600" b="0"/>
            <a:t>https://wisqars.cdc.gov/cost/</a:t>
          </a:r>
        </a:p>
      </xdr:txBody>
    </xdr:sp>
    <xdr:clientData/>
  </xdr:twoCellAnchor>
  <xdr:twoCellAnchor>
    <xdr:from>
      <xdr:col>20</xdr:col>
      <xdr:colOff>568325</xdr:colOff>
      <xdr:row>115</xdr:row>
      <xdr:rowOff>163511</xdr:rowOff>
    </xdr:from>
    <xdr:to>
      <xdr:col>23</xdr:col>
      <xdr:colOff>226219</xdr:colOff>
      <xdr:row>129</xdr:row>
      <xdr:rowOff>35718</xdr:rowOff>
    </xdr:to>
    <xdr:sp macro="" textlink="">
      <xdr:nvSpPr>
        <xdr:cNvPr id="130" name="TextBox 129">
          <a:extLst>
            <a:ext uri="{FF2B5EF4-FFF2-40B4-BE49-F238E27FC236}">
              <a16:creationId xmlns:a16="http://schemas.microsoft.com/office/drawing/2014/main" id="{50381260-FF04-4704-99E5-FBB5AC37FAFF}"/>
            </a:ext>
          </a:extLst>
        </xdr:cNvPr>
        <xdr:cNvSpPr txBox="1"/>
      </xdr:nvSpPr>
      <xdr:spPr>
        <a:xfrm>
          <a:off x="14022388" y="21618574"/>
          <a:ext cx="3134519" cy="2205832"/>
        </a:xfrm>
        <a:prstGeom prst="rect">
          <a:avLst/>
        </a:prstGeom>
        <a:solidFill>
          <a:schemeClr val="lt1"/>
        </a:solidFill>
        <a:ln w="38100"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US" sz="1600" b="0"/>
            <a:t>This space is for you to provide additional information</a:t>
          </a:r>
          <a:r>
            <a:rPr lang="en-US" sz="1600" b="0" baseline="0"/>
            <a:t> on state/jurisdiction prevention activities, surveillance activities, partnerships, and/or accomplishements/successes related to unintentional child injuries in the </a:t>
          </a:r>
          <a:r>
            <a:rPr lang="en-US" sz="1600" b="1" baseline="0"/>
            <a:t>SER Fillable Form.</a:t>
          </a:r>
          <a:endParaRPr lang="en-US" sz="1600" b="1"/>
        </a:p>
      </xdr:txBody>
    </xdr:sp>
    <xdr:clientData/>
  </xdr:twoCellAnchor>
  <xdr:twoCellAnchor>
    <xdr:from>
      <xdr:col>20</xdr:col>
      <xdr:colOff>382700</xdr:colOff>
      <xdr:row>44</xdr:row>
      <xdr:rowOff>12699</xdr:rowOff>
    </xdr:from>
    <xdr:to>
      <xdr:col>25</xdr:col>
      <xdr:colOff>35719</xdr:colOff>
      <xdr:row>46</xdr:row>
      <xdr:rowOff>142875</xdr:rowOff>
    </xdr:to>
    <xdr:sp macro="" textlink="">
      <xdr:nvSpPr>
        <xdr:cNvPr id="132" name="TextBox 131">
          <a:extLst>
            <a:ext uri="{FF2B5EF4-FFF2-40B4-BE49-F238E27FC236}">
              <a16:creationId xmlns:a16="http://schemas.microsoft.com/office/drawing/2014/main" id="{0DAFA604-A1E2-430A-9269-E55FB0230E0E}"/>
            </a:ext>
          </a:extLst>
        </xdr:cNvPr>
        <xdr:cNvSpPr txBox="1"/>
      </xdr:nvSpPr>
      <xdr:spPr>
        <a:xfrm>
          <a:off x="13836763" y="8823324"/>
          <a:ext cx="5582331" cy="463551"/>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0"/>
            <a:t>Add your</a:t>
          </a:r>
          <a:r>
            <a:rPr lang="en-US" sz="1800" b="0" baseline="0"/>
            <a:t> program's logo here in the </a:t>
          </a:r>
          <a:r>
            <a:rPr lang="en-US" sz="1800" b="1" baseline="0"/>
            <a:t>SER Fillable Form.</a:t>
          </a:r>
          <a:endParaRPr lang="en-US" sz="1800" b="0"/>
        </a:p>
      </xdr:txBody>
    </xdr:sp>
    <xdr:clientData/>
  </xdr:twoCellAnchor>
  <xdr:twoCellAnchor>
    <xdr:from>
      <xdr:col>19</xdr:col>
      <xdr:colOff>26987</xdr:colOff>
      <xdr:row>42</xdr:row>
      <xdr:rowOff>160792</xdr:rowOff>
    </xdr:from>
    <xdr:to>
      <xdr:col>20</xdr:col>
      <xdr:colOff>382700</xdr:colOff>
      <xdr:row>45</xdr:row>
      <xdr:rowOff>77788</xdr:rowOff>
    </xdr:to>
    <xdr:cxnSp macro="">
      <xdr:nvCxnSpPr>
        <xdr:cNvPr id="133" name="Connector: Elbow 132">
          <a:extLst>
            <a:ext uri="{FF2B5EF4-FFF2-40B4-BE49-F238E27FC236}">
              <a16:creationId xmlns:a16="http://schemas.microsoft.com/office/drawing/2014/main" id="{BFA1D1F2-00DC-4497-9349-976FE089E436}"/>
            </a:ext>
          </a:extLst>
        </xdr:cNvPr>
        <xdr:cNvCxnSpPr>
          <a:stCxn id="132" idx="1"/>
          <a:endCxn id="134" idx="3"/>
        </xdr:cNvCxnSpPr>
      </xdr:nvCxnSpPr>
      <xdr:spPr>
        <a:xfrm rot="10800000">
          <a:off x="12873831" y="8638042"/>
          <a:ext cx="962932" cy="417059"/>
        </a:xfrm>
        <a:prstGeom prst="bentConnector3">
          <a:avLst>
            <a:gd name="adj1" fmla="val 50000"/>
          </a:avLst>
        </a:prstGeom>
        <a:ln w="3810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16</xdr:col>
      <xdr:colOff>294027</xdr:colOff>
      <xdr:row>40</xdr:row>
      <xdr:rowOff>31182</xdr:rowOff>
    </xdr:from>
    <xdr:to>
      <xdr:col>19</xdr:col>
      <xdr:colOff>23812</xdr:colOff>
      <xdr:row>45</xdr:row>
      <xdr:rowOff>123711</xdr:rowOff>
    </xdr:to>
    <xdr:sp macro="" textlink="">
      <xdr:nvSpPr>
        <xdr:cNvPr id="134" name="Rectangle 133">
          <a:extLst>
            <a:ext uri="{FF2B5EF4-FFF2-40B4-BE49-F238E27FC236}">
              <a16:creationId xmlns:a16="http://schemas.microsoft.com/office/drawing/2014/main" id="{A0993EC4-B6E6-42DE-8B35-2DF89A390ADA}"/>
            </a:ext>
          </a:extLst>
        </xdr:cNvPr>
        <xdr:cNvSpPr/>
      </xdr:nvSpPr>
      <xdr:spPr>
        <a:xfrm>
          <a:off x="11319215" y="8175057"/>
          <a:ext cx="1551441" cy="925967"/>
        </a:xfrm>
        <a:prstGeom prst="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xdr:col>
      <xdr:colOff>103755</xdr:colOff>
      <xdr:row>89</xdr:row>
      <xdr:rowOff>109309</xdr:rowOff>
    </xdr:from>
    <xdr:to>
      <xdr:col>7</xdr:col>
      <xdr:colOff>604043</xdr:colOff>
      <xdr:row>93</xdr:row>
      <xdr:rowOff>127792</xdr:rowOff>
    </xdr:to>
    <xdr:sp macro="" textlink="">
      <xdr:nvSpPr>
        <xdr:cNvPr id="142" name="TextBox 141">
          <a:extLst>
            <a:ext uri="{FF2B5EF4-FFF2-40B4-BE49-F238E27FC236}">
              <a16:creationId xmlns:a16="http://schemas.microsoft.com/office/drawing/2014/main" id="{A5E2A66B-016C-4D4E-A76B-EA540DBD0B85}"/>
            </a:ext>
          </a:extLst>
        </xdr:cNvPr>
        <xdr:cNvSpPr txBox="1"/>
      </xdr:nvSpPr>
      <xdr:spPr>
        <a:xfrm>
          <a:off x="818130" y="17230497"/>
          <a:ext cx="5346132" cy="685233"/>
        </a:xfrm>
        <a:prstGeom prst="rect">
          <a:avLst/>
        </a:prstGeom>
        <a:solidFill>
          <a:schemeClr val="lt1"/>
        </a:solidFill>
        <a:ln w="38100" cmpd="sng">
          <a:solidFill>
            <a:srgbClr val="FFC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0"/>
            <a:t>Add additional information on your data sources for unintentional</a:t>
          </a:r>
          <a:r>
            <a:rPr lang="en-US" sz="1800" b="0" baseline="0"/>
            <a:t> child injuries in the </a:t>
          </a:r>
          <a:r>
            <a:rPr lang="en-US" sz="1800" b="1" baseline="0"/>
            <a:t>SER Fillable Form.</a:t>
          </a:r>
          <a:endParaRPr lang="en-US" sz="1800" b="0"/>
        </a:p>
      </xdr:txBody>
    </xdr:sp>
    <xdr:clientData/>
  </xdr:twoCellAnchor>
  <xdr:twoCellAnchor>
    <xdr:from>
      <xdr:col>4</xdr:col>
      <xdr:colOff>621790</xdr:colOff>
      <xdr:row>93</xdr:row>
      <xdr:rowOff>124616</xdr:rowOff>
    </xdr:from>
    <xdr:to>
      <xdr:col>11</xdr:col>
      <xdr:colOff>123427</xdr:colOff>
      <xdr:row>97</xdr:row>
      <xdr:rowOff>86517</xdr:rowOff>
    </xdr:to>
    <xdr:cxnSp macro="">
      <xdr:nvCxnSpPr>
        <xdr:cNvPr id="143" name="Connector: Elbow 142">
          <a:extLst>
            <a:ext uri="{FF2B5EF4-FFF2-40B4-BE49-F238E27FC236}">
              <a16:creationId xmlns:a16="http://schemas.microsoft.com/office/drawing/2014/main" id="{3C90B46A-60B7-4D16-AB00-0169B9662B6B}"/>
            </a:ext>
          </a:extLst>
        </xdr:cNvPr>
        <xdr:cNvCxnSpPr>
          <a:stCxn id="142" idx="2"/>
          <a:endCxn id="144" idx="2"/>
        </xdr:cNvCxnSpPr>
      </xdr:nvCxnSpPr>
      <xdr:spPr>
        <a:xfrm rot="16200000" flipH="1">
          <a:off x="5487533" y="15916217"/>
          <a:ext cx="628651" cy="4621325"/>
        </a:xfrm>
        <a:prstGeom prst="bentConnector3">
          <a:avLst>
            <a:gd name="adj1" fmla="val 136364"/>
          </a:avLst>
        </a:prstGeom>
        <a:ln w="38100">
          <a:solidFill>
            <a:srgbClr val="FFC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449260</xdr:colOff>
      <xdr:row>80</xdr:row>
      <xdr:rowOff>122237</xdr:rowOff>
    </xdr:from>
    <xdr:to>
      <xdr:col>13</xdr:col>
      <xdr:colOff>404812</xdr:colOff>
      <xdr:row>97</xdr:row>
      <xdr:rowOff>83343</xdr:rowOff>
    </xdr:to>
    <xdr:sp macro="" textlink="">
      <xdr:nvSpPr>
        <xdr:cNvPr id="144" name="Rectangle 143">
          <a:extLst>
            <a:ext uri="{FF2B5EF4-FFF2-40B4-BE49-F238E27FC236}">
              <a16:creationId xmlns:a16="http://schemas.microsoft.com/office/drawing/2014/main" id="{14CCC04F-5417-4506-8231-FEEECBEA936E}"/>
            </a:ext>
          </a:extLst>
        </xdr:cNvPr>
        <xdr:cNvSpPr/>
      </xdr:nvSpPr>
      <xdr:spPr>
        <a:xfrm>
          <a:off x="6616698" y="15743237"/>
          <a:ext cx="2991645" cy="2794794"/>
        </a:xfrm>
        <a:prstGeom prst="rect">
          <a:avLst/>
        </a:prstGeom>
        <a:noFill/>
        <a:ln w="38100">
          <a:solidFill>
            <a:srgbClr val="FFC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4</xdr:col>
      <xdr:colOff>126604</xdr:colOff>
      <xdr:row>131</xdr:row>
      <xdr:rowOff>20636</xdr:rowOff>
    </xdr:from>
    <xdr:to>
      <xdr:col>8</xdr:col>
      <xdr:colOff>359566</xdr:colOff>
      <xdr:row>137</xdr:row>
      <xdr:rowOff>2776</xdr:rowOff>
    </xdr:to>
    <xdr:cxnSp macro="">
      <xdr:nvCxnSpPr>
        <xdr:cNvPr id="154" name="Connector: Elbow 153">
          <a:extLst>
            <a:ext uri="{FF2B5EF4-FFF2-40B4-BE49-F238E27FC236}">
              <a16:creationId xmlns:a16="http://schemas.microsoft.com/office/drawing/2014/main" id="{16CF023F-1C03-4AD4-BD90-81DFC4DE30CF}"/>
            </a:ext>
          </a:extLst>
        </xdr:cNvPr>
        <xdr:cNvCxnSpPr>
          <a:stCxn id="129" idx="0"/>
          <a:endCxn id="155" idx="1"/>
        </xdr:cNvCxnSpPr>
      </xdr:nvCxnSpPr>
      <xdr:spPr>
        <a:xfrm rot="16200000" flipH="1">
          <a:off x="4270374" y="22868335"/>
          <a:ext cx="982265" cy="3530994"/>
        </a:xfrm>
        <a:prstGeom prst="bentConnector4">
          <a:avLst>
            <a:gd name="adj1" fmla="val -23273"/>
            <a:gd name="adj2" fmla="val 85006"/>
          </a:avLst>
        </a:prstGeom>
        <a:ln w="38100">
          <a:solidFill>
            <a:srgbClr val="FF66CC"/>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xdr:col>
      <xdr:colOff>359566</xdr:colOff>
      <xdr:row>126</xdr:row>
      <xdr:rowOff>107155</xdr:rowOff>
    </xdr:from>
    <xdr:to>
      <xdr:col>13</xdr:col>
      <xdr:colOff>321468</xdr:colOff>
      <xdr:row>147</xdr:row>
      <xdr:rowOff>71436</xdr:rowOff>
    </xdr:to>
    <xdr:sp macro="" textlink="">
      <xdr:nvSpPr>
        <xdr:cNvPr id="155" name="Rectangle 154">
          <a:extLst>
            <a:ext uri="{FF2B5EF4-FFF2-40B4-BE49-F238E27FC236}">
              <a16:creationId xmlns:a16="http://schemas.microsoft.com/office/drawing/2014/main" id="{05950FAD-E5F6-46E8-80B4-6460BF21A891}"/>
            </a:ext>
          </a:extLst>
        </xdr:cNvPr>
        <xdr:cNvSpPr/>
      </xdr:nvSpPr>
      <xdr:spPr>
        <a:xfrm>
          <a:off x="6527004" y="23395780"/>
          <a:ext cx="2997995" cy="3464719"/>
        </a:xfrm>
        <a:prstGeom prst="rect">
          <a:avLst/>
        </a:prstGeom>
        <a:noFill/>
        <a:ln w="38100">
          <a:solidFill>
            <a:srgbClr val="FF66CC"/>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16</xdr:col>
      <xdr:colOff>396931</xdr:colOff>
      <xdr:row>129</xdr:row>
      <xdr:rowOff>35717</xdr:rowOff>
    </xdr:from>
    <xdr:to>
      <xdr:col>22</xdr:col>
      <xdr:colOff>647305</xdr:colOff>
      <xdr:row>151</xdr:row>
      <xdr:rowOff>130967</xdr:rowOff>
    </xdr:to>
    <xdr:cxnSp macro="">
      <xdr:nvCxnSpPr>
        <xdr:cNvPr id="160" name="Connector: Elbow 159">
          <a:extLst>
            <a:ext uri="{FF2B5EF4-FFF2-40B4-BE49-F238E27FC236}">
              <a16:creationId xmlns:a16="http://schemas.microsoft.com/office/drawing/2014/main" id="{8D121CBB-AEDB-4985-B1A9-6D0CA9F7205B}"/>
            </a:ext>
          </a:extLst>
        </xdr:cNvPr>
        <xdr:cNvCxnSpPr>
          <a:stCxn id="130" idx="2"/>
          <a:endCxn id="161" idx="2"/>
        </xdr:cNvCxnSpPr>
      </xdr:nvCxnSpPr>
      <xdr:spPr>
        <a:xfrm rot="5400000">
          <a:off x="11624696" y="23621828"/>
          <a:ext cx="3762375" cy="4167530"/>
        </a:xfrm>
        <a:prstGeom prst="bentConnector3">
          <a:avLst>
            <a:gd name="adj1" fmla="val 106076"/>
          </a:avLst>
        </a:prstGeom>
        <a:ln w="38100">
          <a:solidFill>
            <a:sysClr val="windowText" lastClr="000000"/>
          </a:solidFill>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14</xdr:col>
      <xdr:colOff>162830</xdr:colOff>
      <xdr:row>111</xdr:row>
      <xdr:rowOff>160336</xdr:rowOff>
    </xdr:from>
    <xdr:to>
      <xdr:col>19</xdr:col>
      <xdr:colOff>23812</xdr:colOff>
      <xdr:row>151</xdr:row>
      <xdr:rowOff>130968</xdr:rowOff>
    </xdr:to>
    <xdr:sp macro="" textlink="">
      <xdr:nvSpPr>
        <xdr:cNvPr id="161" name="Rectangle 160">
          <a:extLst>
            <a:ext uri="{FF2B5EF4-FFF2-40B4-BE49-F238E27FC236}">
              <a16:creationId xmlns:a16="http://schemas.microsoft.com/office/drawing/2014/main" id="{581BFC88-E43B-4749-9EA7-08245D98B710}"/>
            </a:ext>
          </a:extLst>
        </xdr:cNvPr>
        <xdr:cNvSpPr/>
      </xdr:nvSpPr>
      <xdr:spPr>
        <a:xfrm>
          <a:off x="9973580" y="20948649"/>
          <a:ext cx="2897076" cy="6638132"/>
        </a:xfrm>
        <a:prstGeom prst="rect">
          <a:avLst/>
        </a:prstGeom>
        <a:noFill/>
        <a:ln w="381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0</xdr:col>
      <xdr:colOff>137319</xdr:colOff>
      <xdr:row>68</xdr:row>
      <xdr:rowOff>142876</xdr:rowOff>
    </xdr:from>
    <xdr:to>
      <xdr:col>6</xdr:col>
      <xdr:colOff>872332</xdr:colOff>
      <xdr:row>86</xdr:row>
      <xdr:rowOff>154782</xdr:rowOff>
    </xdr:to>
    <xdr:graphicFrame macro="">
      <xdr:nvGraphicFramePr>
        <xdr:cNvPr id="2" name="Chart 1">
          <a:extLst>
            <a:ext uri="{FF2B5EF4-FFF2-40B4-BE49-F238E27FC236}">
              <a16:creationId xmlns:a16="http://schemas.microsoft.com/office/drawing/2014/main" id="{4A535E8C-AA51-4A3C-8A8F-58AC7E3A2A3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20</xdr:col>
      <xdr:colOff>511968</xdr:colOff>
      <xdr:row>77</xdr:row>
      <xdr:rowOff>68263</xdr:rowOff>
    </xdr:from>
    <xdr:to>
      <xdr:col>26</xdr:col>
      <xdr:colOff>46617</xdr:colOff>
      <xdr:row>96</xdr:row>
      <xdr:rowOff>156153</xdr:rowOff>
    </xdr:to>
    <xdr:graphicFrame macro="">
      <xdr:nvGraphicFramePr>
        <xdr:cNvPr id="5" name="Chart 4">
          <a:extLst>
            <a:ext uri="{FF2B5EF4-FFF2-40B4-BE49-F238E27FC236}">
              <a16:creationId xmlns:a16="http://schemas.microsoft.com/office/drawing/2014/main" id="{801D2B51-F0F6-4BF9-8873-C533E41A63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wsDr>
</file>

<file path=xl/persons/person.xml><?xml version="1.0" encoding="utf-8"?>
<personList xmlns="http://schemas.microsoft.com/office/spreadsheetml/2018/threadedcomments" xmlns:x="http://schemas.openxmlformats.org/spreadsheetml/2006/main">
  <person displayName="Lyle Chrzaszcz" id="{0CF9DE14-0DFD-457D-8F52-55D644CE6434}" userId="lchrzaszcz@rossstrategic.com" providerId="PeoplePicker"/>
  <person displayName="Samer Khan" id="{9C0FAB6F-C5FE-4356-89EC-BD21A46A8259}" userId="S::skhan@rossstrategic.com::97cab2f7-39ca-461e-8f61-b3e9a3d7046a" providerId="AD"/>
</personList>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EA7AADB-FB1B-4833-9530-7B8F7E498280}" name="Table1" displayName="Table1" ref="A16:C42" totalsRowShown="0" headerRowDxfId="6" headerRowBorderDxfId="5" tableBorderDxfId="4" totalsRowBorderDxfId="3">
  <autoFilter ref="A16:C42" xr:uid="{5EA7AADB-FB1B-4833-9530-7B8F7E498280}"/>
  <tableColumns count="3">
    <tableColumn id="1" xr3:uid="{0C7A63D6-616B-411E-8F00-B43CC7C82919}" name="Age" dataDxfId="2"/>
    <tableColumn id="2" xr3:uid="{04A6F90C-6DC2-4B73-8FDB-808E54C8B74D}" name="Population in thousands" dataDxfId="1"/>
    <tableColumn id="3" xr3:uid="{8BFD2343-47E4-4F4D-B4BE-01A2357E9523}" name="Adjustment weight" dataDxfId="0"/>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theme/themeOverride1.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threadedComments/threadedComment1.xml><?xml version="1.0" encoding="utf-8"?>
<ThreadedComments xmlns="http://schemas.microsoft.com/office/spreadsheetml/2018/threadedcomments" xmlns:x="http://schemas.openxmlformats.org/spreadsheetml/2006/main">
  <threadedComment ref="AG10" dT="2022-09-28T23:11:25.12" personId="{9C0FAB6F-C5FE-4356-89EC-BD21A46A8259}" id="{E4353F16-FE7B-4FFE-ABDB-7BBB4FA30CA3}">
    <text>@Lyle Chrzaszcz for these, click on the cell above in row 9 and drag to row 10. Then edit the formula in row 10 so it pulls from cells in row 10. Repeat this for all total rate cells in rows 10, 20, and 30 in year 1. After updating year 1, you can just copy/paste rows 10, 20, and 30 into your crude rate calculation sections in your other year tabs</text>
    <mentions>
      <mention mentionpersonId="{0CF9DE14-0DFD-457D-8F52-55D644CE6434}" mentionId="{C0DC0E0D-5DDD-4687-A16F-46738E378A9F}" startIndex="0" length="15"/>
    </mentions>
  </threadedComment>
  <threadedComment ref="AV10" dT="2022-09-28T23:09:55.25" personId="{9C0FAB6F-C5FE-4356-89EC-BD21A46A8259}" id="{19891465-D271-4A68-B6F5-01E511E3200B}">
    <text>@Lyle Chrzaszcz so in this row, I just selected cells AM9-AV9 and dragged them down to row 10 so the formulas carry into row 10.
Then you do the same for AM19-AV19 and drag down to row 20. 
Then do the same for AM29-AV29 and drag down to row 30. Then repeat for all your other year tabs.</text>
    <mentions>
      <mention mentionpersonId="{0CF9DE14-0DFD-457D-8F52-55D644CE6434}" mentionId="{2BF0D70A-B014-494F-8685-0A50C50F3A82}" startIndex="0" length="15"/>
    </mentions>
  </threadedComment>
</ThreadedComments>
</file>

<file path=xl/threadedComments/threadedComment2.xml><?xml version="1.0" encoding="utf-8"?>
<ThreadedComments xmlns="http://schemas.microsoft.com/office/spreadsheetml/2018/threadedcomments" xmlns:x="http://schemas.openxmlformats.org/spreadsheetml/2006/main">
  <threadedComment ref="AV10" dT="2022-09-28T23:09:55.25" personId="{9C0FAB6F-C5FE-4356-89EC-BD21A46A8259}" id="{D0BFD5E4-7F46-4238-9C3A-DDC737985414}">
    <text>@Lyle Chrzaszcz so in this row, I just selected cells AM9-AV9 and dragged them down to row 10 so the formulas carry into row 10.
Then you do the same for AM19-AV19 and drag down to row 20. 
Then do the same for AM29-AV29 and drag down to row 30. Then repeat for all your other year tabs.</text>
    <mentions>
      <mention mentionpersonId="{0CF9DE14-0DFD-457D-8F52-55D644CE6434}" mentionId="{B692783E-88F7-42BE-B546-E8CF0F927362}" startIndex="0" length="15"/>
    </mentions>
  </threadedComment>
</ThreadedComments>
</file>

<file path=xl/threadedComments/threadedComment3.xml><?xml version="1.0" encoding="utf-8"?>
<ThreadedComments xmlns="http://schemas.microsoft.com/office/spreadsheetml/2018/threadedcomments" xmlns:x="http://schemas.openxmlformats.org/spreadsheetml/2006/main">
  <threadedComment ref="AV10" dT="2022-09-28T23:09:55.25" personId="{9C0FAB6F-C5FE-4356-89EC-BD21A46A8259}" id="{60ED4510-C7E3-4680-A5F4-51BF2A1E1E49}">
    <text>@Lyle Chrzaszcz so in this row, I just selected cells AM9-AV9 and dragged them down to row 10 so the formulas carry into row 10.
Then you do the same for AM19-AV19 and drag down to row 20. 
Then do the same for AM29-AV29 and drag down to row 30. Then repeat for all your other year tabs.</text>
    <mentions>
      <mention mentionpersonId="{0CF9DE14-0DFD-457D-8F52-55D644CE6434}" mentionId="{1565399F-26D3-400F-98B2-CD2C614FFA2A}" startIndex="0" length="15"/>
    </mentions>
  </threadedComment>
</ThreadedComments>
</file>

<file path=xl/threadedComments/threadedComment4.xml><?xml version="1.0" encoding="utf-8"?>
<ThreadedComments xmlns="http://schemas.microsoft.com/office/spreadsheetml/2018/threadedcomments" xmlns:x="http://schemas.openxmlformats.org/spreadsheetml/2006/main">
  <threadedComment ref="AV10" dT="2022-09-28T23:09:55.25" personId="{9C0FAB6F-C5FE-4356-89EC-BD21A46A8259}" id="{93F717C7-A405-48B9-8E8A-2F9E6A502138}">
    <text>@Lyle Chrzaszcz so in this row, I just selected cells AM9-AV9 and dragged them down to row 10 so the formulas carry into row 10.
Then you do the same for AM19-AV19 and drag down to row 20. 
Then do the same for AM29-AV29 and drag down to row 30. Then repeat for all your other year tabs.</text>
    <mentions>
      <mention mentionpersonId="{0CF9DE14-0DFD-457D-8F52-55D644CE6434}" mentionId="{DC0951CB-2E30-45A2-945E-618F538E9804}" startIndex="0" length="15"/>
    </mentions>
  </threadedComment>
</ThreadedComments>
</file>

<file path=xl/threadedComments/threadedComment5.xml><?xml version="1.0" encoding="utf-8"?>
<ThreadedComments xmlns="http://schemas.microsoft.com/office/spreadsheetml/2018/threadedcomments" xmlns:x="http://schemas.openxmlformats.org/spreadsheetml/2006/main">
  <threadedComment ref="AV10" dT="2022-09-28T23:09:55.25" personId="{9C0FAB6F-C5FE-4356-89EC-BD21A46A8259}" id="{CFCCBD96-F964-461D-BEA8-EA8BF784263E}">
    <text>@Lyle Chrzaszcz so in this row, I just selected cells AM9-AV9 and dragged them down to row 10 so the formulas carry into row 10.
Then you do the same for AM19-AV19 and drag down to row 20. 
Then do the same for AM29-AV29 and drag down to row 30. Then repeat for all your other year tabs.</text>
    <mentions>
      <mention mentionpersonId="{0CF9DE14-0DFD-457D-8F52-55D644CE6434}" mentionId="{4F7192FF-2EEA-4E51-8113-B5AE693CE1FC}" startIndex="0" length="15"/>
    </mentions>
  </threadedComment>
</ThreadedComments>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www.cdc.gov/nchs/data/statnt/statnt20.pdf" TargetMode="External"/></Relationships>
</file>

<file path=xl/worksheets/_rels/sheet4.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bin"/><Relationship Id="rId4" Type="http://schemas.microsoft.com/office/2017/10/relationships/threadedComment" Target="../threadedComments/threadedComment1.xml"/></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4.bin"/><Relationship Id="rId4" Type="http://schemas.microsoft.com/office/2017/10/relationships/threadedComment" Target="../threadedComments/threadedComment2.xml"/></Relationships>
</file>

<file path=xl/worksheets/_rels/sheet6.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5.bin"/><Relationship Id="rId4" Type="http://schemas.microsoft.com/office/2017/10/relationships/threadedComment" Target="../threadedComments/threadedComment3.xml"/></Relationships>
</file>

<file path=xl/worksheets/_rels/sheet7.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6.bin"/><Relationship Id="rId4" Type="http://schemas.microsoft.com/office/2017/10/relationships/threadedComment" Target="../threadedComments/threadedComment4.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7.bin"/><Relationship Id="rId4" Type="http://schemas.microsoft.com/office/2017/10/relationships/threadedComment" Target="../threadedComments/threadedComment5.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DEED5A-5380-4046-8415-5F1C8F1E67EB}">
  <dimension ref="A1:Y83"/>
  <sheetViews>
    <sheetView topLeftCell="A3" zoomScale="110" zoomScaleNormal="110" workbookViewId="0">
      <selection activeCell="D41" sqref="D41"/>
    </sheetView>
  </sheetViews>
  <sheetFormatPr defaultColWidth="8.54296875" defaultRowHeight="14.5" x14ac:dyDescent="0.35"/>
  <cols>
    <col min="1" max="1" width="36.1796875" style="155" customWidth="1"/>
    <col min="2" max="2" width="58.7265625" style="156" customWidth="1"/>
    <col min="3" max="3" width="50.1796875" style="157" customWidth="1"/>
    <col min="4" max="16384" width="8.54296875" style="1"/>
  </cols>
  <sheetData>
    <row r="1" spans="1:25" x14ac:dyDescent="0.35">
      <c r="D1" s="114"/>
      <c r="E1" s="114"/>
      <c r="F1" s="114"/>
      <c r="G1" s="114"/>
      <c r="H1" s="114"/>
    </row>
    <row r="4" spans="1:25" ht="139.5" customHeight="1" x14ac:dyDescent="0.35"/>
    <row r="5" spans="1:25" ht="102" customHeight="1" thickBot="1" x14ac:dyDescent="0.65">
      <c r="A5" s="158" t="s">
        <v>0</v>
      </c>
      <c r="B5" s="159"/>
      <c r="C5" s="1"/>
      <c r="D5" s="160" t="s">
        <v>1</v>
      </c>
      <c r="E5" s="2"/>
      <c r="F5" s="2"/>
      <c r="G5" s="2"/>
      <c r="H5" s="2"/>
      <c r="I5" s="2"/>
      <c r="J5" s="2"/>
      <c r="K5" s="2"/>
      <c r="L5" s="2"/>
      <c r="M5" s="2"/>
      <c r="N5" s="2"/>
      <c r="O5" s="2"/>
      <c r="R5" s="161" t="s">
        <v>2</v>
      </c>
      <c r="S5" s="3"/>
      <c r="T5" s="3"/>
      <c r="U5" s="3"/>
      <c r="V5" s="3"/>
      <c r="W5" s="3"/>
      <c r="X5" s="3"/>
      <c r="Y5" s="3"/>
    </row>
    <row r="6" spans="1:25" ht="38.15" customHeight="1" x14ac:dyDescent="0.35">
      <c r="A6" s="162" t="s">
        <v>3</v>
      </c>
      <c r="B6" s="163" t="s">
        <v>4</v>
      </c>
      <c r="C6" s="1"/>
    </row>
    <row r="7" spans="1:25" ht="85.5" customHeight="1" x14ac:dyDescent="0.25">
      <c r="A7" s="352" t="s">
        <v>5</v>
      </c>
      <c r="B7" s="353"/>
      <c r="C7" s="1"/>
    </row>
    <row r="8" spans="1:25" ht="22" customHeight="1" x14ac:dyDescent="0.25">
      <c r="A8" s="203" t="s">
        <v>6</v>
      </c>
      <c r="B8" s="201" t="s">
        <v>7</v>
      </c>
      <c r="C8" s="1"/>
    </row>
    <row r="9" spans="1:25" ht="46.5" customHeight="1" x14ac:dyDescent="0.25">
      <c r="A9" s="200" t="s">
        <v>8</v>
      </c>
      <c r="B9" s="201" t="s">
        <v>9</v>
      </c>
      <c r="C9" s="1"/>
    </row>
    <row r="10" spans="1:25" ht="115.5" customHeight="1" x14ac:dyDescent="0.25">
      <c r="A10" s="200" t="s">
        <v>10</v>
      </c>
      <c r="B10" s="202" t="s">
        <v>11</v>
      </c>
      <c r="C10" s="1"/>
    </row>
    <row r="11" spans="1:25" ht="31.5" customHeight="1" x14ac:dyDescent="0.25">
      <c r="A11" s="200" t="s">
        <v>12</v>
      </c>
      <c r="B11" s="201" t="s">
        <v>13</v>
      </c>
      <c r="C11" s="1"/>
    </row>
    <row r="12" spans="1:25" ht="36.65" customHeight="1" x14ac:dyDescent="0.25">
      <c r="A12" s="200" t="s">
        <v>14</v>
      </c>
      <c r="B12" s="201" t="s">
        <v>15</v>
      </c>
      <c r="C12" s="1"/>
    </row>
    <row r="13" spans="1:25" ht="45" customHeight="1" x14ac:dyDescent="0.25">
      <c r="A13" s="200" t="s">
        <v>16</v>
      </c>
      <c r="B13" s="201" t="s">
        <v>17</v>
      </c>
      <c r="C13" s="1"/>
    </row>
    <row r="14" spans="1:25" ht="64" customHeight="1" x14ac:dyDescent="0.25">
      <c r="A14" s="200" t="s">
        <v>18</v>
      </c>
      <c r="B14" s="201" t="s">
        <v>19</v>
      </c>
      <c r="C14" s="1"/>
    </row>
    <row r="15" spans="1:25" ht="29.5" customHeight="1" x14ac:dyDescent="0.25">
      <c r="A15" s="200" t="s">
        <v>20</v>
      </c>
      <c r="B15" s="201" t="s">
        <v>21</v>
      </c>
      <c r="C15" s="1"/>
    </row>
    <row r="16" spans="1:25" ht="23.5" customHeight="1" x14ac:dyDescent="0.25">
      <c r="A16" s="203" t="s">
        <v>22</v>
      </c>
      <c r="B16" s="201" t="s">
        <v>23</v>
      </c>
      <c r="C16" s="1"/>
    </row>
    <row r="17" spans="1:3" ht="41.5" customHeight="1" x14ac:dyDescent="0.25">
      <c r="A17" s="200" t="s">
        <v>24</v>
      </c>
      <c r="B17" s="201" t="s">
        <v>25</v>
      </c>
      <c r="C17" s="1"/>
    </row>
    <row r="18" spans="1:3" ht="23.5" customHeight="1" x14ac:dyDescent="0.25">
      <c r="A18" s="203" t="s">
        <v>26</v>
      </c>
      <c r="B18" s="201" t="s">
        <v>27</v>
      </c>
      <c r="C18" s="1"/>
    </row>
    <row r="19" spans="1:3" ht="23.5" customHeight="1" x14ac:dyDescent="0.25">
      <c r="A19" s="203" t="s">
        <v>28</v>
      </c>
      <c r="B19" s="201" t="s">
        <v>29</v>
      </c>
      <c r="C19" s="1"/>
    </row>
    <row r="20" spans="1:3" ht="23.5" customHeight="1" x14ac:dyDescent="0.25">
      <c r="A20" s="203" t="s">
        <v>30</v>
      </c>
      <c r="B20" s="201" t="s">
        <v>31</v>
      </c>
      <c r="C20" s="1"/>
    </row>
    <row r="21" spans="1:3" ht="56.15" customHeight="1" x14ac:dyDescent="0.25">
      <c r="A21" s="200" t="s">
        <v>32</v>
      </c>
      <c r="B21" s="201" t="s">
        <v>33</v>
      </c>
      <c r="C21" s="1"/>
    </row>
    <row r="22" spans="1:3" ht="14.5" customHeight="1" x14ac:dyDescent="0.25">
      <c r="A22" s="354" t="s">
        <v>34</v>
      </c>
      <c r="B22" s="354"/>
      <c r="C22" s="1"/>
    </row>
    <row r="23" spans="1:3" ht="69" customHeight="1" x14ac:dyDescent="0.25">
      <c r="A23" s="355"/>
      <c r="B23" s="355"/>
      <c r="C23" s="1"/>
    </row>
    <row r="24" spans="1:3" ht="24.65" customHeight="1" x14ac:dyDescent="0.25">
      <c r="A24" s="200" t="s">
        <v>6</v>
      </c>
      <c r="B24" s="164" t="s">
        <v>7</v>
      </c>
      <c r="C24" s="1"/>
    </row>
    <row r="25" spans="1:3" ht="45.65" customHeight="1" x14ac:dyDescent="0.25">
      <c r="A25" s="200" t="s">
        <v>8</v>
      </c>
      <c r="B25" s="201" t="s">
        <v>9</v>
      </c>
      <c r="C25" s="1"/>
    </row>
    <row r="26" spans="1:3" ht="118.5" customHeight="1" x14ac:dyDescent="0.25">
      <c r="A26" s="200" t="s">
        <v>10</v>
      </c>
      <c r="B26" s="202" t="s">
        <v>11</v>
      </c>
      <c r="C26" s="1"/>
    </row>
    <row r="27" spans="1:3" ht="39" customHeight="1" x14ac:dyDescent="0.25">
      <c r="A27" s="200" t="s">
        <v>12</v>
      </c>
      <c r="B27" s="201" t="s">
        <v>13</v>
      </c>
      <c r="C27" s="1"/>
    </row>
    <row r="28" spans="1:3" ht="38.5" customHeight="1" x14ac:dyDescent="0.25">
      <c r="A28" s="200" t="s">
        <v>14</v>
      </c>
      <c r="B28" s="201" t="s">
        <v>15</v>
      </c>
      <c r="C28" s="1"/>
    </row>
    <row r="29" spans="1:3" ht="42.65" customHeight="1" x14ac:dyDescent="0.25">
      <c r="A29" s="200" t="s">
        <v>16</v>
      </c>
      <c r="B29" s="201" t="s">
        <v>17</v>
      </c>
      <c r="C29" s="1"/>
    </row>
    <row r="30" spans="1:3" ht="57" customHeight="1" x14ac:dyDescent="0.25">
      <c r="A30" s="200" t="s">
        <v>18</v>
      </c>
      <c r="B30" s="201" t="s">
        <v>19</v>
      </c>
      <c r="C30" s="1"/>
    </row>
    <row r="31" spans="1:3" ht="38.5" customHeight="1" x14ac:dyDescent="0.25">
      <c r="A31" s="200" t="s">
        <v>20</v>
      </c>
      <c r="B31" s="201" t="s">
        <v>21</v>
      </c>
      <c r="C31" s="1"/>
    </row>
    <row r="32" spans="1:3" ht="58.5" customHeight="1" x14ac:dyDescent="0.25">
      <c r="A32" s="353" t="s">
        <v>35</v>
      </c>
      <c r="B32" s="353"/>
      <c r="C32" s="1"/>
    </row>
    <row r="33" spans="1:4" ht="15.5" x14ac:dyDescent="0.35">
      <c r="A33" s="356" t="s">
        <v>36</v>
      </c>
      <c r="B33" s="165" t="s">
        <v>37</v>
      </c>
      <c r="C33" s="1"/>
    </row>
    <row r="34" spans="1:4" ht="15.5" x14ac:dyDescent="0.35">
      <c r="A34" s="357"/>
      <c r="B34" s="165" t="s">
        <v>38</v>
      </c>
      <c r="C34" s="1"/>
    </row>
    <row r="35" spans="1:4" ht="15.5" x14ac:dyDescent="0.35">
      <c r="A35" s="357"/>
      <c r="B35" s="165" t="s">
        <v>39</v>
      </c>
      <c r="C35" s="1"/>
    </row>
    <row r="36" spans="1:4" ht="15.5" x14ac:dyDescent="0.35">
      <c r="A36" s="358"/>
      <c r="B36" s="165" t="s">
        <v>40</v>
      </c>
      <c r="C36" s="1"/>
    </row>
    <row r="37" spans="1:4" ht="121.5" customHeight="1" x14ac:dyDescent="0.25">
      <c r="A37" s="359" t="s">
        <v>41</v>
      </c>
      <c r="B37" s="355"/>
      <c r="C37" s="355"/>
    </row>
    <row r="38" spans="1:4" ht="137.15" customHeight="1" x14ac:dyDescent="0.25">
      <c r="A38" s="166" t="s">
        <v>42</v>
      </c>
      <c r="B38" s="167" t="s">
        <v>43</v>
      </c>
      <c r="C38" s="168" t="s">
        <v>44</v>
      </c>
    </row>
    <row r="39" spans="1:4" ht="189" customHeight="1" thickBot="1" x14ac:dyDescent="0.3">
      <c r="A39" s="169" t="s">
        <v>45</v>
      </c>
      <c r="B39" s="169" t="s">
        <v>46</v>
      </c>
      <c r="C39" s="135" t="s">
        <v>47</v>
      </c>
    </row>
    <row r="40" spans="1:4" ht="23.15" customHeight="1" thickTop="1" thickBot="1" x14ac:dyDescent="0.3">
      <c r="A40" s="170" t="s">
        <v>48</v>
      </c>
      <c r="B40" s="171" t="s">
        <v>49</v>
      </c>
      <c r="C40" s="136" t="s">
        <v>49</v>
      </c>
    </row>
    <row r="41" spans="1:4" ht="94" customHeight="1" thickTop="1" thickBot="1" x14ac:dyDescent="0.3">
      <c r="A41" s="172" t="s">
        <v>50</v>
      </c>
      <c r="B41" s="171" t="s">
        <v>51</v>
      </c>
      <c r="C41" s="146" t="s">
        <v>52</v>
      </c>
      <c r="D41" s="173"/>
    </row>
    <row r="42" spans="1:4" ht="86.15" customHeight="1" thickTop="1" thickBot="1" x14ac:dyDescent="0.3">
      <c r="A42" s="172" t="s">
        <v>53</v>
      </c>
      <c r="B42" s="174" t="s">
        <v>54</v>
      </c>
      <c r="C42" s="136" t="s">
        <v>55</v>
      </c>
    </row>
    <row r="43" spans="1:4" ht="38.5" customHeight="1" thickTop="1" x14ac:dyDescent="0.25">
      <c r="A43" s="175" t="s">
        <v>56</v>
      </c>
      <c r="B43" s="176" t="s">
        <v>57</v>
      </c>
      <c r="C43" s="137" t="s">
        <v>58</v>
      </c>
    </row>
    <row r="44" spans="1:4" ht="23.15" customHeight="1" x14ac:dyDescent="0.25">
      <c r="A44" s="177" t="s">
        <v>59</v>
      </c>
      <c r="B44" s="178" t="s">
        <v>60</v>
      </c>
      <c r="C44" s="142" t="s">
        <v>61</v>
      </c>
    </row>
    <row r="45" spans="1:4" ht="40.5" customHeight="1" thickBot="1" x14ac:dyDescent="0.3">
      <c r="A45" s="179" t="s">
        <v>62</v>
      </c>
      <c r="B45" s="180" t="s">
        <v>63</v>
      </c>
      <c r="C45" s="181" t="s">
        <v>64</v>
      </c>
    </row>
    <row r="46" spans="1:4" ht="43" customHeight="1" thickTop="1" thickBot="1" x14ac:dyDescent="0.3">
      <c r="A46" s="172" t="s">
        <v>65</v>
      </c>
      <c r="B46" s="171" t="s">
        <v>66</v>
      </c>
      <c r="C46" s="138" t="s">
        <v>67</v>
      </c>
    </row>
    <row r="47" spans="1:4" ht="35.15" customHeight="1" thickTop="1" thickBot="1" x14ac:dyDescent="0.3">
      <c r="A47" s="172" t="s">
        <v>68</v>
      </c>
      <c r="B47" s="171" t="s">
        <v>69</v>
      </c>
      <c r="C47" s="138" t="s">
        <v>70</v>
      </c>
    </row>
    <row r="48" spans="1:4" ht="35.15" customHeight="1" thickTop="1" thickBot="1" x14ac:dyDescent="0.3">
      <c r="A48" s="170" t="s">
        <v>71</v>
      </c>
      <c r="B48" s="171" t="s">
        <v>72</v>
      </c>
      <c r="C48" s="182" t="s">
        <v>73</v>
      </c>
    </row>
    <row r="49" spans="1:3" ht="176.5" customHeight="1" thickTop="1" x14ac:dyDescent="0.25">
      <c r="A49" s="183" t="s">
        <v>74</v>
      </c>
      <c r="B49" s="184" t="s">
        <v>75</v>
      </c>
      <c r="C49" s="139" t="s">
        <v>76</v>
      </c>
    </row>
    <row r="50" spans="1:3" ht="62" x14ac:dyDescent="0.25">
      <c r="A50" s="177" t="s">
        <v>77</v>
      </c>
      <c r="B50" s="178" t="s">
        <v>78</v>
      </c>
      <c r="C50" s="142" t="s">
        <v>79</v>
      </c>
    </row>
    <row r="51" spans="1:3" ht="15.5" x14ac:dyDescent="0.25">
      <c r="A51" s="177" t="s">
        <v>80</v>
      </c>
      <c r="B51" s="178" t="s">
        <v>81</v>
      </c>
      <c r="C51" s="140" t="s">
        <v>82</v>
      </c>
    </row>
    <row r="52" spans="1:3" ht="46.5" x14ac:dyDescent="0.25">
      <c r="A52" s="177" t="s">
        <v>83</v>
      </c>
      <c r="B52" s="178" t="s">
        <v>84</v>
      </c>
      <c r="C52" s="142" t="s">
        <v>85</v>
      </c>
    </row>
    <row r="53" spans="1:3" ht="46.5" x14ac:dyDescent="0.25">
      <c r="A53" s="177" t="s">
        <v>86</v>
      </c>
      <c r="B53" s="178" t="s">
        <v>87</v>
      </c>
      <c r="C53" s="142" t="s">
        <v>88</v>
      </c>
    </row>
    <row r="54" spans="1:3" ht="33.65" customHeight="1" thickBot="1" x14ac:dyDescent="0.3">
      <c r="A54" s="179" t="s">
        <v>89</v>
      </c>
      <c r="B54" s="180" t="s">
        <v>90</v>
      </c>
      <c r="C54" s="181" t="s">
        <v>91</v>
      </c>
    </row>
    <row r="55" spans="1:3" ht="121.5" customHeight="1" thickTop="1" x14ac:dyDescent="0.25">
      <c r="A55" s="185" t="s">
        <v>92</v>
      </c>
      <c r="B55" s="184" t="s">
        <v>93</v>
      </c>
      <c r="C55" s="141" t="s">
        <v>94</v>
      </c>
    </row>
    <row r="56" spans="1:3" ht="60.65" customHeight="1" x14ac:dyDescent="0.25">
      <c r="A56" s="177" t="s">
        <v>95</v>
      </c>
      <c r="B56" s="178" t="s">
        <v>96</v>
      </c>
      <c r="C56" s="142" t="s">
        <v>97</v>
      </c>
    </row>
    <row r="57" spans="1:3" ht="16" thickBot="1" x14ac:dyDescent="0.3">
      <c r="A57" s="179" t="s">
        <v>98</v>
      </c>
      <c r="B57" s="180" t="s">
        <v>99</v>
      </c>
      <c r="C57" s="146" t="s">
        <v>100</v>
      </c>
    </row>
    <row r="58" spans="1:3" ht="98.5" customHeight="1" thickTop="1" thickBot="1" x14ac:dyDescent="0.3">
      <c r="A58" s="186" t="s">
        <v>101</v>
      </c>
      <c r="B58" s="171" t="s">
        <v>102</v>
      </c>
      <c r="C58" s="145" t="s">
        <v>103</v>
      </c>
    </row>
    <row r="59" spans="1:3" ht="74.5" customHeight="1" thickTop="1" thickBot="1" x14ac:dyDescent="0.3">
      <c r="A59" s="170" t="s">
        <v>104</v>
      </c>
      <c r="B59" s="187" t="s">
        <v>105</v>
      </c>
      <c r="C59" s="188" t="s">
        <v>106</v>
      </c>
    </row>
    <row r="60" spans="1:3" ht="47" thickTop="1" x14ac:dyDescent="0.25">
      <c r="A60" s="175" t="s">
        <v>107</v>
      </c>
      <c r="B60" s="176" t="s">
        <v>108</v>
      </c>
      <c r="C60" s="139" t="s">
        <v>109</v>
      </c>
    </row>
    <row r="61" spans="1:3" ht="59.5" customHeight="1" x14ac:dyDescent="0.25">
      <c r="A61" s="189" t="s">
        <v>110</v>
      </c>
      <c r="B61" s="178" t="s">
        <v>111</v>
      </c>
      <c r="C61" s="140" t="s">
        <v>94</v>
      </c>
    </row>
    <row r="62" spans="1:3" ht="59.5" customHeight="1" x14ac:dyDescent="0.25">
      <c r="A62" s="189" t="s">
        <v>112</v>
      </c>
      <c r="B62" s="178" t="s">
        <v>113</v>
      </c>
      <c r="C62" s="140" t="s">
        <v>94</v>
      </c>
    </row>
    <row r="63" spans="1:3" ht="146.5" customHeight="1" thickBot="1" x14ac:dyDescent="0.3">
      <c r="A63" s="190" t="s">
        <v>114</v>
      </c>
      <c r="B63" s="180" t="s">
        <v>115</v>
      </c>
      <c r="C63" s="135" t="s">
        <v>94</v>
      </c>
    </row>
    <row r="64" spans="1:3" ht="28.5" customHeight="1" thickTop="1" thickBot="1" x14ac:dyDescent="0.3">
      <c r="A64" s="170" t="s">
        <v>116</v>
      </c>
      <c r="B64" s="171" t="s">
        <v>117</v>
      </c>
      <c r="C64" s="188" t="s">
        <v>118</v>
      </c>
    </row>
    <row r="65" spans="1:3" ht="155.25" customHeight="1" thickTop="1" x14ac:dyDescent="0.25">
      <c r="A65" s="175" t="s">
        <v>119</v>
      </c>
      <c r="B65" s="176" t="s">
        <v>120</v>
      </c>
      <c r="C65" s="137" t="s">
        <v>121</v>
      </c>
    </row>
    <row r="66" spans="1:3" ht="83.15" customHeight="1" x14ac:dyDescent="0.25">
      <c r="A66" s="177" t="s">
        <v>122</v>
      </c>
      <c r="B66" s="178" t="s">
        <v>123</v>
      </c>
      <c r="C66" s="140" t="s">
        <v>124</v>
      </c>
    </row>
    <row r="67" spans="1:3" ht="118.5" customHeight="1" thickBot="1" x14ac:dyDescent="0.3">
      <c r="A67" s="179" t="s">
        <v>125</v>
      </c>
      <c r="B67" s="180" t="s">
        <v>126</v>
      </c>
      <c r="C67" s="135" t="s">
        <v>127</v>
      </c>
    </row>
    <row r="68" spans="1:3" ht="47.5" thickTop="1" thickBot="1" x14ac:dyDescent="0.3">
      <c r="A68" s="172" t="s">
        <v>128</v>
      </c>
      <c r="B68" s="171" t="s">
        <v>129</v>
      </c>
      <c r="C68" s="143" t="s">
        <v>130</v>
      </c>
    </row>
    <row r="69" spans="1:3" ht="32" thickTop="1" thickBot="1" x14ac:dyDescent="0.3">
      <c r="A69" s="172" t="s">
        <v>131</v>
      </c>
      <c r="B69" s="171" t="s">
        <v>132</v>
      </c>
      <c r="C69" s="138" t="s">
        <v>133</v>
      </c>
    </row>
    <row r="70" spans="1:3" ht="105" customHeight="1" thickTop="1" x14ac:dyDescent="0.25">
      <c r="A70" s="191" t="s">
        <v>134</v>
      </c>
      <c r="B70" s="176" t="s">
        <v>135</v>
      </c>
      <c r="C70" s="349" t="s">
        <v>136</v>
      </c>
    </row>
    <row r="71" spans="1:3" ht="35.5" customHeight="1" x14ac:dyDescent="0.25">
      <c r="A71" s="178" t="s">
        <v>137</v>
      </c>
      <c r="B71" s="178" t="s">
        <v>138</v>
      </c>
      <c r="C71" s="350"/>
    </row>
    <row r="72" spans="1:3" ht="65.150000000000006" customHeight="1" thickBot="1" x14ac:dyDescent="0.3">
      <c r="A72" s="180" t="s">
        <v>139</v>
      </c>
      <c r="B72" s="180" t="s">
        <v>140</v>
      </c>
      <c r="C72" s="351"/>
    </row>
    <row r="73" spans="1:3" ht="32" thickTop="1" thickBot="1" x14ac:dyDescent="0.3">
      <c r="A73" s="187" t="s">
        <v>141</v>
      </c>
      <c r="B73" s="187"/>
      <c r="C73" s="138" t="s">
        <v>142</v>
      </c>
    </row>
    <row r="74" spans="1:3" ht="64" customHeight="1" thickTop="1" thickBot="1" x14ac:dyDescent="0.3">
      <c r="A74" s="170" t="s">
        <v>143</v>
      </c>
      <c r="B74" s="171" t="s">
        <v>144</v>
      </c>
      <c r="C74" s="188" t="s">
        <v>145</v>
      </c>
    </row>
    <row r="75" spans="1:3" ht="16" thickTop="1" x14ac:dyDescent="0.35">
      <c r="A75" s="192"/>
      <c r="B75" s="193"/>
      <c r="C75" s="144"/>
    </row>
    <row r="76" spans="1:3" ht="15.5" x14ac:dyDescent="0.35">
      <c r="A76" s="194"/>
      <c r="B76" s="193"/>
      <c r="C76" s="144"/>
    </row>
    <row r="77" spans="1:3" ht="15.5" x14ac:dyDescent="0.35">
      <c r="A77" s="195"/>
      <c r="B77" s="193"/>
      <c r="C77" s="144"/>
    </row>
    <row r="78" spans="1:3" ht="15.5" x14ac:dyDescent="0.35">
      <c r="A78" s="195"/>
      <c r="B78" s="193"/>
      <c r="C78" s="144"/>
    </row>
    <row r="79" spans="1:3" ht="15.5" x14ac:dyDescent="0.35">
      <c r="A79" s="195"/>
      <c r="B79" s="193"/>
      <c r="C79" s="144"/>
    </row>
    <row r="80" spans="1:3" ht="15.5" x14ac:dyDescent="0.35">
      <c r="A80" s="195"/>
      <c r="B80" s="193"/>
      <c r="C80" s="144"/>
    </row>
    <row r="81" spans="1:3" ht="15.5" x14ac:dyDescent="0.35">
      <c r="A81" s="113"/>
      <c r="B81" s="193"/>
      <c r="C81" s="144"/>
    </row>
    <row r="82" spans="1:3" ht="15.5" x14ac:dyDescent="0.35">
      <c r="A82" s="195"/>
      <c r="B82" s="193"/>
      <c r="C82" s="144"/>
    </row>
    <row r="83" spans="1:3" ht="15.5" x14ac:dyDescent="0.35">
      <c r="A83" s="195"/>
      <c r="B83" s="193"/>
      <c r="C83" s="144"/>
    </row>
  </sheetData>
  <mergeCells count="6">
    <mergeCell ref="C70:C72"/>
    <mergeCell ref="A7:B7"/>
    <mergeCell ref="A22:B23"/>
    <mergeCell ref="A32:B32"/>
    <mergeCell ref="A33:A36"/>
    <mergeCell ref="A37:C37"/>
  </mergeCells>
  <pageMargins left="0.7" right="0.7" top="0.75" bottom="0.75" header="0.3" footer="0.3"/>
  <pageSetup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A391D-D7A1-4C44-B1A2-F8A27F986FD2}">
  <dimension ref="A5:R198"/>
  <sheetViews>
    <sheetView topLeftCell="D7" zoomScale="110" zoomScaleNormal="110" workbookViewId="0">
      <selection activeCell="M8" sqref="M8"/>
    </sheetView>
  </sheetViews>
  <sheetFormatPr defaultColWidth="9.1796875" defaultRowHeight="15.5" x14ac:dyDescent="0.35"/>
  <cols>
    <col min="1" max="1" width="10.26953125" style="6" customWidth="1"/>
    <col min="2" max="2" width="12.81640625" style="6" customWidth="1"/>
    <col min="3" max="3" width="30.54296875" style="6" customWidth="1"/>
    <col min="4" max="4" width="6" style="6" customWidth="1"/>
    <col min="5" max="5" width="15.1796875" style="6" customWidth="1"/>
    <col min="6" max="6" width="18.26953125" style="6" customWidth="1"/>
    <col min="7" max="7" width="6" style="6" customWidth="1"/>
    <col min="8" max="8" width="13.81640625" style="6" customWidth="1"/>
    <col min="9" max="9" width="14.54296875" style="6" customWidth="1"/>
    <col min="10" max="10" width="6" style="6" customWidth="1"/>
    <col min="11" max="11" width="9.1796875" style="6"/>
    <col min="12" max="12" width="31.7265625" style="58" customWidth="1"/>
    <col min="13" max="14" width="9.1796875" style="6"/>
    <col min="15" max="15" width="24.453125" style="6" customWidth="1"/>
    <col min="16" max="18" width="18.7265625" style="6" customWidth="1"/>
    <col min="19" max="16384" width="9.1796875" style="6"/>
  </cols>
  <sheetData>
    <row r="5" spans="1:18" ht="18.5" x14ac:dyDescent="0.45">
      <c r="A5" s="207" t="s">
        <v>207</v>
      </c>
      <c r="B5" s="208"/>
      <c r="C5" s="208"/>
      <c r="D5" s="208"/>
      <c r="E5" s="208"/>
      <c r="F5" s="208"/>
      <c r="G5" s="208"/>
      <c r="H5" s="208"/>
      <c r="I5" s="208"/>
    </row>
    <row r="6" spans="1:18" ht="18.5" x14ac:dyDescent="0.45">
      <c r="A6" s="108"/>
    </row>
    <row r="7" spans="1:18" ht="34" customHeight="1" thickBot="1" x14ac:dyDescent="0.5">
      <c r="A7" s="8" t="s">
        <v>208</v>
      </c>
      <c r="B7" s="5"/>
      <c r="C7" s="5"/>
      <c r="D7" s="5"/>
      <c r="E7" s="5"/>
      <c r="F7" s="5"/>
      <c r="G7" s="5"/>
      <c r="H7" s="5"/>
      <c r="I7" s="5"/>
      <c r="J7" s="5"/>
      <c r="K7" s="5"/>
      <c r="L7" s="13"/>
      <c r="O7" s="127" t="s">
        <v>209</v>
      </c>
      <c r="P7" s="388" t="s">
        <v>210</v>
      </c>
      <c r="Q7" s="388"/>
      <c r="R7" s="388"/>
    </row>
    <row r="8" spans="1:18" ht="122" customHeight="1" x14ac:dyDescent="0.35">
      <c r="B8" s="383" t="s">
        <v>272</v>
      </c>
      <c r="C8" s="384"/>
      <c r="E8" s="386" t="s">
        <v>273</v>
      </c>
      <c r="F8" s="387"/>
      <c r="H8" s="370" t="s">
        <v>238</v>
      </c>
      <c r="I8" s="371"/>
      <c r="K8" s="365" t="s">
        <v>211</v>
      </c>
      <c r="L8" s="385"/>
      <c r="O8" s="128" t="s">
        <v>212</v>
      </c>
      <c r="P8" s="126" t="s">
        <v>205</v>
      </c>
      <c r="Q8" s="126" t="s">
        <v>206</v>
      </c>
      <c r="R8" s="126" t="s">
        <v>198</v>
      </c>
    </row>
    <row r="9" spans="1:18" ht="38.5" customHeight="1" x14ac:dyDescent="0.35">
      <c r="B9" s="15"/>
      <c r="C9" s="16"/>
      <c r="E9" s="17"/>
      <c r="F9" s="18"/>
      <c r="H9" s="372"/>
      <c r="I9" s="373"/>
      <c r="K9" s="21"/>
      <c r="L9" s="22" t="s">
        <v>187</v>
      </c>
      <c r="O9" s="10" t="str">
        <f>A7</f>
        <v>Mechanism 1</v>
      </c>
      <c r="P9" s="11">
        <f>L17</f>
        <v>0</v>
      </c>
      <c r="Q9" s="11">
        <f>L27</f>
        <v>0</v>
      </c>
      <c r="R9" s="11">
        <f>L37</f>
        <v>0</v>
      </c>
    </row>
    <row r="10" spans="1:18" ht="47.5" customHeight="1" x14ac:dyDescent="0.35">
      <c r="A10" s="377" t="s">
        <v>213</v>
      </c>
      <c r="B10" s="23" t="s">
        <v>156</v>
      </c>
      <c r="C10" s="24" t="s">
        <v>202</v>
      </c>
      <c r="D10" s="25"/>
      <c r="E10" s="26" t="s">
        <v>190</v>
      </c>
      <c r="F10" s="27" t="s">
        <v>191</v>
      </c>
      <c r="G10" s="25"/>
      <c r="H10" s="28" t="s">
        <v>194</v>
      </c>
      <c r="I10" s="29" t="s">
        <v>180</v>
      </c>
      <c r="K10" s="30" t="s">
        <v>156</v>
      </c>
      <c r="L10" s="31" t="s">
        <v>157</v>
      </c>
      <c r="O10" s="10" t="str">
        <f>A39</f>
        <v>Mechanism 2</v>
      </c>
      <c r="P10" s="11">
        <f>L49</f>
        <v>0</v>
      </c>
      <c r="Q10" s="11">
        <f>L59</f>
        <v>0</v>
      </c>
      <c r="R10" s="11">
        <f>L69</f>
        <v>0</v>
      </c>
    </row>
    <row r="11" spans="1:18" ht="25.5" customHeight="1" x14ac:dyDescent="0.35">
      <c r="A11" s="377"/>
      <c r="B11" s="32" t="str">
        <f>' B_Populations'!$A$9</f>
        <v>&lt;1</v>
      </c>
      <c r="C11" s="33"/>
      <c r="D11" s="34"/>
      <c r="E11" s="35"/>
      <c r="F11" s="36">
        <f>IF(E11=0,0,($C$11/$E$11)*100000)</f>
        <v>0</v>
      </c>
      <c r="G11" s="34"/>
      <c r="H11" s="37">
        <f>'B.1_Population Weights'!B6</f>
        <v>3795</v>
      </c>
      <c r="I11" s="38">
        <f>'B.1_Population Weights'!C6</f>
        <v>4.8169999999999998E-2</v>
      </c>
      <c r="J11" s="34"/>
      <c r="K11" s="39" t="str">
        <f>' B_Populations'!$A$9</f>
        <v>&lt;1</v>
      </c>
      <c r="L11" s="40">
        <f t="shared" ref="L11:L16" si="0">F11*I11</f>
        <v>0</v>
      </c>
      <c r="O11" s="10" t="str">
        <f>A71</f>
        <v>Mechanism 3</v>
      </c>
      <c r="P11" s="11">
        <f>L81</f>
        <v>0</v>
      </c>
      <c r="Q11" s="11">
        <f>L91</f>
        <v>0</v>
      </c>
      <c r="R11" s="11">
        <f>L101</f>
        <v>0</v>
      </c>
    </row>
    <row r="12" spans="1:18" ht="25.5" customHeight="1" x14ac:dyDescent="0.35">
      <c r="A12" s="377"/>
      <c r="B12" s="41" t="str">
        <f>' B_Populations'!$A$10</f>
        <v>1-4</v>
      </c>
      <c r="C12" s="129"/>
      <c r="D12" s="34"/>
      <c r="E12" s="35"/>
      <c r="F12" s="36">
        <f>IF(E12=0,0,($C$12/$E$12)*100000)</f>
        <v>0</v>
      </c>
      <c r="G12" s="34"/>
      <c r="H12" s="37">
        <f>'B.1_Population Weights'!B7</f>
        <v>15192</v>
      </c>
      <c r="I12" s="38">
        <f>'B.1_Population Weights'!C7</f>
        <v>0.192831</v>
      </c>
      <c r="J12" s="34"/>
      <c r="K12" s="42" t="str">
        <f>' B_Populations'!$A$10</f>
        <v>1-4</v>
      </c>
      <c r="L12" s="40">
        <f t="shared" si="0"/>
        <v>0</v>
      </c>
      <c r="O12" s="10" t="str">
        <f>A103</f>
        <v>Mechanism 4</v>
      </c>
      <c r="P12" s="11">
        <f>L113</f>
        <v>0</v>
      </c>
      <c r="Q12" s="11">
        <f>L123</f>
        <v>0</v>
      </c>
      <c r="R12" s="11">
        <f>L133</f>
        <v>0</v>
      </c>
    </row>
    <row r="13" spans="1:18" ht="25.5" customHeight="1" x14ac:dyDescent="0.35">
      <c r="A13" s="377"/>
      <c r="B13" s="32" t="str">
        <f>' B_Populations'!$A$11</f>
        <v>5-9</v>
      </c>
      <c r="C13" s="129"/>
      <c r="D13" s="34"/>
      <c r="E13" s="35"/>
      <c r="F13" s="36">
        <f>IF(E13=0,0,($C$13/$E$13)*100000)</f>
        <v>0</v>
      </c>
      <c r="G13" s="34"/>
      <c r="H13" s="37">
        <f>'B.1_Population Weights'!B8</f>
        <v>19920</v>
      </c>
      <c r="I13" s="38">
        <f>'B.1_Population Weights'!C8</f>
        <v>0.25284299999999998</v>
      </c>
      <c r="J13" s="34"/>
      <c r="K13" s="39" t="str">
        <f>' B_Populations'!$A$11</f>
        <v>5-9</v>
      </c>
      <c r="L13" s="40">
        <f t="shared" si="0"/>
        <v>0</v>
      </c>
      <c r="O13" s="10" t="str">
        <f>A135</f>
        <v>Mechanism 5</v>
      </c>
      <c r="P13" s="11">
        <f>L145</f>
        <v>0</v>
      </c>
      <c r="Q13" s="11">
        <f>L155</f>
        <v>0</v>
      </c>
      <c r="R13" s="11">
        <f>L165</f>
        <v>0</v>
      </c>
    </row>
    <row r="14" spans="1:18" ht="25.5" customHeight="1" x14ac:dyDescent="0.35">
      <c r="A14" s="377"/>
      <c r="B14" s="32" t="str">
        <f>' B_Populations'!$A$12</f>
        <v>10-14</v>
      </c>
      <c r="C14" s="129"/>
      <c r="D14" s="34"/>
      <c r="E14" s="35"/>
      <c r="F14" s="36">
        <f>IF(E14=0,0,($C$14/$E$14)*100000)</f>
        <v>0</v>
      </c>
      <c r="G14" s="34"/>
      <c r="H14" s="37">
        <f>'B.1_Population Weights'!B9</f>
        <v>20057</v>
      </c>
      <c r="I14" s="38">
        <f>'B.1_Population Weights'!C9</f>
        <v>0.25458199999999997</v>
      </c>
      <c r="J14" s="34"/>
      <c r="K14" s="39" t="str">
        <f>' B_Populations'!$A$12</f>
        <v>10-14</v>
      </c>
      <c r="L14" s="40">
        <f t="shared" si="0"/>
        <v>0</v>
      </c>
      <c r="O14" s="10" t="str">
        <f>A167</f>
        <v>Mechanism 6</v>
      </c>
      <c r="P14" s="11">
        <f>L177</f>
        <v>0</v>
      </c>
      <c r="Q14" s="11">
        <f>L187</f>
        <v>0</v>
      </c>
      <c r="R14" s="11">
        <f>L197</f>
        <v>0</v>
      </c>
    </row>
    <row r="15" spans="1:18" ht="25" customHeight="1" x14ac:dyDescent="0.35">
      <c r="A15" s="377"/>
      <c r="B15" s="32" t="str">
        <f>' B_Populations'!$A$13</f>
        <v>15-17</v>
      </c>
      <c r="C15" s="129"/>
      <c r="D15" s="34"/>
      <c r="E15" s="35"/>
      <c r="F15" s="36">
        <f>IF(E15=0,0,($C$15/$E$15)*100000)</f>
        <v>0</v>
      </c>
      <c r="G15" s="34"/>
      <c r="H15" s="37">
        <f>'B.1_Population Weights'!B10</f>
        <v>11819</v>
      </c>
      <c r="I15" s="38">
        <f>'B.1_Population Weights'!C10</f>
        <v>0.15001800000000001</v>
      </c>
      <c r="J15" s="34"/>
      <c r="K15" s="39" t="str">
        <f>' B_Populations'!$A$13</f>
        <v>15-17</v>
      </c>
      <c r="L15" s="40">
        <f t="shared" si="0"/>
        <v>0</v>
      </c>
    </row>
    <row r="16" spans="1:18" ht="25" customHeight="1" x14ac:dyDescent="0.35">
      <c r="A16" s="377"/>
      <c r="B16" s="311" t="str">
        <f>' B_Populations'!$A$14</f>
        <v>18-19</v>
      </c>
      <c r="C16" s="129"/>
      <c r="D16" s="34"/>
      <c r="E16" s="35"/>
      <c r="F16" s="36">
        <f>IF(E16=0,0,($C$16/$E$16)*100000)</f>
        <v>0</v>
      </c>
      <c r="G16" s="34"/>
      <c r="H16" s="37">
        <f>'B.1_Population Weights'!B11</f>
        <v>8001</v>
      </c>
      <c r="I16" s="38">
        <f>'B.1_Population Weights'!C11</f>
        <v>0.10155599999999999</v>
      </c>
      <c r="J16" s="34"/>
      <c r="K16" s="255" t="str">
        <f>' B_Populations'!$A$14</f>
        <v>18-19</v>
      </c>
      <c r="L16" s="40">
        <f t="shared" si="0"/>
        <v>0</v>
      </c>
    </row>
    <row r="17" spans="1:12" ht="25" customHeight="1" x14ac:dyDescent="0.35">
      <c r="A17" s="377"/>
      <c r="B17" s="15" t="s">
        <v>195</v>
      </c>
      <c r="C17" s="121">
        <f>SUM(C11:C16)</f>
        <v>0</v>
      </c>
      <c r="E17" s="43">
        <f>SUM(E11:E16)</f>
        <v>0</v>
      </c>
      <c r="F17" s="36">
        <f>IF(E17=0,0,($C$17/$E$17)*100000)</f>
        <v>0</v>
      </c>
      <c r="H17" s="37">
        <f>'B.1_Population Weights'!B12</f>
        <v>78784</v>
      </c>
      <c r="I17" s="38">
        <f>'B.1_Population Weights'!C12</f>
        <v>0.99999999999999989</v>
      </c>
      <c r="K17" s="44" t="s">
        <v>195</v>
      </c>
      <c r="L17" s="45">
        <f>SUM(L11:L16)</f>
        <v>0</v>
      </c>
    </row>
    <row r="18" spans="1:12" ht="18.5" x14ac:dyDescent="0.45">
      <c r="A18" s="108"/>
      <c r="B18" s="46"/>
      <c r="C18" s="47"/>
      <c r="E18" s="17"/>
      <c r="F18" s="18"/>
      <c r="H18" s="19"/>
      <c r="I18" s="20"/>
      <c r="K18" s="21"/>
      <c r="L18" s="22"/>
    </row>
    <row r="19" spans="1:12" ht="32" x14ac:dyDescent="0.45">
      <c r="A19" s="108"/>
      <c r="B19" s="48"/>
      <c r="C19" s="49"/>
      <c r="E19" s="17"/>
      <c r="F19" s="18"/>
      <c r="H19" s="19"/>
      <c r="I19" s="20"/>
      <c r="K19" s="21"/>
      <c r="L19" s="22" t="s">
        <v>187</v>
      </c>
    </row>
    <row r="20" spans="1:12" ht="46.5" x14ac:dyDescent="0.35">
      <c r="A20" s="382" t="s">
        <v>206</v>
      </c>
      <c r="B20" s="23" t="s">
        <v>156</v>
      </c>
      <c r="C20" s="24" t="s">
        <v>197</v>
      </c>
      <c r="D20" s="25"/>
      <c r="E20" s="26" t="s">
        <v>190</v>
      </c>
      <c r="F20" s="27" t="s">
        <v>191</v>
      </c>
      <c r="G20" s="25"/>
      <c r="H20" s="50" t="s">
        <v>194</v>
      </c>
      <c r="I20" s="51" t="s">
        <v>180</v>
      </c>
      <c r="K20" s="30" t="s">
        <v>156</v>
      </c>
      <c r="L20" s="31" t="s">
        <v>157</v>
      </c>
    </row>
    <row r="21" spans="1:12" ht="16.5" customHeight="1" x14ac:dyDescent="0.35">
      <c r="A21" s="382"/>
      <c r="B21" s="32" t="str">
        <f>' B_Populations'!$A$9</f>
        <v>&lt;1</v>
      </c>
      <c r="C21" s="33"/>
      <c r="D21" s="34"/>
      <c r="E21" s="35"/>
      <c r="F21" s="36">
        <f>IF(E21=0,0,($C$21/$E$21)*100000)</f>
        <v>0</v>
      </c>
      <c r="G21" s="34"/>
      <c r="H21" s="37">
        <f>'B.1_Population Weights'!B6</f>
        <v>3795</v>
      </c>
      <c r="I21" s="38">
        <f>'B.1_Population Weights'!C6</f>
        <v>4.8169999999999998E-2</v>
      </c>
      <c r="K21" s="39" t="str">
        <f>' B_Populations'!$A$9</f>
        <v>&lt;1</v>
      </c>
      <c r="L21" s="40">
        <f t="shared" ref="L21:L26" si="1">F21*I21</f>
        <v>0</v>
      </c>
    </row>
    <row r="22" spans="1:12" x14ac:dyDescent="0.35">
      <c r="A22" s="382"/>
      <c r="B22" s="41" t="str">
        <f>' B_Populations'!$A$10</f>
        <v>1-4</v>
      </c>
      <c r="C22" s="129"/>
      <c r="D22" s="34"/>
      <c r="E22" s="35"/>
      <c r="F22" s="36">
        <f>IF(E22=0,0,($C$22/$E$22)*100000)</f>
        <v>0</v>
      </c>
      <c r="G22" s="34"/>
      <c r="H22" s="37">
        <f>'B.1_Population Weights'!B7</f>
        <v>15192</v>
      </c>
      <c r="I22" s="38">
        <f>'B.1_Population Weights'!C7</f>
        <v>0.192831</v>
      </c>
      <c r="K22" s="42" t="str">
        <f>' B_Populations'!$A$10</f>
        <v>1-4</v>
      </c>
      <c r="L22" s="40">
        <f t="shared" si="1"/>
        <v>0</v>
      </c>
    </row>
    <row r="23" spans="1:12" x14ac:dyDescent="0.35">
      <c r="A23" s="382"/>
      <c r="B23" s="32" t="str">
        <f>' B_Populations'!$A$11</f>
        <v>5-9</v>
      </c>
      <c r="C23" s="129"/>
      <c r="D23" s="34"/>
      <c r="E23" s="35"/>
      <c r="F23" s="36">
        <f>IF(E23=0,0,($C$23/$E$23)*100000)</f>
        <v>0</v>
      </c>
      <c r="G23" s="34"/>
      <c r="H23" s="37">
        <f>'B.1_Population Weights'!B8</f>
        <v>19920</v>
      </c>
      <c r="I23" s="38">
        <f>'B.1_Population Weights'!C8</f>
        <v>0.25284299999999998</v>
      </c>
      <c r="K23" s="39" t="str">
        <f>' B_Populations'!$A$11</f>
        <v>5-9</v>
      </c>
      <c r="L23" s="40">
        <f t="shared" si="1"/>
        <v>0</v>
      </c>
    </row>
    <row r="24" spans="1:12" x14ac:dyDescent="0.35">
      <c r="A24" s="382"/>
      <c r="B24" s="32" t="str">
        <f>' B_Populations'!$A$12</f>
        <v>10-14</v>
      </c>
      <c r="C24" s="129"/>
      <c r="D24" s="34"/>
      <c r="E24" s="35"/>
      <c r="F24" s="36">
        <f>IF(E24=0,0,($C$24/$E$24)*100000)</f>
        <v>0</v>
      </c>
      <c r="G24" s="34"/>
      <c r="H24" s="37">
        <f>'B.1_Population Weights'!B9</f>
        <v>20057</v>
      </c>
      <c r="I24" s="38">
        <f>'B.1_Population Weights'!C9</f>
        <v>0.25458199999999997</v>
      </c>
      <c r="K24" s="39" t="str">
        <f>' B_Populations'!$A$12</f>
        <v>10-14</v>
      </c>
      <c r="L24" s="40">
        <f t="shared" si="1"/>
        <v>0</v>
      </c>
    </row>
    <row r="25" spans="1:12" x14ac:dyDescent="0.35">
      <c r="A25" s="382"/>
      <c r="B25" s="32" t="str">
        <f>' B_Populations'!$A$13</f>
        <v>15-17</v>
      </c>
      <c r="C25" s="129"/>
      <c r="D25" s="34"/>
      <c r="E25" s="35"/>
      <c r="F25" s="36">
        <f>IF(E25=0,0,($C$25/$E$25)*100000)</f>
        <v>0</v>
      </c>
      <c r="G25" s="34"/>
      <c r="H25" s="37">
        <f>'B.1_Population Weights'!B10</f>
        <v>11819</v>
      </c>
      <c r="I25" s="38">
        <f>'B.1_Population Weights'!C10</f>
        <v>0.15001800000000001</v>
      </c>
      <c r="K25" s="39" t="str">
        <f>' B_Populations'!$A$13</f>
        <v>15-17</v>
      </c>
      <c r="L25" s="40">
        <f t="shared" si="1"/>
        <v>0</v>
      </c>
    </row>
    <row r="26" spans="1:12" x14ac:dyDescent="0.35">
      <c r="A26" s="382"/>
      <c r="B26" s="311" t="str">
        <f>' B_Populations'!$A$14</f>
        <v>18-19</v>
      </c>
      <c r="C26" s="129"/>
      <c r="D26" s="34"/>
      <c r="E26" s="35"/>
      <c r="F26" s="36">
        <f>IF(E26=0,0,($C$26/$E$26)*100000)</f>
        <v>0</v>
      </c>
      <c r="G26" s="34"/>
      <c r="H26" s="37">
        <f>'B.1_Population Weights'!B11</f>
        <v>8001</v>
      </c>
      <c r="I26" s="38">
        <f>'B.1_Population Weights'!C11</f>
        <v>0.10155599999999999</v>
      </c>
      <c r="K26" s="255" t="str">
        <f>' B_Populations'!$A$14</f>
        <v>18-19</v>
      </c>
      <c r="L26" s="40">
        <f t="shared" si="1"/>
        <v>0</v>
      </c>
    </row>
    <row r="27" spans="1:12" x14ac:dyDescent="0.35">
      <c r="A27" s="382"/>
      <c r="B27" s="48" t="s">
        <v>195</v>
      </c>
      <c r="C27" s="122">
        <f>SUM(C21:C26)</f>
        <v>0</v>
      </c>
      <c r="E27" s="43">
        <f>SUM(E21:E26)</f>
        <v>0</v>
      </c>
      <c r="F27" s="52">
        <f>IF(E27=0,0,($C$27/$E$27)*100000)</f>
        <v>0</v>
      </c>
      <c r="H27" s="37">
        <f>'B.1_Population Weights'!B12</f>
        <v>78784</v>
      </c>
      <c r="I27" s="38">
        <f>'B.1_Population Weights'!C12</f>
        <v>0.99999999999999989</v>
      </c>
      <c r="K27" s="44" t="s">
        <v>195</v>
      </c>
      <c r="L27" s="40">
        <f>SUM(L21:L26)</f>
        <v>0</v>
      </c>
    </row>
    <row r="28" spans="1:12" ht="18.5" x14ac:dyDescent="0.45">
      <c r="A28" s="108"/>
      <c r="B28" s="46"/>
      <c r="C28" s="47"/>
      <c r="E28" s="17"/>
      <c r="F28" s="18"/>
      <c r="H28" s="19"/>
      <c r="I28" s="20"/>
      <c r="K28" s="21"/>
      <c r="L28" s="22"/>
    </row>
    <row r="29" spans="1:12" ht="32" x14ac:dyDescent="0.45">
      <c r="A29" s="108"/>
      <c r="B29" s="53"/>
      <c r="C29" s="54"/>
      <c r="E29" s="17"/>
      <c r="F29" s="18"/>
      <c r="H29" s="19"/>
      <c r="I29" s="20"/>
      <c r="K29" s="21"/>
      <c r="L29" s="22" t="s">
        <v>187</v>
      </c>
    </row>
    <row r="30" spans="1:12" ht="46.5" x14ac:dyDescent="0.35">
      <c r="A30" s="379" t="s">
        <v>198</v>
      </c>
      <c r="B30" s="23" t="s">
        <v>156</v>
      </c>
      <c r="C30" s="24" t="s">
        <v>199</v>
      </c>
      <c r="D30" s="25"/>
      <c r="E30" s="26" t="s">
        <v>190</v>
      </c>
      <c r="F30" s="27" t="s">
        <v>191</v>
      </c>
      <c r="G30" s="25"/>
      <c r="H30" s="50" t="s">
        <v>194</v>
      </c>
      <c r="I30" s="51" t="s">
        <v>180</v>
      </c>
      <c r="K30" s="30" t="s">
        <v>156</v>
      </c>
      <c r="L30" s="31" t="s">
        <v>157</v>
      </c>
    </row>
    <row r="31" spans="1:12" x14ac:dyDescent="0.35">
      <c r="A31" s="379"/>
      <c r="B31" s="32" t="str">
        <f>' B_Populations'!$A$9</f>
        <v>&lt;1</v>
      </c>
      <c r="C31" s="33"/>
      <c r="D31" s="34"/>
      <c r="E31" s="35"/>
      <c r="F31" s="36">
        <f>IF(E31=0,0,($C$31/$E$31)*100000)</f>
        <v>0</v>
      </c>
      <c r="G31" s="34"/>
      <c r="H31" s="37">
        <f>'B.1_Population Weights'!B6</f>
        <v>3795</v>
      </c>
      <c r="I31" s="38">
        <f>'B.1_Population Weights'!C6</f>
        <v>4.8169999999999998E-2</v>
      </c>
      <c r="K31" s="39" t="str">
        <f>' B_Populations'!$A$9</f>
        <v>&lt;1</v>
      </c>
      <c r="L31" s="40">
        <f t="shared" ref="L31:L36" si="2">F31*I31</f>
        <v>0</v>
      </c>
    </row>
    <row r="32" spans="1:12" x14ac:dyDescent="0.35">
      <c r="A32" s="379"/>
      <c r="B32" s="41" t="str">
        <f>' B_Populations'!$A$10</f>
        <v>1-4</v>
      </c>
      <c r="C32" s="129"/>
      <c r="D32" s="34"/>
      <c r="E32" s="35"/>
      <c r="F32" s="36">
        <f>IF(E32=0,0,($C$32/$E$32)*100000)</f>
        <v>0</v>
      </c>
      <c r="G32" s="34"/>
      <c r="H32" s="37">
        <f>'B.1_Population Weights'!B7</f>
        <v>15192</v>
      </c>
      <c r="I32" s="38">
        <f>'B.1_Population Weights'!C7</f>
        <v>0.192831</v>
      </c>
      <c r="K32" s="42" t="str">
        <f>' B_Populations'!$A$10</f>
        <v>1-4</v>
      </c>
      <c r="L32" s="40">
        <f t="shared" si="2"/>
        <v>0</v>
      </c>
    </row>
    <row r="33" spans="1:12" x14ac:dyDescent="0.35">
      <c r="A33" s="379"/>
      <c r="B33" s="32" t="str">
        <f>' B_Populations'!$A$11</f>
        <v>5-9</v>
      </c>
      <c r="C33" s="129"/>
      <c r="D33" s="34"/>
      <c r="E33" s="35"/>
      <c r="F33" s="36">
        <f>IF(E33=0,0,($C$33/$E$33)*100000)</f>
        <v>0</v>
      </c>
      <c r="G33" s="34"/>
      <c r="H33" s="37">
        <f>'B.1_Population Weights'!B8</f>
        <v>19920</v>
      </c>
      <c r="I33" s="38">
        <f>'B.1_Population Weights'!C8</f>
        <v>0.25284299999999998</v>
      </c>
      <c r="K33" s="39" t="str">
        <f>' B_Populations'!$A$11</f>
        <v>5-9</v>
      </c>
      <c r="L33" s="40">
        <f t="shared" si="2"/>
        <v>0</v>
      </c>
    </row>
    <row r="34" spans="1:12" x14ac:dyDescent="0.35">
      <c r="A34" s="379"/>
      <c r="B34" s="32" t="str">
        <f>' B_Populations'!$A$12</f>
        <v>10-14</v>
      </c>
      <c r="C34" s="129"/>
      <c r="D34" s="34"/>
      <c r="E34" s="35"/>
      <c r="F34" s="36">
        <f>IF(E34=0,0,($C$34/$E$34)*100000)</f>
        <v>0</v>
      </c>
      <c r="G34" s="34"/>
      <c r="H34" s="37">
        <f>'B.1_Population Weights'!B9</f>
        <v>20057</v>
      </c>
      <c r="I34" s="38">
        <f>'B.1_Population Weights'!C9</f>
        <v>0.25458199999999997</v>
      </c>
      <c r="K34" s="39" t="str">
        <f>' B_Populations'!$A$12</f>
        <v>10-14</v>
      </c>
      <c r="L34" s="40">
        <f t="shared" si="2"/>
        <v>0</v>
      </c>
    </row>
    <row r="35" spans="1:12" x14ac:dyDescent="0.35">
      <c r="A35" s="379"/>
      <c r="B35" s="32" t="str">
        <f>' B_Populations'!$A$13</f>
        <v>15-17</v>
      </c>
      <c r="C35" s="129"/>
      <c r="D35" s="34"/>
      <c r="E35" s="35"/>
      <c r="F35" s="36">
        <f>IF(E35=0,0,($C$35/$E$35)*100000)</f>
        <v>0</v>
      </c>
      <c r="G35" s="34"/>
      <c r="H35" s="37">
        <f>'B.1_Population Weights'!B10</f>
        <v>11819</v>
      </c>
      <c r="I35" s="38">
        <f>'B.1_Population Weights'!C10</f>
        <v>0.15001800000000001</v>
      </c>
      <c r="K35" s="39" t="str">
        <f>' B_Populations'!$A$13</f>
        <v>15-17</v>
      </c>
      <c r="L35" s="40">
        <f t="shared" si="2"/>
        <v>0</v>
      </c>
    </row>
    <row r="36" spans="1:12" x14ac:dyDescent="0.35">
      <c r="A36" s="379"/>
      <c r="B36" s="311" t="str">
        <f>' B_Populations'!$A$14</f>
        <v>18-19</v>
      </c>
      <c r="C36" s="129"/>
      <c r="D36" s="34"/>
      <c r="E36" s="35"/>
      <c r="F36" s="36">
        <f>IF(E36=0,0,($C$36/$E$36)*100000)</f>
        <v>0</v>
      </c>
      <c r="G36" s="34"/>
      <c r="H36" s="37">
        <f>'B.1_Population Weights'!B11</f>
        <v>8001</v>
      </c>
      <c r="I36" s="38">
        <f>'B.1_Population Weights'!C11</f>
        <v>0.10155599999999999</v>
      </c>
      <c r="K36" s="255" t="str">
        <f>' B_Populations'!$A$14</f>
        <v>18-19</v>
      </c>
      <c r="L36" s="40">
        <f t="shared" si="2"/>
        <v>0</v>
      </c>
    </row>
    <row r="37" spans="1:12" ht="16" thickBot="1" x14ac:dyDescent="0.4">
      <c r="A37" s="379"/>
      <c r="B37" s="55" t="s">
        <v>195</v>
      </c>
      <c r="C37" s="124">
        <f>SUM(C31:C36)</f>
        <v>0</v>
      </c>
      <c r="E37" s="56">
        <f>SUM(E31:E36)</f>
        <v>0</v>
      </c>
      <c r="F37" s="331">
        <f>IF(E37=0,0,($C$37/$E$37)*100000)</f>
        <v>0</v>
      </c>
      <c r="H37" s="205">
        <f>'B.1_Population Weights'!B12</f>
        <v>78784</v>
      </c>
      <c r="I37" s="206">
        <f>'B.1_Population Weights'!C12</f>
        <v>0.99999999999999989</v>
      </c>
      <c r="K37" s="57" t="s">
        <v>195</v>
      </c>
      <c r="L37" s="332">
        <f>SUM(L31:L36)</f>
        <v>0</v>
      </c>
    </row>
    <row r="38" spans="1:12" x14ac:dyDescent="0.35">
      <c r="F38" s="264"/>
    </row>
    <row r="39" spans="1:12" ht="34" customHeight="1" thickBot="1" x14ac:dyDescent="0.5">
      <c r="A39" s="8" t="s">
        <v>214</v>
      </c>
      <c r="B39" s="5"/>
      <c r="C39" s="5"/>
      <c r="D39" s="5"/>
      <c r="E39" s="5"/>
      <c r="F39" s="5"/>
      <c r="G39" s="5"/>
      <c r="H39" s="5"/>
      <c r="I39" s="5"/>
      <c r="J39" s="5"/>
      <c r="K39" s="5"/>
      <c r="L39" s="13"/>
    </row>
    <row r="40" spans="1:12" ht="111.5" customHeight="1" x14ac:dyDescent="0.35">
      <c r="B40" s="383" t="s">
        <v>272</v>
      </c>
      <c r="C40" s="384"/>
      <c r="E40" s="386" t="s">
        <v>273</v>
      </c>
      <c r="F40" s="387"/>
      <c r="H40" s="370" t="s">
        <v>238</v>
      </c>
      <c r="I40" s="371"/>
      <c r="K40" s="365" t="s">
        <v>211</v>
      </c>
      <c r="L40" s="385"/>
    </row>
    <row r="41" spans="1:12" ht="31" x14ac:dyDescent="0.35">
      <c r="B41" s="15"/>
      <c r="C41" s="16"/>
      <c r="E41" s="17"/>
      <c r="F41" s="18"/>
      <c r="H41" s="372"/>
      <c r="I41" s="373"/>
      <c r="K41" s="21"/>
      <c r="L41" s="22" t="s">
        <v>187</v>
      </c>
    </row>
    <row r="42" spans="1:12" ht="46.5" x14ac:dyDescent="0.35">
      <c r="A42" s="377" t="s">
        <v>213</v>
      </c>
      <c r="B42" s="23" t="s">
        <v>156</v>
      </c>
      <c r="C42" s="24" t="s">
        <v>202</v>
      </c>
      <c r="D42" s="25"/>
      <c r="E42" s="26" t="s">
        <v>190</v>
      </c>
      <c r="F42" s="27" t="s">
        <v>191</v>
      </c>
      <c r="G42" s="25"/>
      <c r="H42" s="28" t="s">
        <v>194</v>
      </c>
      <c r="I42" s="29" t="s">
        <v>180</v>
      </c>
      <c r="K42" s="30" t="s">
        <v>156</v>
      </c>
      <c r="L42" s="31" t="s">
        <v>157</v>
      </c>
    </row>
    <row r="43" spans="1:12" x14ac:dyDescent="0.35">
      <c r="A43" s="377"/>
      <c r="B43" s="32" t="str">
        <f>' B_Populations'!$A$9</f>
        <v>&lt;1</v>
      </c>
      <c r="C43" s="33"/>
      <c r="D43" s="34"/>
      <c r="E43" s="35"/>
      <c r="F43" s="36">
        <f>IF(E43=0,0,($C$43/$E$43)*100000)</f>
        <v>0</v>
      </c>
      <c r="G43" s="34"/>
      <c r="H43" s="37">
        <f>'B.1_Population Weights'!B6</f>
        <v>3795</v>
      </c>
      <c r="I43" s="38">
        <f>'B.1_Population Weights'!C6</f>
        <v>4.8169999999999998E-2</v>
      </c>
      <c r="J43" s="34"/>
      <c r="K43" s="39" t="str">
        <f>' B_Populations'!$A$9</f>
        <v>&lt;1</v>
      </c>
      <c r="L43" s="40">
        <f t="shared" ref="L43:L48" si="3">F43*I43</f>
        <v>0</v>
      </c>
    </row>
    <row r="44" spans="1:12" x14ac:dyDescent="0.35">
      <c r="A44" s="377"/>
      <c r="B44" s="41" t="str">
        <f>' B_Populations'!$A$10</f>
        <v>1-4</v>
      </c>
      <c r="C44" s="129"/>
      <c r="D44" s="34"/>
      <c r="E44" s="35"/>
      <c r="F44" s="36">
        <f>IF(E44=0,0,($C$44/$E$44)*100000)</f>
        <v>0</v>
      </c>
      <c r="G44" s="34"/>
      <c r="H44" s="37">
        <f>'B.1_Population Weights'!B7</f>
        <v>15192</v>
      </c>
      <c r="I44" s="38">
        <f>'B.1_Population Weights'!C7</f>
        <v>0.192831</v>
      </c>
      <c r="J44" s="34"/>
      <c r="K44" s="42" t="str">
        <f>' B_Populations'!$A$10</f>
        <v>1-4</v>
      </c>
      <c r="L44" s="40">
        <f t="shared" si="3"/>
        <v>0</v>
      </c>
    </row>
    <row r="45" spans="1:12" x14ac:dyDescent="0.35">
      <c r="A45" s="377"/>
      <c r="B45" s="32" t="str">
        <f>' B_Populations'!$A$11</f>
        <v>5-9</v>
      </c>
      <c r="C45" s="129"/>
      <c r="D45" s="34"/>
      <c r="E45" s="35"/>
      <c r="F45" s="36">
        <f>IF(E45=0,0,($C$45/$E$45)*100000)</f>
        <v>0</v>
      </c>
      <c r="G45" s="34"/>
      <c r="H45" s="37">
        <f>'B.1_Population Weights'!B8</f>
        <v>19920</v>
      </c>
      <c r="I45" s="38">
        <f>'B.1_Population Weights'!C8</f>
        <v>0.25284299999999998</v>
      </c>
      <c r="J45" s="34"/>
      <c r="K45" s="39" t="str">
        <f>' B_Populations'!$A$11</f>
        <v>5-9</v>
      </c>
      <c r="L45" s="40">
        <f t="shared" si="3"/>
        <v>0</v>
      </c>
    </row>
    <row r="46" spans="1:12" x14ac:dyDescent="0.35">
      <c r="A46" s="377"/>
      <c r="B46" s="32" t="str">
        <f>' B_Populations'!$A$12</f>
        <v>10-14</v>
      </c>
      <c r="C46" s="129"/>
      <c r="D46" s="34"/>
      <c r="E46" s="35"/>
      <c r="F46" s="36">
        <f>IF(E46=0,0,($C$46/$E$46)*100000)</f>
        <v>0</v>
      </c>
      <c r="G46" s="34"/>
      <c r="H46" s="37">
        <f>'B.1_Population Weights'!B9</f>
        <v>20057</v>
      </c>
      <c r="I46" s="38">
        <f>'B.1_Population Weights'!C9</f>
        <v>0.25458199999999997</v>
      </c>
      <c r="J46" s="34"/>
      <c r="K46" s="39" t="str">
        <f>' B_Populations'!$A$12</f>
        <v>10-14</v>
      </c>
      <c r="L46" s="40">
        <f t="shared" si="3"/>
        <v>0</v>
      </c>
    </row>
    <row r="47" spans="1:12" x14ac:dyDescent="0.35">
      <c r="A47" s="377"/>
      <c r="B47" s="32" t="str">
        <f>' B_Populations'!$A$13</f>
        <v>15-17</v>
      </c>
      <c r="C47" s="129"/>
      <c r="D47" s="34"/>
      <c r="E47" s="35"/>
      <c r="F47" s="36">
        <f>IF(E47=0,0,($C$47/$E$47)*100000)</f>
        <v>0</v>
      </c>
      <c r="G47" s="34"/>
      <c r="H47" s="37">
        <f>'B.1_Population Weights'!B10</f>
        <v>11819</v>
      </c>
      <c r="I47" s="38">
        <f>'B.1_Population Weights'!C10</f>
        <v>0.15001800000000001</v>
      </c>
      <c r="J47" s="34"/>
      <c r="K47" s="39" t="str">
        <f>' B_Populations'!$A$13</f>
        <v>15-17</v>
      </c>
      <c r="L47" s="40">
        <f t="shared" si="3"/>
        <v>0</v>
      </c>
    </row>
    <row r="48" spans="1:12" x14ac:dyDescent="0.35">
      <c r="A48" s="377"/>
      <c r="B48" s="311" t="str">
        <f>' B_Populations'!$A$14</f>
        <v>18-19</v>
      </c>
      <c r="C48" s="129"/>
      <c r="D48" s="34"/>
      <c r="E48" s="35"/>
      <c r="F48" s="36">
        <f>IF(E48=0,0,($C$48/$E$48)*100000)</f>
        <v>0</v>
      </c>
      <c r="G48" s="34"/>
      <c r="H48" s="37">
        <f>'B.1_Population Weights'!B11</f>
        <v>8001</v>
      </c>
      <c r="I48" s="38">
        <f>'B.1_Population Weights'!C11</f>
        <v>0.10155599999999999</v>
      </c>
      <c r="J48" s="34"/>
      <c r="K48" s="255" t="str">
        <f>' B_Populations'!$A$14</f>
        <v>18-19</v>
      </c>
      <c r="L48" s="40">
        <f t="shared" si="3"/>
        <v>0</v>
      </c>
    </row>
    <row r="49" spans="1:12" x14ac:dyDescent="0.35">
      <c r="A49" s="377"/>
      <c r="B49" s="15" t="s">
        <v>195</v>
      </c>
      <c r="C49" s="121">
        <f>SUM(C43:C48)</f>
        <v>0</v>
      </c>
      <c r="E49" s="43">
        <f>SUM(E43:E48)</f>
        <v>0</v>
      </c>
      <c r="F49" s="36">
        <f>IF(E49=0,0,($C$49/$E$49)*100000)</f>
        <v>0</v>
      </c>
      <c r="H49" s="37">
        <f>'B.1_Population Weights'!B12</f>
        <v>78784</v>
      </c>
      <c r="I49" s="38">
        <f>'B.1_Population Weights'!C12</f>
        <v>0.99999999999999989</v>
      </c>
      <c r="K49" s="44" t="s">
        <v>195</v>
      </c>
      <c r="L49" s="40">
        <f>SUM(L43:L48)</f>
        <v>0</v>
      </c>
    </row>
    <row r="50" spans="1:12" ht="18.5" x14ac:dyDescent="0.45">
      <c r="A50" s="108"/>
      <c r="B50" s="46"/>
      <c r="C50" s="47"/>
      <c r="E50" s="17"/>
      <c r="F50" s="18"/>
      <c r="H50" s="19"/>
      <c r="I50" s="20"/>
      <c r="K50" s="21"/>
      <c r="L50" s="22"/>
    </row>
    <row r="51" spans="1:12" ht="32" x14ac:dyDescent="0.45">
      <c r="A51" s="108"/>
      <c r="B51" s="48"/>
      <c r="C51" s="49"/>
      <c r="E51" s="17"/>
      <c r="F51" s="18"/>
      <c r="H51" s="19"/>
      <c r="I51" s="20"/>
      <c r="K51" s="21"/>
      <c r="L51" s="22" t="s">
        <v>187</v>
      </c>
    </row>
    <row r="52" spans="1:12" ht="46.5" x14ac:dyDescent="0.35">
      <c r="A52" s="382" t="s">
        <v>206</v>
      </c>
      <c r="B52" s="23" t="s">
        <v>156</v>
      </c>
      <c r="C52" s="24" t="s">
        <v>197</v>
      </c>
      <c r="D52" s="25"/>
      <c r="E52" s="26" t="s">
        <v>190</v>
      </c>
      <c r="F52" s="27" t="s">
        <v>191</v>
      </c>
      <c r="G52" s="25"/>
      <c r="H52" s="50" t="s">
        <v>194</v>
      </c>
      <c r="I52" s="51" t="s">
        <v>180</v>
      </c>
      <c r="K52" s="30" t="s">
        <v>156</v>
      </c>
      <c r="L52" s="31" t="s">
        <v>157</v>
      </c>
    </row>
    <row r="53" spans="1:12" x14ac:dyDescent="0.35">
      <c r="A53" s="382"/>
      <c r="B53" s="32" t="str">
        <f>' B_Populations'!$A$9</f>
        <v>&lt;1</v>
      </c>
      <c r="C53" s="33"/>
      <c r="D53" s="34"/>
      <c r="E53" s="35"/>
      <c r="F53" s="36">
        <f>IF(E53=0,0,($C$53/$E$53)*100000)</f>
        <v>0</v>
      </c>
      <c r="G53" s="34"/>
      <c r="H53" s="37">
        <f>'B.1_Population Weights'!B6</f>
        <v>3795</v>
      </c>
      <c r="I53" s="38">
        <f>'B.1_Population Weights'!C6</f>
        <v>4.8169999999999998E-2</v>
      </c>
      <c r="K53" s="39" t="str">
        <f>' B_Populations'!$A$9</f>
        <v>&lt;1</v>
      </c>
      <c r="L53" s="40">
        <f t="shared" ref="L53:L58" si="4">F53*I53</f>
        <v>0</v>
      </c>
    </row>
    <row r="54" spans="1:12" x14ac:dyDescent="0.35">
      <c r="A54" s="382"/>
      <c r="B54" s="41" t="str">
        <f>' B_Populations'!$A$10</f>
        <v>1-4</v>
      </c>
      <c r="C54" s="129"/>
      <c r="D54" s="34"/>
      <c r="E54" s="35"/>
      <c r="F54" s="36">
        <f>IF(E54=0,0,($C$54/$E$54)*100000)</f>
        <v>0</v>
      </c>
      <c r="G54" s="34"/>
      <c r="H54" s="37">
        <f>'B.1_Population Weights'!B7</f>
        <v>15192</v>
      </c>
      <c r="I54" s="38">
        <f>'B.1_Population Weights'!C7</f>
        <v>0.192831</v>
      </c>
      <c r="K54" s="42" t="str">
        <f>' B_Populations'!$A$10</f>
        <v>1-4</v>
      </c>
      <c r="L54" s="40">
        <f t="shared" si="4"/>
        <v>0</v>
      </c>
    </row>
    <row r="55" spans="1:12" x14ac:dyDescent="0.35">
      <c r="A55" s="382"/>
      <c r="B55" s="32" t="str">
        <f>' B_Populations'!$A$11</f>
        <v>5-9</v>
      </c>
      <c r="C55" s="129"/>
      <c r="D55" s="34"/>
      <c r="E55" s="35"/>
      <c r="F55" s="36">
        <f>IF(E55=0,0,($C$55/$E$55)*100000)</f>
        <v>0</v>
      </c>
      <c r="G55" s="34"/>
      <c r="H55" s="37">
        <f>'B.1_Population Weights'!B8</f>
        <v>19920</v>
      </c>
      <c r="I55" s="38">
        <f>'B.1_Population Weights'!C8</f>
        <v>0.25284299999999998</v>
      </c>
      <c r="K55" s="39" t="str">
        <f>' B_Populations'!$A$11</f>
        <v>5-9</v>
      </c>
      <c r="L55" s="40">
        <f t="shared" si="4"/>
        <v>0</v>
      </c>
    </row>
    <row r="56" spans="1:12" x14ac:dyDescent="0.35">
      <c r="A56" s="382"/>
      <c r="B56" s="32" t="str">
        <f>' B_Populations'!$A$12</f>
        <v>10-14</v>
      </c>
      <c r="C56" s="129"/>
      <c r="D56" s="34"/>
      <c r="E56" s="35"/>
      <c r="F56" s="36">
        <f>IF(E56=0,0,($C$56/$E$56)*100000)</f>
        <v>0</v>
      </c>
      <c r="G56" s="34"/>
      <c r="H56" s="37">
        <f>'B.1_Population Weights'!B9</f>
        <v>20057</v>
      </c>
      <c r="I56" s="38">
        <f>'B.1_Population Weights'!C9</f>
        <v>0.25458199999999997</v>
      </c>
      <c r="K56" s="39" t="str">
        <f>' B_Populations'!$A$12</f>
        <v>10-14</v>
      </c>
      <c r="L56" s="40">
        <f t="shared" si="4"/>
        <v>0</v>
      </c>
    </row>
    <row r="57" spans="1:12" x14ac:dyDescent="0.35">
      <c r="A57" s="382"/>
      <c r="B57" s="32" t="str">
        <f>' B_Populations'!$A$13</f>
        <v>15-17</v>
      </c>
      <c r="C57" s="129"/>
      <c r="D57" s="34"/>
      <c r="E57" s="35"/>
      <c r="F57" s="36">
        <f>IF(E57=0,0,($C$57/$E$57)*100000)</f>
        <v>0</v>
      </c>
      <c r="G57" s="34"/>
      <c r="H57" s="37">
        <f>'B.1_Population Weights'!B10</f>
        <v>11819</v>
      </c>
      <c r="I57" s="38">
        <f>'B.1_Population Weights'!C10</f>
        <v>0.15001800000000001</v>
      </c>
      <c r="K57" s="39" t="str">
        <f>' B_Populations'!$A$13</f>
        <v>15-17</v>
      </c>
      <c r="L57" s="40">
        <f t="shared" si="4"/>
        <v>0</v>
      </c>
    </row>
    <row r="58" spans="1:12" x14ac:dyDescent="0.35">
      <c r="A58" s="382"/>
      <c r="B58" s="311" t="str">
        <f>' B_Populations'!$A$14</f>
        <v>18-19</v>
      </c>
      <c r="C58" s="129"/>
      <c r="D58" s="34"/>
      <c r="E58" s="35"/>
      <c r="F58" s="36">
        <f>IF(E58=0,0,($C$58/$E$58)*100000)</f>
        <v>0</v>
      </c>
      <c r="G58" s="34"/>
      <c r="H58" s="37">
        <f>'B.1_Population Weights'!B11</f>
        <v>8001</v>
      </c>
      <c r="I58" s="38">
        <f>'B.1_Population Weights'!C11</f>
        <v>0.10155599999999999</v>
      </c>
      <c r="K58" s="255" t="str">
        <f>' B_Populations'!$A$14</f>
        <v>18-19</v>
      </c>
      <c r="L58" s="40">
        <f t="shared" si="4"/>
        <v>0</v>
      </c>
    </row>
    <row r="59" spans="1:12" x14ac:dyDescent="0.35">
      <c r="A59" s="382"/>
      <c r="B59" s="48" t="s">
        <v>195</v>
      </c>
      <c r="C59" s="122">
        <f>SUM(C53:C58)</f>
        <v>0</v>
      </c>
      <c r="E59" s="43">
        <f>SUM(E53:E58)</f>
        <v>0</v>
      </c>
      <c r="F59" s="36">
        <f>IF(E59=0,0,($C$59/$E$59)*100000)</f>
        <v>0</v>
      </c>
      <c r="H59" s="37">
        <f>'B.1_Population Weights'!B12</f>
        <v>78784</v>
      </c>
      <c r="I59" s="38">
        <f>'B.1_Population Weights'!C12</f>
        <v>0.99999999999999989</v>
      </c>
      <c r="K59" s="44" t="s">
        <v>195</v>
      </c>
      <c r="L59" s="40">
        <f>SUM(L53:L58)</f>
        <v>0</v>
      </c>
    </row>
    <row r="60" spans="1:12" ht="18.5" x14ac:dyDescent="0.45">
      <c r="A60" s="108"/>
      <c r="B60" s="46"/>
      <c r="C60" s="47"/>
      <c r="E60" s="17"/>
      <c r="F60" s="18"/>
      <c r="H60" s="19"/>
      <c r="I60" s="20"/>
      <c r="K60" s="21"/>
      <c r="L60" s="22"/>
    </row>
    <row r="61" spans="1:12" ht="32" x14ac:dyDescent="0.45">
      <c r="A61" s="108"/>
      <c r="B61" s="53"/>
      <c r="C61" s="54"/>
      <c r="E61" s="17"/>
      <c r="F61" s="18"/>
      <c r="H61" s="19"/>
      <c r="I61" s="20"/>
      <c r="K61" s="21"/>
      <c r="L61" s="22" t="s">
        <v>187</v>
      </c>
    </row>
    <row r="62" spans="1:12" ht="46.5" x14ac:dyDescent="0.35">
      <c r="A62" s="379" t="s">
        <v>198</v>
      </c>
      <c r="B62" s="23" t="s">
        <v>156</v>
      </c>
      <c r="C62" s="24" t="s">
        <v>199</v>
      </c>
      <c r="D62" s="25"/>
      <c r="E62" s="26" t="s">
        <v>190</v>
      </c>
      <c r="F62" s="27" t="s">
        <v>191</v>
      </c>
      <c r="G62" s="25"/>
      <c r="H62" s="50" t="s">
        <v>194</v>
      </c>
      <c r="I62" s="51" t="s">
        <v>180</v>
      </c>
      <c r="K62" s="30" t="s">
        <v>156</v>
      </c>
      <c r="L62" s="31" t="s">
        <v>157</v>
      </c>
    </row>
    <row r="63" spans="1:12" x14ac:dyDescent="0.35">
      <c r="A63" s="379"/>
      <c r="B63" s="32" t="str">
        <f>' B_Populations'!$A$9</f>
        <v>&lt;1</v>
      </c>
      <c r="C63" s="33"/>
      <c r="D63" s="34"/>
      <c r="E63" s="35"/>
      <c r="F63" s="36">
        <f>IF(E63=0,0,($C$63/$E$63)*100000)</f>
        <v>0</v>
      </c>
      <c r="G63" s="34"/>
      <c r="H63" s="37">
        <f>'B.1_Population Weights'!B6</f>
        <v>3795</v>
      </c>
      <c r="I63" s="38">
        <f>'B.1_Population Weights'!C6</f>
        <v>4.8169999999999998E-2</v>
      </c>
      <c r="K63" s="39" t="str">
        <f>' B_Populations'!$A$9</f>
        <v>&lt;1</v>
      </c>
      <c r="L63" s="40">
        <f t="shared" ref="L63:L68" si="5">F63*I63</f>
        <v>0</v>
      </c>
    </row>
    <row r="64" spans="1:12" x14ac:dyDescent="0.35">
      <c r="A64" s="379"/>
      <c r="B64" s="41" t="str">
        <f>' B_Populations'!$A$10</f>
        <v>1-4</v>
      </c>
      <c r="C64" s="129"/>
      <c r="D64" s="34"/>
      <c r="E64" s="35"/>
      <c r="F64" s="36">
        <f>IF(E64=0,0,($C$64/$E$64)*100000)</f>
        <v>0</v>
      </c>
      <c r="G64" s="34"/>
      <c r="H64" s="37">
        <f>'B.1_Population Weights'!B7</f>
        <v>15192</v>
      </c>
      <c r="I64" s="38">
        <f>'B.1_Population Weights'!C7</f>
        <v>0.192831</v>
      </c>
      <c r="K64" s="42" t="str">
        <f>' B_Populations'!$A$10</f>
        <v>1-4</v>
      </c>
      <c r="L64" s="40">
        <f t="shared" si="5"/>
        <v>0</v>
      </c>
    </row>
    <row r="65" spans="1:12" x14ac:dyDescent="0.35">
      <c r="A65" s="379"/>
      <c r="B65" s="32" t="str">
        <f>' B_Populations'!$A$11</f>
        <v>5-9</v>
      </c>
      <c r="C65" s="129"/>
      <c r="D65" s="34"/>
      <c r="E65" s="35"/>
      <c r="F65" s="36">
        <f>IF(E65=0,0,($C$65/$E$65)*100000)</f>
        <v>0</v>
      </c>
      <c r="G65" s="34"/>
      <c r="H65" s="37">
        <f>'B.1_Population Weights'!B8</f>
        <v>19920</v>
      </c>
      <c r="I65" s="38">
        <f>'B.1_Population Weights'!C8</f>
        <v>0.25284299999999998</v>
      </c>
      <c r="K65" s="39" t="str">
        <f>' B_Populations'!$A$11</f>
        <v>5-9</v>
      </c>
      <c r="L65" s="40">
        <f t="shared" si="5"/>
        <v>0</v>
      </c>
    </row>
    <row r="66" spans="1:12" x14ac:dyDescent="0.35">
      <c r="A66" s="379"/>
      <c r="B66" s="32" t="str">
        <f>' B_Populations'!$A$12</f>
        <v>10-14</v>
      </c>
      <c r="C66" s="129"/>
      <c r="D66" s="34"/>
      <c r="E66" s="35"/>
      <c r="F66" s="36">
        <f>IF(E66=0,0,($C$66/$E$66)*100000)</f>
        <v>0</v>
      </c>
      <c r="G66" s="34"/>
      <c r="H66" s="37">
        <f>'B.1_Population Weights'!B9</f>
        <v>20057</v>
      </c>
      <c r="I66" s="38">
        <f>'B.1_Population Weights'!C9</f>
        <v>0.25458199999999997</v>
      </c>
      <c r="K66" s="39" t="str">
        <f>' B_Populations'!$A$12</f>
        <v>10-14</v>
      </c>
      <c r="L66" s="40">
        <f t="shared" si="5"/>
        <v>0</v>
      </c>
    </row>
    <row r="67" spans="1:12" x14ac:dyDescent="0.35">
      <c r="A67" s="379"/>
      <c r="B67" s="32" t="str">
        <f>' B_Populations'!$A$13</f>
        <v>15-17</v>
      </c>
      <c r="C67" s="129"/>
      <c r="D67" s="34"/>
      <c r="E67" s="35"/>
      <c r="F67" s="36">
        <f>IF(E67=0,0,($C$67/$E$67)*100000)</f>
        <v>0</v>
      </c>
      <c r="G67" s="34"/>
      <c r="H67" s="37">
        <f>'B.1_Population Weights'!B10</f>
        <v>11819</v>
      </c>
      <c r="I67" s="38">
        <f>'B.1_Population Weights'!C10</f>
        <v>0.15001800000000001</v>
      </c>
      <c r="K67" s="39" t="str">
        <f>' B_Populations'!$A$13</f>
        <v>15-17</v>
      </c>
      <c r="L67" s="40">
        <f t="shared" si="5"/>
        <v>0</v>
      </c>
    </row>
    <row r="68" spans="1:12" x14ac:dyDescent="0.35">
      <c r="A68" s="379"/>
      <c r="B68" s="311" t="str">
        <f>' B_Populations'!$A$14</f>
        <v>18-19</v>
      </c>
      <c r="C68" s="129"/>
      <c r="D68" s="34"/>
      <c r="E68" s="35"/>
      <c r="F68" s="36">
        <f>IF(E68=0,0,($C$68/$E$68)*100000)</f>
        <v>0</v>
      </c>
      <c r="G68" s="34"/>
      <c r="H68" s="37">
        <f>'B.1_Population Weights'!B11</f>
        <v>8001</v>
      </c>
      <c r="I68" s="38">
        <f>'B.1_Population Weights'!C11</f>
        <v>0.10155599999999999</v>
      </c>
      <c r="K68" s="255" t="str">
        <f>' B_Populations'!$A$14</f>
        <v>18-19</v>
      </c>
      <c r="L68" s="40">
        <f t="shared" si="5"/>
        <v>0</v>
      </c>
    </row>
    <row r="69" spans="1:12" ht="16" thickBot="1" x14ac:dyDescent="0.4">
      <c r="A69" s="379"/>
      <c r="B69" s="55" t="s">
        <v>195</v>
      </c>
      <c r="C69" s="124">
        <f>SUM(C63:C68)</f>
        <v>0</v>
      </c>
      <c r="E69" s="56">
        <f>SUM(E63:E68)</f>
        <v>0</v>
      </c>
      <c r="F69" s="330">
        <f>IF(E69=0,0,($C$69/$E$69)*100000)</f>
        <v>0</v>
      </c>
      <c r="H69" s="226">
        <f>'B.1_Population Weights'!B12</f>
        <v>78784</v>
      </c>
      <c r="I69" s="227">
        <f>'B.1_Population Weights'!C12</f>
        <v>0.99999999999999989</v>
      </c>
      <c r="K69" s="57" t="s">
        <v>195</v>
      </c>
      <c r="L69" s="333">
        <f>SUM(L63:L68)</f>
        <v>0</v>
      </c>
    </row>
    <row r="70" spans="1:12" x14ac:dyDescent="0.35">
      <c r="F70" s="68"/>
      <c r="L70" s="334"/>
    </row>
    <row r="71" spans="1:12" ht="34" customHeight="1" thickBot="1" x14ac:dyDescent="0.5">
      <c r="A71" s="8" t="s">
        <v>215</v>
      </c>
      <c r="B71" s="5"/>
      <c r="C71" s="5"/>
      <c r="D71" s="5"/>
      <c r="E71" s="5"/>
      <c r="F71" s="5"/>
      <c r="G71" s="5"/>
      <c r="H71" s="5"/>
      <c r="I71" s="5"/>
      <c r="J71" s="5"/>
      <c r="K71" s="5"/>
      <c r="L71" s="13"/>
    </row>
    <row r="72" spans="1:12" ht="120.5" customHeight="1" x14ac:dyDescent="0.35">
      <c r="B72" s="383" t="s">
        <v>272</v>
      </c>
      <c r="C72" s="384"/>
      <c r="E72" s="386" t="s">
        <v>273</v>
      </c>
      <c r="F72" s="387"/>
      <c r="H72" s="370" t="s">
        <v>238</v>
      </c>
      <c r="I72" s="371"/>
      <c r="K72" s="365" t="s">
        <v>211</v>
      </c>
      <c r="L72" s="385"/>
    </row>
    <row r="73" spans="1:12" ht="31" x14ac:dyDescent="0.35">
      <c r="B73" s="15"/>
      <c r="C73" s="16"/>
      <c r="E73" s="17"/>
      <c r="F73" s="18"/>
      <c r="H73" s="372"/>
      <c r="I73" s="373"/>
      <c r="K73" s="21"/>
      <c r="L73" s="22" t="s">
        <v>187</v>
      </c>
    </row>
    <row r="74" spans="1:12" ht="46.5" x14ac:dyDescent="0.35">
      <c r="A74" s="377" t="s">
        <v>213</v>
      </c>
      <c r="B74" s="23" t="s">
        <v>156</v>
      </c>
      <c r="C74" s="24" t="s">
        <v>202</v>
      </c>
      <c r="D74" s="25"/>
      <c r="E74" s="26" t="s">
        <v>190</v>
      </c>
      <c r="F74" s="27" t="s">
        <v>191</v>
      </c>
      <c r="G74" s="25"/>
      <c r="H74" s="28" t="s">
        <v>194</v>
      </c>
      <c r="I74" s="29" t="s">
        <v>180</v>
      </c>
      <c r="K74" s="30" t="s">
        <v>156</v>
      </c>
      <c r="L74" s="31" t="s">
        <v>157</v>
      </c>
    </row>
    <row r="75" spans="1:12" x14ac:dyDescent="0.35">
      <c r="A75" s="377"/>
      <c r="B75" s="32" t="str">
        <f>' B_Populations'!$A$9</f>
        <v>&lt;1</v>
      </c>
      <c r="C75" s="33"/>
      <c r="D75" s="34"/>
      <c r="E75" s="35"/>
      <c r="F75" s="36">
        <f>IF(E75=0,0,($C$75/$E$75)*100000)</f>
        <v>0</v>
      </c>
      <c r="G75" s="34"/>
      <c r="H75" s="37">
        <f>'B.1_Population Weights'!B6</f>
        <v>3795</v>
      </c>
      <c r="I75" s="38">
        <f>'B.1_Population Weights'!C6</f>
        <v>4.8169999999999998E-2</v>
      </c>
      <c r="J75" s="34"/>
      <c r="K75" s="39" t="str">
        <f>' B_Populations'!$A$9</f>
        <v>&lt;1</v>
      </c>
      <c r="L75" s="40">
        <f t="shared" ref="L75:L80" si="6">F75*I75</f>
        <v>0</v>
      </c>
    </row>
    <row r="76" spans="1:12" x14ac:dyDescent="0.35">
      <c r="A76" s="377"/>
      <c r="B76" s="41" t="str">
        <f>' B_Populations'!$A$10</f>
        <v>1-4</v>
      </c>
      <c r="C76" s="129"/>
      <c r="D76" s="34"/>
      <c r="E76" s="35"/>
      <c r="F76" s="36">
        <f>IF(E76=0,0,($C$76/$E$76)*100000)</f>
        <v>0</v>
      </c>
      <c r="G76" s="34"/>
      <c r="H76" s="37">
        <f>'B.1_Population Weights'!B7</f>
        <v>15192</v>
      </c>
      <c r="I76" s="38">
        <f>'B.1_Population Weights'!C7</f>
        <v>0.192831</v>
      </c>
      <c r="J76" s="34"/>
      <c r="K76" s="42" t="str">
        <f>' B_Populations'!$A$10</f>
        <v>1-4</v>
      </c>
      <c r="L76" s="40">
        <f t="shared" si="6"/>
        <v>0</v>
      </c>
    </row>
    <row r="77" spans="1:12" x14ac:dyDescent="0.35">
      <c r="A77" s="377"/>
      <c r="B77" s="32" t="str">
        <f>' B_Populations'!$A$11</f>
        <v>5-9</v>
      </c>
      <c r="C77" s="129"/>
      <c r="D77" s="34"/>
      <c r="E77" s="35"/>
      <c r="F77" s="36">
        <f>IF(E77=0,0,($C$77/$E$77)*100000)</f>
        <v>0</v>
      </c>
      <c r="G77" s="34"/>
      <c r="H77" s="37">
        <f>'B.1_Population Weights'!B8</f>
        <v>19920</v>
      </c>
      <c r="I77" s="38">
        <f>'B.1_Population Weights'!C8</f>
        <v>0.25284299999999998</v>
      </c>
      <c r="J77" s="34"/>
      <c r="K77" s="39" t="str">
        <f>' B_Populations'!$A$11</f>
        <v>5-9</v>
      </c>
      <c r="L77" s="40">
        <f t="shared" si="6"/>
        <v>0</v>
      </c>
    </row>
    <row r="78" spans="1:12" x14ac:dyDescent="0.35">
      <c r="A78" s="377"/>
      <c r="B78" s="32" t="str">
        <f>' B_Populations'!$A$12</f>
        <v>10-14</v>
      </c>
      <c r="C78" s="129"/>
      <c r="D78" s="34"/>
      <c r="E78" s="35"/>
      <c r="F78" s="36">
        <f>IF(E78=0,0,($C$78/$E$78)*100000)</f>
        <v>0</v>
      </c>
      <c r="G78" s="34"/>
      <c r="H78" s="37">
        <f>'B.1_Population Weights'!B9</f>
        <v>20057</v>
      </c>
      <c r="I78" s="38">
        <f>'B.1_Population Weights'!C9</f>
        <v>0.25458199999999997</v>
      </c>
      <c r="J78" s="34"/>
      <c r="K78" s="39" t="str">
        <f>' B_Populations'!$A$12</f>
        <v>10-14</v>
      </c>
      <c r="L78" s="40">
        <f t="shared" si="6"/>
        <v>0</v>
      </c>
    </row>
    <row r="79" spans="1:12" x14ac:dyDescent="0.35">
      <c r="A79" s="377"/>
      <c r="B79" s="32" t="str">
        <f>' B_Populations'!$A$13</f>
        <v>15-17</v>
      </c>
      <c r="C79" s="129"/>
      <c r="D79" s="34"/>
      <c r="E79" s="35"/>
      <c r="F79" s="36">
        <f>IF(E79=0,0,($C$79/$E$79)*100000)</f>
        <v>0</v>
      </c>
      <c r="G79" s="34"/>
      <c r="H79" s="37">
        <f>'B.1_Population Weights'!B10</f>
        <v>11819</v>
      </c>
      <c r="I79" s="38">
        <f>'B.1_Population Weights'!C10</f>
        <v>0.15001800000000001</v>
      </c>
      <c r="J79" s="34"/>
      <c r="K79" s="39" t="str">
        <f>' B_Populations'!$A$13</f>
        <v>15-17</v>
      </c>
      <c r="L79" s="40">
        <f t="shared" si="6"/>
        <v>0</v>
      </c>
    </row>
    <row r="80" spans="1:12" x14ac:dyDescent="0.35">
      <c r="A80" s="377"/>
      <c r="B80" s="311" t="str">
        <f>' B_Populations'!$A$14</f>
        <v>18-19</v>
      </c>
      <c r="C80" s="129"/>
      <c r="D80" s="34"/>
      <c r="E80" s="35"/>
      <c r="F80" s="36">
        <f>IF(E80=0,0,($C$80/$E$80)*100000)</f>
        <v>0</v>
      </c>
      <c r="G80" s="34"/>
      <c r="H80" s="37">
        <f>'B.1_Population Weights'!B11</f>
        <v>8001</v>
      </c>
      <c r="I80" s="38">
        <f>'B.1_Population Weights'!C11</f>
        <v>0.10155599999999999</v>
      </c>
      <c r="J80" s="34"/>
      <c r="K80" s="255" t="str">
        <f>' B_Populations'!$A$14</f>
        <v>18-19</v>
      </c>
      <c r="L80" s="40">
        <f t="shared" si="6"/>
        <v>0</v>
      </c>
    </row>
    <row r="81" spans="1:12" x14ac:dyDescent="0.35">
      <c r="A81" s="377"/>
      <c r="B81" s="15" t="s">
        <v>195</v>
      </c>
      <c r="C81" s="121">
        <f>SUM(C75:C80)</f>
        <v>0</v>
      </c>
      <c r="E81" s="43">
        <f>SUM(E75:E80)</f>
        <v>0</v>
      </c>
      <c r="F81" s="36">
        <f>IF(E81=0,0,($C$81/$E$81)*100000)</f>
        <v>0</v>
      </c>
      <c r="H81" s="37">
        <f>'B.1_Population Weights'!B12</f>
        <v>78784</v>
      </c>
      <c r="I81" s="38">
        <f>'B.1_Population Weights'!C12</f>
        <v>0.99999999999999989</v>
      </c>
      <c r="K81" s="44" t="s">
        <v>195</v>
      </c>
      <c r="L81" s="40">
        <f>SUM(L75:L80)</f>
        <v>0</v>
      </c>
    </row>
    <row r="82" spans="1:12" ht="18.5" x14ac:dyDescent="0.45">
      <c r="A82" s="108"/>
      <c r="B82" s="46"/>
      <c r="C82" s="47"/>
      <c r="E82" s="17"/>
      <c r="F82" s="18"/>
      <c r="H82" s="19"/>
      <c r="I82" s="20"/>
      <c r="K82" s="21"/>
      <c r="L82" s="22"/>
    </row>
    <row r="83" spans="1:12" ht="32" x14ac:dyDescent="0.45">
      <c r="A83" s="108"/>
      <c r="B83" s="48"/>
      <c r="C83" s="49"/>
      <c r="E83" s="17"/>
      <c r="F83" s="18"/>
      <c r="H83" s="19"/>
      <c r="I83" s="20"/>
      <c r="K83" s="21"/>
      <c r="L83" s="22" t="s">
        <v>187</v>
      </c>
    </row>
    <row r="84" spans="1:12" ht="46.5" x14ac:dyDescent="0.35">
      <c r="A84" s="382" t="s">
        <v>206</v>
      </c>
      <c r="B84" s="23" t="s">
        <v>156</v>
      </c>
      <c r="C84" s="24" t="s">
        <v>197</v>
      </c>
      <c r="D84" s="25"/>
      <c r="E84" s="26" t="s">
        <v>190</v>
      </c>
      <c r="F84" s="27" t="s">
        <v>191</v>
      </c>
      <c r="G84" s="25"/>
      <c r="H84" s="50" t="s">
        <v>194</v>
      </c>
      <c r="I84" s="51" t="s">
        <v>180</v>
      </c>
      <c r="K84" s="30" t="s">
        <v>156</v>
      </c>
      <c r="L84" s="31" t="s">
        <v>157</v>
      </c>
    </row>
    <row r="85" spans="1:12" x14ac:dyDescent="0.35">
      <c r="A85" s="382"/>
      <c r="B85" s="32" t="str">
        <f>' B_Populations'!$A$9</f>
        <v>&lt;1</v>
      </c>
      <c r="C85" s="33"/>
      <c r="D85" s="34"/>
      <c r="E85" s="35"/>
      <c r="F85" s="36">
        <f>IF(E85=0,0,($C$85/$E$85)*100000)</f>
        <v>0</v>
      </c>
      <c r="G85" s="34"/>
      <c r="H85" s="37">
        <f>'B.1_Population Weights'!B6</f>
        <v>3795</v>
      </c>
      <c r="I85" s="38">
        <f>'B.1_Population Weights'!C6</f>
        <v>4.8169999999999998E-2</v>
      </c>
      <c r="K85" s="39" t="str">
        <f>' B_Populations'!$A$9</f>
        <v>&lt;1</v>
      </c>
      <c r="L85" s="40">
        <f t="shared" ref="L85:L90" si="7">F85*I85</f>
        <v>0</v>
      </c>
    </row>
    <row r="86" spans="1:12" x14ac:dyDescent="0.35">
      <c r="A86" s="382"/>
      <c r="B86" s="41" t="str">
        <f>' B_Populations'!$A$10</f>
        <v>1-4</v>
      </c>
      <c r="C86" s="129"/>
      <c r="D86" s="34"/>
      <c r="E86" s="35"/>
      <c r="F86" s="36">
        <f>IF(E86=0,0,($C$86/$E$86)*100000)</f>
        <v>0</v>
      </c>
      <c r="G86" s="34"/>
      <c r="H86" s="37">
        <f>'B.1_Population Weights'!B7</f>
        <v>15192</v>
      </c>
      <c r="I86" s="38">
        <f>'B.1_Population Weights'!C7</f>
        <v>0.192831</v>
      </c>
      <c r="K86" s="42" t="str">
        <f>' B_Populations'!$A$10</f>
        <v>1-4</v>
      </c>
      <c r="L86" s="40">
        <f t="shared" si="7"/>
        <v>0</v>
      </c>
    </row>
    <row r="87" spans="1:12" x14ac:dyDescent="0.35">
      <c r="A87" s="382"/>
      <c r="B87" s="32" t="str">
        <f>' B_Populations'!$A$11</f>
        <v>5-9</v>
      </c>
      <c r="C87" s="129"/>
      <c r="D87" s="34"/>
      <c r="E87" s="35"/>
      <c r="F87" s="36">
        <f>IF(E87=0,0,($C$87/$E$87)*100000)</f>
        <v>0</v>
      </c>
      <c r="G87" s="34"/>
      <c r="H87" s="37">
        <f>'B.1_Population Weights'!B8</f>
        <v>19920</v>
      </c>
      <c r="I87" s="38">
        <f>'B.1_Population Weights'!C8</f>
        <v>0.25284299999999998</v>
      </c>
      <c r="K87" s="39" t="str">
        <f>' B_Populations'!$A$11</f>
        <v>5-9</v>
      </c>
      <c r="L87" s="40">
        <f t="shared" si="7"/>
        <v>0</v>
      </c>
    </row>
    <row r="88" spans="1:12" x14ac:dyDescent="0.35">
      <c r="A88" s="382"/>
      <c r="B88" s="32" t="str">
        <f>' B_Populations'!$A$12</f>
        <v>10-14</v>
      </c>
      <c r="C88" s="129"/>
      <c r="D88" s="34"/>
      <c r="E88" s="35"/>
      <c r="F88" s="36">
        <f>IF(E88=0,0,($C$88/$E$88)*100000)</f>
        <v>0</v>
      </c>
      <c r="G88" s="34"/>
      <c r="H88" s="37">
        <f>'B.1_Population Weights'!B9</f>
        <v>20057</v>
      </c>
      <c r="I88" s="38">
        <f>'B.1_Population Weights'!C9</f>
        <v>0.25458199999999997</v>
      </c>
      <c r="K88" s="39" t="str">
        <f>' B_Populations'!$A$12</f>
        <v>10-14</v>
      </c>
      <c r="L88" s="40">
        <f t="shared" si="7"/>
        <v>0</v>
      </c>
    </row>
    <row r="89" spans="1:12" x14ac:dyDescent="0.35">
      <c r="A89" s="382"/>
      <c r="B89" s="32" t="str">
        <f>' B_Populations'!$A$13</f>
        <v>15-17</v>
      </c>
      <c r="C89" s="129"/>
      <c r="D89" s="34"/>
      <c r="E89" s="35"/>
      <c r="F89" s="36">
        <f>IF(E89=0,0,($C$89/$E$89)*100000)</f>
        <v>0</v>
      </c>
      <c r="G89" s="34"/>
      <c r="H89" s="37">
        <f>'B.1_Population Weights'!B10</f>
        <v>11819</v>
      </c>
      <c r="I89" s="38">
        <f>'B.1_Population Weights'!C10</f>
        <v>0.15001800000000001</v>
      </c>
      <c r="K89" s="39" t="str">
        <f>' B_Populations'!$A$13</f>
        <v>15-17</v>
      </c>
      <c r="L89" s="40">
        <f t="shared" si="7"/>
        <v>0</v>
      </c>
    </row>
    <row r="90" spans="1:12" x14ac:dyDescent="0.35">
      <c r="A90" s="382"/>
      <c r="B90" s="311" t="str">
        <f>' B_Populations'!$A$14</f>
        <v>18-19</v>
      </c>
      <c r="C90" s="129"/>
      <c r="D90" s="34"/>
      <c r="E90" s="35"/>
      <c r="F90" s="36">
        <f>IF(E90=0,0,($C$90/$E$90)*100000)</f>
        <v>0</v>
      </c>
      <c r="G90" s="34"/>
      <c r="H90" s="37">
        <f>'B.1_Population Weights'!B11</f>
        <v>8001</v>
      </c>
      <c r="I90" s="38">
        <f>'B.1_Population Weights'!C11</f>
        <v>0.10155599999999999</v>
      </c>
      <c r="K90" s="255" t="str">
        <f>' B_Populations'!$A$14</f>
        <v>18-19</v>
      </c>
      <c r="L90" s="40">
        <f t="shared" si="7"/>
        <v>0</v>
      </c>
    </row>
    <row r="91" spans="1:12" x14ac:dyDescent="0.35">
      <c r="A91" s="382"/>
      <c r="B91" s="48" t="s">
        <v>195</v>
      </c>
      <c r="C91" s="122">
        <f>SUM(C85:C90)</f>
        <v>0</v>
      </c>
      <c r="E91" s="43">
        <f>SUM(E85:E90)</f>
        <v>0</v>
      </c>
      <c r="F91" s="36">
        <f>IF(E91=0,0,($C$91/$E$91)*100000)</f>
        <v>0</v>
      </c>
      <c r="H91" s="37">
        <f>'B.1_Population Weights'!B12</f>
        <v>78784</v>
      </c>
      <c r="I91" s="38">
        <f>'B.1_Population Weights'!C12</f>
        <v>0.99999999999999989</v>
      </c>
      <c r="K91" s="44" t="s">
        <v>195</v>
      </c>
      <c r="L91" s="40">
        <f>SUM(L85:L90)</f>
        <v>0</v>
      </c>
    </row>
    <row r="92" spans="1:12" ht="18.5" x14ac:dyDescent="0.45">
      <c r="A92" s="108"/>
      <c r="B92" s="46"/>
      <c r="C92" s="47"/>
      <c r="E92" s="17"/>
      <c r="F92" s="18"/>
      <c r="H92" s="19"/>
      <c r="I92" s="20"/>
      <c r="K92" s="21"/>
      <c r="L92" s="22"/>
    </row>
    <row r="93" spans="1:12" ht="32" x14ac:dyDescent="0.45">
      <c r="A93" s="108"/>
      <c r="B93" s="53"/>
      <c r="C93" s="54"/>
      <c r="E93" s="17"/>
      <c r="F93" s="18"/>
      <c r="H93" s="19"/>
      <c r="I93" s="20"/>
      <c r="K93" s="21"/>
      <c r="L93" s="22" t="s">
        <v>187</v>
      </c>
    </row>
    <row r="94" spans="1:12" ht="46.5" x14ac:dyDescent="0.35">
      <c r="A94" s="379" t="s">
        <v>198</v>
      </c>
      <c r="B94" s="23" t="s">
        <v>156</v>
      </c>
      <c r="C94" s="24" t="s">
        <v>199</v>
      </c>
      <c r="D94" s="25"/>
      <c r="E94" s="26" t="s">
        <v>190</v>
      </c>
      <c r="F94" s="27" t="s">
        <v>191</v>
      </c>
      <c r="G94" s="25"/>
      <c r="H94" s="50" t="s">
        <v>194</v>
      </c>
      <c r="I94" s="51" t="s">
        <v>180</v>
      </c>
      <c r="K94" s="30" t="s">
        <v>156</v>
      </c>
      <c r="L94" s="31" t="s">
        <v>157</v>
      </c>
    </row>
    <row r="95" spans="1:12" x14ac:dyDescent="0.35">
      <c r="A95" s="379"/>
      <c r="B95" s="32" t="str">
        <f>' B_Populations'!$A$9</f>
        <v>&lt;1</v>
      </c>
      <c r="C95" s="33"/>
      <c r="D95" s="34"/>
      <c r="E95" s="35"/>
      <c r="F95" s="36">
        <f>IF(E95=0,0,($C$95/$E$95)*100000)</f>
        <v>0</v>
      </c>
      <c r="G95" s="34"/>
      <c r="H95" s="37">
        <f>'B.1_Population Weights'!B6</f>
        <v>3795</v>
      </c>
      <c r="I95" s="38">
        <f>'B.1_Population Weights'!C6</f>
        <v>4.8169999999999998E-2</v>
      </c>
      <c r="K95" s="39" t="str">
        <f>' B_Populations'!$A$9</f>
        <v>&lt;1</v>
      </c>
      <c r="L95" s="40">
        <f t="shared" ref="L95:L100" si="8">F95*I95</f>
        <v>0</v>
      </c>
    </row>
    <row r="96" spans="1:12" x14ac:dyDescent="0.35">
      <c r="A96" s="379"/>
      <c r="B96" s="41" t="str">
        <f>' B_Populations'!$A$10</f>
        <v>1-4</v>
      </c>
      <c r="C96" s="129"/>
      <c r="D96" s="34"/>
      <c r="E96" s="35"/>
      <c r="F96" s="36">
        <f>IF(E96=0,0,($C$96/$E$96)*100000)</f>
        <v>0</v>
      </c>
      <c r="G96" s="34"/>
      <c r="H96" s="37">
        <f>'B.1_Population Weights'!B7</f>
        <v>15192</v>
      </c>
      <c r="I96" s="38">
        <f>'B.1_Population Weights'!C7</f>
        <v>0.192831</v>
      </c>
      <c r="K96" s="42" t="str">
        <f>' B_Populations'!$A$10</f>
        <v>1-4</v>
      </c>
      <c r="L96" s="40">
        <f t="shared" si="8"/>
        <v>0</v>
      </c>
    </row>
    <row r="97" spans="1:12" x14ac:dyDescent="0.35">
      <c r="A97" s="379"/>
      <c r="B97" s="32" t="str">
        <f>' B_Populations'!$A$11</f>
        <v>5-9</v>
      </c>
      <c r="C97" s="129"/>
      <c r="D97" s="34"/>
      <c r="E97" s="35"/>
      <c r="F97" s="36">
        <f>IF(E97=0,0,($C$97/$E$97)*100000)</f>
        <v>0</v>
      </c>
      <c r="G97" s="34"/>
      <c r="H97" s="37">
        <f>'B.1_Population Weights'!B8</f>
        <v>19920</v>
      </c>
      <c r="I97" s="38">
        <f>'B.1_Population Weights'!C8</f>
        <v>0.25284299999999998</v>
      </c>
      <c r="K97" s="39" t="str">
        <f>' B_Populations'!$A$11</f>
        <v>5-9</v>
      </c>
      <c r="L97" s="40">
        <f t="shared" si="8"/>
        <v>0</v>
      </c>
    </row>
    <row r="98" spans="1:12" x14ac:dyDescent="0.35">
      <c r="A98" s="379"/>
      <c r="B98" s="32" t="str">
        <f>' B_Populations'!$A$12</f>
        <v>10-14</v>
      </c>
      <c r="C98" s="129"/>
      <c r="D98" s="34"/>
      <c r="E98" s="35"/>
      <c r="F98" s="36">
        <f>IF(E98=0,0,($C$98/$E$98)*100000)</f>
        <v>0</v>
      </c>
      <c r="G98" s="34"/>
      <c r="H98" s="37">
        <f>'B.1_Population Weights'!B9</f>
        <v>20057</v>
      </c>
      <c r="I98" s="38">
        <f>'B.1_Population Weights'!C9</f>
        <v>0.25458199999999997</v>
      </c>
      <c r="K98" s="39" t="str">
        <f>' B_Populations'!$A$12</f>
        <v>10-14</v>
      </c>
      <c r="L98" s="40">
        <f t="shared" si="8"/>
        <v>0</v>
      </c>
    </row>
    <row r="99" spans="1:12" x14ac:dyDescent="0.35">
      <c r="A99" s="379"/>
      <c r="B99" s="32" t="str">
        <f>' B_Populations'!$A$13</f>
        <v>15-17</v>
      </c>
      <c r="C99" s="129"/>
      <c r="D99" s="34"/>
      <c r="E99" s="35"/>
      <c r="F99" s="36">
        <f>IF(E99=0,0,($C$99/$E$99)*100000)</f>
        <v>0</v>
      </c>
      <c r="G99" s="34"/>
      <c r="H99" s="37">
        <f>'B.1_Population Weights'!B10</f>
        <v>11819</v>
      </c>
      <c r="I99" s="38">
        <f>'B.1_Population Weights'!C10</f>
        <v>0.15001800000000001</v>
      </c>
      <c r="K99" s="39" t="str">
        <f>' B_Populations'!$A$13</f>
        <v>15-17</v>
      </c>
      <c r="L99" s="40">
        <f t="shared" si="8"/>
        <v>0</v>
      </c>
    </row>
    <row r="100" spans="1:12" x14ac:dyDescent="0.35">
      <c r="A100" s="379"/>
      <c r="B100" s="311" t="str">
        <f>' B_Populations'!$A$14</f>
        <v>18-19</v>
      </c>
      <c r="C100" s="129"/>
      <c r="D100" s="34"/>
      <c r="E100" s="35"/>
      <c r="F100" s="36">
        <f>IF(E100=0,0,($C$100/$E$100)*100000)</f>
        <v>0</v>
      </c>
      <c r="G100" s="34"/>
      <c r="H100" s="37">
        <f>'B.1_Population Weights'!B11</f>
        <v>8001</v>
      </c>
      <c r="I100" s="38">
        <f>'B.1_Population Weights'!C11</f>
        <v>0.10155599999999999</v>
      </c>
      <c r="K100" s="255" t="str">
        <f>' B_Populations'!$A$14</f>
        <v>18-19</v>
      </c>
      <c r="L100" s="40">
        <f t="shared" si="8"/>
        <v>0</v>
      </c>
    </row>
    <row r="101" spans="1:12" ht="16" thickBot="1" x14ac:dyDescent="0.4">
      <c r="A101" s="379"/>
      <c r="B101" s="55" t="s">
        <v>195</v>
      </c>
      <c r="C101" s="124">
        <f t="shared" ref="C101" si="9">SUM(C95:C99)</f>
        <v>0</v>
      </c>
      <c r="E101" s="56">
        <f>SUM(E95:E100)</f>
        <v>0</v>
      </c>
      <c r="F101" s="331">
        <f>IF(E101=0,0,($C$101/$E$101)*100000)</f>
        <v>0</v>
      </c>
      <c r="H101" s="226">
        <f>'B.1_Population Weights'!B12</f>
        <v>78784</v>
      </c>
      <c r="I101" s="227">
        <f>'B.1_Population Weights'!C12</f>
        <v>0.99999999999999989</v>
      </c>
      <c r="K101" s="57" t="s">
        <v>195</v>
      </c>
      <c r="L101" s="332">
        <f>SUM(L95:L100)</f>
        <v>0</v>
      </c>
    </row>
    <row r="103" spans="1:12" ht="34" customHeight="1" thickBot="1" x14ac:dyDescent="0.5">
      <c r="A103" s="8" t="s">
        <v>216</v>
      </c>
      <c r="B103" s="5"/>
      <c r="C103" s="5"/>
      <c r="D103" s="5"/>
      <c r="E103" s="5"/>
      <c r="F103" s="5"/>
      <c r="G103" s="5"/>
      <c r="H103" s="5"/>
      <c r="I103" s="5"/>
      <c r="J103" s="5"/>
      <c r="K103" s="5"/>
      <c r="L103" s="13"/>
    </row>
    <row r="104" spans="1:12" ht="120.5" customHeight="1" x14ac:dyDescent="0.35">
      <c r="B104" s="383" t="s">
        <v>272</v>
      </c>
      <c r="C104" s="384"/>
      <c r="E104" s="386" t="s">
        <v>273</v>
      </c>
      <c r="F104" s="387"/>
      <c r="H104" s="370" t="s">
        <v>238</v>
      </c>
      <c r="I104" s="371"/>
      <c r="K104" s="365" t="s">
        <v>211</v>
      </c>
      <c r="L104" s="385"/>
    </row>
    <row r="105" spans="1:12" ht="31" x14ac:dyDescent="0.35">
      <c r="B105" s="15"/>
      <c r="C105" s="16"/>
      <c r="E105" s="17"/>
      <c r="F105" s="18"/>
      <c r="H105" s="372"/>
      <c r="I105" s="373"/>
      <c r="K105" s="21"/>
      <c r="L105" s="22" t="s">
        <v>187</v>
      </c>
    </row>
    <row r="106" spans="1:12" ht="46.5" x14ac:dyDescent="0.35">
      <c r="A106" s="377" t="s">
        <v>213</v>
      </c>
      <c r="B106" s="23" t="s">
        <v>156</v>
      </c>
      <c r="C106" s="24" t="s">
        <v>202</v>
      </c>
      <c r="D106" s="25"/>
      <c r="E106" s="26" t="s">
        <v>190</v>
      </c>
      <c r="F106" s="27" t="s">
        <v>191</v>
      </c>
      <c r="G106" s="25"/>
      <c r="H106" s="28" t="s">
        <v>194</v>
      </c>
      <c r="I106" s="29" t="s">
        <v>180</v>
      </c>
      <c r="K106" s="30" t="s">
        <v>156</v>
      </c>
      <c r="L106" s="31" t="s">
        <v>157</v>
      </c>
    </row>
    <row r="107" spans="1:12" x14ac:dyDescent="0.35">
      <c r="A107" s="377"/>
      <c r="B107" s="32" t="str">
        <f>' B_Populations'!$A$9</f>
        <v>&lt;1</v>
      </c>
      <c r="C107" s="33"/>
      <c r="D107" s="34"/>
      <c r="E107" s="35"/>
      <c r="F107" s="36">
        <f>IF(E107=0,0,($C$107/$E$107)*100000)</f>
        <v>0</v>
      </c>
      <c r="G107" s="34"/>
      <c r="H107" s="37">
        <f>'B.1_Population Weights'!B6</f>
        <v>3795</v>
      </c>
      <c r="I107" s="38">
        <f>'B.1_Population Weights'!C6</f>
        <v>4.8169999999999998E-2</v>
      </c>
      <c r="J107" s="34"/>
      <c r="K107" s="39" t="str">
        <f>' B_Populations'!$A$9</f>
        <v>&lt;1</v>
      </c>
      <c r="L107" s="40">
        <f t="shared" ref="L107:L112" si="10">F107*I107</f>
        <v>0</v>
      </c>
    </row>
    <row r="108" spans="1:12" x14ac:dyDescent="0.35">
      <c r="A108" s="377"/>
      <c r="B108" s="41" t="str">
        <f>' B_Populations'!$A$10</f>
        <v>1-4</v>
      </c>
      <c r="C108" s="129"/>
      <c r="D108" s="34"/>
      <c r="E108" s="35"/>
      <c r="F108" s="36">
        <f>IF(E108=0,0,($C$108/$E$108)*100000)</f>
        <v>0</v>
      </c>
      <c r="G108" s="34"/>
      <c r="H108" s="37">
        <f>'B.1_Population Weights'!B7</f>
        <v>15192</v>
      </c>
      <c r="I108" s="38">
        <f>'B.1_Population Weights'!C7</f>
        <v>0.192831</v>
      </c>
      <c r="J108" s="34"/>
      <c r="K108" s="42" t="str">
        <f>' B_Populations'!$A$10</f>
        <v>1-4</v>
      </c>
      <c r="L108" s="40">
        <f t="shared" si="10"/>
        <v>0</v>
      </c>
    </row>
    <row r="109" spans="1:12" x14ac:dyDescent="0.35">
      <c r="A109" s="377"/>
      <c r="B109" s="32" t="str">
        <f>' B_Populations'!$A$11</f>
        <v>5-9</v>
      </c>
      <c r="C109" s="129"/>
      <c r="D109" s="34"/>
      <c r="E109" s="35"/>
      <c r="F109" s="36">
        <f>IF(E109=0,0,($C$109/$E$109)*100000)</f>
        <v>0</v>
      </c>
      <c r="G109" s="34"/>
      <c r="H109" s="37">
        <f>'B.1_Population Weights'!B8</f>
        <v>19920</v>
      </c>
      <c r="I109" s="38">
        <f>'B.1_Population Weights'!C8</f>
        <v>0.25284299999999998</v>
      </c>
      <c r="J109" s="34"/>
      <c r="K109" s="39" t="str">
        <f>' B_Populations'!$A$11</f>
        <v>5-9</v>
      </c>
      <c r="L109" s="40">
        <f t="shared" si="10"/>
        <v>0</v>
      </c>
    </row>
    <row r="110" spans="1:12" x14ac:dyDescent="0.35">
      <c r="A110" s="377"/>
      <c r="B110" s="32" t="str">
        <f>' B_Populations'!$A$12</f>
        <v>10-14</v>
      </c>
      <c r="C110" s="129"/>
      <c r="D110" s="34"/>
      <c r="E110" s="35"/>
      <c r="F110" s="36">
        <f>IF(E110=0,0,($C$110/$E$110)*100000)</f>
        <v>0</v>
      </c>
      <c r="G110" s="34"/>
      <c r="H110" s="37">
        <f>'B.1_Population Weights'!B9</f>
        <v>20057</v>
      </c>
      <c r="I110" s="38">
        <f>'B.1_Population Weights'!C9</f>
        <v>0.25458199999999997</v>
      </c>
      <c r="J110" s="34"/>
      <c r="K110" s="39" t="str">
        <f>' B_Populations'!$A$12</f>
        <v>10-14</v>
      </c>
      <c r="L110" s="40">
        <f t="shared" si="10"/>
        <v>0</v>
      </c>
    </row>
    <row r="111" spans="1:12" x14ac:dyDescent="0.35">
      <c r="A111" s="377"/>
      <c r="B111" s="32" t="str">
        <f>' B_Populations'!$A$13</f>
        <v>15-17</v>
      </c>
      <c r="C111" s="129"/>
      <c r="D111" s="34"/>
      <c r="E111" s="35"/>
      <c r="F111" s="36">
        <f>IF(E111=0,0,($C$111/$E$111)*100000)</f>
        <v>0</v>
      </c>
      <c r="G111" s="34"/>
      <c r="H111" s="37">
        <f>'B.1_Population Weights'!B10</f>
        <v>11819</v>
      </c>
      <c r="I111" s="38">
        <f>'B.1_Population Weights'!C10</f>
        <v>0.15001800000000001</v>
      </c>
      <c r="J111" s="34"/>
      <c r="K111" s="39" t="str">
        <f>' B_Populations'!$A$13</f>
        <v>15-17</v>
      </c>
      <c r="L111" s="40">
        <f t="shared" si="10"/>
        <v>0</v>
      </c>
    </row>
    <row r="112" spans="1:12" x14ac:dyDescent="0.35">
      <c r="A112" s="377"/>
      <c r="B112" s="311" t="str">
        <f>' B_Populations'!$A$14</f>
        <v>18-19</v>
      </c>
      <c r="C112" s="129"/>
      <c r="D112" s="34"/>
      <c r="E112" s="35"/>
      <c r="F112" s="36">
        <f>IF(E112=0,0,($C$112/$E$112)*100000)</f>
        <v>0</v>
      </c>
      <c r="G112" s="34"/>
      <c r="H112" s="37">
        <f>'B.1_Population Weights'!B11</f>
        <v>8001</v>
      </c>
      <c r="I112" s="38">
        <f>'B.1_Population Weights'!C11</f>
        <v>0.10155599999999999</v>
      </c>
      <c r="J112" s="34"/>
      <c r="K112" s="255" t="str">
        <f>' B_Populations'!$A$14</f>
        <v>18-19</v>
      </c>
      <c r="L112" s="40">
        <f t="shared" si="10"/>
        <v>0</v>
      </c>
    </row>
    <row r="113" spans="1:12" x14ac:dyDescent="0.35">
      <c r="A113" s="377"/>
      <c r="B113" s="15" t="s">
        <v>195</v>
      </c>
      <c r="C113" s="121">
        <f>SUM(C107:C112)</f>
        <v>0</v>
      </c>
      <c r="E113" s="43">
        <f>SUM(E107:E112)</f>
        <v>0</v>
      </c>
      <c r="F113" s="36">
        <f>IF(E113=0,0,($C$113/$E$113)*100000)</f>
        <v>0</v>
      </c>
      <c r="H113" s="37">
        <f>'B.1_Population Weights'!B12</f>
        <v>78784</v>
      </c>
      <c r="I113" s="38">
        <f>'B.1_Population Weights'!C12</f>
        <v>0.99999999999999989</v>
      </c>
      <c r="K113" s="44" t="s">
        <v>195</v>
      </c>
      <c r="L113" s="40">
        <f>SUM(L107:L112)</f>
        <v>0</v>
      </c>
    </row>
    <row r="114" spans="1:12" ht="18.5" x14ac:dyDescent="0.45">
      <c r="A114" s="108"/>
      <c r="B114" s="46"/>
      <c r="C114" s="47"/>
      <c r="E114" s="17"/>
      <c r="F114" s="18"/>
      <c r="H114" s="19"/>
      <c r="I114" s="20"/>
      <c r="K114" s="21"/>
      <c r="L114" s="22"/>
    </row>
    <row r="115" spans="1:12" ht="32" x14ac:dyDescent="0.45">
      <c r="A115" s="108"/>
      <c r="B115" s="48"/>
      <c r="C115" s="49"/>
      <c r="E115" s="17"/>
      <c r="F115" s="18"/>
      <c r="H115" s="19"/>
      <c r="I115" s="20"/>
      <c r="K115" s="21"/>
      <c r="L115" s="22" t="s">
        <v>187</v>
      </c>
    </row>
    <row r="116" spans="1:12" ht="46.5" x14ac:dyDescent="0.35">
      <c r="A116" s="382" t="s">
        <v>206</v>
      </c>
      <c r="B116" s="23" t="s">
        <v>156</v>
      </c>
      <c r="C116" s="24" t="s">
        <v>197</v>
      </c>
      <c r="D116" s="25"/>
      <c r="E116" s="26" t="s">
        <v>190</v>
      </c>
      <c r="F116" s="27" t="s">
        <v>191</v>
      </c>
      <c r="G116" s="25"/>
      <c r="H116" s="50" t="s">
        <v>194</v>
      </c>
      <c r="I116" s="51" t="s">
        <v>180</v>
      </c>
      <c r="K116" s="30" t="s">
        <v>156</v>
      </c>
      <c r="L116" s="31" t="s">
        <v>157</v>
      </c>
    </row>
    <row r="117" spans="1:12" x14ac:dyDescent="0.35">
      <c r="A117" s="382"/>
      <c r="B117" s="32" t="str">
        <f>' B_Populations'!$A$9</f>
        <v>&lt;1</v>
      </c>
      <c r="C117" s="33"/>
      <c r="D117" s="34"/>
      <c r="E117" s="35"/>
      <c r="F117" s="36">
        <f>IF(E117=0,0,($C$117/$E$117)*100000)</f>
        <v>0</v>
      </c>
      <c r="G117" s="34"/>
      <c r="H117" s="37">
        <f>'B.1_Population Weights'!B6</f>
        <v>3795</v>
      </c>
      <c r="I117" s="38">
        <f>'B.1_Population Weights'!C6</f>
        <v>4.8169999999999998E-2</v>
      </c>
      <c r="K117" s="39" t="str">
        <f>' B_Populations'!$A$9</f>
        <v>&lt;1</v>
      </c>
      <c r="L117" s="40">
        <f t="shared" ref="L117:L122" si="11">F117*I117</f>
        <v>0</v>
      </c>
    </row>
    <row r="118" spans="1:12" x14ac:dyDescent="0.35">
      <c r="A118" s="382"/>
      <c r="B118" s="41" t="str">
        <f>' B_Populations'!$A$10</f>
        <v>1-4</v>
      </c>
      <c r="C118" s="129"/>
      <c r="D118" s="34"/>
      <c r="E118" s="35"/>
      <c r="F118" s="36">
        <f>IF(E118=0,0,($C$118/$E$118)*100000)</f>
        <v>0</v>
      </c>
      <c r="G118" s="34"/>
      <c r="H118" s="37">
        <f>'B.1_Population Weights'!B7</f>
        <v>15192</v>
      </c>
      <c r="I118" s="38">
        <f>'B.1_Population Weights'!C7</f>
        <v>0.192831</v>
      </c>
      <c r="K118" s="42" t="str">
        <f>' B_Populations'!$A$10</f>
        <v>1-4</v>
      </c>
      <c r="L118" s="40">
        <f t="shared" si="11"/>
        <v>0</v>
      </c>
    </row>
    <row r="119" spans="1:12" x14ac:dyDescent="0.35">
      <c r="A119" s="382"/>
      <c r="B119" s="32" t="str">
        <f>' B_Populations'!$A$11</f>
        <v>5-9</v>
      </c>
      <c r="C119" s="129"/>
      <c r="D119" s="34"/>
      <c r="E119" s="35"/>
      <c r="F119" s="36">
        <f>IF(E119=0,0,($C$119/$E$119)*100000)</f>
        <v>0</v>
      </c>
      <c r="G119" s="34"/>
      <c r="H119" s="37">
        <f>'B.1_Population Weights'!B8</f>
        <v>19920</v>
      </c>
      <c r="I119" s="38">
        <f>'B.1_Population Weights'!C8</f>
        <v>0.25284299999999998</v>
      </c>
      <c r="K119" s="39" t="str">
        <f>' B_Populations'!$A$11</f>
        <v>5-9</v>
      </c>
      <c r="L119" s="40">
        <f t="shared" si="11"/>
        <v>0</v>
      </c>
    </row>
    <row r="120" spans="1:12" x14ac:dyDescent="0.35">
      <c r="A120" s="382"/>
      <c r="B120" s="32" t="str">
        <f>' B_Populations'!$A$12</f>
        <v>10-14</v>
      </c>
      <c r="C120" s="129"/>
      <c r="D120" s="34"/>
      <c r="E120" s="35"/>
      <c r="F120" s="36">
        <f>IF(E120=0,0,($C$120/$E$120)*100000)</f>
        <v>0</v>
      </c>
      <c r="G120" s="34"/>
      <c r="H120" s="37">
        <f>'B.1_Population Weights'!B9</f>
        <v>20057</v>
      </c>
      <c r="I120" s="38">
        <f>'B.1_Population Weights'!C9</f>
        <v>0.25458199999999997</v>
      </c>
      <c r="K120" s="39" t="str">
        <f>' B_Populations'!$A$12</f>
        <v>10-14</v>
      </c>
      <c r="L120" s="40">
        <f t="shared" si="11"/>
        <v>0</v>
      </c>
    </row>
    <row r="121" spans="1:12" x14ac:dyDescent="0.35">
      <c r="A121" s="382"/>
      <c r="B121" s="32" t="str">
        <f>' B_Populations'!$A$13</f>
        <v>15-17</v>
      </c>
      <c r="C121" s="129"/>
      <c r="D121" s="34"/>
      <c r="E121" s="35"/>
      <c r="F121" s="36">
        <f>IF(E121=0,0,($C$121/$E$121)*100000)</f>
        <v>0</v>
      </c>
      <c r="G121" s="34"/>
      <c r="H121" s="37">
        <f>'B.1_Population Weights'!B10</f>
        <v>11819</v>
      </c>
      <c r="I121" s="38">
        <f>'B.1_Population Weights'!C10</f>
        <v>0.15001800000000001</v>
      </c>
      <c r="K121" s="39" t="str">
        <f>' B_Populations'!$A$13</f>
        <v>15-17</v>
      </c>
      <c r="L121" s="40">
        <f t="shared" si="11"/>
        <v>0</v>
      </c>
    </row>
    <row r="122" spans="1:12" x14ac:dyDescent="0.35">
      <c r="A122" s="382"/>
      <c r="B122" s="311" t="str">
        <f>' B_Populations'!$A$14</f>
        <v>18-19</v>
      </c>
      <c r="C122" s="129"/>
      <c r="D122" s="34"/>
      <c r="E122" s="35"/>
      <c r="F122" s="36">
        <f>IF(E122=0,0,($C$122/$E$122)*100000)</f>
        <v>0</v>
      </c>
      <c r="G122" s="34"/>
      <c r="H122" s="37">
        <f>'B.1_Population Weights'!B11</f>
        <v>8001</v>
      </c>
      <c r="I122" s="38">
        <f>'B.1_Population Weights'!C11</f>
        <v>0.10155599999999999</v>
      </c>
      <c r="K122" s="255" t="str">
        <f>' B_Populations'!$A$14</f>
        <v>18-19</v>
      </c>
      <c r="L122" s="40">
        <f t="shared" si="11"/>
        <v>0</v>
      </c>
    </row>
    <row r="123" spans="1:12" x14ac:dyDescent="0.35">
      <c r="A123" s="382"/>
      <c r="B123" s="48" t="s">
        <v>195</v>
      </c>
      <c r="C123" s="122">
        <f>SUM(C117:C122)</f>
        <v>0</v>
      </c>
      <c r="E123" s="43">
        <f>SUM(E117:E122)</f>
        <v>0</v>
      </c>
      <c r="F123" s="36">
        <f>IF(E123=0,0,($C$123/$E$123)*100000)</f>
        <v>0</v>
      </c>
      <c r="H123" s="37">
        <f>'B.1_Population Weights'!B12</f>
        <v>78784</v>
      </c>
      <c r="I123" s="38">
        <f>'B.1_Population Weights'!C12</f>
        <v>0.99999999999999989</v>
      </c>
      <c r="K123" s="44" t="s">
        <v>195</v>
      </c>
      <c r="L123" s="40">
        <f>SUM(L117:L122)</f>
        <v>0</v>
      </c>
    </row>
    <row r="124" spans="1:12" ht="18.5" x14ac:dyDescent="0.45">
      <c r="A124" s="108"/>
      <c r="B124" s="46"/>
      <c r="C124" s="47"/>
      <c r="E124" s="17"/>
      <c r="F124" s="18"/>
      <c r="H124" s="19"/>
      <c r="I124" s="20"/>
      <c r="K124" s="21"/>
      <c r="L124" s="22"/>
    </row>
    <row r="125" spans="1:12" ht="32" x14ac:dyDescent="0.45">
      <c r="A125" s="108"/>
      <c r="B125" s="53"/>
      <c r="C125" s="54"/>
      <c r="E125" s="17"/>
      <c r="F125" s="18"/>
      <c r="H125" s="19"/>
      <c r="I125" s="20"/>
      <c r="K125" s="21"/>
      <c r="L125" s="22" t="s">
        <v>187</v>
      </c>
    </row>
    <row r="126" spans="1:12" ht="46.5" x14ac:dyDescent="0.35">
      <c r="A126" s="379" t="s">
        <v>198</v>
      </c>
      <c r="B126" s="23" t="s">
        <v>156</v>
      </c>
      <c r="C126" s="24" t="s">
        <v>199</v>
      </c>
      <c r="D126" s="25"/>
      <c r="E126" s="26" t="s">
        <v>190</v>
      </c>
      <c r="F126" s="27" t="s">
        <v>191</v>
      </c>
      <c r="G126" s="25"/>
      <c r="H126" s="50" t="s">
        <v>194</v>
      </c>
      <c r="I126" s="51" t="s">
        <v>180</v>
      </c>
      <c r="K126" s="30" t="s">
        <v>156</v>
      </c>
      <c r="L126" s="31" t="s">
        <v>157</v>
      </c>
    </row>
    <row r="127" spans="1:12" x14ac:dyDescent="0.35">
      <c r="A127" s="379"/>
      <c r="B127" s="32" t="str">
        <f>' B_Populations'!$A$9</f>
        <v>&lt;1</v>
      </c>
      <c r="C127" s="33"/>
      <c r="D127" s="34"/>
      <c r="E127" s="35"/>
      <c r="F127" s="36">
        <f>IF(E127=0,0,($C$127/$E$127)*100000)</f>
        <v>0</v>
      </c>
      <c r="G127" s="34"/>
      <c r="H127" s="37">
        <f>'B.1_Population Weights'!B6</f>
        <v>3795</v>
      </c>
      <c r="I127" s="38">
        <f>'B.1_Population Weights'!C6</f>
        <v>4.8169999999999998E-2</v>
      </c>
      <c r="K127" s="39" t="str">
        <f>' B_Populations'!$A$9</f>
        <v>&lt;1</v>
      </c>
      <c r="L127" s="40">
        <f t="shared" ref="L127:L132" si="12">F127*I127</f>
        <v>0</v>
      </c>
    </row>
    <row r="128" spans="1:12" x14ac:dyDescent="0.35">
      <c r="A128" s="379"/>
      <c r="B128" s="41" t="str">
        <f>' B_Populations'!$A$10</f>
        <v>1-4</v>
      </c>
      <c r="C128" s="129"/>
      <c r="D128" s="34"/>
      <c r="E128" s="35"/>
      <c r="F128" s="36">
        <f>IF(E128=0,0,($C$128/$E$128)*100000)</f>
        <v>0</v>
      </c>
      <c r="G128" s="34"/>
      <c r="H128" s="37">
        <f>'B.1_Population Weights'!B7</f>
        <v>15192</v>
      </c>
      <c r="I128" s="38">
        <f>'B.1_Population Weights'!C7</f>
        <v>0.192831</v>
      </c>
      <c r="K128" s="42" t="str">
        <f>' B_Populations'!$A$10</f>
        <v>1-4</v>
      </c>
      <c r="L128" s="40">
        <f t="shared" si="12"/>
        <v>0</v>
      </c>
    </row>
    <row r="129" spans="1:12" x14ac:dyDescent="0.35">
      <c r="A129" s="379"/>
      <c r="B129" s="32" t="str">
        <f>' B_Populations'!$A$11</f>
        <v>5-9</v>
      </c>
      <c r="C129" s="129"/>
      <c r="D129" s="34"/>
      <c r="E129" s="35"/>
      <c r="F129" s="36">
        <f>IF(E129=0,0,($C$129/$E$129)*100000)</f>
        <v>0</v>
      </c>
      <c r="G129" s="34"/>
      <c r="H129" s="37">
        <f>'B.1_Population Weights'!B8</f>
        <v>19920</v>
      </c>
      <c r="I129" s="38">
        <f>'B.1_Population Weights'!C8</f>
        <v>0.25284299999999998</v>
      </c>
      <c r="K129" s="39" t="str">
        <f>' B_Populations'!$A$11</f>
        <v>5-9</v>
      </c>
      <c r="L129" s="40">
        <f t="shared" si="12"/>
        <v>0</v>
      </c>
    </row>
    <row r="130" spans="1:12" x14ac:dyDescent="0.35">
      <c r="A130" s="379"/>
      <c r="B130" s="32" t="str">
        <f>' B_Populations'!$A$12</f>
        <v>10-14</v>
      </c>
      <c r="C130" s="129"/>
      <c r="D130" s="34"/>
      <c r="E130" s="35"/>
      <c r="F130" s="36">
        <f>IF(E130=0,0,($C$130/$E$130)*100000)</f>
        <v>0</v>
      </c>
      <c r="G130" s="34"/>
      <c r="H130" s="37">
        <f>'B.1_Population Weights'!B9</f>
        <v>20057</v>
      </c>
      <c r="I130" s="38">
        <f>'B.1_Population Weights'!C9</f>
        <v>0.25458199999999997</v>
      </c>
      <c r="K130" s="39" t="str">
        <f>' B_Populations'!$A$12</f>
        <v>10-14</v>
      </c>
      <c r="L130" s="40">
        <f t="shared" si="12"/>
        <v>0</v>
      </c>
    </row>
    <row r="131" spans="1:12" x14ac:dyDescent="0.35">
      <c r="A131" s="379"/>
      <c r="B131" s="32" t="str">
        <f>' B_Populations'!$A$13</f>
        <v>15-17</v>
      </c>
      <c r="C131" s="129"/>
      <c r="D131" s="34"/>
      <c r="E131" s="35"/>
      <c r="F131" s="36">
        <f>IF(E131=0,0,($C$131/$E$131)*100000)</f>
        <v>0</v>
      </c>
      <c r="G131" s="34"/>
      <c r="H131" s="37">
        <f>'B.1_Population Weights'!B10</f>
        <v>11819</v>
      </c>
      <c r="I131" s="38">
        <f>'B.1_Population Weights'!C10</f>
        <v>0.15001800000000001</v>
      </c>
      <c r="K131" s="39" t="str">
        <f>' B_Populations'!$A$13</f>
        <v>15-17</v>
      </c>
      <c r="L131" s="40">
        <f t="shared" si="12"/>
        <v>0</v>
      </c>
    </row>
    <row r="132" spans="1:12" x14ac:dyDescent="0.35">
      <c r="A132" s="379"/>
      <c r="B132" s="311" t="str">
        <f>' B_Populations'!$A$14</f>
        <v>18-19</v>
      </c>
      <c r="C132" s="129"/>
      <c r="D132" s="34"/>
      <c r="E132" s="35"/>
      <c r="F132" s="36">
        <f>IF(E132=0,0,($C$132/$E$132)*100000)</f>
        <v>0</v>
      </c>
      <c r="G132" s="34"/>
      <c r="H132" s="37">
        <f>'B.1_Population Weights'!B11</f>
        <v>8001</v>
      </c>
      <c r="I132" s="38">
        <f>'B.1_Population Weights'!C11</f>
        <v>0.10155599999999999</v>
      </c>
      <c r="K132" s="255" t="str">
        <f>' B_Populations'!$A$14</f>
        <v>18-19</v>
      </c>
      <c r="L132" s="40">
        <f t="shared" si="12"/>
        <v>0</v>
      </c>
    </row>
    <row r="133" spans="1:12" ht="16" thickBot="1" x14ac:dyDescent="0.4">
      <c r="A133" s="379"/>
      <c r="B133" s="55" t="s">
        <v>195</v>
      </c>
      <c r="C133" s="124">
        <f>SUM(C127:C132)</f>
        <v>0</v>
      </c>
      <c r="E133" s="56">
        <f>SUM(E127:E132)</f>
        <v>0</v>
      </c>
      <c r="F133" s="330">
        <f>IF(E133=0,0,($C$133/$E$133)*100000)</f>
        <v>0</v>
      </c>
      <c r="H133" s="226">
        <f>'B.1_Population Weights'!B12</f>
        <v>78784</v>
      </c>
      <c r="I133" s="227">
        <f>'B.1_Population Weights'!C12</f>
        <v>0.99999999999999989</v>
      </c>
      <c r="K133" s="57" t="s">
        <v>195</v>
      </c>
      <c r="L133" s="332">
        <f>SUM(L127:L132)</f>
        <v>0</v>
      </c>
    </row>
    <row r="134" spans="1:12" x14ac:dyDescent="0.35">
      <c r="F134" s="68"/>
    </row>
    <row r="135" spans="1:12" ht="34" customHeight="1" thickBot="1" x14ac:dyDescent="0.5">
      <c r="A135" s="8" t="s">
        <v>217</v>
      </c>
      <c r="B135" s="5"/>
      <c r="C135" s="5"/>
      <c r="D135" s="5"/>
      <c r="E135" s="5"/>
      <c r="F135" s="5"/>
      <c r="G135" s="5"/>
      <c r="H135" s="5"/>
      <c r="I135" s="5"/>
      <c r="J135" s="5"/>
      <c r="K135" s="5"/>
      <c r="L135" s="13"/>
    </row>
    <row r="136" spans="1:12" ht="115" customHeight="1" x14ac:dyDescent="0.35">
      <c r="B136" s="383" t="s">
        <v>272</v>
      </c>
      <c r="C136" s="384"/>
      <c r="E136" s="386" t="s">
        <v>273</v>
      </c>
      <c r="F136" s="387"/>
      <c r="H136" s="370" t="s">
        <v>238</v>
      </c>
      <c r="I136" s="371"/>
      <c r="K136" s="365" t="s">
        <v>211</v>
      </c>
      <c r="L136" s="385"/>
    </row>
    <row r="137" spans="1:12" ht="31" x14ac:dyDescent="0.35">
      <c r="B137" s="15"/>
      <c r="C137" s="16"/>
      <c r="E137" s="17"/>
      <c r="F137" s="18"/>
      <c r="H137" s="372"/>
      <c r="I137" s="373"/>
      <c r="K137" s="21"/>
      <c r="L137" s="22" t="s">
        <v>187</v>
      </c>
    </row>
    <row r="138" spans="1:12" ht="46.5" x14ac:dyDescent="0.35">
      <c r="A138" s="377" t="s">
        <v>213</v>
      </c>
      <c r="B138" s="23" t="s">
        <v>156</v>
      </c>
      <c r="C138" s="24" t="s">
        <v>202</v>
      </c>
      <c r="D138" s="25"/>
      <c r="E138" s="26" t="s">
        <v>190</v>
      </c>
      <c r="F138" s="27" t="s">
        <v>191</v>
      </c>
      <c r="G138" s="25"/>
      <c r="H138" s="28" t="s">
        <v>194</v>
      </c>
      <c r="I138" s="29" t="s">
        <v>180</v>
      </c>
      <c r="K138" s="30" t="s">
        <v>156</v>
      </c>
      <c r="L138" s="31" t="s">
        <v>157</v>
      </c>
    </row>
    <row r="139" spans="1:12" x14ac:dyDescent="0.35">
      <c r="A139" s="377"/>
      <c r="B139" s="32" t="str">
        <f>' B_Populations'!$A$9</f>
        <v>&lt;1</v>
      </c>
      <c r="C139" s="33"/>
      <c r="D139" s="34"/>
      <c r="E139" s="35"/>
      <c r="F139" s="36">
        <f>IF(E139=0,0,($C$139/$E$139)*100000)</f>
        <v>0</v>
      </c>
      <c r="G139" s="34"/>
      <c r="H139" s="37">
        <f>'B.1_Population Weights'!B6</f>
        <v>3795</v>
      </c>
      <c r="I139" s="38">
        <f>'B.1_Population Weights'!C6</f>
        <v>4.8169999999999998E-2</v>
      </c>
      <c r="J139" s="34"/>
      <c r="K139" s="39" t="str">
        <f>' B_Populations'!$A$9</f>
        <v>&lt;1</v>
      </c>
      <c r="L139" s="40">
        <f t="shared" ref="L139:L144" si="13">F139*I139</f>
        <v>0</v>
      </c>
    </row>
    <row r="140" spans="1:12" x14ac:dyDescent="0.35">
      <c r="A140" s="377"/>
      <c r="B140" s="41" t="str">
        <f>' B_Populations'!$A$10</f>
        <v>1-4</v>
      </c>
      <c r="C140" s="129"/>
      <c r="D140" s="34"/>
      <c r="E140" s="35"/>
      <c r="F140" s="36">
        <f>IF(E140=0,0,($C$140/$E$140)*100000)</f>
        <v>0</v>
      </c>
      <c r="G140" s="34"/>
      <c r="H140" s="37">
        <f>'B.1_Population Weights'!B7</f>
        <v>15192</v>
      </c>
      <c r="I140" s="38">
        <f>'B.1_Population Weights'!C7</f>
        <v>0.192831</v>
      </c>
      <c r="J140" s="34"/>
      <c r="K140" s="42" t="str">
        <f>' B_Populations'!$A$10</f>
        <v>1-4</v>
      </c>
      <c r="L140" s="40">
        <f t="shared" si="13"/>
        <v>0</v>
      </c>
    </row>
    <row r="141" spans="1:12" x14ac:dyDescent="0.35">
      <c r="A141" s="377"/>
      <c r="B141" s="32" t="str">
        <f>' B_Populations'!$A$11</f>
        <v>5-9</v>
      </c>
      <c r="C141" s="129"/>
      <c r="D141" s="34"/>
      <c r="E141" s="35"/>
      <c r="F141" s="36">
        <f>IF(E141=0,0,($C$141/$E$141)*100000)</f>
        <v>0</v>
      </c>
      <c r="G141" s="34"/>
      <c r="H141" s="37">
        <f>'B.1_Population Weights'!B8</f>
        <v>19920</v>
      </c>
      <c r="I141" s="38">
        <f>'B.1_Population Weights'!C8</f>
        <v>0.25284299999999998</v>
      </c>
      <c r="J141" s="34"/>
      <c r="K141" s="39" t="str">
        <f>' B_Populations'!$A$11</f>
        <v>5-9</v>
      </c>
      <c r="L141" s="40">
        <f t="shared" si="13"/>
        <v>0</v>
      </c>
    </row>
    <row r="142" spans="1:12" x14ac:dyDescent="0.35">
      <c r="A142" s="377"/>
      <c r="B142" s="32" t="str">
        <f>' B_Populations'!$A$12</f>
        <v>10-14</v>
      </c>
      <c r="C142" s="129"/>
      <c r="D142" s="34"/>
      <c r="E142" s="35"/>
      <c r="F142" s="36">
        <f>IF(E142=0,0,($C$142/$E$142)*100000)</f>
        <v>0</v>
      </c>
      <c r="G142" s="34"/>
      <c r="H142" s="37">
        <f>'B.1_Population Weights'!B9</f>
        <v>20057</v>
      </c>
      <c r="I142" s="38">
        <f>'B.1_Population Weights'!C9</f>
        <v>0.25458199999999997</v>
      </c>
      <c r="J142" s="34"/>
      <c r="K142" s="39" t="str">
        <f>' B_Populations'!$A$12</f>
        <v>10-14</v>
      </c>
      <c r="L142" s="40">
        <f t="shared" si="13"/>
        <v>0</v>
      </c>
    </row>
    <row r="143" spans="1:12" x14ac:dyDescent="0.35">
      <c r="A143" s="377"/>
      <c r="B143" s="32" t="str">
        <f>' B_Populations'!$A$13</f>
        <v>15-17</v>
      </c>
      <c r="C143" s="129"/>
      <c r="D143" s="34"/>
      <c r="E143" s="35"/>
      <c r="F143" s="36">
        <f>IF(E143=0,0,($C$143/$E$143)*100000)</f>
        <v>0</v>
      </c>
      <c r="G143" s="34"/>
      <c r="H143" s="37">
        <f>'B.1_Population Weights'!B10</f>
        <v>11819</v>
      </c>
      <c r="I143" s="38">
        <f>'B.1_Population Weights'!C10</f>
        <v>0.15001800000000001</v>
      </c>
      <c r="J143" s="34"/>
      <c r="K143" s="39" t="str">
        <f>' B_Populations'!$A$13</f>
        <v>15-17</v>
      </c>
      <c r="L143" s="40">
        <f t="shared" si="13"/>
        <v>0</v>
      </c>
    </row>
    <row r="144" spans="1:12" x14ac:dyDescent="0.35">
      <c r="A144" s="377"/>
      <c r="B144" s="311" t="str">
        <f>' B_Populations'!$A$14</f>
        <v>18-19</v>
      </c>
      <c r="C144" s="129"/>
      <c r="D144" s="34"/>
      <c r="E144" s="35"/>
      <c r="F144" s="36">
        <f>IF(E144=0,0,($C$144/$E$144)*100000)</f>
        <v>0</v>
      </c>
      <c r="G144" s="34"/>
      <c r="H144" s="37">
        <f>'B.1_Population Weights'!B11</f>
        <v>8001</v>
      </c>
      <c r="I144" s="38">
        <f>'B.1_Population Weights'!C11</f>
        <v>0.10155599999999999</v>
      </c>
      <c r="J144" s="34"/>
      <c r="K144" s="255" t="str">
        <f>' B_Populations'!$A$14</f>
        <v>18-19</v>
      </c>
      <c r="L144" s="40">
        <f t="shared" si="13"/>
        <v>0</v>
      </c>
    </row>
    <row r="145" spans="1:12" x14ac:dyDescent="0.35">
      <c r="A145" s="377"/>
      <c r="B145" s="15" t="s">
        <v>195</v>
      </c>
      <c r="C145" s="121">
        <f>SUM(C139:C144)</f>
        <v>0</v>
      </c>
      <c r="E145" s="43">
        <f>SUM(E139:E144)</f>
        <v>0</v>
      </c>
      <c r="F145" s="36">
        <f>IF(E145=0,0,($C$145/$E$145)*100000)</f>
        <v>0</v>
      </c>
      <c r="H145" s="37">
        <f>'B.1_Population Weights'!B12</f>
        <v>78784</v>
      </c>
      <c r="I145" s="38">
        <f>'B.1_Population Weights'!C12</f>
        <v>0.99999999999999989</v>
      </c>
      <c r="K145" s="44" t="s">
        <v>195</v>
      </c>
      <c r="L145" s="40">
        <f>SUM(L139:L144)</f>
        <v>0</v>
      </c>
    </row>
    <row r="146" spans="1:12" ht="18.5" x14ac:dyDescent="0.45">
      <c r="A146" s="108"/>
      <c r="B146" s="46"/>
      <c r="C146" s="47"/>
      <c r="E146" s="17"/>
      <c r="F146" s="18"/>
      <c r="H146" s="19"/>
      <c r="I146" s="20"/>
      <c r="K146" s="21"/>
      <c r="L146" s="22"/>
    </row>
    <row r="147" spans="1:12" ht="32" x14ac:dyDescent="0.45">
      <c r="A147" s="108"/>
      <c r="B147" s="48"/>
      <c r="C147" s="49"/>
      <c r="E147" s="17"/>
      <c r="F147" s="18"/>
      <c r="H147" s="19"/>
      <c r="I147" s="20"/>
      <c r="K147" s="21"/>
      <c r="L147" s="22" t="s">
        <v>187</v>
      </c>
    </row>
    <row r="148" spans="1:12" ht="46.5" x14ac:dyDescent="0.35">
      <c r="A148" s="382" t="s">
        <v>206</v>
      </c>
      <c r="B148" s="23" t="s">
        <v>156</v>
      </c>
      <c r="C148" s="24" t="s">
        <v>197</v>
      </c>
      <c r="D148" s="25"/>
      <c r="E148" s="26" t="s">
        <v>190</v>
      </c>
      <c r="F148" s="27" t="s">
        <v>191</v>
      </c>
      <c r="G148" s="25"/>
      <c r="H148" s="50" t="s">
        <v>194</v>
      </c>
      <c r="I148" s="51" t="s">
        <v>180</v>
      </c>
      <c r="K148" s="30" t="s">
        <v>156</v>
      </c>
      <c r="L148" s="31" t="s">
        <v>157</v>
      </c>
    </row>
    <row r="149" spans="1:12" x14ac:dyDescent="0.35">
      <c r="A149" s="382"/>
      <c r="B149" s="32" t="str">
        <f>' B_Populations'!$A$9</f>
        <v>&lt;1</v>
      </c>
      <c r="C149" s="33"/>
      <c r="D149" s="34"/>
      <c r="E149" s="35"/>
      <c r="F149" s="36">
        <f>IF(E149=0,0,($C$149/$E$149)*100000)</f>
        <v>0</v>
      </c>
      <c r="G149" s="34"/>
      <c r="H149" s="37">
        <f>'B.1_Population Weights'!B6</f>
        <v>3795</v>
      </c>
      <c r="I149" s="38">
        <f>'B.1_Population Weights'!C6</f>
        <v>4.8169999999999998E-2</v>
      </c>
      <c r="K149" s="39" t="str">
        <f>' B_Populations'!$A$9</f>
        <v>&lt;1</v>
      </c>
      <c r="L149" s="40">
        <f t="shared" ref="L149:L154" si="14">F149*I149</f>
        <v>0</v>
      </c>
    </row>
    <row r="150" spans="1:12" x14ac:dyDescent="0.35">
      <c r="A150" s="382"/>
      <c r="B150" s="41" t="str">
        <f>' B_Populations'!$A$10</f>
        <v>1-4</v>
      </c>
      <c r="C150" s="129"/>
      <c r="D150" s="34"/>
      <c r="E150" s="35"/>
      <c r="F150" s="36">
        <f>IF(E150=0,0,($C$150/$E$150)*100000)</f>
        <v>0</v>
      </c>
      <c r="G150" s="34"/>
      <c r="H150" s="37">
        <f>'B.1_Population Weights'!B7</f>
        <v>15192</v>
      </c>
      <c r="I150" s="38">
        <f>'B.1_Population Weights'!C7</f>
        <v>0.192831</v>
      </c>
      <c r="K150" s="42" t="str">
        <f>' B_Populations'!$A$10</f>
        <v>1-4</v>
      </c>
      <c r="L150" s="40">
        <f t="shared" si="14"/>
        <v>0</v>
      </c>
    </row>
    <row r="151" spans="1:12" x14ac:dyDescent="0.35">
      <c r="A151" s="382"/>
      <c r="B151" s="32" t="str">
        <f>' B_Populations'!$A$11</f>
        <v>5-9</v>
      </c>
      <c r="C151" s="129"/>
      <c r="D151" s="34"/>
      <c r="E151" s="35"/>
      <c r="F151" s="36">
        <f>IF(E151=0,0,($C$151/$E$151)*100000)</f>
        <v>0</v>
      </c>
      <c r="G151" s="34"/>
      <c r="H151" s="37">
        <f>'B.1_Population Weights'!B8</f>
        <v>19920</v>
      </c>
      <c r="I151" s="38">
        <f>'B.1_Population Weights'!C8</f>
        <v>0.25284299999999998</v>
      </c>
      <c r="K151" s="39" t="str">
        <f>' B_Populations'!$A$11</f>
        <v>5-9</v>
      </c>
      <c r="L151" s="40">
        <f t="shared" si="14"/>
        <v>0</v>
      </c>
    </row>
    <row r="152" spans="1:12" x14ac:dyDescent="0.35">
      <c r="A152" s="382"/>
      <c r="B152" s="32" t="str">
        <f>' B_Populations'!$A$12</f>
        <v>10-14</v>
      </c>
      <c r="C152" s="129"/>
      <c r="D152" s="34"/>
      <c r="E152" s="35"/>
      <c r="F152" s="36">
        <f>IF(E152=0,0,($C$152/$E$152)*100000)</f>
        <v>0</v>
      </c>
      <c r="G152" s="34"/>
      <c r="H152" s="37">
        <f>'B.1_Population Weights'!B9</f>
        <v>20057</v>
      </c>
      <c r="I152" s="38">
        <f>'B.1_Population Weights'!C9</f>
        <v>0.25458199999999997</v>
      </c>
      <c r="K152" s="39" t="str">
        <f>' B_Populations'!$A$12</f>
        <v>10-14</v>
      </c>
      <c r="L152" s="40">
        <f t="shared" si="14"/>
        <v>0</v>
      </c>
    </row>
    <row r="153" spans="1:12" x14ac:dyDescent="0.35">
      <c r="A153" s="382"/>
      <c r="B153" s="32" t="str">
        <f>' B_Populations'!$A$13</f>
        <v>15-17</v>
      </c>
      <c r="C153" s="129"/>
      <c r="D153" s="34"/>
      <c r="E153" s="35"/>
      <c r="F153" s="36">
        <f>IF(E153=0,0,($C$153/$E$153)*100000)</f>
        <v>0</v>
      </c>
      <c r="G153" s="34"/>
      <c r="H153" s="37">
        <f>'B.1_Population Weights'!B10</f>
        <v>11819</v>
      </c>
      <c r="I153" s="38">
        <f>'B.1_Population Weights'!C10</f>
        <v>0.15001800000000001</v>
      </c>
      <c r="K153" s="39" t="str">
        <f>' B_Populations'!$A$13</f>
        <v>15-17</v>
      </c>
      <c r="L153" s="40">
        <f t="shared" si="14"/>
        <v>0</v>
      </c>
    </row>
    <row r="154" spans="1:12" x14ac:dyDescent="0.35">
      <c r="A154" s="382"/>
      <c r="B154" s="311" t="str">
        <f>' B_Populations'!$A$14</f>
        <v>18-19</v>
      </c>
      <c r="C154" s="129"/>
      <c r="D154" s="34"/>
      <c r="E154" s="35"/>
      <c r="F154" s="36">
        <f>IF(E154=0,0,($C$154/$E$154)*100000)</f>
        <v>0</v>
      </c>
      <c r="G154" s="34"/>
      <c r="H154" s="37">
        <f>'B.1_Population Weights'!B11</f>
        <v>8001</v>
      </c>
      <c r="I154" s="38">
        <f>'B.1_Population Weights'!C11</f>
        <v>0.10155599999999999</v>
      </c>
      <c r="K154" s="255" t="str">
        <f>' B_Populations'!$A$14</f>
        <v>18-19</v>
      </c>
      <c r="L154" s="40">
        <f t="shared" si="14"/>
        <v>0</v>
      </c>
    </row>
    <row r="155" spans="1:12" x14ac:dyDescent="0.35">
      <c r="A155" s="382"/>
      <c r="B155" s="48" t="s">
        <v>195</v>
      </c>
      <c r="C155" s="122">
        <f>SUM(C149:C154)</f>
        <v>0</v>
      </c>
      <c r="E155" s="43">
        <f>SUM(E149:E154)</f>
        <v>0</v>
      </c>
      <c r="F155" s="36">
        <f>IF(E155=0,0,($C$155/$E$155)*100000)</f>
        <v>0</v>
      </c>
      <c r="H155" s="37">
        <f>'B.1_Population Weights'!B12</f>
        <v>78784</v>
      </c>
      <c r="I155" s="38">
        <f>'B.1_Population Weights'!C12</f>
        <v>0.99999999999999989</v>
      </c>
      <c r="K155" s="44" t="s">
        <v>195</v>
      </c>
      <c r="L155" s="40">
        <f>SUM(L149:L154)</f>
        <v>0</v>
      </c>
    </row>
    <row r="156" spans="1:12" ht="18.5" x14ac:dyDescent="0.45">
      <c r="A156" s="108"/>
      <c r="B156" s="46"/>
      <c r="C156" s="47"/>
      <c r="E156" s="17"/>
      <c r="F156" s="18"/>
      <c r="H156" s="19"/>
      <c r="I156" s="20"/>
      <c r="K156" s="21"/>
      <c r="L156" s="22"/>
    </row>
    <row r="157" spans="1:12" ht="32" x14ac:dyDescent="0.45">
      <c r="A157" s="108"/>
      <c r="B157" s="53"/>
      <c r="C157" s="54"/>
      <c r="E157" s="17"/>
      <c r="F157" s="18"/>
      <c r="H157" s="19"/>
      <c r="I157" s="20"/>
      <c r="K157" s="21"/>
      <c r="L157" s="22" t="s">
        <v>187</v>
      </c>
    </row>
    <row r="158" spans="1:12" ht="46.5" x14ac:dyDescent="0.35">
      <c r="A158" s="379" t="s">
        <v>198</v>
      </c>
      <c r="B158" s="23" t="s">
        <v>156</v>
      </c>
      <c r="C158" s="24" t="s">
        <v>199</v>
      </c>
      <c r="D158" s="25"/>
      <c r="E158" s="26" t="s">
        <v>190</v>
      </c>
      <c r="F158" s="27" t="s">
        <v>191</v>
      </c>
      <c r="G158" s="25"/>
      <c r="H158" s="50" t="s">
        <v>194</v>
      </c>
      <c r="I158" s="51" t="s">
        <v>180</v>
      </c>
      <c r="K158" s="30" t="s">
        <v>156</v>
      </c>
      <c r="L158" s="31" t="s">
        <v>157</v>
      </c>
    </row>
    <row r="159" spans="1:12" x14ac:dyDescent="0.35">
      <c r="A159" s="379"/>
      <c r="B159" s="32" t="str">
        <f>' B_Populations'!$A$9</f>
        <v>&lt;1</v>
      </c>
      <c r="C159" s="33"/>
      <c r="D159" s="34"/>
      <c r="E159" s="35"/>
      <c r="F159" s="36">
        <f>IF(E159=0,0,($C$159/$E$159)*100000)</f>
        <v>0</v>
      </c>
      <c r="G159" s="34"/>
      <c r="H159" s="37">
        <f>'B.1_Population Weights'!B6</f>
        <v>3795</v>
      </c>
      <c r="I159" s="38">
        <f>'B.1_Population Weights'!C6</f>
        <v>4.8169999999999998E-2</v>
      </c>
      <c r="K159" s="39" t="str">
        <f>' B_Populations'!$A$9</f>
        <v>&lt;1</v>
      </c>
      <c r="L159" s="40">
        <f t="shared" ref="L159:L164" si="15">F159*I159</f>
        <v>0</v>
      </c>
    </row>
    <row r="160" spans="1:12" x14ac:dyDescent="0.35">
      <c r="A160" s="379"/>
      <c r="B160" s="41" t="str">
        <f>' B_Populations'!$A$10</f>
        <v>1-4</v>
      </c>
      <c r="C160" s="129"/>
      <c r="D160" s="34"/>
      <c r="E160" s="35"/>
      <c r="F160" s="36">
        <f>IF(E160=0,0,($C$160/$E$160)*100000)</f>
        <v>0</v>
      </c>
      <c r="G160" s="34"/>
      <c r="H160" s="37">
        <f>'B.1_Population Weights'!B7</f>
        <v>15192</v>
      </c>
      <c r="I160" s="38">
        <f>'B.1_Population Weights'!C7</f>
        <v>0.192831</v>
      </c>
      <c r="K160" s="42" t="str">
        <f>' B_Populations'!$A$10</f>
        <v>1-4</v>
      </c>
      <c r="L160" s="40">
        <f t="shared" si="15"/>
        <v>0</v>
      </c>
    </row>
    <row r="161" spans="1:12" x14ac:dyDescent="0.35">
      <c r="A161" s="379"/>
      <c r="B161" s="32" t="str">
        <f>' B_Populations'!$A$11</f>
        <v>5-9</v>
      </c>
      <c r="C161" s="129"/>
      <c r="D161" s="34"/>
      <c r="E161" s="35"/>
      <c r="F161" s="36">
        <f>IF(E161=0,0,($C$161/$E$161)*100000)</f>
        <v>0</v>
      </c>
      <c r="G161" s="34"/>
      <c r="H161" s="37">
        <f>'B.1_Population Weights'!B8</f>
        <v>19920</v>
      </c>
      <c r="I161" s="38">
        <f>'B.1_Population Weights'!C8</f>
        <v>0.25284299999999998</v>
      </c>
      <c r="K161" s="39" t="str">
        <f>' B_Populations'!$A$11</f>
        <v>5-9</v>
      </c>
      <c r="L161" s="40">
        <f t="shared" si="15"/>
        <v>0</v>
      </c>
    </row>
    <row r="162" spans="1:12" x14ac:dyDescent="0.35">
      <c r="A162" s="379"/>
      <c r="B162" s="32" t="str">
        <f>' B_Populations'!$A$12</f>
        <v>10-14</v>
      </c>
      <c r="C162" s="129"/>
      <c r="D162" s="34"/>
      <c r="E162" s="35"/>
      <c r="F162" s="36">
        <f>IF(E162=0,0,($C$162/$E$162)*100000)</f>
        <v>0</v>
      </c>
      <c r="G162" s="34"/>
      <c r="H162" s="37">
        <f>'B.1_Population Weights'!B9</f>
        <v>20057</v>
      </c>
      <c r="I162" s="38">
        <f>'B.1_Population Weights'!C9</f>
        <v>0.25458199999999997</v>
      </c>
      <c r="K162" s="39" t="str">
        <f>' B_Populations'!$A$12</f>
        <v>10-14</v>
      </c>
      <c r="L162" s="40">
        <f t="shared" si="15"/>
        <v>0</v>
      </c>
    </row>
    <row r="163" spans="1:12" x14ac:dyDescent="0.35">
      <c r="A163" s="379"/>
      <c r="B163" s="32" t="str">
        <f>' B_Populations'!$A$13</f>
        <v>15-17</v>
      </c>
      <c r="C163" s="129"/>
      <c r="D163" s="34"/>
      <c r="E163" s="35"/>
      <c r="F163" s="36">
        <f>IF(E163=0,0,($C$163/$E$163)*100000)</f>
        <v>0</v>
      </c>
      <c r="G163" s="34"/>
      <c r="H163" s="37">
        <f>'B.1_Population Weights'!B10</f>
        <v>11819</v>
      </c>
      <c r="I163" s="38">
        <f>'B.1_Population Weights'!C10</f>
        <v>0.15001800000000001</v>
      </c>
      <c r="K163" s="39" t="str">
        <f>' B_Populations'!$A$13</f>
        <v>15-17</v>
      </c>
      <c r="L163" s="40">
        <f t="shared" si="15"/>
        <v>0</v>
      </c>
    </row>
    <row r="164" spans="1:12" x14ac:dyDescent="0.35">
      <c r="A164" s="379"/>
      <c r="B164" s="311" t="str">
        <f>' B_Populations'!$A$14</f>
        <v>18-19</v>
      </c>
      <c r="C164" s="129"/>
      <c r="D164" s="34"/>
      <c r="E164" s="35"/>
      <c r="F164" s="36">
        <f>IF(E164=0,0,($C$164/$E$164)*100000)</f>
        <v>0</v>
      </c>
      <c r="G164" s="34"/>
      <c r="H164" s="37">
        <f>'B.1_Population Weights'!B11</f>
        <v>8001</v>
      </c>
      <c r="I164" s="38">
        <f>'B.1_Population Weights'!C11</f>
        <v>0.10155599999999999</v>
      </c>
      <c r="K164" s="255" t="str">
        <f>' B_Populations'!$A$14</f>
        <v>18-19</v>
      </c>
      <c r="L164" s="40">
        <f t="shared" si="15"/>
        <v>0</v>
      </c>
    </row>
    <row r="165" spans="1:12" ht="16" thickBot="1" x14ac:dyDescent="0.4">
      <c r="A165" s="379"/>
      <c r="B165" s="55" t="s">
        <v>195</v>
      </c>
      <c r="C165" s="124">
        <f>SUM(C159:C164)</f>
        <v>0</v>
      </c>
      <c r="E165" s="56">
        <f>SUM(E159:E164)</f>
        <v>0</v>
      </c>
      <c r="F165" s="331">
        <f>IF(E165=0,0,($C$165/$E$165)*100000)</f>
        <v>0</v>
      </c>
      <c r="H165" s="226">
        <f>'B.1_Population Weights'!B12</f>
        <v>78784</v>
      </c>
      <c r="I165" s="227">
        <f>'B.1_Population Weights'!C12</f>
        <v>0.99999999999999989</v>
      </c>
      <c r="K165" s="57" t="s">
        <v>195</v>
      </c>
      <c r="L165" s="332">
        <f>SUM(L159:L164)</f>
        <v>0</v>
      </c>
    </row>
    <row r="167" spans="1:12" ht="34" customHeight="1" thickBot="1" x14ac:dyDescent="0.5">
      <c r="A167" s="8" t="s">
        <v>218</v>
      </c>
      <c r="B167" s="5"/>
      <c r="C167" s="5"/>
      <c r="D167" s="5"/>
      <c r="E167" s="5"/>
      <c r="F167" s="5"/>
      <c r="G167" s="5"/>
      <c r="H167" s="5"/>
      <c r="I167" s="5"/>
      <c r="J167" s="5"/>
      <c r="K167" s="5"/>
      <c r="L167" s="13"/>
    </row>
    <row r="168" spans="1:12" ht="115" customHeight="1" x14ac:dyDescent="0.35">
      <c r="B168" s="383" t="s">
        <v>272</v>
      </c>
      <c r="C168" s="384"/>
      <c r="E168" s="386" t="s">
        <v>273</v>
      </c>
      <c r="F168" s="387"/>
      <c r="H168" s="370" t="s">
        <v>238</v>
      </c>
      <c r="I168" s="371"/>
      <c r="K168" s="365" t="s">
        <v>211</v>
      </c>
      <c r="L168" s="385"/>
    </row>
    <row r="169" spans="1:12" ht="31" x14ac:dyDescent="0.35">
      <c r="B169" s="15"/>
      <c r="C169" s="16"/>
      <c r="E169" s="17"/>
      <c r="F169" s="18"/>
      <c r="H169" s="372"/>
      <c r="I169" s="373"/>
      <c r="K169" s="21"/>
      <c r="L169" s="22" t="s">
        <v>187</v>
      </c>
    </row>
    <row r="170" spans="1:12" ht="46.5" x14ac:dyDescent="0.35">
      <c r="A170" s="377" t="s">
        <v>213</v>
      </c>
      <c r="B170" s="23" t="s">
        <v>156</v>
      </c>
      <c r="C170" s="24" t="s">
        <v>202</v>
      </c>
      <c r="D170" s="25"/>
      <c r="E170" s="26" t="s">
        <v>190</v>
      </c>
      <c r="F170" s="27" t="s">
        <v>191</v>
      </c>
      <c r="G170" s="25"/>
      <c r="H170" s="28" t="s">
        <v>194</v>
      </c>
      <c r="I170" s="29" t="s">
        <v>180</v>
      </c>
      <c r="K170" s="30" t="s">
        <v>156</v>
      </c>
      <c r="L170" s="31" t="s">
        <v>157</v>
      </c>
    </row>
    <row r="171" spans="1:12" x14ac:dyDescent="0.35">
      <c r="A171" s="377"/>
      <c r="B171" s="32" t="str">
        <f>' B_Populations'!$A$9</f>
        <v>&lt;1</v>
      </c>
      <c r="C171" s="33"/>
      <c r="D171" s="34"/>
      <c r="E171" s="35"/>
      <c r="F171" s="36">
        <f>IF(E171=0,0,($C$171/$E$171)*100000)</f>
        <v>0</v>
      </c>
      <c r="G171" s="34"/>
      <c r="H171" s="37">
        <f>'B.1_Population Weights'!B6</f>
        <v>3795</v>
      </c>
      <c r="I171" s="38">
        <f>'B.1_Population Weights'!C6</f>
        <v>4.8169999999999998E-2</v>
      </c>
      <c r="J171" s="34"/>
      <c r="K171" s="39" t="str">
        <f>' B_Populations'!$A$9</f>
        <v>&lt;1</v>
      </c>
      <c r="L171" s="40">
        <f t="shared" ref="L171:L176" si="16">F171*I171</f>
        <v>0</v>
      </c>
    </row>
    <row r="172" spans="1:12" x14ac:dyDescent="0.35">
      <c r="A172" s="377"/>
      <c r="B172" s="41" t="str">
        <f>' B_Populations'!$A$10</f>
        <v>1-4</v>
      </c>
      <c r="C172" s="129"/>
      <c r="D172" s="34"/>
      <c r="E172" s="35"/>
      <c r="F172" s="36">
        <f>IF(E172=0,0,($C$172/$E$172)*100000)</f>
        <v>0</v>
      </c>
      <c r="G172" s="34"/>
      <c r="H172" s="37">
        <f>'B.1_Population Weights'!B7</f>
        <v>15192</v>
      </c>
      <c r="I172" s="38">
        <f>'B.1_Population Weights'!C7</f>
        <v>0.192831</v>
      </c>
      <c r="J172" s="34"/>
      <c r="K172" s="42" t="str">
        <f>' B_Populations'!$A$10</f>
        <v>1-4</v>
      </c>
      <c r="L172" s="40">
        <f t="shared" si="16"/>
        <v>0</v>
      </c>
    </row>
    <row r="173" spans="1:12" x14ac:dyDescent="0.35">
      <c r="A173" s="377"/>
      <c r="B173" s="32" t="str">
        <f>' B_Populations'!$A$11</f>
        <v>5-9</v>
      </c>
      <c r="C173" s="129"/>
      <c r="D173" s="34"/>
      <c r="E173" s="35"/>
      <c r="F173" s="36">
        <f>IF(E173=0,0,($C$173/$E$173)*100000)</f>
        <v>0</v>
      </c>
      <c r="G173" s="34"/>
      <c r="H173" s="37">
        <f>'B.1_Population Weights'!B8</f>
        <v>19920</v>
      </c>
      <c r="I173" s="38">
        <f>'B.1_Population Weights'!C8</f>
        <v>0.25284299999999998</v>
      </c>
      <c r="J173" s="34"/>
      <c r="K173" s="39" t="str">
        <f>' B_Populations'!$A$11</f>
        <v>5-9</v>
      </c>
      <c r="L173" s="40">
        <f t="shared" si="16"/>
        <v>0</v>
      </c>
    </row>
    <row r="174" spans="1:12" x14ac:dyDescent="0.35">
      <c r="A174" s="377"/>
      <c r="B174" s="32" t="str">
        <f>' B_Populations'!$A$12</f>
        <v>10-14</v>
      </c>
      <c r="C174" s="129"/>
      <c r="D174" s="34"/>
      <c r="E174" s="35"/>
      <c r="F174" s="36">
        <f>IF(E174=0,0,($C$174/$E$174)*100000)</f>
        <v>0</v>
      </c>
      <c r="G174" s="34"/>
      <c r="H174" s="37">
        <f>'B.1_Population Weights'!B9</f>
        <v>20057</v>
      </c>
      <c r="I174" s="38">
        <f>'B.1_Population Weights'!C9</f>
        <v>0.25458199999999997</v>
      </c>
      <c r="J174" s="34"/>
      <c r="K174" s="39" t="str">
        <f>' B_Populations'!$A$12</f>
        <v>10-14</v>
      </c>
      <c r="L174" s="40">
        <f t="shared" si="16"/>
        <v>0</v>
      </c>
    </row>
    <row r="175" spans="1:12" x14ac:dyDescent="0.35">
      <c r="A175" s="377"/>
      <c r="B175" s="32" t="str">
        <f>' B_Populations'!$A$13</f>
        <v>15-17</v>
      </c>
      <c r="C175" s="129"/>
      <c r="D175" s="34"/>
      <c r="E175" s="35"/>
      <c r="F175" s="36">
        <f>IF(E175=0,0,($C$175/$E$175)*100000)</f>
        <v>0</v>
      </c>
      <c r="G175" s="34"/>
      <c r="H175" s="37">
        <f>'B.1_Population Weights'!B10</f>
        <v>11819</v>
      </c>
      <c r="I175" s="38">
        <f>'B.1_Population Weights'!C10</f>
        <v>0.15001800000000001</v>
      </c>
      <c r="J175" s="34"/>
      <c r="K175" s="39" t="str">
        <f>' B_Populations'!$A$13</f>
        <v>15-17</v>
      </c>
      <c r="L175" s="40">
        <f t="shared" si="16"/>
        <v>0</v>
      </c>
    </row>
    <row r="176" spans="1:12" x14ac:dyDescent="0.35">
      <c r="A176" s="377"/>
      <c r="B176" s="311" t="str">
        <f>' B_Populations'!$A$14</f>
        <v>18-19</v>
      </c>
      <c r="C176" s="129"/>
      <c r="D176" s="34"/>
      <c r="E176" s="35"/>
      <c r="F176" s="36">
        <f>IF(E176=0,0,($C$176/$E$176)*100000)</f>
        <v>0</v>
      </c>
      <c r="G176" s="34"/>
      <c r="H176" s="37">
        <f>'B.1_Population Weights'!B11</f>
        <v>8001</v>
      </c>
      <c r="I176" s="38">
        <f>'B.1_Population Weights'!C11</f>
        <v>0.10155599999999999</v>
      </c>
      <c r="J176" s="34"/>
      <c r="K176" s="255" t="str">
        <f>' B_Populations'!$A$14</f>
        <v>18-19</v>
      </c>
      <c r="L176" s="40">
        <f t="shared" si="16"/>
        <v>0</v>
      </c>
    </row>
    <row r="177" spans="1:12" x14ac:dyDescent="0.35">
      <c r="A177" s="377"/>
      <c r="B177" s="15" t="s">
        <v>195</v>
      </c>
      <c r="C177" s="121">
        <f>SUM(C171:C176)</f>
        <v>0</v>
      </c>
      <c r="E177" s="43">
        <f>SUM(E171:E176)</f>
        <v>0</v>
      </c>
      <c r="F177" s="36">
        <f>IF(E177=0,0,($C$177/$E$177)*100000)</f>
        <v>0</v>
      </c>
      <c r="H177" s="37">
        <f>'B.1_Population Weights'!B12</f>
        <v>78784</v>
      </c>
      <c r="I177" s="38">
        <f>'B.1_Population Weights'!C12</f>
        <v>0.99999999999999989</v>
      </c>
      <c r="K177" s="44" t="s">
        <v>195</v>
      </c>
      <c r="L177" s="40">
        <f>SUM(L171:L176)</f>
        <v>0</v>
      </c>
    </row>
    <row r="178" spans="1:12" ht="18.5" x14ac:dyDescent="0.45">
      <c r="A178" s="108"/>
      <c r="B178" s="46"/>
      <c r="C178" s="47"/>
      <c r="E178" s="17"/>
      <c r="F178" s="18"/>
      <c r="H178" s="19"/>
      <c r="I178" s="20"/>
      <c r="K178" s="21"/>
      <c r="L178" s="22"/>
    </row>
    <row r="179" spans="1:12" ht="32" x14ac:dyDescent="0.45">
      <c r="A179" s="108"/>
      <c r="B179" s="48"/>
      <c r="C179" s="49"/>
      <c r="E179" s="17"/>
      <c r="F179" s="18"/>
      <c r="H179" s="19"/>
      <c r="I179" s="20"/>
      <c r="K179" s="21"/>
      <c r="L179" s="22" t="s">
        <v>187</v>
      </c>
    </row>
    <row r="180" spans="1:12" ht="46.5" x14ac:dyDescent="0.35">
      <c r="A180" s="382" t="s">
        <v>206</v>
      </c>
      <c r="B180" s="23" t="s">
        <v>156</v>
      </c>
      <c r="C180" s="24" t="s">
        <v>197</v>
      </c>
      <c r="D180" s="25"/>
      <c r="E180" s="26" t="s">
        <v>190</v>
      </c>
      <c r="F180" s="27" t="s">
        <v>191</v>
      </c>
      <c r="G180" s="25"/>
      <c r="H180" s="50" t="s">
        <v>194</v>
      </c>
      <c r="I180" s="51" t="s">
        <v>180</v>
      </c>
      <c r="K180" s="30" t="s">
        <v>156</v>
      </c>
      <c r="L180" s="31" t="s">
        <v>157</v>
      </c>
    </row>
    <row r="181" spans="1:12" x14ac:dyDescent="0.35">
      <c r="A181" s="382"/>
      <c r="B181" s="32" t="str">
        <f>' B_Populations'!$A$9</f>
        <v>&lt;1</v>
      </c>
      <c r="C181" s="33"/>
      <c r="D181" s="34"/>
      <c r="E181" s="35"/>
      <c r="F181" s="36">
        <f>IF(E181=0,0,($C$181/$E$181)*100000)</f>
        <v>0</v>
      </c>
      <c r="G181" s="34"/>
      <c r="H181" s="37">
        <f>'B.1_Population Weights'!B6</f>
        <v>3795</v>
      </c>
      <c r="I181" s="38">
        <f>'B.1_Population Weights'!C6</f>
        <v>4.8169999999999998E-2</v>
      </c>
      <c r="K181" s="39" t="str">
        <f>' B_Populations'!$A$9</f>
        <v>&lt;1</v>
      </c>
      <c r="L181" s="40">
        <f t="shared" ref="L181:L186" si="17">F181*I181</f>
        <v>0</v>
      </c>
    </row>
    <row r="182" spans="1:12" x14ac:dyDescent="0.35">
      <c r="A182" s="382"/>
      <c r="B182" s="41" t="str">
        <f>' B_Populations'!$A$10</f>
        <v>1-4</v>
      </c>
      <c r="C182" s="129"/>
      <c r="D182" s="34"/>
      <c r="E182" s="35"/>
      <c r="F182" s="36">
        <f>IF(E182=0,0,($C$182/$E$182)*100000)</f>
        <v>0</v>
      </c>
      <c r="G182" s="34"/>
      <c r="H182" s="37">
        <f>'B.1_Population Weights'!B7</f>
        <v>15192</v>
      </c>
      <c r="I182" s="38">
        <f>'B.1_Population Weights'!C7</f>
        <v>0.192831</v>
      </c>
      <c r="K182" s="42" t="str">
        <f>' B_Populations'!$A$10</f>
        <v>1-4</v>
      </c>
      <c r="L182" s="40">
        <f t="shared" si="17"/>
        <v>0</v>
      </c>
    </row>
    <row r="183" spans="1:12" x14ac:dyDescent="0.35">
      <c r="A183" s="382"/>
      <c r="B183" s="32" t="str">
        <f>' B_Populations'!$A$11</f>
        <v>5-9</v>
      </c>
      <c r="C183" s="129"/>
      <c r="D183" s="34"/>
      <c r="E183" s="35"/>
      <c r="F183" s="36">
        <f>IF(E183=0,0,($C$183/$E$183)*100000)</f>
        <v>0</v>
      </c>
      <c r="G183" s="34"/>
      <c r="H183" s="37">
        <f>'B.1_Population Weights'!B8</f>
        <v>19920</v>
      </c>
      <c r="I183" s="38">
        <f>'B.1_Population Weights'!C8</f>
        <v>0.25284299999999998</v>
      </c>
      <c r="K183" s="39" t="str">
        <f>' B_Populations'!$A$11</f>
        <v>5-9</v>
      </c>
      <c r="L183" s="40">
        <f t="shared" si="17"/>
        <v>0</v>
      </c>
    </row>
    <row r="184" spans="1:12" x14ac:dyDescent="0.35">
      <c r="A184" s="382"/>
      <c r="B184" s="32" t="str">
        <f>' B_Populations'!$A$12</f>
        <v>10-14</v>
      </c>
      <c r="C184" s="129"/>
      <c r="D184" s="34"/>
      <c r="E184" s="35"/>
      <c r="F184" s="36">
        <f>IF(E184=0,0,($C$184/$E$184)*100000)</f>
        <v>0</v>
      </c>
      <c r="G184" s="34"/>
      <c r="H184" s="37">
        <f>'B.1_Population Weights'!B9</f>
        <v>20057</v>
      </c>
      <c r="I184" s="38">
        <f>'B.1_Population Weights'!C9</f>
        <v>0.25458199999999997</v>
      </c>
      <c r="K184" s="39" t="str">
        <f>' B_Populations'!$A$12</f>
        <v>10-14</v>
      </c>
      <c r="L184" s="40">
        <f t="shared" si="17"/>
        <v>0</v>
      </c>
    </row>
    <row r="185" spans="1:12" x14ac:dyDescent="0.35">
      <c r="A185" s="382"/>
      <c r="B185" s="32" t="str">
        <f>' B_Populations'!$A$13</f>
        <v>15-17</v>
      </c>
      <c r="C185" s="129"/>
      <c r="D185" s="34"/>
      <c r="E185" s="35"/>
      <c r="F185" s="36">
        <f>IF(E185=0,0,($C$185/$E$185)*100000)</f>
        <v>0</v>
      </c>
      <c r="G185" s="34"/>
      <c r="H185" s="37">
        <f>'B.1_Population Weights'!B10</f>
        <v>11819</v>
      </c>
      <c r="I185" s="38">
        <f>'B.1_Population Weights'!C10</f>
        <v>0.15001800000000001</v>
      </c>
      <c r="K185" s="39" t="str">
        <f>' B_Populations'!$A$13</f>
        <v>15-17</v>
      </c>
      <c r="L185" s="40">
        <f t="shared" si="17"/>
        <v>0</v>
      </c>
    </row>
    <row r="186" spans="1:12" x14ac:dyDescent="0.35">
      <c r="A186" s="382"/>
      <c r="B186" s="311" t="str">
        <f>' B_Populations'!$A$14</f>
        <v>18-19</v>
      </c>
      <c r="C186" s="129"/>
      <c r="D186" s="34"/>
      <c r="E186" s="35"/>
      <c r="F186" s="36">
        <f>IF(E186=0,0,($C$186/$E$186)*100000)</f>
        <v>0</v>
      </c>
      <c r="G186" s="34"/>
      <c r="H186" s="37">
        <f>'B.1_Population Weights'!B11</f>
        <v>8001</v>
      </c>
      <c r="I186" s="38">
        <f>'B.1_Population Weights'!C11</f>
        <v>0.10155599999999999</v>
      </c>
      <c r="K186" s="255" t="str">
        <f>' B_Populations'!$A$14</f>
        <v>18-19</v>
      </c>
      <c r="L186" s="40">
        <f t="shared" si="17"/>
        <v>0</v>
      </c>
    </row>
    <row r="187" spans="1:12" x14ac:dyDescent="0.35">
      <c r="A187" s="382"/>
      <c r="B187" s="48" t="s">
        <v>195</v>
      </c>
      <c r="C187" s="122">
        <f>SUM(C181:C186)</f>
        <v>0</v>
      </c>
      <c r="E187" s="43">
        <f>SUM(E181:E186)</f>
        <v>0</v>
      </c>
      <c r="F187" s="36">
        <f>IF(E187=0,0,($C$187/$E$187)*100000)</f>
        <v>0</v>
      </c>
      <c r="H187" s="37">
        <f>'B.1_Population Weights'!B12</f>
        <v>78784</v>
      </c>
      <c r="I187" s="38">
        <f>'B.1_Population Weights'!C12</f>
        <v>0.99999999999999989</v>
      </c>
      <c r="K187" s="44" t="s">
        <v>195</v>
      </c>
      <c r="L187" s="40">
        <f>SUM(L181:L186)</f>
        <v>0</v>
      </c>
    </row>
    <row r="188" spans="1:12" ht="18.5" x14ac:dyDescent="0.45">
      <c r="A188" s="108"/>
      <c r="B188" s="46"/>
      <c r="C188" s="47"/>
      <c r="E188" s="17"/>
      <c r="F188" s="18"/>
      <c r="H188" s="19"/>
      <c r="I188" s="20"/>
      <c r="K188" s="21"/>
      <c r="L188" s="22"/>
    </row>
    <row r="189" spans="1:12" ht="32" x14ac:dyDescent="0.45">
      <c r="A189" s="108"/>
      <c r="B189" s="53"/>
      <c r="C189" s="54"/>
      <c r="E189" s="17"/>
      <c r="F189" s="18"/>
      <c r="H189" s="19"/>
      <c r="I189" s="20"/>
      <c r="K189" s="21"/>
      <c r="L189" s="22" t="s">
        <v>187</v>
      </c>
    </row>
    <row r="190" spans="1:12" ht="46.5" x14ac:dyDescent="0.35">
      <c r="A190" s="379" t="s">
        <v>198</v>
      </c>
      <c r="B190" s="23" t="s">
        <v>156</v>
      </c>
      <c r="C190" s="24" t="s">
        <v>199</v>
      </c>
      <c r="D190" s="25"/>
      <c r="E190" s="26" t="s">
        <v>190</v>
      </c>
      <c r="F190" s="27" t="s">
        <v>191</v>
      </c>
      <c r="G190" s="25"/>
      <c r="H190" s="50" t="s">
        <v>194</v>
      </c>
      <c r="I190" s="51" t="s">
        <v>180</v>
      </c>
      <c r="K190" s="30" t="s">
        <v>156</v>
      </c>
      <c r="L190" s="31" t="s">
        <v>157</v>
      </c>
    </row>
    <row r="191" spans="1:12" x14ac:dyDescent="0.35">
      <c r="A191" s="379"/>
      <c r="B191" s="32" t="str">
        <f>' B_Populations'!$A$9</f>
        <v>&lt;1</v>
      </c>
      <c r="C191" s="33"/>
      <c r="D191" s="34"/>
      <c r="E191" s="35"/>
      <c r="F191" s="36">
        <f>IF(E191=0,0,($C$191/$E$191)*100000)</f>
        <v>0</v>
      </c>
      <c r="G191" s="34"/>
      <c r="H191" s="37">
        <f>'B.1_Population Weights'!B6</f>
        <v>3795</v>
      </c>
      <c r="I191" s="38">
        <f>'B.1_Population Weights'!C6</f>
        <v>4.8169999999999998E-2</v>
      </c>
      <c r="K191" s="39" t="str">
        <f>' B_Populations'!$A$9</f>
        <v>&lt;1</v>
      </c>
      <c r="L191" s="40">
        <f t="shared" ref="L191:L196" si="18">F191*I191</f>
        <v>0</v>
      </c>
    </row>
    <row r="192" spans="1:12" x14ac:dyDescent="0.35">
      <c r="A192" s="379"/>
      <c r="B192" s="41" t="str">
        <f>' B_Populations'!$A$10</f>
        <v>1-4</v>
      </c>
      <c r="C192" s="129"/>
      <c r="D192" s="34"/>
      <c r="E192" s="35"/>
      <c r="F192" s="36">
        <f>IF(E192=0,0,($C$192/$E$192)*100000)</f>
        <v>0</v>
      </c>
      <c r="G192" s="34"/>
      <c r="H192" s="37">
        <f>'B.1_Population Weights'!B7</f>
        <v>15192</v>
      </c>
      <c r="I192" s="38">
        <f>'B.1_Population Weights'!C7</f>
        <v>0.192831</v>
      </c>
      <c r="K192" s="42" t="str">
        <f>' B_Populations'!$A$10</f>
        <v>1-4</v>
      </c>
      <c r="L192" s="40">
        <f t="shared" si="18"/>
        <v>0</v>
      </c>
    </row>
    <row r="193" spans="1:12" x14ac:dyDescent="0.35">
      <c r="A193" s="379"/>
      <c r="B193" s="32" t="str">
        <f>' B_Populations'!$A$11</f>
        <v>5-9</v>
      </c>
      <c r="C193" s="129"/>
      <c r="D193" s="34"/>
      <c r="E193" s="35"/>
      <c r="F193" s="36">
        <f>IF(E193=0,0,($C$193/$E$193)*100000)</f>
        <v>0</v>
      </c>
      <c r="G193" s="34"/>
      <c r="H193" s="37">
        <f>'B.1_Population Weights'!B8</f>
        <v>19920</v>
      </c>
      <c r="I193" s="38">
        <f>'B.1_Population Weights'!C8</f>
        <v>0.25284299999999998</v>
      </c>
      <c r="K193" s="39" t="str">
        <f>' B_Populations'!$A$11</f>
        <v>5-9</v>
      </c>
      <c r="L193" s="40">
        <f t="shared" si="18"/>
        <v>0</v>
      </c>
    </row>
    <row r="194" spans="1:12" x14ac:dyDescent="0.35">
      <c r="A194" s="379"/>
      <c r="B194" s="32" t="str">
        <f>' B_Populations'!$A$12</f>
        <v>10-14</v>
      </c>
      <c r="C194" s="129"/>
      <c r="D194" s="34"/>
      <c r="E194" s="35"/>
      <c r="F194" s="36">
        <f>IF(E194=0,0,($C$194/$E$194)*100000)</f>
        <v>0</v>
      </c>
      <c r="G194" s="34"/>
      <c r="H194" s="37">
        <f>'B.1_Population Weights'!B9</f>
        <v>20057</v>
      </c>
      <c r="I194" s="38">
        <f>'B.1_Population Weights'!C9</f>
        <v>0.25458199999999997</v>
      </c>
      <c r="K194" s="39" t="str">
        <f>' B_Populations'!$A$12</f>
        <v>10-14</v>
      </c>
      <c r="L194" s="40">
        <f t="shared" si="18"/>
        <v>0</v>
      </c>
    </row>
    <row r="195" spans="1:12" x14ac:dyDescent="0.35">
      <c r="A195" s="379"/>
      <c r="B195" s="32" t="str">
        <f>' B_Populations'!$A$13</f>
        <v>15-17</v>
      </c>
      <c r="C195" s="129"/>
      <c r="D195" s="34"/>
      <c r="E195" s="35"/>
      <c r="F195" s="36">
        <f>IF(E195=0,0,($C$195/$E$195)*100000)</f>
        <v>0</v>
      </c>
      <c r="G195" s="34"/>
      <c r="H195" s="37">
        <f>'B.1_Population Weights'!B10</f>
        <v>11819</v>
      </c>
      <c r="I195" s="38">
        <f>'B.1_Population Weights'!C10</f>
        <v>0.15001800000000001</v>
      </c>
      <c r="K195" s="39" t="str">
        <f>' B_Populations'!$A$13</f>
        <v>15-17</v>
      </c>
      <c r="L195" s="40">
        <f t="shared" si="18"/>
        <v>0</v>
      </c>
    </row>
    <row r="196" spans="1:12" x14ac:dyDescent="0.35">
      <c r="A196" s="379"/>
      <c r="B196" s="311" t="str">
        <f>' B_Populations'!$A$14</f>
        <v>18-19</v>
      </c>
      <c r="C196" s="129"/>
      <c r="D196" s="34"/>
      <c r="E196" s="35"/>
      <c r="F196" s="36">
        <f>IF(E196=0,0,($C$196/$E$196)*100000)</f>
        <v>0</v>
      </c>
      <c r="G196" s="34"/>
      <c r="H196" s="37">
        <f>'B.1_Population Weights'!B11</f>
        <v>8001</v>
      </c>
      <c r="I196" s="38">
        <f>'B.1_Population Weights'!C11</f>
        <v>0.10155599999999999</v>
      </c>
      <c r="K196" s="255" t="str">
        <f>' B_Populations'!$A$14</f>
        <v>18-19</v>
      </c>
      <c r="L196" s="40">
        <f t="shared" si="18"/>
        <v>0</v>
      </c>
    </row>
    <row r="197" spans="1:12" ht="16" thickBot="1" x14ac:dyDescent="0.4">
      <c r="A197" s="379"/>
      <c r="B197" s="55" t="s">
        <v>195</v>
      </c>
      <c r="C197" s="124">
        <f>SUM(C191:C196)</f>
        <v>0</v>
      </c>
      <c r="E197" s="56">
        <f>SUM(E191:E196)</f>
        <v>0</v>
      </c>
      <c r="F197" s="331">
        <f>IF(E197=0,0,($C$197/$E$197)*100000)</f>
        <v>0</v>
      </c>
      <c r="H197" s="226">
        <f>'B.1_Population Weights'!B12</f>
        <v>78784</v>
      </c>
      <c r="I197" s="227">
        <f>'B.1_Population Weights'!C12</f>
        <v>0.99999999999999989</v>
      </c>
      <c r="K197" s="57" t="s">
        <v>195</v>
      </c>
      <c r="L197" s="333">
        <f>SUM(L191:L196)</f>
        <v>0</v>
      </c>
    </row>
    <row r="198" spans="1:12" x14ac:dyDescent="0.35">
      <c r="L198" s="334"/>
    </row>
  </sheetData>
  <mergeCells count="43">
    <mergeCell ref="B72:C72"/>
    <mergeCell ref="K72:L72"/>
    <mergeCell ref="B8:C8"/>
    <mergeCell ref="K8:L8"/>
    <mergeCell ref="P7:R7"/>
    <mergeCell ref="B40:C40"/>
    <mergeCell ref="K40:L40"/>
    <mergeCell ref="H8:I9"/>
    <mergeCell ref="H40:I41"/>
    <mergeCell ref="H72:I73"/>
    <mergeCell ref="E8:F8"/>
    <mergeCell ref="E40:F40"/>
    <mergeCell ref="E72:F72"/>
    <mergeCell ref="B104:C104"/>
    <mergeCell ref="K104:L104"/>
    <mergeCell ref="B136:C136"/>
    <mergeCell ref="K136:L136"/>
    <mergeCell ref="B168:C168"/>
    <mergeCell ref="K168:L168"/>
    <mergeCell ref="H104:I105"/>
    <mergeCell ref="H136:I137"/>
    <mergeCell ref="H168:I169"/>
    <mergeCell ref="E104:F104"/>
    <mergeCell ref="E136:F136"/>
    <mergeCell ref="E168:F168"/>
    <mergeCell ref="A10:A17"/>
    <mergeCell ref="A20:A27"/>
    <mergeCell ref="A30:A37"/>
    <mergeCell ref="A42:A49"/>
    <mergeCell ref="A52:A59"/>
    <mergeCell ref="A62:A69"/>
    <mergeCell ref="A74:A81"/>
    <mergeCell ref="A84:A91"/>
    <mergeCell ref="A94:A101"/>
    <mergeCell ref="A106:A113"/>
    <mergeCell ref="A170:A177"/>
    <mergeCell ref="A180:A187"/>
    <mergeCell ref="A190:A197"/>
    <mergeCell ref="A116:A123"/>
    <mergeCell ref="A126:A133"/>
    <mergeCell ref="A138:A145"/>
    <mergeCell ref="A148:A155"/>
    <mergeCell ref="A158:A165"/>
  </mergeCells>
  <phoneticPr fontId="5" type="noConversion"/>
  <pageMargins left="0.7" right="0.7" top="0.75" bottom="0.75" header="0.3" footer="0.3"/>
  <pageSetup orientation="portrait" r:id="rId1"/>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9545D-1951-46F3-92D7-CC9561195B86}">
  <dimension ref="A14:J37"/>
  <sheetViews>
    <sheetView topLeftCell="A19" zoomScale="120" zoomScaleNormal="120" workbookViewId="0">
      <selection activeCell="E29" sqref="E29"/>
    </sheetView>
  </sheetViews>
  <sheetFormatPr defaultRowHeight="12.5" x14ac:dyDescent="0.25"/>
  <cols>
    <col min="1" max="1" width="26.26953125" customWidth="1"/>
    <col min="2" max="2" width="18" customWidth="1"/>
    <col min="3" max="4" width="18.7265625" customWidth="1"/>
    <col min="5" max="5" width="14.81640625" customWidth="1"/>
    <col min="6" max="7" width="14.7265625" customWidth="1"/>
    <col min="8" max="9" width="14.36328125" customWidth="1"/>
    <col min="10" max="10" width="12.54296875" customWidth="1"/>
  </cols>
  <sheetData>
    <row r="14" spans="1:10" ht="33.65" customHeight="1" thickBot="1" x14ac:dyDescent="0.4">
      <c r="B14" s="393" t="s">
        <v>274</v>
      </c>
      <c r="C14" s="394"/>
      <c r="D14" s="394"/>
      <c r="E14" s="394"/>
      <c r="F14" s="394"/>
      <c r="G14" s="394"/>
      <c r="H14" s="394"/>
      <c r="I14" s="394"/>
      <c r="J14" s="394"/>
    </row>
    <row r="15" spans="1:10" ht="15.5" x14ac:dyDescent="0.35">
      <c r="A15" s="389" t="s">
        <v>220</v>
      </c>
      <c r="B15" s="395" t="s">
        <v>205</v>
      </c>
      <c r="C15" s="396"/>
      <c r="D15" s="397"/>
      <c r="E15" s="395" t="s">
        <v>206</v>
      </c>
      <c r="F15" s="396"/>
      <c r="G15" s="397"/>
      <c r="H15" s="395" t="s">
        <v>198</v>
      </c>
      <c r="I15" s="396"/>
      <c r="J15" s="397"/>
    </row>
    <row r="16" spans="1:10" ht="15.5" x14ac:dyDescent="0.35">
      <c r="A16" s="390"/>
      <c r="B16" s="323" t="s">
        <v>158</v>
      </c>
      <c r="C16" s="228" t="s">
        <v>159</v>
      </c>
      <c r="D16" s="324" t="s">
        <v>157</v>
      </c>
      <c r="E16" s="323" t="s">
        <v>158</v>
      </c>
      <c r="F16" s="228" t="s">
        <v>159</v>
      </c>
      <c r="G16" s="324" t="s">
        <v>157</v>
      </c>
      <c r="H16" s="323" t="s">
        <v>158</v>
      </c>
      <c r="I16" s="228" t="s">
        <v>159</v>
      </c>
      <c r="J16" s="324" t="s">
        <v>157</v>
      </c>
    </row>
    <row r="17" spans="1:10" ht="15.5" x14ac:dyDescent="0.35">
      <c r="A17" s="322" t="str">
        <f>' B_Populations'!A9</f>
        <v>&lt;1</v>
      </c>
      <c r="B17" s="325"/>
      <c r="C17" s="229"/>
      <c r="D17" s="326">
        <f>SUM(B17:C17)</f>
        <v>0</v>
      </c>
      <c r="E17" s="325"/>
      <c r="F17" s="229"/>
      <c r="G17" s="326">
        <f>SUM(E17:F17)</f>
        <v>0</v>
      </c>
      <c r="H17" s="325"/>
      <c r="I17" s="229"/>
      <c r="J17" s="326">
        <f>SUM(H17:I17)</f>
        <v>0</v>
      </c>
    </row>
    <row r="18" spans="1:10" ht="15.5" x14ac:dyDescent="0.35">
      <c r="A18" s="322" t="str">
        <f>' B_Populations'!A10</f>
        <v>1-4</v>
      </c>
      <c r="B18" s="325"/>
      <c r="C18" s="229"/>
      <c r="D18" s="326">
        <f t="shared" ref="D18:D21" si="0">SUM(B18:C18)</f>
        <v>0</v>
      </c>
      <c r="E18" s="325"/>
      <c r="F18" s="229"/>
      <c r="G18" s="326">
        <f t="shared" ref="G18:G20" si="1">SUM(E18:F18)</f>
        <v>0</v>
      </c>
      <c r="H18" s="325"/>
      <c r="I18" s="229"/>
      <c r="J18" s="326">
        <f t="shared" ref="J18:J20" si="2">SUM(H18:I18)</f>
        <v>0</v>
      </c>
    </row>
    <row r="19" spans="1:10" ht="15.5" x14ac:dyDescent="0.35">
      <c r="A19" s="322" t="str">
        <f>' B_Populations'!A11</f>
        <v>5-9</v>
      </c>
      <c r="B19" s="325"/>
      <c r="C19" s="229"/>
      <c r="D19" s="326">
        <f t="shared" si="0"/>
        <v>0</v>
      </c>
      <c r="E19" s="325"/>
      <c r="F19" s="229"/>
      <c r="G19" s="326">
        <f t="shared" si="1"/>
        <v>0</v>
      </c>
      <c r="H19" s="325"/>
      <c r="I19" s="229"/>
      <c r="J19" s="326">
        <f t="shared" si="2"/>
        <v>0</v>
      </c>
    </row>
    <row r="20" spans="1:10" ht="15.5" x14ac:dyDescent="0.35">
      <c r="A20" s="322" t="str">
        <f>' B_Populations'!A12</f>
        <v>10-14</v>
      </c>
      <c r="B20" s="325"/>
      <c r="C20" s="229"/>
      <c r="D20" s="326">
        <f t="shared" si="0"/>
        <v>0</v>
      </c>
      <c r="E20" s="325"/>
      <c r="F20" s="229"/>
      <c r="G20" s="326">
        <f t="shared" si="1"/>
        <v>0</v>
      </c>
      <c r="H20" s="325"/>
      <c r="I20" s="229"/>
      <c r="J20" s="326">
        <f t="shared" si="2"/>
        <v>0</v>
      </c>
    </row>
    <row r="21" spans="1:10" ht="15.5" x14ac:dyDescent="0.35">
      <c r="A21" s="322" t="str">
        <f>' B_Populations'!A13</f>
        <v>15-17</v>
      </c>
      <c r="B21" s="325"/>
      <c r="C21" s="229"/>
      <c r="D21" s="326">
        <f t="shared" si="0"/>
        <v>0</v>
      </c>
      <c r="E21" s="325"/>
      <c r="F21" s="229"/>
      <c r="G21" s="326">
        <f>SUM(E21:F21)</f>
        <v>0</v>
      </c>
      <c r="H21" s="325"/>
      <c r="I21" s="229"/>
      <c r="J21" s="326">
        <f>SUM(H21:I21)</f>
        <v>0</v>
      </c>
    </row>
    <row r="22" spans="1:10" ht="16" thickBot="1" x14ac:dyDescent="0.4">
      <c r="A22" s="322" t="str">
        <f>' B_Populations'!A14</f>
        <v>18-19</v>
      </c>
      <c r="B22" s="327"/>
      <c r="C22" s="328"/>
      <c r="D22" s="329">
        <f t="shared" ref="D22" si="3">SUM(B22:C22)</f>
        <v>0</v>
      </c>
      <c r="E22" s="327"/>
      <c r="F22" s="328"/>
      <c r="G22" s="329">
        <f>SUM(E22:F22)</f>
        <v>0</v>
      </c>
      <c r="H22" s="327"/>
      <c r="I22" s="328"/>
      <c r="J22" s="329">
        <f>SUM(H22:I22)</f>
        <v>0</v>
      </c>
    </row>
    <row r="27" spans="1:10" ht="47.15" customHeight="1" x14ac:dyDescent="0.25"/>
    <row r="30" spans="1:10" ht="48.5" customHeight="1" x14ac:dyDescent="0.35">
      <c r="A30" s="236" t="s">
        <v>221</v>
      </c>
      <c r="B30" s="391" t="s">
        <v>222</v>
      </c>
      <c r="C30" s="392"/>
      <c r="D30" s="4"/>
    </row>
    <row r="31" spans="1:10" ht="15.5" x14ac:dyDescent="0.35">
      <c r="A31" s="234" t="s">
        <v>223</v>
      </c>
      <c r="B31" s="231" t="s">
        <v>158</v>
      </c>
      <c r="C31" s="231" t="s">
        <v>159</v>
      </c>
      <c r="D31" s="4"/>
    </row>
    <row r="32" spans="1:10" ht="15.5" x14ac:dyDescent="0.35">
      <c r="A32" s="235" t="str">
        <f t="shared" ref="A32:A37" si="4">A17</f>
        <v>&lt;1</v>
      </c>
      <c r="B32" s="233"/>
      <c r="C32" s="233"/>
      <c r="D32" s="4"/>
    </row>
    <row r="33" spans="1:7" ht="15.5" x14ac:dyDescent="0.35">
      <c r="A33" s="235" t="str">
        <f t="shared" si="4"/>
        <v>1-4</v>
      </c>
      <c r="B33" s="233"/>
      <c r="C33" s="233"/>
      <c r="D33" s="4"/>
    </row>
    <row r="34" spans="1:7" ht="15.5" x14ac:dyDescent="0.35">
      <c r="A34" s="235" t="str">
        <f t="shared" si="4"/>
        <v>5-9</v>
      </c>
      <c r="B34" s="233"/>
      <c r="C34" s="233"/>
      <c r="D34" s="4"/>
    </row>
    <row r="35" spans="1:7" ht="15.5" x14ac:dyDescent="0.35">
      <c r="A35" s="235" t="str">
        <f t="shared" si="4"/>
        <v>10-14</v>
      </c>
      <c r="B35" s="233"/>
      <c r="C35" s="233"/>
      <c r="D35" s="4"/>
    </row>
    <row r="36" spans="1:7" ht="15.5" x14ac:dyDescent="0.35">
      <c r="A36" s="235" t="str">
        <f t="shared" si="4"/>
        <v>15-17</v>
      </c>
      <c r="B36" s="233"/>
      <c r="C36" s="233"/>
      <c r="D36" s="4"/>
    </row>
    <row r="37" spans="1:7" ht="15.5" x14ac:dyDescent="0.35">
      <c r="A37" s="235" t="str">
        <f t="shared" si="4"/>
        <v>18-19</v>
      </c>
      <c r="B37" s="233"/>
      <c r="C37" s="233"/>
      <c r="D37" s="4"/>
      <c r="E37" s="4"/>
      <c r="F37" s="4"/>
      <c r="G37" s="4"/>
    </row>
  </sheetData>
  <mergeCells count="6">
    <mergeCell ref="A15:A16"/>
    <mergeCell ref="B30:C30"/>
    <mergeCell ref="B14:J14"/>
    <mergeCell ref="H15:J15"/>
    <mergeCell ref="B15:D15"/>
    <mergeCell ref="E15:G15"/>
  </mergeCells>
  <pageMargins left="0.7" right="0.7" top="0.75" bottom="0.75" header="0.3" footer="0.3"/>
  <pageSetup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0F091-254C-438C-A33D-F5D3A857A903}">
  <dimension ref="A14:F34"/>
  <sheetViews>
    <sheetView topLeftCell="A4" zoomScale="110" zoomScaleNormal="110" workbookViewId="0">
      <selection activeCell="Q25" sqref="Q25"/>
    </sheetView>
  </sheetViews>
  <sheetFormatPr defaultRowHeight="12.5" x14ac:dyDescent="0.25"/>
  <cols>
    <col min="1" max="1" width="22" customWidth="1"/>
    <col min="2" max="2" width="27.81640625" customWidth="1"/>
    <col min="3" max="3" width="28.453125" customWidth="1"/>
    <col min="4" max="4" width="21.453125" customWidth="1"/>
  </cols>
  <sheetData>
    <row r="14" spans="5:6" ht="3.65" customHeight="1" x14ac:dyDescent="0.25"/>
    <row r="15" spans="5:6" ht="37.5" customHeight="1" x14ac:dyDescent="0.35">
      <c r="E15" s="6"/>
      <c r="F15" s="6"/>
    </row>
    <row r="16" spans="5:6" ht="25" customHeight="1" x14ac:dyDescent="0.35">
      <c r="E16" s="6"/>
      <c r="F16" s="6"/>
    </row>
    <row r="17" spans="1:6" ht="62.15" customHeight="1" x14ac:dyDescent="0.35">
      <c r="A17" s="6"/>
      <c r="B17" s="398" t="s">
        <v>275</v>
      </c>
      <c r="C17" s="399"/>
      <c r="D17" s="400"/>
      <c r="E17" s="6"/>
      <c r="F17" s="6"/>
    </row>
    <row r="18" spans="1:6" ht="15.5" x14ac:dyDescent="0.35">
      <c r="A18" s="230" t="s">
        <v>225</v>
      </c>
      <c r="B18" s="228" t="s">
        <v>205</v>
      </c>
      <c r="C18" s="228" t="s">
        <v>206</v>
      </c>
      <c r="D18" s="228" t="s">
        <v>198</v>
      </c>
      <c r="E18" s="6"/>
      <c r="F18" s="6"/>
    </row>
    <row r="19" spans="1:6" ht="15.5" x14ac:dyDescent="0.35">
      <c r="A19" s="132" t="s">
        <v>226</v>
      </c>
      <c r="B19" s="229"/>
      <c r="C19" s="229"/>
      <c r="D19" s="229"/>
      <c r="E19" s="6"/>
      <c r="F19" s="6"/>
    </row>
    <row r="20" spans="1:6" ht="15.5" x14ac:dyDescent="0.35">
      <c r="A20" s="134" t="s">
        <v>227</v>
      </c>
      <c r="B20" s="229"/>
      <c r="C20" s="229"/>
      <c r="D20" s="229"/>
      <c r="E20" s="6"/>
      <c r="F20" s="6"/>
    </row>
    <row r="21" spans="1:6" ht="15.5" x14ac:dyDescent="0.35">
      <c r="A21" s="134" t="s">
        <v>228</v>
      </c>
      <c r="B21" s="229"/>
      <c r="C21" s="229"/>
      <c r="D21" s="229"/>
      <c r="E21" s="6"/>
      <c r="F21" s="6"/>
    </row>
    <row r="22" spans="1:6" ht="15.5" x14ac:dyDescent="0.35">
      <c r="A22" s="134" t="s">
        <v>229</v>
      </c>
      <c r="B22" s="229"/>
      <c r="C22" s="229"/>
      <c r="D22" s="229"/>
      <c r="E22" s="6"/>
      <c r="F22" s="6"/>
    </row>
    <row r="23" spans="1:6" ht="15.5" x14ac:dyDescent="0.35">
      <c r="A23" s="132" t="s">
        <v>230</v>
      </c>
      <c r="B23" s="229"/>
      <c r="C23" s="229"/>
      <c r="D23" s="229"/>
      <c r="E23" s="6"/>
      <c r="F23" s="6"/>
    </row>
    <row r="24" spans="1:6" ht="15.5" x14ac:dyDescent="0.35">
      <c r="A24" s="6"/>
      <c r="B24" s="6"/>
      <c r="C24" s="6"/>
      <c r="D24" s="6"/>
      <c r="E24" s="6"/>
      <c r="F24" s="6"/>
    </row>
    <row r="25" spans="1:6" ht="15.5" x14ac:dyDescent="0.35">
      <c r="A25" s="6"/>
      <c r="B25" s="6"/>
      <c r="C25" s="6"/>
      <c r="D25" s="6"/>
      <c r="E25" s="6"/>
      <c r="F25" s="6"/>
    </row>
    <row r="26" spans="1:6" ht="31" x14ac:dyDescent="0.35">
      <c r="A26" s="234" t="s">
        <v>231</v>
      </c>
      <c r="B26" s="232" t="s">
        <v>232</v>
      </c>
      <c r="C26" s="7"/>
      <c r="D26" s="6"/>
      <c r="E26" s="6"/>
      <c r="F26" s="6"/>
    </row>
    <row r="27" spans="1:6" ht="15.5" x14ac:dyDescent="0.35">
      <c r="A27" s="235" t="str">
        <f>A19</f>
        <v>Group 1</v>
      </c>
      <c r="B27" s="237"/>
      <c r="C27" s="6"/>
      <c r="D27" s="6"/>
      <c r="E27" s="6"/>
      <c r="F27" s="6"/>
    </row>
    <row r="28" spans="1:6" ht="15.5" x14ac:dyDescent="0.35">
      <c r="A28" s="235" t="str">
        <f>A20</f>
        <v>Group 2</v>
      </c>
      <c r="B28" s="237"/>
      <c r="C28" s="6"/>
      <c r="D28" s="6"/>
      <c r="E28" s="6"/>
      <c r="F28" s="6"/>
    </row>
    <row r="29" spans="1:6" ht="15.5" x14ac:dyDescent="0.35">
      <c r="A29" s="235" t="str">
        <f>A21</f>
        <v>Group 3</v>
      </c>
      <c r="B29" s="237"/>
      <c r="C29" s="6"/>
      <c r="D29" s="6"/>
      <c r="E29" s="6"/>
      <c r="F29" s="6"/>
    </row>
    <row r="30" spans="1:6" ht="15.5" x14ac:dyDescent="0.35">
      <c r="A30" s="235" t="str">
        <f>A22</f>
        <v>Group 4</v>
      </c>
      <c r="B30" s="237"/>
      <c r="C30" s="6"/>
      <c r="D30" s="6"/>
      <c r="E30" s="6"/>
      <c r="F30" s="6"/>
    </row>
    <row r="31" spans="1:6" ht="15.5" x14ac:dyDescent="0.35">
      <c r="A31" s="235" t="str">
        <f>A23</f>
        <v>Group 5</v>
      </c>
      <c r="B31" s="237"/>
      <c r="C31" s="6"/>
      <c r="D31" s="6"/>
      <c r="E31" s="6"/>
      <c r="F31" s="6"/>
    </row>
    <row r="32" spans="1:6" ht="15.5" x14ac:dyDescent="0.35">
      <c r="A32" s="6"/>
      <c r="B32" s="6"/>
      <c r="C32" s="6"/>
      <c r="D32" s="6"/>
      <c r="E32" s="6"/>
      <c r="F32" s="6"/>
    </row>
    <row r="33" spans="1:6" ht="15.5" x14ac:dyDescent="0.35">
      <c r="A33" s="6"/>
      <c r="B33" s="6"/>
      <c r="C33" s="6"/>
      <c r="D33" s="6"/>
      <c r="E33" s="6"/>
      <c r="F33" s="6"/>
    </row>
    <row r="34" spans="1:6" ht="15.5" x14ac:dyDescent="0.35">
      <c r="A34" s="6"/>
      <c r="B34" s="6"/>
      <c r="C34" s="6"/>
      <c r="D34" s="6"/>
      <c r="E34" s="6"/>
      <c r="F34" s="6"/>
    </row>
  </sheetData>
  <mergeCells count="1">
    <mergeCell ref="B17:D17"/>
  </mergeCells>
  <pageMargins left="0.7" right="0.7" top="0.75" bottom="0.75" header="0.3" footer="0.3"/>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E110AA-237B-45F7-85AC-B254FD018CC3}">
  <dimension ref="A1:Z70"/>
  <sheetViews>
    <sheetView tabSelected="1" topLeftCell="A55" zoomScale="80" zoomScaleNormal="80" workbookViewId="0">
      <selection activeCell="B66" sqref="B66"/>
    </sheetView>
  </sheetViews>
  <sheetFormatPr defaultColWidth="8.7265625" defaultRowHeight="12.5" x14ac:dyDescent="0.25"/>
  <cols>
    <col min="1" max="1" width="11.54296875" style="1" customWidth="1"/>
    <col min="2" max="2" width="8.7265625" style="1"/>
    <col min="3" max="3" width="13.54296875" style="1" customWidth="1"/>
    <col min="4" max="4" width="8.7265625" style="1" customWidth="1"/>
    <col min="5" max="5" width="10.54296875" style="1" customWidth="1"/>
    <col min="6" max="6" width="15.453125" style="1" customWidth="1"/>
    <col min="7" max="7" width="12.7265625" style="1" customWidth="1"/>
    <col min="8" max="21" width="8.7265625" style="1"/>
    <col min="22" max="22" width="12.7265625" style="1" customWidth="1"/>
    <col min="23" max="23" width="28.54296875" style="173" customWidth="1"/>
    <col min="24" max="26" width="17.54296875" style="173" customWidth="1"/>
    <col min="27" max="16384" width="8.7265625" style="1"/>
  </cols>
  <sheetData>
    <row r="1" spans="1:26" s="147" customFormat="1" ht="20" x14ac:dyDescent="0.4">
      <c r="A1" s="1"/>
      <c r="B1" s="1"/>
      <c r="C1" s="1"/>
      <c r="D1" s="1"/>
      <c r="E1" s="1"/>
      <c r="F1" s="1"/>
      <c r="G1" s="1"/>
      <c r="H1" s="1"/>
      <c r="I1" s="1"/>
      <c r="J1" s="1"/>
      <c r="K1" s="1"/>
      <c r="L1" s="1"/>
      <c r="M1" s="1"/>
      <c r="N1" s="1"/>
      <c r="O1" s="1"/>
      <c r="P1" s="1"/>
      <c r="Q1" s="1"/>
      <c r="R1" s="1"/>
      <c r="S1" s="1"/>
      <c r="W1" s="196"/>
      <c r="X1" s="196"/>
      <c r="Y1" s="196"/>
      <c r="Z1" s="196"/>
    </row>
    <row r="11" spans="1:26" ht="31" customHeight="1" x14ac:dyDescent="0.25"/>
    <row r="12" spans="1:26" ht="18.5" x14ac:dyDescent="0.45">
      <c r="W12" s="197" t="s">
        <v>233</v>
      </c>
      <c r="X12" s="401" t="s">
        <v>210</v>
      </c>
      <c r="Y12" s="401"/>
      <c r="Z12" s="401"/>
    </row>
    <row r="13" spans="1:26" ht="15.5" x14ac:dyDescent="0.35">
      <c r="W13" s="128" t="s">
        <v>234</v>
      </c>
      <c r="X13" s="128" t="s">
        <v>205</v>
      </c>
      <c r="Y13" s="128" t="s">
        <v>206</v>
      </c>
      <c r="Z13" s="128" t="s">
        <v>198</v>
      </c>
    </row>
    <row r="14" spans="1:26" ht="15.5" x14ac:dyDescent="0.35">
      <c r="W14" s="198" t="str">
        <f>'I_Figure 1 Mechanisms'!O9</f>
        <v>Mechanism 1</v>
      </c>
      <c r="X14" s="199">
        <f>'I_Figure 1 Mechanisms'!L17</f>
        <v>0</v>
      </c>
      <c r="Y14" s="199">
        <f>'I_Figure 1 Mechanisms'!L27</f>
        <v>0</v>
      </c>
      <c r="Z14" s="199">
        <f>'I_Figure 1 Mechanisms'!L37</f>
        <v>0</v>
      </c>
    </row>
    <row r="15" spans="1:26" ht="15.5" x14ac:dyDescent="0.35">
      <c r="W15" s="198" t="str">
        <f>'I_Figure 1 Mechanisms'!O10</f>
        <v>Mechanism 2</v>
      </c>
      <c r="X15" s="199">
        <f>'I_Figure 1 Mechanisms'!L49</f>
        <v>0</v>
      </c>
      <c r="Y15" s="199">
        <f>'I_Figure 1 Mechanisms'!L59</f>
        <v>0</v>
      </c>
      <c r="Z15" s="199">
        <f>'I_Figure 1 Mechanisms'!L69</f>
        <v>0</v>
      </c>
    </row>
    <row r="16" spans="1:26" ht="15.5" x14ac:dyDescent="0.35">
      <c r="W16" s="198" t="str">
        <f>'I_Figure 1 Mechanisms'!O11</f>
        <v>Mechanism 3</v>
      </c>
      <c r="X16" s="199">
        <f>'I_Figure 1 Mechanisms'!L81</f>
        <v>0</v>
      </c>
      <c r="Y16" s="199">
        <f>'I_Figure 1 Mechanisms'!L91</f>
        <v>0</v>
      </c>
      <c r="Z16" s="199">
        <f>'I_Figure 1 Mechanisms'!L101</f>
        <v>0</v>
      </c>
    </row>
    <row r="17" spans="1:26" ht="15.5" x14ac:dyDescent="0.35">
      <c r="W17" s="198" t="str">
        <f>'I_Figure 1 Mechanisms'!O12</f>
        <v>Mechanism 4</v>
      </c>
      <c r="X17" s="199">
        <f>'I_Figure 1 Mechanisms'!L113</f>
        <v>0</v>
      </c>
      <c r="Y17" s="199">
        <f>'I_Figure 1 Mechanisms'!L123</f>
        <v>0</v>
      </c>
      <c r="Z17" s="199">
        <f>'I_Figure 1 Mechanisms'!L133</f>
        <v>0</v>
      </c>
    </row>
    <row r="18" spans="1:26" ht="15.5" x14ac:dyDescent="0.35">
      <c r="W18" s="198" t="str">
        <f>'I_Figure 1 Mechanisms'!O13</f>
        <v>Mechanism 5</v>
      </c>
      <c r="X18" s="199">
        <f>'I_Figure 1 Mechanisms'!L145</f>
        <v>0</v>
      </c>
      <c r="Y18" s="199">
        <f>'I_Figure 1 Mechanisms'!L155</f>
        <v>0</v>
      </c>
      <c r="Z18" s="199">
        <f>'I_Figure 1 Mechanisms'!L165</f>
        <v>0</v>
      </c>
    </row>
    <row r="19" spans="1:26" ht="15.5" x14ac:dyDescent="0.35">
      <c r="W19" s="198" t="str">
        <f>'I_Figure 1 Mechanisms'!O14</f>
        <v>Mechanism 6</v>
      </c>
      <c r="X19" s="199">
        <f>'I_Figure 1 Mechanisms'!L177</f>
        <v>0</v>
      </c>
      <c r="Y19" s="199">
        <f>'I_Figure 1 Mechanisms'!L187</f>
        <v>0</v>
      </c>
      <c r="Z19" s="199">
        <f>'I_Figure 1 Mechanisms'!L197</f>
        <v>0</v>
      </c>
    </row>
    <row r="25" spans="1:26" ht="15.5" x14ac:dyDescent="0.35">
      <c r="A25" s="406" t="s">
        <v>204</v>
      </c>
      <c r="B25" s="407" t="s">
        <v>205</v>
      </c>
      <c r="C25" s="407"/>
      <c r="D25" s="408" t="s">
        <v>206</v>
      </c>
      <c r="E25" s="408"/>
      <c r="F25" s="409" t="s">
        <v>198</v>
      </c>
      <c r="G25" s="409"/>
    </row>
    <row r="26" spans="1:26" ht="62" x14ac:dyDescent="0.35">
      <c r="A26" s="406"/>
      <c r="B26" s="148" t="s">
        <v>235</v>
      </c>
      <c r="C26" s="148" t="s">
        <v>236</v>
      </c>
      <c r="D26" s="149" t="s">
        <v>235</v>
      </c>
      <c r="E26" s="149" t="s">
        <v>236</v>
      </c>
      <c r="F26" s="150" t="s">
        <v>235</v>
      </c>
      <c r="G26" s="150" t="s">
        <v>236</v>
      </c>
    </row>
    <row r="27" spans="1:26" ht="15.5" x14ac:dyDescent="0.35">
      <c r="A27" s="151">
        <f>' B_Populations'!D3</f>
        <v>0</v>
      </c>
      <c r="B27" s="152">
        <f>'C_Year 1'!C10</f>
        <v>0</v>
      </c>
      <c r="C27" s="152">
        <f>'C_Year 1'!AM10</f>
        <v>0</v>
      </c>
      <c r="D27" s="153">
        <f>'C_Year 1'!C20</f>
        <v>0</v>
      </c>
      <c r="E27" s="153">
        <f>'C_Year 1'!AM20</f>
        <v>0</v>
      </c>
      <c r="F27" s="154">
        <f>'C_Year 1'!C30</f>
        <v>0</v>
      </c>
      <c r="G27" s="154">
        <f>'C_Year 1'!AM30</f>
        <v>0</v>
      </c>
    </row>
    <row r="28" spans="1:26" ht="15.5" x14ac:dyDescent="0.35">
      <c r="A28" s="151">
        <f>' B_Populations'!D18</f>
        <v>0</v>
      </c>
      <c r="B28" s="152">
        <f>'D_Year 2'!C10</f>
        <v>0</v>
      </c>
      <c r="C28" s="152">
        <f>'D_Year 2'!AM10</f>
        <v>0</v>
      </c>
      <c r="D28" s="153">
        <f>'D_Year 2'!C20</f>
        <v>0</v>
      </c>
      <c r="E28" s="153">
        <f>'D_Year 2'!AM20</f>
        <v>0</v>
      </c>
      <c r="F28" s="154">
        <f>'D_Year 2'!C30</f>
        <v>0</v>
      </c>
      <c r="G28" s="154">
        <f>'D_Year 2'!AM30</f>
        <v>0</v>
      </c>
    </row>
    <row r="29" spans="1:26" ht="15.5" x14ac:dyDescent="0.35">
      <c r="A29" s="151">
        <f>' B_Populations'!D31</f>
        <v>0</v>
      </c>
      <c r="B29" s="152">
        <f>'E_Year 3'!C10</f>
        <v>0</v>
      </c>
      <c r="C29" s="152">
        <f>'E_Year 3'!AM10</f>
        <v>0</v>
      </c>
      <c r="D29" s="153">
        <f>'E_Year 3'!C20</f>
        <v>0</v>
      </c>
      <c r="E29" s="153">
        <f>'E_Year 3'!AM20</f>
        <v>0</v>
      </c>
      <c r="F29" s="154">
        <f>'E_Year 3'!C30</f>
        <v>0</v>
      </c>
      <c r="G29" s="154">
        <f>'E_Year 3'!AM30</f>
        <v>0</v>
      </c>
    </row>
    <row r="30" spans="1:26" ht="15.5" x14ac:dyDescent="0.35">
      <c r="A30" s="151">
        <f>' B_Populations'!D44</f>
        <v>0</v>
      </c>
      <c r="B30" s="152">
        <f>'F_Year 4'!C10</f>
        <v>0</v>
      </c>
      <c r="C30" s="152">
        <f>'F_Year 4'!AM10</f>
        <v>0</v>
      </c>
      <c r="D30" s="153">
        <f>'F_Year 4'!C20</f>
        <v>0</v>
      </c>
      <c r="E30" s="153">
        <f>'F_Year 4'!AM20</f>
        <v>0</v>
      </c>
      <c r="F30" s="154">
        <f>'F_Year 4'!C30</f>
        <v>0</v>
      </c>
      <c r="G30" s="154">
        <f>'F_Year 4'!AM30</f>
        <v>0</v>
      </c>
    </row>
    <row r="31" spans="1:26" ht="15.5" x14ac:dyDescent="0.35">
      <c r="A31" s="151">
        <f>' B_Populations'!D58</f>
        <v>0</v>
      </c>
      <c r="B31" s="152">
        <f>'G_Year 5'!C10</f>
        <v>0</v>
      </c>
      <c r="C31" s="152">
        <f>'G_Year 5'!AM10</f>
        <v>0</v>
      </c>
      <c r="D31" s="153">
        <f>'G_Year 5'!C20</f>
        <v>0</v>
      </c>
      <c r="E31" s="153">
        <f>'G_Year 5'!AM20</f>
        <v>0</v>
      </c>
      <c r="F31" s="154">
        <f>'G_Year 5'!C30</f>
        <v>0</v>
      </c>
      <c r="G31" s="154">
        <f>'G_Year 5'!AM30</f>
        <v>0</v>
      </c>
    </row>
    <row r="59" spans="4:25" ht="15.5" x14ac:dyDescent="0.35">
      <c r="D59" s="6"/>
      <c r="E59" s="402" t="s">
        <v>219</v>
      </c>
      <c r="F59" s="402"/>
      <c r="G59" s="402"/>
    </row>
    <row r="60" spans="4:25" ht="31" x14ac:dyDescent="0.35">
      <c r="D60" s="130" t="s">
        <v>220</v>
      </c>
      <c r="E60" s="131" t="s">
        <v>205</v>
      </c>
      <c r="F60" s="131" t="s">
        <v>206</v>
      </c>
      <c r="G60" s="131" t="s">
        <v>198</v>
      </c>
    </row>
    <row r="61" spans="4:25" ht="15.5" x14ac:dyDescent="0.35">
      <c r="D61" s="132" t="str">
        <f>' B_Populations'!A9</f>
        <v>&lt;1</v>
      </c>
      <c r="E61" s="133">
        <f>'J_Figure 2 Age and Sex'!D17</f>
        <v>0</v>
      </c>
      <c r="F61" s="133">
        <f>'J_Figure 2 Age and Sex'!G17</f>
        <v>0</v>
      </c>
      <c r="G61" s="133">
        <f>'J_Figure 2 Age and Sex'!J17</f>
        <v>0</v>
      </c>
    </row>
    <row r="62" spans="4:25" ht="15.5" x14ac:dyDescent="0.35">
      <c r="D62" s="132" t="str">
        <f>' B_Populations'!A10</f>
        <v>1-4</v>
      </c>
      <c r="E62" s="133">
        <f>'J_Figure 2 Age and Sex'!D18</f>
        <v>0</v>
      </c>
      <c r="F62" s="133">
        <f>'J_Figure 2 Age and Sex'!G18</f>
        <v>0</v>
      </c>
      <c r="G62" s="133">
        <f>'J_Figure 2 Age and Sex'!J18</f>
        <v>0</v>
      </c>
    </row>
    <row r="63" spans="4:25" ht="15.5" x14ac:dyDescent="0.35">
      <c r="D63" s="132" t="str">
        <f>' B_Populations'!A11</f>
        <v>5-9</v>
      </c>
      <c r="E63" s="133">
        <f>'J_Figure 2 Age and Sex'!D19</f>
        <v>0</v>
      </c>
      <c r="F63" s="133">
        <f>'J_Figure 2 Age and Sex'!G19</f>
        <v>0</v>
      </c>
      <c r="G63" s="133">
        <f>'J_Figure 2 Age and Sex'!J19</f>
        <v>0</v>
      </c>
    </row>
    <row r="64" spans="4:25" ht="15.5" x14ac:dyDescent="0.35">
      <c r="D64" s="132" t="str">
        <f>' B_Populations'!A12</f>
        <v>10-14</v>
      </c>
      <c r="E64" s="133">
        <f>'J_Figure 2 Age and Sex'!D20</f>
        <v>0</v>
      </c>
      <c r="F64" s="133">
        <f>'J_Figure 2 Age and Sex'!G20</f>
        <v>0</v>
      </c>
      <c r="G64" s="133">
        <f>'J_Figure 2 Age and Sex'!J20</f>
        <v>0</v>
      </c>
      <c r="V64" s="6"/>
      <c r="W64" s="403" t="s">
        <v>224</v>
      </c>
      <c r="X64" s="404"/>
      <c r="Y64" s="405"/>
    </row>
    <row r="65" spans="4:25" ht="31" x14ac:dyDescent="0.35">
      <c r="D65" s="132" t="str">
        <f>' B_Populations'!A13</f>
        <v>15-17</v>
      </c>
      <c r="E65" s="133">
        <f>'J_Figure 2 Age and Sex'!D21</f>
        <v>0</v>
      </c>
      <c r="F65" s="133">
        <f>'J_Figure 2 Age and Sex'!G21</f>
        <v>0</v>
      </c>
      <c r="G65" s="133">
        <f>'J_Figure 2 Age and Sex'!J21</f>
        <v>0</v>
      </c>
      <c r="V65" s="130" t="s">
        <v>237</v>
      </c>
      <c r="W65" s="131" t="s">
        <v>205</v>
      </c>
      <c r="X65" s="131" t="s">
        <v>206</v>
      </c>
      <c r="Y65" s="131" t="s">
        <v>198</v>
      </c>
    </row>
    <row r="66" spans="4:25" ht="15.5" x14ac:dyDescent="0.35">
      <c r="D66" s="132" t="str">
        <f>' B_Populations'!A14</f>
        <v>18-19</v>
      </c>
      <c r="E66" s="133">
        <f>'J_Figure 2 Age and Sex'!D22</f>
        <v>0</v>
      </c>
      <c r="F66" s="133">
        <f>'J_Figure 2 Age and Sex'!G22</f>
        <v>0</v>
      </c>
      <c r="G66" s="133">
        <f>'J_Figure 2 Age and Sex'!J22</f>
        <v>0</v>
      </c>
      <c r="V66" s="132" t="str">
        <f>'K_Optional Figure 3 Race Groups'!A19</f>
        <v>Group 1</v>
      </c>
      <c r="W66" s="133">
        <f>'K_Optional Figure 3 Race Groups'!B19</f>
        <v>0</v>
      </c>
      <c r="X66" s="133">
        <f>'K_Optional Figure 3 Race Groups'!C19</f>
        <v>0</v>
      </c>
      <c r="Y66" s="133">
        <f>'K_Optional Figure 3 Race Groups'!D19</f>
        <v>0</v>
      </c>
    </row>
    <row r="67" spans="4:25" ht="15.5" x14ac:dyDescent="0.35">
      <c r="V67" s="132" t="str">
        <f>'K_Optional Figure 3 Race Groups'!A20</f>
        <v>Group 2</v>
      </c>
      <c r="W67" s="133">
        <f>'K_Optional Figure 3 Race Groups'!B20</f>
        <v>0</v>
      </c>
      <c r="X67" s="133">
        <f>'K_Optional Figure 3 Race Groups'!C20</f>
        <v>0</v>
      </c>
      <c r="Y67" s="133">
        <f>'K_Optional Figure 3 Race Groups'!D20</f>
        <v>0</v>
      </c>
    </row>
    <row r="68" spans="4:25" ht="15.5" x14ac:dyDescent="0.35">
      <c r="V68" s="132" t="str">
        <f>'K_Optional Figure 3 Race Groups'!A21</f>
        <v>Group 3</v>
      </c>
      <c r="W68" s="133">
        <f>'K_Optional Figure 3 Race Groups'!B21</f>
        <v>0</v>
      </c>
      <c r="X68" s="133">
        <f>'K_Optional Figure 3 Race Groups'!C21</f>
        <v>0</v>
      </c>
      <c r="Y68" s="133">
        <f>'K_Optional Figure 3 Race Groups'!D21</f>
        <v>0</v>
      </c>
    </row>
    <row r="69" spans="4:25" ht="15.5" x14ac:dyDescent="0.35">
      <c r="V69" s="132" t="str">
        <f>'K_Optional Figure 3 Race Groups'!A22</f>
        <v>Group 4</v>
      </c>
      <c r="W69" s="133">
        <f>'K_Optional Figure 3 Race Groups'!B22</f>
        <v>0</v>
      </c>
      <c r="X69" s="133">
        <f>'K_Optional Figure 3 Race Groups'!C22</f>
        <v>0</v>
      </c>
      <c r="Y69" s="133">
        <f>'K_Optional Figure 3 Race Groups'!D22</f>
        <v>0</v>
      </c>
    </row>
    <row r="70" spans="4:25" ht="15.5" x14ac:dyDescent="0.35">
      <c r="V70" s="132" t="str">
        <f>'K_Optional Figure 3 Race Groups'!A23</f>
        <v>Group 5</v>
      </c>
      <c r="W70" s="133">
        <f>'K_Optional Figure 3 Race Groups'!B23</f>
        <v>0</v>
      </c>
      <c r="X70" s="133">
        <f>'K_Optional Figure 3 Race Groups'!C23</f>
        <v>0</v>
      </c>
      <c r="Y70" s="133">
        <f>'K_Optional Figure 3 Race Groups'!D23</f>
        <v>0</v>
      </c>
    </row>
  </sheetData>
  <mergeCells count="7">
    <mergeCell ref="X12:Z12"/>
    <mergeCell ref="E59:G59"/>
    <mergeCell ref="W64:Y64"/>
    <mergeCell ref="A25:A26"/>
    <mergeCell ref="B25:C25"/>
    <mergeCell ref="D25:E25"/>
    <mergeCell ref="F25:G25"/>
  </mergeCells>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U69"/>
  <sheetViews>
    <sheetView zoomScaleNormal="100" workbookViewId="0">
      <selection activeCell="S10" sqref="S10"/>
    </sheetView>
  </sheetViews>
  <sheetFormatPr defaultColWidth="9.1796875" defaultRowHeight="14.5" x14ac:dyDescent="0.35"/>
  <cols>
    <col min="1" max="1" width="25.54296875" style="12" customWidth="1"/>
    <col min="2" max="2" width="10.81640625" style="12" customWidth="1"/>
    <col min="3" max="3" width="5.1796875" style="12" customWidth="1"/>
    <col min="4" max="4" width="11.1796875" style="12" customWidth="1"/>
    <col min="5" max="5" width="8.54296875" style="12" customWidth="1"/>
    <col min="6" max="6" width="11.1796875" style="12" customWidth="1"/>
    <col min="7" max="7" width="5.1796875" style="12" customWidth="1"/>
    <col min="8" max="8" width="14.26953125" style="12" customWidth="1"/>
    <col min="9" max="9" width="6.81640625" style="12" customWidth="1"/>
    <col min="10" max="10" width="13.08984375" style="12" customWidth="1"/>
    <col min="11" max="11" width="9" style="12" customWidth="1"/>
    <col min="12" max="12" width="13.90625" style="12" customWidth="1"/>
    <col min="13" max="13" width="7.81640625" style="12" customWidth="1"/>
    <col min="14" max="14" width="14.90625" style="12" customWidth="1"/>
    <col min="15" max="15" width="8.54296875" style="12" customWidth="1"/>
    <col min="16" max="16" width="16.36328125" style="12" customWidth="1"/>
    <col min="17" max="17" width="9.1796875" style="12"/>
    <col min="18" max="18" width="15.6328125" style="12" customWidth="1"/>
    <col min="19" max="19" width="9.1796875" style="12"/>
    <col min="20" max="20" width="16.7265625" style="12" customWidth="1"/>
    <col min="21" max="21" width="9.1796875" style="12"/>
    <col min="22" max="22" width="10.81640625" style="12" customWidth="1"/>
    <col min="23" max="23" width="9.1796875" style="12"/>
    <col min="24" max="24" width="10.1796875" style="12" customWidth="1"/>
    <col min="25" max="25" width="9.1796875" style="12"/>
    <col min="26" max="26" width="10.81640625" style="12" customWidth="1"/>
    <col min="27" max="27" width="9.1796875" style="12"/>
    <col min="28" max="28" width="10.1796875" style="12" customWidth="1"/>
    <col min="29" max="16384" width="9.1796875" style="12"/>
  </cols>
  <sheetData>
    <row r="1" spans="1:21" ht="18.5" x14ac:dyDescent="0.45">
      <c r="A1" s="210" t="s">
        <v>146</v>
      </c>
    </row>
    <row r="2" spans="1:21" ht="15.5" x14ac:dyDescent="0.35">
      <c r="A2" s="208" t="s">
        <v>147</v>
      </c>
      <c r="B2" s="6"/>
      <c r="C2" s="6"/>
      <c r="D2" s="208" t="s">
        <v>148</v>
      </c>
      <c r="E2" s="6"/>
    </row>
    <row r="3" spans="1:21" ht="62" x14ac:dyDescent="0.35">
      <c r="A3" s="211"/>
      <c r="B3" s="212" t="s">
        <v>149</v>
      </c>
      <c r="C3" s="6"/>
      <c r="D3" s="211"/>
      <c r="E3" s="212" t="s">
        <v>150</v>
      </c>
    </row>
    <row r="5" spans="1:21" ht="78.75" customHeight="1" x14ac:dyDescent="0.35">
      <c r="H5" s="360" t="s">
        <v>151</v>
      </c>
      <c r="I5" s="360"/>
      <c r="J5" s="360"/>
      <c r="K5" s="360"/>
      <c r="L5" s="360"/>
      <c r="M5" s="360"/>
      <c r="N5" s="360"/>
      <c r="O5" s="360"/>
      <c r="P5" s="360"/>
      <c r="Q5" s="360"/>
      <c r="R5" s="360"/>
      <c r="S5" s="360"/>
      <c r="T5" s="360"/>
      <c r="U5" s="360"/>
    </row>
    <row r="7" spans="1:21" ht="136.5" x14ac:dyDescent="0.45">
      <c r="A7" s="312" t="s">
        <v>271</v>
      </c>
      <c r="B7" s="212" t="s">
        <v>152</v>
      </c>
      <c r="C7" s="6"/>
      <c r="D7" s="212" t="s">
        <v>153</v>
      </c>
      <c r="E7" s="6"/>
      <c r="F7" s="212" t="s">
        <v>154</v>
      </c>
      <c r="G7" s="6"/>
      <c r="H7" s="212" t="s">
        <v>155</v>
      </c>
      <c r="I7" s="209"/>
      <c r="J7" s="212" t="s">
        <v>155</v>
      </c>
      <c r="K7" s="209"/>
      <c r="L7" s="212" t="s">
        <v>155</v>
      </c>
      <c r="M7" s="209"/>
      <c r="N7" s="212" t="s">
        <v>155</v>
      </c>
      <c r="O7" s="209"/>
      <c r="P7" s="212" t="s">
        <v>155</v>
      </c>
      <c r="Q7" s="6"/>
      <c r="R7" s="212" t="s">
        <v>155</v>
      </c>
      <c r="S7" s="6"/>
      <c r="T7" s="212" t="s">
        <v>155</v>
      </c>
      <c r="U7" s="6"/>
    </row>
    <row r="8" spans="1:21" ht="77.5" x14ac:dyDescent="0.35">
      <c r="A8" s="25" t="s">
        <v>156</v>
      </c>
      <c r="B8" s="254" t="s">
        <v>157</v>
      </c>
      <c r="C8" s="25"/>
      <c r="D8" s="254" t="s">
        <v>158</v>
      </c>
      <c r="E8" s="25"/>
      <c r="F8" s="254" t="s">
        <v>159</v>
      </c>
      <c r="G8" s="6"/>
      <c r="H8" s="213" t="s">
        <v>160</v>
      </c>
      <c r="I8" s="25"/>
      <c r="J8" s="213" t="s">
        <v>161</v>
      </c>
      <c r="K8" s="25"/>
      <c r="L8" s="213" t="s">
        <v>162</v>
      </c>
      <c r="M8" s="25"/>
      <c r="N8" s="213" t="s">
        <v>163</v>
      </c>
      <c r="O8" s="25"/>
      <c r="P8" s="213" t="s">
        <v>164</v>
      </c>
      <c r="Q8" s="214"/>
      <c r="R8" s="213" t="s">
        <v>165</v>
      </c>
      <c r="S8" s="212" t="s">
        <v>166</v>
      </c>
      <c r="T8" s="213" t="s">
        <v>165</v>
      </c>
      <c r="U8" s="212" t="s">
        <v>167</v>
      </c>
    </row>
    <row r="9" spans="1:21" ht="15.5" x14ac:dyDescent="0.35">
      <c r="A9" s="215" t="s">
        <v>168</v>
      </c>
      <c r="B9" s="253"/>
      <c r="C9" s="59"/>
      <c r="D9" s="62"/>
      <c r="E9" s="59"/>
      <c r="F9" s="62"/>
      <c r="G9" s="60"/>
      <c r="H9" s="116"/>
      <c r="I9" s="61"/>
      <c r="J9" s="116"/>
      <c r="K9" s="61"/>
      <c r="L9" s="116"/>
      <c r="M9" s="61"/>
      <c r="N9" s="116"/>
      <c r="O9" s="60"/>
      <c r="P9" s="116"/>
      <c r="Q9" s="60"/>
      <c r="R9" s="116"/>
      <c r="S9" s="60"/>
      <c r="T9" s="62"/>
    </row>
    <row r="10" spans="1:21" ht="15.5" x14ac:dyDescent="0.35">
      <c r="A10" s="216" t="s">
        <v>169</v>
      </c>
      <c r="B10" s="115"/>
      <c r="C10" s="59"/>
      <c r="D10" s="116"/>
      <c r="E10" s="59"/>
      <c r="F10" s="116"/>
      <c r="G10" s="60"/>
      <c r="H10" s="116"/>
      <c r="I10" s="61"/>
      <c r="J10" s="116"/>
      <c r="K10" s="61"/>
      <c r="L10" s="116"/>
      <c r="M10" s="61"/>
      <c r="N10" s="116"/>
      <c r="O10" s="60"/>
      <c r="P10" s="116"/>
      <c r="Q10" s="60"/>
      <c r="R10" s="116"/>
      <c r="S10" s="60"/>
      <c r="T10" s="116"/>
    </row>
    <row r="11" spans="1:21" ht="15.5" x14ac:dyDescent="0.35">
      <c r="A11" s="216" t="s">
        <v>170</v>
      </c>
      <c r="B11" s="115"/>
      <c r="C11" s="59"/>
      <c r="D11" s="116"/>
      <c r="E11" s="59"/>
      <c r="F11" s="116"/>
      <c r="G11" s="60"/>
      <c r="H11" s="116"/>
      <c r="I11" s="61"/>
      <c r="J11" s="116"/>
      <c r="K11" s="61"/>
      <c r="L11" s="116"/>
      <c r="M11" s="61"/>
      <c r="N11" s="116"/>
      <c r="O11" s="60"/>
      <c r="P11" s="116"/>
      <c r="Q11" s="60"/>
      <c r="R11" s="116"/>
      <c r="S11" s="60"/>
      <c r="T11" s="116"/>
    </row>
    <row r="12" spans="1:21" ht="15.5" x14ac:dyDescent="0.35">
      <c r="A12" s="216" t="s">
        <v>171</v>
      </c>
      <c r="B12" s="115"/>
      <c r="C12" s="59"/>
      <c r="D12" s="116"/>
      <c r="E12" s="59"/>
      <c r="F12" s="116"/>
      <c r="G12" s="60"/>
      <c r="H12" s="116"/>
      <c r="I12" s="61"/>
      <c r="J12" s="116"/>
      <c r="K12" s="61"/>
      <c r="L12" s="116"/>
      <c r="M12" s="61"/>
      <c r="N12" s="116"/>
      <c r="O12" s="60"/>
      <c r="P12" s="116"/>
      <c r="Q12" s="60"/>
      <c r="R12" s="116"/>
      <c r="S12" s="60"/>
      <c r="T12" s="116"/>
    </row>
    <row r="13" spans="1:21" ht="15.5" x14ac:dyDescent="0.35">
      <c r="A13" s="216" t="s">
        <v>172</v>
      </c>
      <c r="B13" s="115"/>
      <c r="C13" s="59"/>
      <c r="D13" s="116"/>
      <c r="E13" s="59"/>
      <c r="F13" s="116"/>
      <c r="G13" s="60"/>
      <c r="H13" s="116"/>
      <c r="I13" s="61"/>
      <c r="J13" s="116"/>
      <c r="K13" s="61"/>
      <c r="L13" s="116"/>
      <c r="M13" s="61"/>
      <c r="N13" s="116"/>
      <c r="O13" s="60"/>
      <c r="P13" s="116"/>
      <c r="Q13" s="60"/>
      <c r="R13" s="116"/>
      <c r="S13" s="60"/>
      <c r="T13" s="116"/>
    </row>
    <row r="14" spans="1:21" ht="15.5" x14ac:dyDescent="0.35">
      <c r="A14" s="216" t="s">
        <v>270</v>
      </c>
      <c r="B14" s="115"/>
      <c r="C14" s="59"/>
      <c r="D14" s="116"/>
      <c r="E14" s="59"/>
      <c r="F14" s="116"/>
      <c r="G14" s="60"/>
      <c r="H14" s="116"/>
      <c r="I14" s="61"/>
      <c r="J14" s="116"/>
      <c r="K14" s="61"/>
      <c r="L14" s="116"/>
      <c r="M14" s="61"/>
      <c r="N14" s="116"/>
      <c r="O14" s="60"/>
      <c r="P14" s="116"/>
      <c r="Q14" s="60"/>
      <c r="R14" s="116"/>
      <c r="S14" s="60"/>
      <c r="T14" s="116"/>
    </row>
    <row r="15" spans="1:21" ht="15.5" x14ac:dyDescent="0.35">
      <c r="A15" s="217" t="s">
        <v>173</v>
      </c>
      <c r="B15" s="63">
        <f>SUM(B9:B14)</f>
        <v>0</v>
      </c>
      <c r="C15" s="63"/>
      <c r="D15" s="63">
        <f>SUM(D9:D14)</f>
        <v>0</v>
      </c>
      <c r="E15" s="63"/>
      <c r="F15" s="63">
        <f>SUM(F9:F14)</f>
        <v>0</v>
      </c>
      <c r="G15" s="63"/>
      <c r="H15" s="63">
        <f>SUM(H9:H14)</f>
        <v>0</v>
      </c>
      <c r="I15" s="63"/>
      <c r="J15" s="63">
        <f>SUM(J9:J14)</f>
        <v>0</v>
      </c>
      <c r="K15" s="63"/>
      <c r="L15" s="63">
        <f>SUM(L9:L14)</f>
        <v>0</v>
      </c>
      <c r="M15" s="63"/>
      <c r="N15" s="63">
        <f>SUM(N9:N14)</f>
        <v>0</v>
      </c>
      <c r="O15" s="63"/>
      <c r="P15" s="63">
        <f>SUM(P9:P14)</f>
        <v>0</v>
      </c>
      <c r="Q15" s="63"/>
      <c r="R15" s="63">
        <f>SUM(R9:R14)</f>
        <v>0</v>
      </c>
      <c r="S15" s="63"/>
      <c r="T15" s="63">
        <f>SUM(T9:T14)</f>
        <v>0</v>
      </c>
    </row>
    <row r="16" spans="1:21" ht="35.15" customHeight="1" x14ac:dyDescent="0.35">
      <c r="A16" s="64"/>
      <c r="B16" s="64"/>
      <c r="C16" s="64"/>
      <c r="D16" s="64"/>
      <c r="E16" s="64"/>
      <c r="F16" s="64"/>
      <c r="G16" s="64"/>
      <c r="H16" s="64"/>
      <c r="I16" s="64"/>
      <c r="J16" s="64"/>
      <c r="K16" s="64"/>
      <c r="L16" s="64"/>
      <c r="M16" s="64"/>
      <c r="N16" s="64"/>
      <c r="O16" s="64"/>
      <c r="P16" s="64"/>
      <c r="Q16" s="64"/>
      <c r="R16" s="64"/>
      <c r="S16" s="64"/>
      <c r="T16" s="64"/>
      <c r="U16" s="64"/>
    </row>
    <row r="17" spans="1:21" ht="15.5" x14ac:dyDescent="0.35">
      <c r="A17" s="6"/>
      <c r="B17" s="6"/>
      <c r="C17" s="6"/>
      <c r="D17" s="208" t="s">
        <v>174</v>
      </c>
      <c r="E17" s="6"/>
      <c r="F17" s="6"/>
      <c r="G17" s="6"/>
      <c r="H17" s="6"/>
      <c r="I17" s="6"/>
      <c r="J17" s="6"/>
      <c r="K17" s="6"/>
      <c r="L17" s="6"/>
      <c r="M17" s="6"/>
      <c r="N17" s="6"/>
      <c r="O17" s="6"/>
      <c r="P17" s="6"/>
      <c r="Q17" s="6"/>
      <c r="R17" s="6"/>
      <c r="S17" s="6"/>
      <c r="T17" s="6"/>
    </row>
    <row r="18" spans="1:21" ht="62" x14ac:dyDescent="0.35">
      <c r="A18" s="6"/>
      <c r="B18" s="6"/>
      <c r="C18" s="6"/>
      <c r="D18" s="211"/>
      <c r="E18" s="212" t="s">
        <v>150</v>
      </c>
      <c r="F18" s="6"/>
      <c r="G18" s="6"/>
      <c r="H18" s="6"/>
      <c r="I18" s="6"/>
      <c r="J18" s="6"/>
      <c r="K18" s="6"/>
      <c r="L18" s="6"/>
      <c r="M18" s="6"/>
      <c r="N18" s="6"/>
      <c r="O18" s="6"/>
      <c r="P18" s="6"/>
      <c r="Q18" s="6"/>
      <c r="R18" s="6"/>
      <c r="S18" s="6"/>
      <c r="T18" s="6"/>
    </row>
    <row r="19" spans="1:21" ht="15.5" x14ac:dyDescent="0.35">
      <c r="A19" s="6"/>
      <c r="B19" s="6"/>
      <c r="C19" s="6"/>
      <c r="D19" s="6"/>
      <c r="E19" s="6"/>
      <c r="F19" s="6"/>
      <c r="G19" s="6"/>
      <c r="H19" s="6"/>
      <c r="I19" s="6"/>
      <c r="J19" s="6"/>
      <c r="K19" s="6"/>
      <c r="L19" s="6"/>
      <c r="M19" s="6"/>
      <c r="N19" s="6"/>
      <c r="O19" s="6"/>
      <c r="P19" s="6"/>
      <c r="Q19" s="6"/>
      <c r="R19" s="6"/>
      <c r="S19" s="6"/>
      <c r="T19" s="6"/>
    </row>
    <row r="20" spans="1:21" ht="93" x14ac:dyDescent="0.35">
      <c r="A20" s="6"/>
      <c r="B20" s="212" t="s">
        <v>152</v>
      </c>
      <c r="C20" s="6"/>
      <c r="D20" s="212" t="s">
        <v>153</v>
      </c>
      <c r="E20" s="6"/>
      <c r="F20" s="212" t="s">
        <v>154</v>
      </c>
      <c r="G20" s="6"/>
      <c r="H20" s="212" t="s">
        <v>155</v>
      </c>
      <c r="I20" s="209"/>
      <c r="J20" s="212" t="s">
        <v>155</v>
      </c>
      <c r="K20" s="209"/>
      <c r="L20" s="212" t="s">
        <v>155</v>
      </c>
      <c r="M20" s="209"/>
      <c r="N20" s="212" t="s">
        <v>155</v>
      </c>
      <c r="O20" s="209"/>
      <c r="P20" s="212" t="s">
        <v>155</v>
      </c>
      <c r="Q20" s="6"/>
      <c r="R20" s="212" t="s">
        <v>155</v>
      </c>
      <c r="S20" s="6"/>
      <c r="T20" s="212" t="s">
        <v>155</v>
      </c>
    </row>
    <row r="21" spans="1:21" ht="46.5" x14ac:dyDescent="0.35">
      <c r="A21" s="25" t="s">
        <v>156</v>
      </c>
      <c r="B21" s="254" t="s">
        <v>157</v>
      </c>
      <c r="C21" s="25"/>
      <c r="D21" s="254" t="s">
        <v>158</v>
      </c>
      <c r="E21" s="25"/>
      <c r="F21" s="254" t="s">
        <v>159</v>
      </c>
      <c r="G21" s="6"/>
      <c r="H21" s="218" t="str">
        <f>H8</f>
        <v>White-Not Hispanic</v>
      </c>
      <c r="I21" s="25"/>
      <c r="J21" s="218" t="str">
        <f>J8</f>
        <v>Hispanic</v>
      </c>
      <c r="K21" s="25"/>
      <c r="L21" s="218" t="str">
        <f>L8</f>
        <v>Black-Not Hispanic</v>
      </c>
      <c r="M21" s="25"/>
      <c r="N21" s="218" t="str">
        <f>N8</f>
        <v>Asian</v>
      </c>
      <c r="O21" s="25"/>
      <c r="P21" s="218" t="str">
        <f>P8</f>
        <v>American Indian/Alaska Native</v>
      </c>
      <c r="Q21" s="214"/>
      <c r="R21" s="218" t="str">
        <f>R8</f>
        <v>Other</v>
      </c>
      <c r="S21" s="6"/>
      <c r="T21" s="218" t="str">
        <f>T8</f>
        <v>Other</v>
      </c>
    </row>
    <row r="22" spans="1:21" ht="15.5" x14ac:dyDescent="0.35">
      <c r="A22" s="219" t="str">
        <f t="shared" ref="A22:A27" si="0">A9</f>
        <v>&lt;1</v>
      </c>
      <c r="B22" s="224"/>
      <c r="C22" s="221"/>
      <c r="D22" s="224"/>
      <c r="E22" s="221"/>
      <c r="F22" s="224"/>
      <c r="G22" s="222"/>
      <c r="H22" s="220"/>
      <c r="I22" s="223"/>
      <c r="J22" s="220"/>
      <c r="K22" s="223"/>
      <c r="L22" s="220"/>
      <c r="M22" s="223"/>
      <c r="N22" s="220"/>
      <c r="O22" s="222"/>
      <c r="P22" s="220"/>
      <c r="Q22" s="222"/>
      <c r="R22" s="220"/>
      <c r="S22" s="222"/>
      <c r="T22" s="224"/>
    </row>
    <row r="23" spans="1:21" ht="15.5" x14ac:dyDescent="0.35">
      <c r="A23" s="219" t="str">
        <f t="shared" si="0"/>
        <v>1-4</v>
      </c>
      <c r="B23" s="220"/>
      <c r="C23" s="221"/>
      <c r="D23" s="220"/>
      <c r="E23" s="221"/>
      <c r="F23" s="220"/>
      <c r="G23" s="222"/>
      <c r="H23" s="220"/>
      <c r="I23" s="223"/>
      <c r="J23" s="220"/>
      <c r="K23" s="223"/>
      <c r="L23" s="220"/>
      <c r="M23" s="223"/>
      <c r="N23" s="220"/>
      <c r="O23" s="222"/>
      <c r="P23" s="220"/>
      <c r="Q23" s="222"/>
      <c r="R23" s="220"/>
      <c r="S23" s="222"/>
      <c r="T23" s="220"/>
    </row>
    <row r="24" spans="1:21" ht="15.5" x14ac:dyDescent="0.35">
      <c r="A24" s="219" t="str">
        <f t="shared" si="0"/>
        <v>5-9</v>
      </c>
      <c r="B24" s="220"/>
      <c r="C24" s="221"/>
      <c r="D24" s="220"/>
      <c r="E24" s="221"/>
      <c r="F24" s="220"/>
      <c r="G24" s="222"/>
      <c r="H24" s="220"/>
      <c r="I24" s="223"/>
      <c r="J24" s="220"/>
      <c r="K24" s="223"/>
      <c r="L24" s="220"/>
      <c r="M24" s="223"/>
      <c r="N24" s="220"/>
      <c r="O24" s="222"/>
      <c r="P24" s="220"/>
      <c r="Q24" s="222"/>
      <c r="R24" s="220"/>
      <c r="S24" s="222"/>
      <c r="T24" s="220"/>
    </row>
    <row r="25" spans="1:21" ht="15.5" x14ac:dyDescent="0.35">
      <c r="A25" s="219" t="str">
        <f t="shared" si="0"/>
        <v>10-14</v>
      </c>
      <c r="B25" s="220"/>
      <c r="C25" s="221"/>
      <c r="D25" s="220"/>
      <c r="E25" s="221"/>
      <c r="F25" s="220"/>
      <c r="G25" s="222"/>
      <c r="H25" s="220"/>
      <c r="I25" s="223"/>
      <c r="J25" s="220"/>
      <c r="K25" s="223"/>
      <c r="L25" s="220"/>
      <c r="M25" s="223"/>
      <c r="N25" s="220"/>
      <c r="O25" s="222"/>
      <c r="P25" s="220"/>
      <c r="Q25" s="222"/>
      <c r="R25" s="220"/>
      <c r="S25" s="222"/>
      <c r="T25" s="220"/>
    </row>
    <row r="26" spans="1:21" ht="15.5" x14ac:dyDescent="0.35">
      <c r="A26" s="219" t="str">
        <f t="shared" si="0"/>
        <v>15-17</v>
      </c>
      <c r="B26" s="220"/>
      <c r="C26" s="221"/>
      <c r="D26" s="220"/>
      <c r="E26" s="221"/>
      <c r="F26" s="220"/>
      <c r="G26" s="222"/>
      <c r="H26" s="220"/>
      <c r="I26" s="223"/>
      <c r="J26" s="220"/>
      <c r="K26" s="223"/>
      <c r="L26" s="220"/>
      <c r="M26" s="223"/>
      <c r="N26" s="220"/>
      <c r="O26" s="222"/>
      <c r="P26" s="220"/>
      <c r="Q26" s="222"/>
      <c r="R26" s="220"/>
      <c r="S26" s="222"/>
      <c r="T26" s="220"/>
    </row>
    <row r="27" spans="1:21" ht="15.5" x14ac:dyDescent="0.35">
      <c r="A27" s="252" t="str">
        <f t="shared" si="0"/>
        <v>18-19</v>
      </c>
      <c r="B27" s="220"/>
      <c r="C27" s="221"/>
      <c r="D27" s="220"/>
      <c r="E27" s="221"/>
      <c r="F27" s="220"/>
      <c r="G27" s="222"/>
      <c r="H27" s="220"/>
      <c r="I27" s="223"/>
      <c r="J27" s="220"/>
      <c r="K27" s="223"/>
      <c r="L27" s="220"/>
      <c r="M27" s="223"/>
      <c r="N27" s="220"/>
      <c r="O27" s="222"/>
      <c r="P27" s="220"/>
      <c r="Q27" s="222"/>
      <c r="R27" s="220"/>
      <c r="S27" s="222"/>
      <c r="T27" s="220"/>
    </row>
    <row r="28" spans="1:21" ht="15.5" x14ac:dyDescent="0.35">
      <c r="A28" s="217" t="s">
        <v>173</v>
      </c>
      <c r="B28" s="65">
        <f>SUM(B22:B27)</f>
        <v>0</v>
      </c>
      <c r="C28" s="65"/>
      <c r="D28" s="65">
        <f>SUM(D22:D27)</f>
        <v>0</v>
      </c>
      <c r="E28" s="65"/>
      <c r="F28" s="65">
        <f>SUM(F22:F27)</f>
        <v>0</v>
      </c>
      <c r="G28" s="65"/>
      <c r="H28" s="65">
        <f>SUM(H22:H27)</f>
        <v>0</v>
      </c>
      <c r="I28" s="65"/>
      <c r="J28" s="65">
        <f>SUM(J22:J27)</f>
        <v>0</v>
      </c>
      <c r="K28" s="65"/>
      <c r="L28" s="65">
        <f>SUM(L22:L27)</f>
        <v>0</v>
      </c>
      <c r="M28" s="65"/>
      <c r="N28" s="65">
        <f>SUM(N22:N27)</f>
        <v>0</v>
      </c>
      <c r="O28" s="65"/>
      <c r="P28" s="65">
        <f>SUM(P22:P27)</f>
        <v>0</v>
      </c>
      <c r="Q28" s="65"/>
      <c r="R28" s="65">
        <f>SUM(R22:R27)</f>
        <v>0</v>
      </c>
      <c r="S28" s="65"/>
      <c r="T28" s="65">
        <f>SUM(T22:T27)</f>
        <v>0</v>
      </c>
    </row>
    <row r="29" spans="1:21" ht="35.15" customHeight="1" x14ac:dyDescent="0.35">
      <c r="A29" s="225"/>
      <c r="B29" s="225"/>
      <c r="C29" s="225"/>
      <c r="D29" s="225"/>
      <c r="E29" s="225"/>
      <c r="F29" s="225"/>
      <c r="G29" s="225"/>
      <c r="H29" s="225"/>
      <c r="I29" s="225"/>
      <c r="J29" s="225"/>
      <c r="K29" s="225"/>
      <c r="L29" s="225"/>
      <c r="M29" s="225"/>
      <c r="N29" s="225"/>
      <c r="O29" s="225"/>
      <c r="P29" s="225"/>
      <c r="Q29" s="225"/>
      <c r="R29" s="225"/>
      <c r="S29" s="225"/>
      <c r="T29" s="225"/>
      <c r="U29" s="64"/>
    </row>
    <row r="30" spans="1:21" ht="15.5" x14ac:dyDescent="0.35">
      <c r="A30" s="6"/>
      <c r="B30" s="6"/>
      <c r="C30" s="6"/>
      <c r="D30" s="208" t="s">
        <v>175</v>
      </c>
      <c r="E30" s="6"/>
      <c r="F30" s="6"/>
      <c r="G30" s="6"/>
      <c r="H30" s="6"/>
      <c r="I30" s="6"/>
      <c r="J30" s="6"/>
      <c r="K30" s="6"/>
      <c r="L30" s="6"/>
      <c r="M30" s="6"/>
      <c r="N30" s="6"/>
      <c r="O30" s="6"/>
      <c r="P30" s="6"/>
      <c r="Q30" s="6"/>
      <c r="R30" s="6"/>
      <c r="S30" s="6"/>
      <c r="T30" s="6"/>
    </row>
    <row r="31" spans="1:21" ht="62" x14ac:dyDescent="0.35">
      <c r="A31" s="6"/>
      <c r="B31" s="6"/>
      <c r="C31" s="6"/>
      <c r="D31" s="211"/>
      <c r="E31" s="212" t="s">
        <v>150</v>
      </c>
      <c r="F31" s="6"/>
      <c r="G31" s="6"/>
      <c r="H31" s="6"/>
      <c r="I31" s="6"/>
      <c r="J31" s="6"/>
      <c r="K31" s="6"/>
      <c r="L31" s="6"/>
      <c r="M31" s="6"/>
      <c r="N31" s="6"/>
      <c r="O31" s="6"/>
      <c r="P31" s="6"/>
      <c r="Q31" s="6"/>
      <c r="R31" s="6"/>
      <c r="S31" s="6"/>
      <c r="T31" s="6"/>
    </row>
    <row r="32" spans="1:21" ht="15.5" x14ac:dyDescent="0.35">
      <c r="A32" s="6"/>
      <c r="B32" s="6"/>
      <c r="C32" s="6"/>
      <c r="D32" s="6"/>
      <c r="E32" s="6"/>
      <c r="F32" s="6"/>
      <c r="G32" s="6"/>
      <c r="H32" s="6"/>
      <c r="I32" s="6"/>
      <c r="J32" s="6"/>
      <c r="K32" s="6"/>
      <c r="L32" s="6"/>
      <c r="M32" s="6"/>
      <c r="N32" s="6"/>
      <c r="O32" s="6"/>
      <c r="P32" s="6"/>
      <c r="Q32" s="6"/>
      <c r="R32" s="6"/>
      <c r="S32" s="6"/>
      <c r="T32" s="6"/>
    </row>
    <row r="33" spans="1:21" ht="93" x14ac:dyDescent="0.35">
      <c r="A33" s="6"/>
      <c r="B33" s="212" t="s">
        <v>152</v>
      </c>
      <c r="C33" s="6"/>
      <c r="D33" s="212" t="s">
        <v>153</v>
      </c>
      <c r="E33" s="6"/>
      <c r="F33" s="212" t="s">
        <v>154</v>
      </c>
      <c r="G33" s="6"/>
      <c r="H33" s="212" t="s">
        <v>155</v>
      </c>
      <c r="I33" s="209"/>
      <c r="J33" s="212" t="s">
        <v>155</v>
      </c>
      <c r="K33" s="209"/>
      <c r="L33" s="212" t="s">
        <v>155</v>
      </c>
      <c r="M33" s="209"/>
      <c r="N33" s="212" t="s">
        <v>155</v>
      </c>
      <c r="O33" s="209"/>
      <c r="P33" s="212" t="s">
        <v>155</v>
      </c>
      <c r="Q33" s="6"/>
      <c r="R33" s="212" t="s">
        <v>155</v>
      </c>
      <c r="S33" s="6"/>
      <c r="T33" s="212" t="s">
        <v>155</v>
      </c>
    </row>
    <row r="34" spans="1:21" ht="46.5" x14ac:dyDescent="0.35">
      <c r="A34" s="25" t="s">
        <v>156</v>
      </c>
      <c r="B34" s="254" t="s">
        <v>157</v>
      </c>
      <c r="C34" s="25"/>
      <c r="D34" s="254" t="s">
        <v>158</v>
      </c>
      <c r="E34" s="25"/>
      <c r="F34" s="254" t="s">
        <v>159</v>
      </c>
      <c r="G34" s="6"/>
      <c r="H34" s="218" t="str">
        <f>H8</f>
        <v>White-Not Hispanic</v>
      </c>
      <c r="I34" s="25"/>
      <c r="J34" s="218" t="str">
        <f>J8</f>
        <v>Hispanic</v>
      </c>
      <c r="K34" s="25"/>
      <c r="L34" s="218" t="str">
        <f>L8</f>
        <v>Black-Not Hispanic</v>
      </c>
      <c r="M34" s="25"/>
      <c r="N34" s="218" t="str">
        <f>N8</f>
        <v>Asian</v>
      </c>
      <c r="O34" s="25"/>
      <c r="P34" s="218" t="str">
        <f>P8</f>
        <v>American Indian/Alaska Native</v>
      </c>
      <c r="Q34" s="214"/>
      <c r="R34" s="218" t="str">
        <f>R8</f>
        <v>Other</v>
      </c>
      <c r="S34" s="6"/>
      <c r="T34" s="218" t="str">
        <f>T8</f>
        <v>Other</v>
      </c>
    </row>
    <row r="35" spans="1:21" ht="15.5" x14ac:dyDescent="0.35">
      <c r="A35" s="219" t="str">
        <f t="shared" ref="A35:A40" si="1">A9</f>
        <v>&lt;1</v>
      </c>
      <c r="B35" s="224"/>
      <c r="C35" s="221"/>
      <c r="D35" s="224"/>
      <c r="E35" s="221"/>
      <c r="F35" s="224"/>
      <c r="G35" s="222"/>
      <c r="H35" s="220"/>
      <c r="I35" s="223"/>
      <c r="J35" s="220"/>
      <c r="K35" s="223"/>
      <c r="L35" s="220"/>
      <c r="M35" s="223"/>
      <c r="N35" s="220"/>
      <c r="O35" s="222"/>
      <c r="P35" s="220"/>
      <c r="Q35" s="222"/>
      <c r="R35" s="220"/>
      <c r="S35" s="222"/>
      <c r="T35" s="224"/>
    </row>
    <row r="36" spans="1:21" ht="15.5" x14ac:dyDescent="0.35">
      <c r="A36" s="219" t="str">
        <f t="shared" si="1"/>
        <v>1-4</v>
      </c>
      <c r="B36" s="220"/>
      <c r="C36" s="221"/>
      <c r="D36" s="220"/>
      <c r="E36" s="221"/>
      <c r="F36" s="220"/>
      <c r="G36" s="222"/>
      <c r="H36" s="220"/>
      <c r="I36" s="223"/>
      <c r="J36" s="220"/>
      <c r="K36" s="223"/>
      <c r="L36" s="220"/>
      <c r="M36" s="223"/>
      <c r="N36" s="220"/>
      <c r="O36" s="222"/>
      <c r="P36" s="220"/>
      <c r="Q36" s="222"/>
      <c r="R36" s="220"/>
      <c r="S36" s="222"/>
      <c r="T36" s="220"/>
    </row>
    <row r="37" spans="1:21" ht="15.5" x14ac:dyDescent="0.35">
      <c r="A37" s="219" t="str">
        <f t="shared" si="1"/>
        <v>5-9</v>
      </c>
      <c r="B37" s="220"/>
      <c r="C37" s="221"/>
      <c r="D37" s="220"/>
      <c r="E37" s="221"/>
      <c r="F37" s="220"/>
      <c r="G37" s="222"/>
      <c r="H37" s="220"/>
      <c r="I37" s="223"/>
      <c r="J37" s="220"/>
      <c r="K37" s="223"/>
      <c r="L37" s="220"/>
      <c r="M37" s="223"/>
      <c r="N37" s="220"/>
      <c r="O37" s="222"/>
      <c r="P37" s="220"/>
      <c r="Q37" s="222"/>
      <c r="R37" s="220"/>
      <c r="S37" s="222"/>
      <c r="T37" s="220"/>
    </row>
    <row r="38" spans="1:21" ht="15.5" x14ac:dyDescent="0.35">
      <c r="A38" s="219" t="str">
        <f t="shared" si="1"/>
        <v>10-14</v>
      </c>
      <c r="B38" s="220"/>
      <c r="C38" s="221"/>
      <c r="D38" s="220"/>
      <c r="E38" s="221"/>
      <c r="F38" s="220"/>
      <c r="G38" s="222"/>
      <c r="H38" s="220"/>
      <c r="I38" s="223"/>
      <c r="J38" s="220"/>
      <c r="K38" s="223"/>
      <c r="L38" s="220"/>
      <c r="M38" s="223"/>
      <c r="N38" s="220"/>
      <c r="O38" s="222"/>
      <c r="P38" s="220"/>
      <c r="Q38" s="222"/>
      <c r="R38" s="220"/>
      <c r="S38" s="222"/>
      <c r="T38" s="220"/>
    </row>
    <row r="39" spans="1:21" ht="15.5" x14ac:dyDescent="0.35">
      <c r="A39" s="219" t="str">
        <f t="shared" si="1"/>
        <v>15-17</v>
      </c>
      <c r="B39" s="220"/>
      <c r="C39" s="221"/>
      <c r="D39" s="220"/>
      <c r="E39" s="221"/>
      <c r="F39" s="220"/>
      <c r="G39" s="222"/>
      <c r="H39" s="220"/>
      <c r="I39" s="223"/>
      <c r="J39" s="220"/>
      <c r="K39" s="223"/>
      <c r="L39" s="220"/>
      <c r="M39" s="223"/>
      <c r="N39" s="220"/>
      <c r="O39" s="222"/>
      <c r="P39" s="220"/>
      <c r="Q39" s="222"/>
      <c r="R39" s="220"/>
      <c r="S39" s="222"/>
      <c r="T39" s="220"/>
    </row>
    <row r="40" spans="1:21" ht="15.5" x14ac:dyDescent="0.35">
      <c r="A40" s="219" t="str">
        <f t="shared" si="1"/>
        <v>18-19</v>
      </c>
      <c r="B40" s="220"/>
      <c r="C40" s="221"/>
      <c r="D40" s="220"/>
      <c r="E40" s="221"/>
      <c r="F40" s="220"/>
      <c r="G40" s="222"/>
      <c r="H40" s="220"/>
      <c r="I40" s="223"/>
      <c r="J40" s="220"/>
      <c r="K40" s="223"/>
      <c r="L40" s="220"/>
      <c r="M40" s="223"/>
      <c r="N40" s="220"/>
      <c r="O40" s="222"/>
      <c r="P40" s="220"/>
      <c r="Q40" s="222"/>
      <c r="R40" s="220"/>
      <c r="S40" s="222"/>
      <c r="T40" s="220"/>
    </row>
    <row r="41" spans="1:21" ht="15.5" x14ac:dyDescent="0.35">
      <c r="A41" s="217" t="s">
        <v>173</v>
      </c>
      <c r="B41" s="65">
        <f>SUM(B35:B40)</f>
        <v>0</v>
      </c>
      <c r="C41" s="65"/>
      <c r="D41" s="65">
        <f>SUM(D35:D40)</f>
        <v>0</v>
      </c>
      <c r="E41" s="65"/>
      <c r="F41" s="65">
        <f>SUM(F35:F40)</f>
        <v>0</v>
      </c>
      <c r="G41" s="65"/>
      <c r="H41" s="65">
        <f>SUM(H35:H40)</f>
        <v>0</v>
      </c>
      <c r="I41" s="65"/>
      <c r="J41" s="65">
        <f>SUM(J35:J40)</f>
        <v>0</v>
      </c>
      <c r="K41" s="65"/>
      <c r="L41" s="65">
        <f>SUM(L35:L40)</f>
        <v>0</v>
      </c>
      <c r="M41" s="65"/>
      <c r="N41" s="65">
        <f>SUM(N35:N40)</f>
        <v>0</v>
      </c>
      <c r="O41" s="65"/>
      <c r="P41" s="65">
        <f>SUM(P35:P40)</f>
        <v>0</v>
      </c>
      <c r="Q41" s="65"/>
      <c r="R41" s="65">
        <f>SUM(R35:R40)</f>
        <v>0</v>
      </c>
      <c r="S41" s="65"/>
      <c r="T41" s="65">
        <f>SUM(T35:T40)</f>
        <v>0</v>
      </c>
    </row>
    <row r="42" spans="1:21" ht="35.15" customHeight="1" x14ac:dyDescent="0.35">
      <c r="A42" s="225"/>
      <c r="B42" s="225"/>
      <c r="C42" s="225"/>
      <c r="D42" s="225"/>
      <c r="E42" s="225"/>
      <c r="F42" s="225"/>
      <c r="G42" s="225"/>
      <c r="H42" s="225"/>
      <c r="I42" s="225"/>
      <c r="J42" s="225"/>
      <c r="K42" s="225"/>
      <c r="L42" s="225"/>
      <c r="M42" s="225"/>
      <c r="N42" s="225"/>
      <c r="O42" s="225"/>
      <c r="P42" s="225"/>
      <c r="Q42" s="225"/>
      <c r="R42" s="225"/>
      <c r="S42" s="225"/>
      <c r="T42" s="225"/>
      <c r="U42" s="64"/>
    </row>
    <row r="43" spans="1:21" ht="15.5" x14ac:dyDescent="0.35">
      <c r="A43" s="6"/>
      <c r="B43" s="6"/>
      <c r="C43" s="6"/>
      <c r="D43" s="208" t="s">
        <v>176</v>
      </c>
      <c r="E43" s="6"/>
      <c r="F43" s="6"/>
      <c r="G43" s="6"/>
      <c r="H43" s="6"/>
      <c r="I43" s="6"/>
      <c r="J43" s="6"/>
      <c r="K43" s="6"/>
      <c r="L43" s="6"/>
      <c r="M43" s="6"/>
      <c r="N43" s="6"/>
      <c r="O43" s="6"/>
      <c r="P43" s="6"/>
      <c r="Q43" s="6"/>
      <c r="R43" s="6"/>
      <c r="S43" s="6"/>
      <c r="T43" s="6"/>
    </row>
    <row r="44" spans="1:21" ht="62" x14ac:dyDescent="0.35">
      <c r="A44" s="6"/>
      <c r="B44" s="6"/>
      <c r="C44" s="6"/>
      <c r="D44" s="211"/>
      <c r="E44" s="212" t="s">
        <v>150</v>
      </c>
      <c r="F44" s="6"/>
      <c r="G44" s="6"/>
      <c r="H44" s="6"/>
      <c r="I44" s="6"/>
      <c r="J44" s="6"/>
      <c r="K44" s="6"/>
      <c r="L44" s="6"/>
      <c r="M44" s="6"/>
      <c r="N44" s="6"/>
      <c r="O44" s="6"/>
      <c r="P44" s="6"/>
      <c r="Q44" s="6"/>
      <c r="R44" s="6"/>
      <c r="S44" s="6"/>
      <c r="T44" s="6"/>
    </row>
    <row r="45" spans="1:21" ht="15.5" x14ac:dyDescent="0.35">
      <c r="A45" s="6"/>
      <c r="B45" s="6"/>
      <c r="C45" s="6"/>
      <c r="D45" s="6"/>
      <c r="E45" s="6"/>
      <c r="F45" s="6"/>
      <c r="G45" s="6"/>
      <c r="H45" s="6"/>
      <c r="I45" s="6"/>
      <c r="J45" s="6"/>
      <c r="K45" s="6"/>
      <c r="L45" s="6"/>
      <c r="M45" s="6"/>
      <c r="N45" s="6"/>
      <c r="O45" s="6"/>
      <c r="P45" s="6"/>
      <c r="Q45" s="6"/>
      <c r="R45" s="6"/>
      <c r="S45" s="6"/>
      <c r="T45" s="6"/>
    </row>
    <row r="46" spans="1:21" ht="15.5" x14ac:dyDescent="0.35">
      <c r="A46" s="6"/>
      <c r="B46" s="6"/>
      <c r="C46" s="6"/>
      <c r="D46" s="6"/>
      <c r="E46" s="6"/>
      <c r="F46" s="6"/>
      <c r="G46" s="6"/>
      <c r="H46" s="6"/>
      <c r="I46" s="6"/>
      <c r="J46" s="6"/>
      <c r="K46" s="6"/>
      <c r="L46" s="6"/>
      <c r="M46" s="6"/>
      <c r="N46" s="6"/>
      <c r="O46" s="6"/>
      <c r="P46" s="6"/>
      <c r="Q46" s="6"/>
      <c r="R46" s="6"/>
      <c r="S46" s="6"/>
      <c r="T46" s="6"/>
    </row>
    <row r="47" spans="1:21" ht="93" x14ac:dyDescent="0.35">
      <c r="A47" s="6"/>
      <c r="B47" s="212" t="s">
        <v>152</v>
      </c>
      <c r="C47" s="6"/>
      <c r="D47" s="212" t="s">
        <v>153</v>
      </c>
      <c r="E47" s="6"/>
      <c r="F47" s="212" t="s">
        <v>154</v>
      </c>
      <c r="G47" s="6"/>
      <c r="H47" s="212" t="s">
        <v>155</v>
      </c>
      <c r="I47" s="209"/>
      <c r="J47" s="212" t="s">
        <v>155</v>
      </c>
      <c r="K47" s="209"/>
      <c r="L47" s="212" t="s">
        <v>155</v>
      </c>
      <c r="M47" s="209"/>
      <c r="N47" s="212" t="s">
        <v>155</v>
      </c>
      <c r="O47" s="209"/>
      <c r="P47" s="212" t="s">
        <v>155</v>
      </c>
      <c r="Q47" s="6"/>
      <c r="R47" s="212" t="s">
        <v>155</v>
      </c>
      <c r="S47" s="6"/>
      <c r="T47" s="212" t="s">
        <v>155</v>
      </c>
    </row>
    <row r="48" spans="1:21" ht="46.5" x14ac:dyDescent="0.35">
      <c r="A48" s="25" t="s">
        <v>156</v>
      </c>
      <c r="B48" s="254" t="s">
        <v>157</v>
      </c>
      <c r="C48" s="25"/>
      <c r="D48" s="254" t="s">
        <v>158</v>
      </c>
      <c r="E48" s="25"/>
      <c r="F48" s="254" t="s">
        <v>159</v>
      </c>
      <c r="G48" s="6"/>
      <c r="H48" s="218" t="str">
        <f>H8</f>
        <v>White-Not Hispanic</v>
      </c>
      <c r="I48" s="25"/>
      <c r="J48" s="218" t="str">
        <f>J8</f>
        <v>Hispanic</v>
      </c>
      <c r="K48" s="25"/>
      <c r="L48" s="218" t="str">
        <f>L8</f>
        <v>Black-Not Hispanic</v>
      </c>
      <c r="M48" s="25"/>
      <c r="N48" s="218" t="str">
        <f>N8</f>
        <v>Asian</v>
      </c>
      <c r="O48" s="25"/>
      <c r="P48" s="218" t="str">
        <f>P8</f>
        <v>American Indian/Alaska Native</v>
      </c>
      <c r="Q48" s="214"/>
      <c r="R48" s="218" t="str">
        <f>R8</f>
        <v>Other</v>
      </c>
      <c r="S48" s="6"/>
      <c r="T48" s="218" t="str">
        <f>T8</f>
        <v>Other</v>
      </c>
    </row>
    <row r="49" spans="1:21" ht="15.5" x14ac:dyDescent="0.35">
      <c r="A49" s="219" t="str">
        <f t="shared" ref="A49:A54" si="2">A9</f>
        <v>&lt;1</v>
      </c>
      <c r="B49" s="224"/>
      <c r="C49" s="221"/>
      <c r="D49" s="224"/>
      <c r="E49" s="221"/>
      <c r="F49" s="224"/>
      <c r="G49" s="222"/>
      <c r="H49" s="220"/>
      <c r="I49" s="223"/>
      <c r="J49" s="220"/>
      <c r="K49" s="223"/>
      <c r="L49" s="220"/>
      <c r="M49" s="223"/>
      <c r="N49" s="220"/>
      <c r="O49" s="222"/>
      <c r="P49" s="220"/>
      <c r="Q49" s="222"/>
      <c r="R49" s="220"/>
      <c r="S49" s="222"/>
      <c r="T49" s="224"/>
    </row>
    <row r="50" spans="1:21" ht="15.5" x14ac:dyDescent="0.35">
      <c r="A50" s="219" t="str">
        <f t="shared" si="2"/>
        <v>1-4</v>
      </c>
      <c r="B50" s="220"/>
      <c r="C50" s="221"/>
      <c r="D50" s="220"/>
      <c r="E50" s="221"/>
      <c r="F50" s="220"/>
      <c r="G50" s="222"/>
      <c r="H50" s="220"/>
      <c r="I50" s="223"/>
      <c r="J50" s="220"/>
      <c r="K50" s="223"/>
      <c r="L50" s="220"/>
      <c r="M50" s="223"/>
      <c r="N50" s="220"/>
      <c r="O50" s="222"/>
      <c r="P50" s="220"/>
      <c r="Q50" s="222"/>
      <c r="R50" s="220"/>
      <c r="S50" s="222"/>
      <c r="T50" s="220"/>
    </row>
    <row r="51" spans="1:21" ht="15.5" x14ac:dyDescent="0.35">
      <c r="A51" s="219" t="str">
        <f t="shared" si="2"/>
        <v>5-9</v>
      </c>
      <c r="B51" s="220"/>
      <c r="C51" s="221"/>
      <c r="D51" s="220"/>
      <c r="E51" s="221"/>
      <c r="F51" s="220"/>
      <c r="G51" s="222"/>
      <c r="H51" s="220"/>
      <c r="I51" s="223"/>
      <c r="J51" s="220"/>
      <c r="K51" s="223"/>
      <c r="L51" s="220"/>
      <c r="M51" s="223"/>
      <c r="N51" s="220"/>
      <c r="O51" s="222"/>
      <c r="P51" s="220"/>
      <c r="Q51" s="222"/>
      <c r="R51" s="220"/>
      <c r="S51" s="222"/>
      <c r="T51" s="220"/>
    </row>
    <row r="52" spans="1:21" ht="15.5" x14ac:dyDescent="0.35">
      <c r="A52" s="219" t="str">
        <f t="shared" si="2"/>
        <v>10-14</v>
      </c>
      <c r="B52" s="220"/>
      <c r="C52" s="221"/>
      <c r="D52" s="220"/>
      <c r="E52" s="221"/>
      <c r="F52" s="220"/>
      <c r="G52" s="222"/>
      <c r="H52" s="220"/>
      <c r="I52" s="223"/>
      <c r="J52" s="220"/>
      <c r="K52" s="223"/>
      <c r="L52" s="220"/>
      <c r="M52" s="223"/>
      <c r="N52" s="220"/>
      <c r="O52" s="222"/>
      <c r="P52" s="220"/>
      <c r="Q52" s="222"/>
      <c r="R52" s="220"/>
      <c r="S52" s="222"/>
      <c r="T52" s="220"/>
    </row>
    <row r="53" spans="1:21" ht="15.5" x14ac:dyDescent="0.35">
      <c r="A53" s="219" t="str">
        <f t="shared" si="2"/>
        <v>15-17</v>
      </c>
      <c r="B53" s="220"/>
      <c r="C53" s="221"/>
      <c r="D53" s="220"/>
      <c r="E53" s="221"/>
      <c r="F53" s="220"/>
      <c r="G53" s="222"/>
      <c r="H53" s="220"/>
      <c r="I53" s="223"/>
      <c r="J53" s="220"/>
      <c r="K53" s="223"/>
      <c r="L53" s="220"/>
      <c r="M53" s="223"/>
      <c r="N53" s="220"/>
      <c r="O53" s="222"/>
      <c r="P53" s="220"/>
      <c r="Q53" s="222"/>
      <c r="R53" s="220"/>
      <c r="S53" s="222"/>
      <c r="T53" s="220"/>
    </row>
    <row r="54" spans="1:21" ht="15.5" x14ac:dyDescent="0.35">
      <c r="A54" s="219" t="str">
        <f t="shared" si="2"/>
        <v>18-19</v>
      </c>
      <c r="B54" s="220"/>
      <c r="C54" s="221"/>
      <c r="D54" s="220"/>
      <c r="E54" s="221"/>
      <c r="F54" s="220"/>
      <c r="G54" s="222"/>
      <c r="H54" s="220"/>
      <c r="I54" s="223"/>
      <c r="J54" s="220"/>
      <c r="K54" s="223"/>
      <c r="L54" s="220"/>
      <c r="M54" s="223"/>
      <c r="N54" s="220"/>
      <c r="O54" s="222"/>
      <c r="P54" s="220"/>
      <c r="Q54" s="222"/>
      <c r="R54" s="220"/>
      <c r="S54" s="222"/>
      <c r="T54" s="220"/>
    </row>
    <row r="55" spans="1:21" ht="15.5" x14ac:dyDescent="0.35">
      <c r="A55" s="217" t="s">
        <v>173</v>
      </c>
      <c r="B55" s="65">
        <f>SUM(B49:B54)</f>
        <v>0</v>
      </c>
      <c r="C55" s="65"/>
      <c r="D55" s="65">
        <f>SUM(D49:D54)</f>
        <v>0</v>
      </c>
      <c r="E55" s="65"/>
      <c r="F55" s="65">
        <f>SUM(F49:F54)</f>
        <v>0</v>
      </c>
      <c r="G55" s="65"/>
      <c r="H55" s="65">
        <f>SUM(H49:H54)</f>
        <v>0</v>
      </c>
      <c r="I55" s="65"/>
      <c r="J55" s="65">
        <f>SUM(J49:J54)</f>
        <v>0</v>
      </c>
      <c r="K55" s="65"/>
      <c r="L55" s="65">
        <f>SUM(L49:L54)</f>
        <v>0</v>
      </c>
      <c r="M55" s="65"/>
      <c r="N55" s="65">
        <f>SUM(N49:N54)</f>
        <v>0</v>
      </c>
      <c r="O55" s="65"/>
      <c r="P55" s="65">
        <f>SUM(P49:P54)</f>
        <v>0</v>
      </c>
      <c r="Q55" s="65"/>
      <c r="R55" s="65">
        <f>SUM(R49:R54)</f>
        <v>0</v>
      </c>
      <c r="S55" s="65"/>
      <c r="T55" s="65">
        <f>SUM(T49:T54)</f>
        <v>0</v>
      </c>
    </row>
    <row r="56" spans="1:21" ht="35.15" customHeight="1" x14ac:dyDescent="0.35">
      <c r="A56" s="225"/>
      <c r="B56" s="225"/>
      <c r="C56" s="225"/>
      <c r="D56" s="225"/>
      <c r="E56" s="225"/>
      <c r="F56" s="225"/>
      <c r="G56" s="225"/>
      <c r="H56" s="225"/>
      <c r="I56" s="225"/>
      <c r="J56" s="225"/>
      <c r="K56" s="225"/>
      <c r="L56" s="225"/>
      <c r="M56" s="225"/>
      <c r="N56" s="225"/>
      <c r="O56" s="225"/>
      <c r="P56" s="225"/>
      <c r="Q56" s="225"/>
      <c r="R56" s="225"/>
      <c r="S56" s="225"/>
      <c r="T56" s="225"/>
      <c r="U56" s="64"/>
    </row>
    <row r="57" spans="1:21" ht="15.5" x14ac:dyDescent="0.35">
      <c r="A57" s="6"/>
      <c r="B57" s="6"/>
      <c r="C57" s="6"/>
      <c r="D57" s="208" t="s">
        <v>177</v>
      </c>
      <c r="E57" s="6"/>
      <c r="F57" s="6"/>
      <c r="G57" s="6"/>
      <c r="H57" s="6"/>
      <c r="I57" s="6"/>
      <c r="J57" s="6"/>
      <c r="K57" s="6"/>
      <c r="L57" s="6"/>
      <c r="M57" s="6"/>
      <c r="N57" s="6"/>
      <c r="O57" s="6"/>
      <c r="P57" s="6"/>
      <c r="Q57" s="6"/>
      <c r="R57" s="6"/>
      <c r="S57" s="6"/>
      <c r="T57" s="6"/>
    </row>
    <row r="58" spans="1:21" ht="62" x14ac:dyDescent="0.35">
      <c r="A58" s="6"/>
      <c r="B58" s="6"/>
      <c r="C58" s="6"/>
      <c r="D58" s="211"/>
      <c r="E58" s="212" t="s">
        <v>150</v>
      </c>
      <c r="F58" s="6"/>
      <c r="G58" s="6"/>
      <c r="H58" s="6"/>
      <c r="I58" s="6"/>
      <c r="J58" s="6"/>
      <c r="K58" s="6"/>
      <c r="L58" s="6"/>
      <c r="M58" s="6"/>
      <c r="N58" s="6"/>
      <c r="O58" s="6"/>
      <c r="P58" s="6"/>
      <c r="Q58" s="6"/>
      <c r="R58" s="6"/>
      <c r="S58" s="6"/>
      <c r="T58" s="6"/>
    </row>
    <row r="59" spans="1:21" ht="15.5" x14ac:dyDescent="0.35">
      <c r="A59" s="6"/>
      <c r="B59" s="6"/>
      <c r="C59" s="6"/>
      <c r="D59" s="6"/>
      <c r="E59" s="6"/>
      <c r="F59" s="6"/>
      <c r="G59" s="6"/>
      <c r="H59" s="6"/>
      <c r="I59" s="6"/>
      <c r="J59" s="6"/>
      <c r="K59" s="6"/>
      <c r="L59" s="6"/>
      <c r="M59" s="6"/>
      <c r="N59" s="6"/>
      <c r="O59" s="6"/>
      <c r="P59" s="6"/>
      <c r="Q59" s="6"/>
      <c r="R59" s="6"/>
      <c r="S59" s="6"/>
      <c r="T59" s="6"/>
    </row>
    <row r="60" spans="1:21" ht="15.5" x14ac:dyDescent="0.35">
      <c r="A60" s="6"/>
      <c r="B60" s="6"/>
      <c r="C60" s="6"/>
      <c r="D60" s="6"/>
      <c r="E60" s="6"/>
      <c r="F60" s="6"/>
      <c r="G60" s="6"/>
      <c r="H60" s="6"/>
      <c r="I60" s="6"/>
      <c r="J60" s="6"/>
      <c r="K60" s="6"/>
      <c r="L60" s="6"/>
      <c r="M60" s="6"/>
      <c r="N60" s="6"/>
      <c r="O60" s="6"/>
      <c r="P60" s="6"/>
      <c r="Q60" s="6"/>
      <c r="R60" s="6"/>
      <c r="S60" s="6"/>
      <c r="T60" s="6"/>
    </row>
    <row r="61" spans="1:21" ht="93" x14ac:dyDescent="0.35">
      <c r="A61" s="6"/>
      <c r="B61" s="212" t="s">
        <v>152</v>
      </c>
      <c r="C61" s="6"/>
      <c r="D61" s="212" t="s">
        <v>153</v>
      </c>
      <c r="E61" s="6"/>
      <c r="F61" s="212" t="s">
        <v>154</v>
      </c>
      <c r="G61" s="6"/>
      <c r="H61" s="212" t="s">
        <v>155</v>
      </c>
      <c r="I61" s="209"/>
      <c r="J61" s="212" t="s">
        <v>155</v>
      </c>
      <c r="K61" s="209"/>
      <c r="L61" s="212" t="s">
        <v>155</v>
      </c>
      <c r="M61" s="209"/>
      <c r="N61" s="212" t="s">
        <v>155</v>
      </c>
      <c r="O61" s="209"/>
      <c r="P61" s="212" t="s">
        <v>155</v>
      </c>
      <c r="Q61" s="6"/>
      <c r="R61" s="212" t="s">
        <v>155</v>
      </c>
      <c r="S61" s="6"/>
      <c r="T61" s="212" t="s">
        <v>155</v>
      </c>
    </row>
    <row r="62" spans="1:21" ht="46.5" x14ac:dyDescent="0.35">
      <c r="A62" s="25" t="s">
        <v>156</v>
      </c>
      <c r="B62" s="25" t="s">
        <v>157</v>
      </c>
      <c r="C62" s="25"/>
      <c r="D62" s="25" t="s">
        <v>158</v>
      </c>
      <c r="E62" s="25"/>
      <c r="F62" s="25" t="s">
        <v>159</v>
      </c>
      <c r="G62" s="6"/>
      <c r="H62" s="218" t="str">
        <f>H8</f>
        <v>White-Not Hispanic</v>
      </c>
      <c r="I62" s="25"/>
      <c r="J62" s="218" t="str">
        <f>J8</f>
        <v>Hispanic</v>
      </c>
      <c r="K62" s="25"/>
      <c r="L62" s="218" t="str">
        <f>L8</f>
        <v>Black-Not Hispanic</v>
      </c>
      <c r="M62" s="25"/>
      <c r="N62" s="218" t="str">
        <f>N8</f>
        <v>Asian</v>
      </c>
      <c r="O62" s="25"/>
      <c r="P62" s="218" t="str">
        <f>P8</f>
        <v>American Indian/Alaska Native</v>
      </c>
      <c r="Q62" s="214"/>
      <c r="R62" s="218" t="str">
        <f>R8</f>
        <v>Other</v>
      </c>
      <c r="S62" s="6"/>
      <c r="T62" s="218" t="str">
        <f>T8</f>
        <v>Other</v>
      </c>
    </row>
    <row r="63" spans="1:21" ht="15.5" x14ac:dyDescent="0.35">
      <c r="A63" s="219" t="str">
        <f t="shared" ref="A63:A68" si="3">A9</f>
        <v>&lt;1</v>
      </c>
      <c r="B63" s="220"/>
      <c r="C63" s="221"/>
      <c r="D63" s="220"/>
      <c r="E63" s="221"/>
      <c r="F63" s="220"/>
      <c r="G63" s="222"/>
      <c r="H63" s="220"/>
      <c r="I63" s="223"/>
      <c r="J63" s="220"/>
      <c r="K63" s="223"/>
      <c r="L63" s="220"/>
      <c r="M63" s="223"/>
      <c r="N63" s="220"/>
      <c r="O63" s="222"/>
      <c r="P63" s="220"/>
      <c r="Q63" s="222"/>
      <c r="R63" s="220"/>
      <c r="S63" s="222"/>
      <c r="T63" s="224"/>
    </row>
    <row r="64" spans="1:21" ht="15.5" x14ac:dyDescent="0.35">
      <c r="A64" s="219" t="str">
        <f t="shared" si="3"/>
        <v>1-4</v>
      </c>
      <c r="B64" s="220"/>
      <c r="C64" s="221"/>
      <c r="D64" s="220"/>
      <c r="E64" s="221"/>
      <c r="F64" s="220"/>
      <c r="G64" s="222"/>
      <c r="H64" s="220"/>
      <c r="I64" s="223"/>
      <c r="J64" s="220"/>
      <c r="K64" s="223"/>
      <c r="L64" s="220"/>
      <c r="M64" s="223"/>
      <c r="N64" s="220"/>
      <c r="O64" s="222"/>
      <c r="P64" s="220"/>
      <c r="Q64" s="222"/>
      <c r="R64" s="220"/>
      <c r="S64" s="222"/>
      <c r="T64" s="220"/>
    </row>
    <row r="65" spans="1:20" ht="15.5" x14ac:dyDescent="0.35">
      <c r="A65" s="219" t="str">
        <f t="shared" si="3"/>
        <v>5-9</v>
      </c>
      <c r="B65" s="220"/>
      <c r="C65" s="221"/>
      <c r="D65" s="220"/>
      <c r="E65" s="221"/>
      <c r="F65" s="220"/>
      <c r="G65" s="222"/>
      <c r="H65" s="220"/>
      <c r="I65" s="223"/>
      <c r="J65" s="220"/>
      <c r="K65" s="223"/>
      <c r="L65" s="220"/>
      <c r="M65" s="223"/>
      <c r="N65" s="220"/>
      <c r="O65" s="222"/>
      <c r="P65" s="220"/>
      <c r="Q65" s="222"/>
      <c r="R65" s="220"/>
      <c r="S65" s="222"/>
      <c r="T65" s="220"/>
    </row>
    <row r="66" spans="1:20" ht="15.5" x14ac:dyDescent="0.35">
      <c r="A66" s="219" t="str">
        <f t="shared" si="3"/>
        <v>10-14</v>
      </c>
      <c r="B66" s="220"/>
      <c r="C66" s="221"/>
      <c r="D66" s="220"/>
      <c r="E66" s="221"/>
      <c r="F66" s="220"/>
      <c r="G66" s="222"/>
      <c r="H66" s="220"/>
      <c r="I66" s="223"/>
      <c r="J66" s="220"/>
      <c r="K66" s="223"/>
      <c r="L66" s="220"/>
      <c r="M66" s="223"/>
      <c r="N66" s="220"/>
      <c r="O66" s="222"/>
      <c r="P66" s="220"/>
      <c r="Q66" s="222"/>
      <c r="R66" s="220"/>
      <c r="S66" s="222"/>
      <c r="T66" s="220"/>
    </row>
    <row r="67" spans="1:20" ht="15.5" x14ac:dyDescent="0.35">
      <c r="A67" s="219" t="str">
        <f t="shared" si="3"/>
        <v>15-17</v>
      </c>
      <c r="B67" s="220"/>
      <c r="C67" s="221"/>
      <c r="D67" s="220"/>
      <c r="E67" s="221"/>
      <c r="F67" s="220"/>
      <c r="G67" s="222"/>
      <c r="H67" s="220"/>
      <c r="I67" s="223"/>
      <c r="J67" s="220"/>
      <c r="K67" s="223"/>
      <c r="L67" s="220"/>
      <c r="M67" s="223"/>
      <c r="N67" s="220"/>
      <c r="O67" s="222"/>
      <c r="P67" s="220"/>
      <c r="Q67" s="222"/>
      <c r="R67" s="220"/>
      <c r="S67" s="222"/>
      <c r="T67" s="220"/>
    </row>
    <row r="68" spans="1:20" ht="15.5" x14ac:dyDescent="0.35">
      <c r="A68" s="219" t="str">
        <f t="shared" si="3"/>
        <v>18-19</v>
      </c>
      <c r="B68" s="220"/>
      <c r="C68" s="221"/>
      <c r="D68" s="220"/>
      <c r="E68" s="221"/>
      <c r="F68" s="220"/>
      <c r="G68" s="222"/>
      <c r="H68" s="220"/>
      <c r="I68" s="223"/>
      <c r="J68" s="220"/>
      <c r="K68" s="223"/>
      <c r="L68" s="220"/>
      <c r="M68" s="223"/>
      <c r="N68" s="220"/>
      <c r="O68" s="222"/>
      <c r="P68" s="220"/>
      <c r="Q68" s="222"/>
      <c r="R68" s="220"/>
      <c r="S68" s="222"/>
      <c r="T68" s="220"/>
    </row>
    <row r="69" spans="1:20" ht="15.5" x14ac:dyDescent="0.35">
      <c r="A69" s="217" t="s">
        <v>173</v>
      </c>
      <c r="B69" s="65">
        <f>SUM(B63:B68)</f>
        <v>0</v>
      </c>
      <c r="C69" s="65"/>
      <c r="D69" s="65">
        <f>SUM(D63:D68)</f>
        <v>0</v>
      </c>
      <c r="E69" s="65"/>
      <c r="F69" s="65">
        <f>SUM(F63:F68)</f>
        <v>0</v>
      </c>
      <c r="G69" s="65"/>
      <c r="H69" s="65">
        <f>SUM(H63:H68)</f>
        <v>0</v>
      </c>
      <c r="I69" s="65"/>
      <c r="J69" s="65">
        <f>SUM(J63:J68)</f>
        <v>0</v>
      </c>
      <c r="K69" s="65"/>
      <c r="L69" s="65">
        <f>SUM(L63:L68)</f>
        <v>0</v>
      </c>
      <c r="M69" s="65"/>
      <c r="N69" s="65">
        <f>SUM(N63:N68)</f>
        <v>0</v>
      </c>
      <c r="O69" s="65"/>
      <c r="P69" s="65">
        <f>SUM(P63:P68)</f>
        <v>0</v>
      </c>
      <c r="Q69" s="65"/>
      <c r="R69" s="65">
        <f>SUM(R63:R68)</f>
        <v>0</v>
      </c>
      <c r="S69" s="65"/>
      <c r="T69" s="65">
        <f>SUM(T63:T68)</f>
        <v>0</v>
      </c>
    </row>
  </sheetData>
  <mergeCells count="1">
    <mergeCell ref="H5:U5"/>
  </mergeCells>
  <phoneticPr fontId="0" type="noConversion"/>
  <pageMargins left="0" right="0" top="1" bottom="1" header="0.5" footer="0.5"/>
  <pageSetup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4B8DB8-F8CE-448E-A40B-8209FA642D31}">
  <dimension ref="A1:H42"/>
  <sheetViews>
    <sheetView zoomScale="120" zoomScaleNormal="120" workbookViewId="0">
      <selection activeCell="E11" sqref="E11"/>
    </sheetView>
  </sheetViews>
  <sheetFormatPr defaultRowHeight="12.5" x14ac:dyDescent="0.25"/>
  <cols>
    <col min="1" max="1" width="33.90625" customWidth="1"/>
    <col min="2" max="2" width="22.08984375" customWidth="1"/>
    <col min="3" max="3" width="16.7265625" customWidth="1"/>
    <col min="8" max="8" width="13.1796875" customWidth="1"/>
  </cols>
  <sheetData>
    <row r="1" spans="1:8" ht="75.650000000000006" customHeight="1" x14ac:dyDescent="0.25">
      <c r="A1" s="361" t="s">
        <v>178</v>
      </c>
      <c r="B1" s="361"/>
      <c r="C1" s="361"/>
      <c r="D1" s="204"/>
      <c r="E1" s="204"/>
      <c r="F1" s="204"/>
      <c r="G1" s="204"/>
      <c r="H1" s="204"/>
    </row>
    <row r="2" spans="1:8" ht="12.65" customHeight="1" x14ac:dyDescent="0.25">
      <c r="A2" s="361"/>
      <c r="B2" s="361"/>
      <c r="C2" s="361"/>
      <c r="D2" s="204"/>
      <c r="E2" s="204"/>
      <c r="F2" s="204"/>
      <c r="G2" s="204"/>
      <c r="H2" s="204"/>
    </row>
    <row r="4" spans="1:8" ht="13" thickBot="1" x14ac:dyDescent="0.3"/>
    <row r="5" spans="1:8" ht="46.5" x14ac:dyDescent="0.35">
      <c r="A5" s="411" t="s">
        <v>179</v>
      </c>
      <c r="B5" s="412" t="s">
        <v>242</v>
      </c>
      <c r="C5" s="413" t="s">
        <v>180</v>
      </c>
    </row>
    <row r="6" spans="1:8" ht="18.5" x14ac:dyDescent="0.45">
      <c r="A6" s="414" t="str">
        <f>' B_Populations'!A9</f>
        <v>&lt;1</v>
      </c>
      <c r="B6" s="410">
        <v>3795</v>
      </c>
      <c r="C6" s="415">
        <v>4.8169999999999998E-2</v>
      </c>
    </row>
    <row r="7" spans="1:8" ht="18.5" x14ac:dyDescent="0.45">
      <c r="A7" s="416" t="str">
        <f>' B_Populations'!A10</f>
        <v>1-4</v>
      </c>
      <c r="B7" s="410">
        <f>SUM(B20:B21)</f>
        <v>15192</v>
      </c>
      <c r="C7" s="415">
        <v>0.192831</v>
      </c>
    </row>
    <row r="8" spans="1:8" ht="18.5" x14ac:dyDescent="0.45">
      <c r="A8" s="416" t="str">
        <f>' B_Populations'!A11</f>
        <v>5-9</v>
      </c>
      <c r="B8" s="410">
        <f>SUM(B22:B24)</f>
        <v>19920</v>
      </c>
      <c r="C8" s="415">
        <v>0.25284299999999998</v>
      </c>
    </row>
    <row r="9" spans="1:8" ht="18.5" x14ac:dyDescent="0.45">
      <c r="A9" s="416" t="str">
        <f>' B_Populations'!A12</f>
        <v>10-14</v>
      </c>
      <c r="B9" s="410">
        <f>SUM(B25:B26)</f>
        <v>20057</v>
      </c>
      <c r="C9" s="415">
        <v>0.25458199999999997</v>
      </c>
    </row>
    <row r="10" spans="1:8" ht="18.5" x14ac:dyDescent="0.45">
      <c r="A10" s="416" t="str">
        <f>' B_Populations'!A13</f>
        <v>15-17</v>
      </c>
      <c r="B10" s="410">
        <f>B27</f>
        <v>11819</v>
      </c>
      <c r="C10" s="415">
        <v>0.15001800000000001</v>
      </c>
    </row>
    <row r="11" spans="1:8" ht="18.5" x14ac:dyDescent="0.45">
      <c r="A11" s="416" t="str">
        <f>' B_Populations'!A14</f>
        <v>18-19</v>
      </c>
      <c r="B11" s="410">
        <f>B28</f>
        <v>8001</v>
      </c>
      <c r="C11" s="415">
        <v>0.10155599999999999</v>
      </c>
    </row>
    <row r="12" spans="1:8" ht="19" thickBot="1" x14ac:dyDescent="0.5">
      <c r="A12" s="417" t="str">
        <f>' B_Populations'!A15</f>
        <v>TOTAL</v>
      </c>
      <c r="B12" s="418">
        <f>SUM(B6:B11)</f>
        <v>78784</v>
      </c>
      <c r="C12" s="419">
        <f>SUM(C6:C11)</f>
        <v>0.99999999999999989</v>
      </c>
    </row>
    <row r="15" spans="1:8" s="248" customFormat="1" ht="18.5" x14ac:dyDescent="0.45">
      <c r="A15" s="247" t="s">
        <v>239</v>
      </c>
    </row>
    <row r="16" spans="1:8" ht="31" x14ac:dyDescent="0.35">
      <c r="A16" s="241" t="s">
        <v>156</v>
      </c>
      <c r="B16" s="242" t="s">
        <v>240</v>
      </c>
      <c r="C16" s="243" t="s">
        <v>241</v>
      </c>
    </row>
    <row r="17" spans="1:7" ht="15.5" x14ac:dyDescent="0.35">
      <c r="A17" s="238" t="s">
        <v>243</v>
      </c>
      <c r="B17" s="133">
        <v>274634</v>
      </c>
      <c r="C17" s="239">
        <v>1</v>
      </c>
    </row>
    <row r="18" spans="1:7" ht="31.5" customHeight="1" x14ac:dyDescent="0.35">
      <c r="A18" s="249" t="s">
        <v>268</v>
      </c>
      <c r="B18" s="250">
        <f>SUM(B19:B22)</f>
        <v>22883</v>
      </c>
      <c r="C18" s="251">
        <f>SUM(C19:C22)</f>
        <v>8.3321000000000006E-2</v>
      </c>
      <c r="D18" s="362" t="s">
        <v>269</v>
      </c>
      <c r="E18" s="362"/>
      <c r="F18" s="362"/>
      <c r="G18" s="362"/>
    </row>
    <row r="19" spans="1:7" ht="15.5" x14ac:dyDescent="0.35">
      <c r="A19" s="238" t="s">
        <v>245</v>
      </c>
      <c r="B19" s="133">
        <v>3795</v>
      </c>
      <c r="C19" s="240">
        <v>1.3818E-2</v>
      </c>
    </row>
    <row r="20" spans="1:7" ht="15.5" x14ac:dyDescent="0.35">
      <c r="A20" s="238" t="s">
        <v>244</v>
      </c>
      <c r="B20" s="133">
        <v>3759</v>
      </c>
      <c r="C20" s="240">
        <v>1.3687E-2</v>
      </c>
    </row>
    <row r="21" spans="1:7" ht="15.5" x14ac:dyDescent="0.35">
      <c r="A21" s="238" t="s">
        <v>246</v>
      </c>
      <c r="B21" s="133">
        <v>11433</v>
      </c>
      <c r="C21" s="239">
        <v>4.163E-2</v>
      </c>
    </row>
    <row r="22" spans="1:7" ht="15.5" x14ac:dyDescent="0.35">
      <c r="A22" s="238" t="s">
        <v>247</v>
      </c>
      <c r="B22" s="133">
        <v>3896</v>
      </c>
      <c r="C22" s="240">
        <v>1.4186000000000001E-2</v>
      </c>
    </row>
    <row r="23" spans="1:7" ht="15.5" x14ac:dyDescent="0.35">
      <c r="A23" s="238" t="s">
        <v>248</v>
      </c>
      <c r="B23" s="133">
        <v>11800</v>
      </c>
      <c r="C23" s="240">
        <v>4.2965999999999997E-2</v>
      </c>
    </row>
    <row r="24" spans="1:7" ht="15.5" x14ac:dyDescent="0.35">
      <c r="A24" s="238" t="s">
        <v>249</v>
      </c>
      <c r="B24" s="133">
        <v>4224</v>
      </c>
      <c r="C24" s="239">
        <v>1.538E-2</v>
      </c>
    </row>
    <row r="25" spans="1:7" ht="15.5" x14ac:dyDescent="0.35">
      <c r="A25" s="238" t="s">
        <v>250</v>
      </c>
      <c r="B25" s="133">
        <v>8258</v>
      </c>
      <c r="C25" s="240">
        <v>3.0068999999999999E-2</v>
      </c>
    </row>
    <row r="26" spans="1:7" ht="15.5" x14ac:dyDescent="0.35">
      <c r="A26" s="238" t="s">
        <v>251</v>
      </c>
      <c r="B26" s="133">
        <v>11799</v>
      </c>
      <c r="C26" s="240">
        <v>4.2963000000000001E-2</v>
      </c>
    </row>
    <row r="27" spans="1:7" ht="15.5" x14ac:dyDescent="0.35">
      <c r="A27" s="238" t="s">
        <v>252</v>
      </c>
      <c r="B27" s="133">
        <v>11819</v>
      </c>
      <c r="C27" s="240">
        <v>4.3034999999999997E-2</v>
      </c>
    </row>
    <row r="28" spans="1:7" ht="15.5" x14ac:dyDescent="0.35">
      <c r="A28" s="238" t="s">
        <v>253</v>
      </c>
      <c r="B28" s="133">
        <v>8001</v>
      </c>
      <c r="C28" s="240">
        <v>2.9132999999999999E-2</v>
      </c>
    </row>
    <row r="29" spans="1:7" ht="15.5" x14ac:dyDescent="0.35">
      <c r="A29" s="238" t="s">
        <v>254</v>
      </c>
      <c r="B29" s="133">
        <v>18257</v>
      </c>
      <c r="C29" s="240">
        <v>6.6477999999999995E-2</v>
      </c>
    </row>
    <row r="30" spans="1:7" ht="15.5" x14ac:dyDescent="0.35">
      <c r="A30" s="238" t="s">
        <v>255</v>
      </c>
      <c r="B30" s="133">
        <v>17722</v>
      </c>
      <c r="C30" s="239">
        <v>6.4530000000000004E-2</v>
      </c>
    </row>
    <row r="31" spans="1:7" ht="15.5" x14ac:dyDescent="0.35">
      <c r="A31" s="238" t="s">
        <v>256</v>
      </c>
      <c r="B31" s="133">
        <v>19511</v>
      </c>
      <c r="C31" s="240">
        <v>7.1043999999999996E-2</v>
      </c>
    </row>
    <row r="32" spans="1:7" ht="15.5" x14ac:dyDescent="0.35">
      <c r="A32" s="238" t="s">
        <v>257</v>
      </c>
      <c r="B32" s="133">
        <v>22180</v>
      </c>
      <c r="C32" s="240">
        <v>8.0762E-2</v>
      </c>
    </row>
    <row r="33" spans="1:3" ht="15.5" x14ac:dyDescent="0.35">
      <c r="A33" s="238" t="s">
        <v>258</v>
      </c>
      <c r="B33" s="133">
        <v>22479</v>
      </c>
      <c r="C33" s="240">
        <v>8.1850999999999993E-2</v>
      </c>
    </row>
    <row r="34" spans="1:3" ht="15.5" x14ac:dyDescent="0.35">
      <c r="A34" s="238" t="s">
        <v>259</v>
      </c>
      <c r="B34" s="133">
        <v>19806</v>
      </c>
      <c r="C34" s="240">
        <v>7.2118000000000002E-2</v>
      </c>
    </row>
    <row r="35" spans="1:3" ht="15.5" x14ac:dyDescent="0.35">
      <c r="A35" s="238" t="s">
        <v>260</v>
      </c>
      <c r="B35" s="133">
        <v>17224</v>
      </c>
      <c r="C35" s="240">
        <v>6.2715999999999994E-2</v>
      </c>
    </row>
    <row r="36" spans="1:3" ht="15.5" x14ac:dyDescent="0.35">
      <c r="A36" s="238" t="s">
        <v>261</v>
      </c>
      <c r="B36" s="133">
        <v>13307</v>
      </c>
      <c r="C36" s="240">
        <v>4.8453999999999997E-2</v>
      </c>
    </row>
    <row r="37" spans="1:3" ht="15.5" x14ac:dyDescent="0.35">
      <c r="A37" s="238" t="s">
        <v>262</v>
      </c>
      <c r="B37" s="133">
        <v>10654</v>
      </c>
      <c r="C37" s="240">
        <v>3.8793000000000001E-2</v>
      </c>
    </row>
    <row r="38" spans="1:3" ht="15.5" x14ac:dyDescent="0.35">
      <c r="A38" s="238" t="s">
        <v>263</v>
      </c>
      <c r="B38" s="133">
        <v>9410</v>
      </c>
      <c r="C38" s="240">
        <v>3.4264000000000003E-2</v>
      </c>
    </row>
    <row r="39" spans="1:3" ht="15.5" x14ac:dyDescent="0.35">
      <c r="A39" s="238" t="s">
        <v>264</v>
      </c>
      <c r="B39" s="133">
        <v>8726</v>
      </c>
      <c r="C39" s="240">
        <v>3.1773000000000003E-2</v>
      </c>
    </row>
    <row r="40" spans="1:3" ht="15.5" x14ac:dyDescent="0.35">
      <c r="A40" s="238" t="s">
        <v>265</v>
      </c>
      <c r="B40" s="133">
        <v>7415</v>
      </c>
      <c r="C40" s="239">
        <v>2.7E-2</v>
      </c>
    </row>
    <row r="41" spans="1:3" ht="15.5" x14ac:dyDescent="0.35">
      <c r="A41" s="238" t="s">
        <v>266</v>
      </c>
      <c r="B41" s="133">
        <v>4900</v>
      </c>
      <c r="C41" s="240">
        <v>1.7842E-2</v>
      </c>
    </row>
    <row r="42" spans="1:3" ht="15.5" x14ac:dyDescent="0.35">
      <c r="A42" s="244" t="s">
        <v>267</v>
      </c>
      <c r="B42" s="245">
        <v>4259</v>
      </c>
      <c r="C42" s="246">
        <v>1.5507999999999999E-2</v>
      </c>
    </row>
  </sheetData>
  <mergeCells count="2">
    <mergeCell ref="A1:C2"/>
    <mergeCell ref="D18:G18"/>
  </mergeCells>
  <hyperlinks>
    <hyperlink ref="A15" r:id="rId1" xr:uid="{716A4646-C182-459E-83D7-9376B69F7D16}"/>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C3A9C-1021-4B28-BD86-C73B8E9B6058}">
  <sheetPr codeName="Sheet5"/>
  <dimension ref="A1:AV30"/>
  <sheetViews>
    <sheetView zoomScale="90" zoomScaleNormal="90" workbookViewId="0">
      <pane xSplit="1" topLeftCell="B1" activePane="topRight" state="frozen"/>
      <selection pane="topRight" activeCell="AO10" sqref="AO10"/>
    </sheetView>
  </sheetViews>
  <sheetFormatPr defaultColWidth="9.1796875" defaultRowHeight="18.5" x14ac:dyDescent="0.45"/>
  <cols>
    <col min="1" max="1" width="10.453125" style="111" customWidth="1"/>
    <col min="2" max="2" width="9.1796875" style="6"/>
    <col min="3" max="3" width="15.1796875" style="6" customWidth="1"/>
    <col min="4" max="4" width="15.54296875" style="6" customWidth="1"/>
    <col min="5" max="5" width="16.81640625" style="6" customWidth="1"/>
    <col min="6" max="6" width="17.81640625" style="6" customWidth="1"/>
    <col min="7" max="7" width="15.54296875" style="6" customWidth="1"/>
    <col min="8" max="8" width="15.453125" style="6" customWidth="1"/>
    <col min="9" max="11" width="15.1796875" style="6" customWidth="1"/>
    <col min="12" max="12" width="15.54296875" style="6" customWidth="1"/>
    <col min="13" max="13" width="6" style="6" customWidth="1"/>
    <col min="14" max="14" width="15.1796875" style="6" customWidth="1"/>
    <col min="15" max="27" width="11.1796875" style="6" customWidth="1"/>
    <col min="28" max="29" width="12.54296875" style="6" customWidth="1"/>
    <col min="30" max="33" width="11.1796875" style="6" customWidth="1"/>
    <col min="34" max="34" width="6" style="6" customWidth="1"/>
    <col min="35" max="36" width="18.26953125" style="6" customWidth="1"/>
    <col min="37" max="37" width="6" style="6" customWidth="1"/>
    <col min="38" max="38" width="9.1796875" style="6"/>
    <col min="39" max="40" width="15.54296875" style="6" customWidth="1"/>
    <col min="41" max="41" width="15.1796875" style="6" customWidth="1"/>
    <col min="42" max="42" width="15.453125" style="6" customWidth="1"/>
    <col min="43" max="43" width="15.54296875" style="6" customWidth="1"/>
    <col min="44" max="44" width="15.453125" style="6" customWidth="1"/>
    <col min="45" max="48" width="15.1796875" style="6" customWidth="1"/>
    <col min="49" max="16384" width="9.1796875" style="6"/>
  </cols>
  <sheetData>
    <row r="1" spans="1:48" ht="78.650000000000006" customHeight="1" x14ac:dyDescent="0.45">
      <c r="A1" s="112">
        <f>' B_Populations'!D3</f>
        <v>0</v>
      </c>
      <c r="B1" s="363" t="s">
        <v>181</v>
      </c>
      <c r="C1" s="364"/>
      <c r="D1" s="364"/>
      <c r="E1" s="364"/>
      <c r="F1" s="262"/>
      <c r="G1" s="374" t="s">
        <v>182</v>
      </c>
      <c r="H1" s="374"/>
      <c r="I1" s="374"/>
      <c r="J1" s="262"/>
      <c r="K1" s="262"/>
      <c r="L1" s="286"/>
      <c r="N1" s="9" t="s">
        <v>183</v>
      </c>
      <c r="O1" s="67"/>
      <c r="P1" s="67"/>
      <c r="Q1" s="67"/>
      <c r="R1" s="67"/>
      <c r="S1" s="67"/>
      <c r="T1" s="67"/>
      <c r="U1" s="67"/>
      <c r="V1" s="67"/>
      <c r="W1" s="67"/>
      <c r="X1" s="67"/>
      <c r="Y1" s="67"/>
      <c r="Z1" s="67"/>
      <c r="AA1" s="67"/>
      <c r="AB1" s="67"/>
      <c r="AC1" s="67"/>
      <c r="AD1" s="67"/>
      <c r="AE1" s="67"/>
      <c r="AF1" s="67"/>
      <c r="AG1" s="14"/>
      <c r="AI1" s="370" t="s">
        <v>238</v>
      </c>
      <c r="AJ1" s="371"/>
      <c r="AL1" s="365" t="s">
        <v>184</v>
      </c>
      <c r="AM1" s="366"/>
      <c r="AN1" s="366"/>
      <c r="AO1" s="68"/>
      <c r="AP1" s="69"/>
      <c r="AQ1" s="69"/>
      <c r="AR1" s="69"/>
      <c r="AS1" s="69"/>
      <c r="AT1" s="69"/>
      <c r="AU1" s="69"/>
      <c r="AV1" s="70"/>
    </row>
    <row r="2" spans="1:48" x14ac:dyDescent="0.45">
      <c r="B2" s="287"/>
      <c r="C2" s="71"/>
      <c r="D2" s="72" t="s">
        <v>185</v>
      </c>
      <c r="E2" s="72"/>
      <c r="F2" s="73" t="s">
        <v>186</v>
      </c>
      <c r="G2" s="73"/>
      <c r="H2" s="73"/>
      <c r="I2" s="73"/>
      <c r="J2" s="73"/>
      <c r="K2" s="73"/>
      <c r="L2" s="288"/>
      <c r="N2" s="17"/>
      <c r="O2" s="270"/>
      <c r="P2" s="270"/>
      <c r="Q2" s="270"/>
      <c r="R2" s="270"/>
      <c r="S2" s="270"/>
      <c r="T2" s="270"/>
      <c r="U2" s="270"/>
      <c r="V2" s="270"/>
      <c r="W2" s="270"/>
      <c r="X2" s="270"/>
      <c r="Y2" s="270"/>
      <c r="Z2" s="270"/>
      <c r="AA2" s="270"/>
      <c r="AB2" s="270"/>
      <c r="AC2" s="270"/>
      <c r="AD2" s="270"/>
      <c r="AE2" s="270"/>
      <c r="AF2" s="270"/>
      <c r="AG2" s="18"/>
      <c r="AI2" s="372"/>
      <c r="AJ2" s="373"/>
      <c r="AL2" s="21"/>
      <c r="AM2" s="264" t="s">
        <v>187</v>
      </c>
      <c r="AN2" s="264"/>
      <c r="AO2" s="264"/>
      <c r="AP2" s="264"/>
      <c r="AQ2" s="264"/>
      <c r="AR2" s="264"/>
      <c r="AS2" s="264"/>
      <c r="AT2" s="264"/>
      <c r="AU2" s="264"/>
      <c r="AV2" s="76"/>
    </row>
    <row r="3" spans="1:48" ht="46.5" x14ac:dyDescent="0.35">
      <c r="A3" s="367" t="s">
        <v>188</v>
      </c>
      <c r="B3" s="289" t="s">
        <v>156</v>
      </c>
      <c r="C3" s="77" t="s">
        <v>189</v>
      </c>
      <c r="D3" s="78" t="s">
        <v>158</v>
      </c>
      <c r="E3" s="78" t="s">
        <v>159</v>
      </c>
      <c r="F3" s="79" t="str">
        <f>' B_Populations'!$H$8</f>
        <v>White-Not Hispanic</v>
      </c>
      <c r="G3" s="79" t="str">
        <f>' B_Populations'!$J$8</f>
        <v>Hispanic</v>
      </c>
      <c r="H3" s="79" t="str">
        <f>' B_Populations'!$L$8</f>
        <v>Black-Not Hispanic</v>
      </c>
      <c r="I3" s="79" t="str">
        <f>' B_Populations'!$N$8</f>
        <v>Asian</v>
      </c>
      <c r="J3" s="79" t="str">
        <f>' B_Populations'!$P$8</f>
        <v>American Indian/Alaska Native</v>
      </c>
      <c r="K3" s="79" t="str">
        <f>' B_Populations'!$R$8</f>
        <v>Other</v>
      </c>
      <c r="L3" s="266" t="str">
        <f>' B_Populations'!$T$8</f>
        <v>Other</v>
      </c>
      <c r="M3" s="25"/>
      <c r="N3" s="275" t="s">
        <v>190</v>
      </c>
      <c r="O3" s="271" t="s">
        <v>191</v>
      </c>
      <c r="P3" s="271" t="s">
        <v>192</v>
      </c>
      <c r="Q3" s="271" t="s">
        <v>191</v>
      </c>
      <c r="R3" s="271" t="s">
        <v>193</v>
      </c>
      <c r="S3" s="271" t="s">
        <v>191</v>
      </c>
      <c r="T3" s="271" t="str">
        <f>' B_Populations'!$H$8</f>
        <v>White-Not Hispanic</v>
      </c>
      <c r="U3" s="271" t="s">
        <v>191</v>
      </c>
      <c r="V3" s="271" t="str">
        <f>' B_Populations'!$J$8</f>
        <v>Hispanic</v>
      </c>
      <c r="W3" s="271" t="s">
        <v>191</v>
      </c>
      <c r="X3" s="271" t="str">
        <f>' B_Populations'!$L$8</f>
        <v>Black-Not Hispanic</v>
      </c>
      <c r="Y3" s="271" t="s">
        <v>191</v>
      </c>
      <c r="Z3" s="271" t="str">
        <f>' B_Populations'!$N$8</f>
        <v>Asian</v>
      </c>
      <c r="AA3" s="271" t="s">
        <v>191</v>
      </c>
      <c r="AB3" s="271" t="str">
        <f>' B_Populations'!$P$8</f>
        <v>American Indian/Alaska Native</v>
      </c>
      <c r="AC3" s="271" t="s">
        <v>191</v>
      </c>
      <c r="AD3" s="271" t="str">
        <f>' B_Populations'!$R$8</f>
        <v>Other</v>
      </c>
      <c r="AE3" s="271" t="s">
        <v>191</v>
      </c>
      <c r="AF3" s="271" t="str">
        <f>' B_Populations'!$T$8</f>
        <v>Other</v>
      </c>
      <c r="AG3" s="276" t="s">
        <v>191</v>
      </c>
      <c r="AH3" s="25"/>
      <c r="AI3" s="28" t="s">
        <v>194</v>
      </c>
      <c r="AJ3" s="29" t="s">
        <v>180</v>
      </c>
      <c r="AL3" s="30" t="s">
        <v>156</v>
      </c>
      <c r="AM3" s="82" t="s">
        <v>157</v>
      </c>
      <c r="AN3" s="83" t="s">
        <v>158</v>
      </c>
      <c r="AO3" s="83" t="s">
        <v>159</v>
      </c>
      <c r="AP3" s="79" t="str">
        <f>' B_Populations'!$H$8</f>
        <v>White-Not Hispanic</v>
      </c>
      <c r="AQ3" s="79" t="str">
        <f>' B_Populations'!$J$8</f>
        <v>Hispanic</v>
      </c>
      <c r="AR3" s="79" t="str">
        <f>' B_Populations'!$L$8</f>
        <v>Black-Not Hispanic</v>
      </c>
      <c r="AS3" s="79" t="str">
        <f>' B_Populations'!$N$8</f>
        <v>Asian</v>
      </c>
      <c r="AT3" s="79" t="str">
        <f>' B_Populations'!$P$8</f>
        <v>American Indian/Alaska Native</v>
      </c>
      <c r="AU3" s="79" t="str">
        <f>' B_Populations'!$R$8</f>
        <v>Other</v>
      </c>
      <c r="AV3" s="84" t="str">
        <f>' B_Populations'!$T$8</f>
        <v>Other</v>
      </c>
    </row>
    <row r="4" spans="1:48" ht="15.5" x14ac:dyDescent="0.35">
      <c r="A4" s="367"/>
      <c r="B4" s="267" t="str">
        <f>' B_Populations'!$A$9</f>
        <v>&lt;1</v>
      </c>
      <c r="C4" s="85"/>
      <c r="D4" s="86"/>
      <c r="E4" s="87"/>
      <c r="F4" s="88"/>
      <c r="G4" s="88"/>
      <c r="H4" s="88"/>
      <c r="I4" s="88"/>
      <c r="J4" s="89"/>
      <c r="K4" s="89"/>
      <c r="L4" s="290"/>
      <c r="M4" s="34"/>
      <c r="N4" s="277">
        <f>' B_Populations'!B9</f>
        <v>0</v>
      </c>
      <c r="O4" s="272">
        <f>IF(N4=0,0,($C$4/$N$4)*100000)</f>
        <v>0</v>
      </c>
      <c r="P4" s="272">
        <f>' B_Populations'!D9</f>
        <v>0</v>
      </c>
      <c r="Q4" s="272">
        <f>IF(P4=0,0,($D$4/$P$4)*100000)</f>
        <v>0</v>
      </c>
      <c r="R4" s="272">
        <f>' B_Populations'!F9</f>
        <v>0</v>
      </c>
      <c r="S4" s="272">
        <f>IF(R4=0,0,($E$4/$R$4)*100000)</f>
        <v>0</v>
      </c>
      <c r="T4" s="272">
        <f>' B_Populations'!H9</f>
        <v>0</v>
      </c>
      <c r="U4" s="272">
        <f>IF(T4=0,0,($F$4/$T$4)*100000)</f>
        <v>0</v>
      </c>
      <c r="V4" s="272">
        <f>' B_Populations'!J9</f>
        <v>0</v>
      </c>
      <c r="W4" s="272">
        <f>IF(V4=0,0,($G$4/$V$4)*100000)</f>
        <v>0</v>
      </c>
      <c r="X4" s="272">
        <f>' B_Populations'!L9</f>
        <v>0</v>
      </c>
      <c r="Y4" s="272">
        <f>IF(X4=0,0,($H$4/$X$4)*100000)</f>
        <v>0</v>
      </c>
      <c r="Z4" s="272">
        <f>' B_Populations'!N9</f>
        <v>0</v>
      </c>
      <c r="AA4" s="272">
        <f>IF(Z4=0,0,($I$4/$Z$4)*100000)</f>
        <v>0</v>
      </c>
      <c r="AB4" s="272">
        <f>' B_Populations'!P9</f>
        <v>0</v>
      </c>
      <c r="AC4" s="272">
        <f>IF(AB4=0,0,($J$4/$AB$4)*100000)</f>
        <v>0</v>
      </c>
      <c r="AD4" s="272">
        <f>' B_Populations'!R9</f>
        <v>0</v>
      </c>
      <c r="AE4" s="272">
        <f>IF(AD4=0,0,($K$4/$AD$4)*100000)</f>
        <v>0</v>
      </c>
      <c r="AF4" s="272">
        <f>' B_Populations'!T9</f>
        <v>0</v>
      </c>
      <c r="AG4" s="278">
        <f>IF(AF4=0,0,($L$4/$AF$4)*100000)</f>
        <v>0</v>
      </c>
      <c r="AH4" s="34"/>
      <c r="AI4" s="37">
        <f>'B.1_Population Weights'!B6</f>
        <v>3795</v>
      </c>
      <c r="AJ4" s="38">
        <f>'B.1_Population Weights'!C6</f>
        <v>4.8169999999999998E-2</v>
      </c>
      <c r="AK4" s="34"/>
      <c r="AL4" s="39" t="str">
        <f>' B_Populations'!$A$9</f>
        <v>&lt;1</v>
      </c>
      <c r="AM4" s="92">
        <f t="shared" ref="AM4:AM9" si="0">O4*AJ4</f>
        <v>0</v>
      </c>
      <c r="AN4" s="93">
        <f t="shared" ref="AN4:AN9" si="1">Q4*AJ4</f>
        <v>0</v>
      </c>
      <c r="AO4" s="93">
        <f t="shared" ref="AO4:AO9" si="2">S4*AJ4</f>
        <v>0</v>
      </c>
      <c r="AP4" s="94">
        <f t="shared" ref="AP4:AP9" si="3">U4*AJ4</f>
        <v>0</v>
      </c>
      <c r="AQ4" s="94">
        <f t="shared" ref="AQ4:AQ9" si="4">W4*AJ4</f>
        <v>0</v>
      </c>
      <c r="AR4" s="94">
        <f t="shared" ref="AR4:AR9" si="5">Y4*AJ4</f>
        <v>0</v>
      </c>
      <c r="AS4" s="94">
        <f t="shared" ref="AS4:AS9" si="6">AA4*AJ4</f>
        <v>0</v>
      </c>
      <c r="AT4" s="94">
        <f t="shared" ref="AT4:AT9" si="7">AC4*AJ4</f>
        <v>0</v>
      </c>
      <c r="AU4" s="94">
        <f t="shared" ref="AU4:AU9" si="8">AE4*AJ4</f>
        <v>0</v>
      </c>
      <c r="AV4" s="95">
        <f t="shared" ref="AV4:AV9" si="9">AG4*AJ4</f>
        <v>0</v>
      </c>
    </row>
    <row r="5" spans="1:48" ht="15.5" x14ac:dyDescent="0.35">
      <c r="A5" s="367"/>
      <c r="B5" s="268" t="str">
        <f>' B_Populations'!$A$10</f>
        <v>1-4</v>
      </c>
      <c r="C5" s="117"/>
      <c r="D5" s="118"/>
      <c r="E5" s="96"/>
      <c r="F5" s="97"/>
      <c r="G5" s="97"/>
      <c r="H5" s="97"/>
      <c r="I5" s="97"/>
      <c r="J5" s="98"/>
      <c r="K5" s="98"/>
      <c r="L5" s="291"/>
      <c r="M5" s="34"/>
      <c r="N5" s="277">
        <f>' B_Populations'!B10</f>
        <v>0</v>
      </c>
      <c r="O5" s="272">
        <f>IF(N5=0,0,($C$5/$N$5)*100000)</f>
        <v>0</v>
      </c>
      <c r="P5" s="272">
        <f>' B_Populations'!D10</f>
        <v>0</v>
      </c>
      <c r="Q5" s="272">
        <f>IF(P5=0,0,($D$5/$P$5)*100000)</f>
        <v>0</v>
      </c>
      <c r="R5" s="272">
        <f>' B_Populations'!F10</f>
        <v>0</v>
      </c>
      <c r="S5" s="272">
        <f>IF(R5=0,0,($E$5/$R$5)*100000)</f>
        <v>0</v>
      </c>
      <c r="T5" s="272">
        <f>' B_Populations'!H10</f>
        <v>0</v>
      </c>
      <c r="U5" s="272">
        <f>IF(T5=0,0,($F$5/$T$5)*100000)</f>
        <v>0</v>
      </c>
      <c r="V5" s="272">
        <f>' B_Populations'!J10</f>
        <v>0</v>
      </c>
      <c r="W5" s="272">
        <f>IF(V5=0,0,($G$5/$V$5)*100000)</f>
        <v>0</v>
      </c>
      <c r="X5" s="272">
        <f>' B_Populations'!L10</f>
        <v>0</v>
      </c>
      <c r="Y5" s="272">
        <f>IF(X5=0,0,($G$5/$X$5)*100000)</f>
        <v>0</v>
      </c>
      <c r="Z5" s="272">
        <f>' B_Populations'!N10</f>
        <v>0</v>
      </c>
      <c r="AA5" s="272">
        <f>IF(Z5=0,0,($I$5/$Z$5)*100000)</f>
        <v>0</v>
      </c>
      <c r="AB5" s="272">
        <f>' B_Populations'!P10</f>
        <v>0</v>
      </c>
      <c r="AC5" s="272">
        <f>IF(AB5=0,0,($J$5/$AB$5)*100000)</f>
        <v>0</v>
      </c>
      <c r="AD5" s="272">
        <f>' B_Populations'!R10</f>
        <v>0</v>
      </c>
      <c r="AE5" s="272">
        <f>IF(AD5=0,0,($K$5/$AD$5)*100000)</f>
        <v>0</v>
      </c>
      <c r="AF5" s="272">
        <f>' B_Populations'!T10</f>
        <v>0</v>
      </c>
      <c r="AG5" s="278">
        <f>IF(AF5=0,0,($L$5/$AF$5)*100000)</f>
        <v>0</v>
      </c>
      <c r="AH5" s="34"/>
      <c r="AI5" s="37">
        <f>'B.1_Population Weights'!B7</f>
        <v>15192</v>
      </c>
      <c r="AJ5" s="38">
        <f>'B.1_Population Weights'!C7</f>
        <v>0.192831</v>
      </c>
      <c r="AK5" s="34"/>
      <c r="AL5" s="42" t="str">
        <f>' B_Populations'!$A$10</f>
        <v>1-4</v>
      </c>
      <c r="AM5" s="92">
        <f t="shared" si="0"/>
        <v>0</v>
      </c>
      <c r="AN5" s="93">
        <f t="shared" si="1"/>
        <v>0</v>
      </c>
      <c r="AO5" s="93">
        <f t="shared" si="2"/>
        <v>0</v>
      </c>
      <c r="AP5" s="94">
        <f t="shared" si="3"/>
        <v>0</v>
      </c>
      <c r="AQ5" s="94">
        <f t="shared" si="4"/>
        <v>0</v>
      </c>
      <c r="AR5" s="94">
        <f t="shared" si="5"/>
        <v>0</v>
      </c>
      <c r="AS5" s="94">
        <f t="shared" si="6"/>
        <v>0</v>
      </c>
      <c r="AT5" s="94">
        <f t="shared" si="7"/>
        <v>0</v>
      </c>
      <c r="AU5" s="94">
        <f t="shared" si="8"/>
        <v>0</v>
      </c>
      <c r="AV5" s="95">
        <f t="shared" si="9"/>
        <v>0</v>
      </c>
    </row>
    <row r="6" spans="1:48" ht="15.5" x14ac:dyDescent="0.35">
      <c r="A6" s="367"/>
      <c r="B6" s="267" t="str">
        <f>' B_Populations'!$A$11</f>
        <v>5-9</v>
      </c>
      <c r="C6" s="117"/>
      <c r="D6" s="118"/>
      <c r="E6" s="96"/>
      <c r="F6" s="97"/>
      <c r="G6" s="97"/>
      <c r="H6" s="97"/>
      <c r="I6" s="97"/>
      <c r="J6" s="98"/>
      <c r="K6" s="98"/>
      <c r="L6" s="291"/>
      <c r="M6" s="34"/>
      <c r="N6" s="277">
        <f>' B_Populations'!B11</f>
        <v>0</v>
      </c>
      <c r="O6" s="272">
        <f>IF(N6=0,0,($C$6/$N$6)*100000)</f>
        <v>0</v>
      </c>
      <c r="P6" s="272">
        <f>' B_Populations'!D11</f>
        <v>0</v>
      </c>
      <c r="Q6" s="272">
        <f>IF(P6=0,0,($D$6/$P$6)*100000)</f>
        <v>0</v>
      </c>
      <c r="R6" s="272">
        <f>' B_Populations'!F11</f>
        <v>0</v>
      </c>
      <c r="S6" s="272">
        <f>IF(R6=0,0,($E$6/$R$6)*100000)</f>
        <v>0</v>
      </c>
      <c r="T6" s="272">
        <f>' B_Populations'!H11</f>
        <v>0</v>
      </c>
      <c r="U6" s="272">
        <f>IF(T6=0,0,($F$6/$T$6)*100000)</f>
        <v>0</v>
      </c>
      <c r="V6" s="272">
        <f>' B_Populations'!J11</f>
        <v>0</v>
      </c>
      <c r="W6" s="272">
        <f>IF(V6=0,0,($G$6/$V$6)*100000)</f>
        <v>0</v>
      </c>
      <c r="X6" s="272">
        <f>' B_Populations'!L11</f>
        <v>0</v>
      </c>
      <c r="Y6" s="272">
        <f>IF(X6=0,0,($G$6/$X$6)*100000)</f>
        <v>0</v>
      </c>
      <c r="Z6" s="272">
        <f>' B_Populations'!N11</f>
        <v>0</v>
      </c>
      <c r="AA6" s="272">
        <f>IF(Z6=0,0,($I$6/$Z$6)*100000)</f>
        <v>0</v>
      </c>
      <c r="AB6" s="272">
        <f>' B_Populations'!P11</f>
        <v>0</v>
      </c>
      <c r="AC6" s="272">
        <f>IF(AB6=0,0,($J$6/$AB$6)*100000)</f>
        <v>0</v>
      </c>
      <c r="AD6" s="272">
        <f>' B_Populations'!R11</f>
        <v>0</v>
      </c>
      <c r="AE6" s="272">
        <f>IF(AD6=0,0,($K$6/$AD$6)*100000)</f>
        <v>0</v>
      </c>
      <c r="AF6" s="272">
        <f>' B_Populations'!T11</f>
        <v>0</v>
      </c>
      <c r="AG6" s="278">
        <f>IF(AF6=0,0,($L$6/$AF$6)*100000)</f>
        <v>0</v>
      </c>
      <c r="AH6" s="34"/>
      <c r="AI6" s="37">
        <f>'B.1_Population Weights'!B8</f>
        <v>19920</v>
      </c>
      <c r="AJ6" s="38">
        <f>'B.1_Population Weights'!C8</f>
        <v>0.25284299999999998</v>
      </c>
      <c r="AK6" s="34"/>
      <c r="AL6" s="39" t="str">
        <f>' B_Populations'!$A$11</f>
        <v>5-9</v>
      </c>
      <c r="AM6" s="92">
        <f t="shared" si="0"/>
        <v>0</v>
      </c>
      <c r="AN6" s="93">
        <f t="shared" si="1"/>
        <v>0</v>
      </c>
      <c r="AO6" s="93">
        <f t="shared" si="2"/>
        <v>0</v>
      </c>
      <c r="AP6" s="94">
        <f t="shared" si="3"/>
        <v>0</v>
      </c>
      <c r="AQ6" s="94">
        <f t="shared" si="4"/>
        <v>0</v>
      </c>
      <c r="AR6" s="94">
        <f t="shared" si="5"/>
        <v>0</v>
      </c>
      <c r="AS6" s="94">
        <f t="shared" si="6"/>
        <v>0</v>
      </c>
      <c r="AT6" s="94">
        <f t="shared" si="7"/>
        <v>0</v>
      </c>
      <c r="AU6" s="94">
        <f t="shared" si="8"/>
        <v>0</v>
      </c>
      <c r="AV6" s="95">
        <f t="shared" si="9"/>
        <v>0</v>
      </c>
    </row>
    <row r="7" spans="1:48" ht="15.5" x14ac:dyDescent="0.35">
      <c r="A7" s="367"/>
      <c r="B7" s="267" t="str">
        <f>' B_Populations'!$A$12</f>
        <v>10-14</v>
      </c>
      <c r="C7" s="117"/>
      <c r="D7" s="118"/>
      <c r="E7" s="96"/>
      <c r="F7" s="97"/>
      <c r="G7" s="97"/>
      <c r="H7" s="97"/>
      <c r="I7" s="97"/>
      <c r="J7" s="98"/>
      <c r="K7" s="98"/>
      <c r="L7" s="291"/>
      <c r="M7" s="34"/>
      <c r="N7" s="277">
        <f>' B_Populations'!B12</f>
        <v>0</v>
      </c>
      <c r="O7" s="272">
        <f>IF(N7=0,0,($C$7/$N$7)*100000)</f>
        <v>0</v>
      </c>
      <c r="P7" s="272">
        <f>' B_Populations'!D12</f>
        <v>0</v>
      </c>
      <c r="Q7" s="272">
        <f>IF(P7=0,0,($D$7/$P$7)*100000)</f>
        <v>0</v>
      </c>
      <c r="R7" s="272">
        <f>' B_Populations'!F12</f>
        <v>0</v>
      </c>
      <c r="S7" s="272">
        <f>IF(R7=0,0,($E$7/$R$7)*100000)</f>
        <v>0</v>
      </c>
      <c r="T7" s="272">
        <f>' B_Populations'!H12</f>
        <v>0</v>
      </c>
      <c r="U7" s="272">
        <f>IF(T7=0,0,($F$7/$T$7)*100000)</f>
        <v>0</v>
      </c>
      <c r="V7" s="272">
        <f>' B_Populations'!J12</f>
        <v>0</v>
      </c>
      <c r="W7" s="272">
        <f>IF(V7=0,0,($G$7/$V$7)*100000)</f>
        <v>0</v>
      </c>
      <c r="X7" s="272">
        <f>' B_Populations'!L12</f>
        <v>0</v>
      </c>
      <c r="Y7" s="272">
        <f>IF(X7=0,0,($G$7/$X$7)*100000)</f>
        <v>0</v>
      </c>
      <c r="Z7" s="272">
        <f>' B_Populations'!N12</f>
        <v>0</v>
      </c>
      <c r="AA7" s="272">
        <f>IF(Z7=0,0,($I$7/$Z$7)*100000)</f>
        <v>0</v>
      </c>
      <c r="AB7" s="272">
        <f>' B_Populations'!P12</f>
        <v>0</v>
      </c>
      <c r="AC7" s="272">
        <f>IF(AB7=0,0,($J$7/$AB$7)*100000)</f>
        <v>0</v>
      </c>
      <c r="AD7" s="272">
        <f>' B_Populations'!R12</f>
        <v>0</v>
      </c>
      <c r="AE7" s="272">
        <f>IF(AD7=0,0,($K$7/$AD$7)*100000)</f>
        <v>0</v>
      </c>
      <c r="AF7" s="272">
        <f>' B_Populations'!T12</f>
        <v>0</v>
      </c>
      <c r="AG7" s="278">
        <f>IF(AF7=0,0,($L$7/$AF$7)*100000)</f>
        <v>0</v>
      </c>
      <c r="AH7" s="34"/>
      <c r="AI7" s="37">
        <f>'B.1_Population Weights'!B9</f>
        <v>20057</v>
      </c>
      <c r="AJ7" s="38">
        <f>'B.1_Population Weights'!C9</f>
        <v>0.25458199999999997</v>
      </c>
      <c r="AK7" s="34"/>
      <c r="AL7" s="39" t="str">
        <f>' B_Populations'!$A$12</f>
        <v>10-14</v>
      </c>
      <c r="AM7" s="92">
        <f t="shared" si="0"/>
        <v>0</v>
      </c>
      <c r="AN7" s="93">
        <f t="shared" si="1"/>
        <v>0</v>
      </c>
      <c r="AO7" s="93">
        <f t="shared" si="2"/>
        <v>0</v>
      </c>
      <c r="AP7" s="94">
        <f t="shared" si="3"/>
        <v>0</v>
      </c>
      <c r="AQ7" s="94">
        <f t="shared" si="4"/>
        <v>0</v>
      </c>
      <c r="AR7" s="94">
        <f t="shared" si="5"/>
        <v>0</v>
      </c>
      <c r="AS7" s="94">
        <f t="shared" si="6"/>
        <v>0</v>
      </c>
      <c r="AT7" s="94">
        <f t="shared" si="7"/>
        <v>0</v>
      </c>
      <c r="AU7" s="94">
        <f t="shared" si="8"/>
        <v>0</v>
      </c>
      <c r="AV7" s="95">
        <f t="shared" si="9"/>
        <v>0</v>
      </c>
    </row>
    <row r="8" spans="1:48" ht="15.5" x14ac:dyDescent="0.35">
      <c r="A8" s="367"/>
      <c r="B8" s="267" t="str">
        <f>' B_Populations'!$A$13</f>
        <v>15-17</v>
      </c>
      <c r="C8" s="117"/>
      <c r="D8" s="118"/>
      <c r="E8" s="96"/>
      <c r="F8" s="97"/>
      <c r="G8" s="97"/>
      <c r="H8" s="97"/>
      <c r="I8" s="97"/>
      <c r="J8" s="98"/>
      <c r="K8" s="98"/>
      <c r="L8" s="291"/>
      <c r="M8" s="34"/>
      <c r="N8" s="277">
        <f>' B_Populations'!B13</f>
        <v>0</v>
      </c>
      <c r="O8" s="272">
        <f>IF(N8=0,0,($C$8/$N$8)*100000)</f>
        <v>0</v>
      </c>
      <c r="P8" s="272">
        <f>' B_Populations'!D13</f>
        <v>0</v>
      </c>
      <c r="Q8" s="272">
        <f>IF(P8=0,0,($D$8/$P$8)*100000)</f>
        <v>0</v>
      </c>
      <c r="R8" s="272">
        <f>' B_Populations'!F13</f>
        <v>0</v>
      </c>
      <c r="S8" s="272">
        <f>IF(R8=0,0,($E$8/$R$8)*100000)</f>
        <v>0</v>
      </c>
      <c r="T8" s="272">
        <f>' B_Populations'!H13</f>
        <v>0</v>
      </c>
      <c r="U8" s="272">
        <f>IF(T8=0,0,($F$8/$T$8)*100000)</f>
        <v>0</v>
      </c>
      <c r="V8" s="272">
        <f>' B_Populations'!J13</f>
        <v>0</v>
      </c>
      <c r="W8" s="272">
        <f>IF(V8=0,0,($G$8/$V$8)*100000)</f>
        <v>0</v>
      </c>
      <c r="X8" s="272">
        <f>' B_Populations'!L13</f>
        <v>0</v>
      </c>
      <c r="Y8" s="272">
        <f>IF(X8=0,0,($G$8/$X$8)*100000)</f>
        <v>0</v>
      </c>
      <c r="Z8" s="272">
        <f>' B_Populations'!N13</f>
        <v>0</v>
      </c>
      <c r="AA8" s="272">
        <f>IF(Z8=0,0,($I$8/$Z$8)*100000)</f>
        <v>0</v>
      </c>
      <c r="AB8" s="272">
        <f>' B_Populations'!P13</f>
        <v>0</v>
      </c>
      <c r="AC8" s="272">
        <f>IF(AB8=0,0,($J$8/$AB$8)*100000)</f>
        <v>0</v>
      </c>
      <c r="AD8" s="272">
        <f>' B_Populations'!R13</f>
        <v>0</v>
      </c>
      <c r="AE8" s="272">
        <f>IF(AD8=0,0,($K$8/$AD$8)*100000)</f>
        <v>0</v>
      </c>
      <c r="AF8" s="272">
        <f>' B_Populations'!T13</f>
        <v>0</v>
      </c>
      <c r="AG8" s="278">
        <f>IF(AF8=0,0,($L$8/$AF$8)*100000)</f>
        <v>0</v>
      </c>
      <c r="AH8" s="34"/>
      <c r="AI8" s="37">
        <f>'B.1_Population Weights'!B10</f>
        <v>11819</v>
      </c>
      <c r="AJ8" s="38">
        <f>'B.1_Population Weights'!C10</f>
        <v>0.15001800000000001</v>
      </c>
      <c r="AK8" s="34"/>
      <c r="AL8" s="39" t="str">
        <f>' B_Populations'!$A$13</f>
        <v>15-17</v>
      </c>
      <c r="AM8" s="92">
        <f t="shared" si="0"/>
        <v>0</v>
      </c>
      <c r="AN8" s="93">
        <f t="shared" si="1"/>
        <v>0</v>
      </c>
      <c r="AO8" s="93">
        <f t="shared" si="2"/>
        <v>0</v>
      </c>
      <c r="AP8" s="94">
        <f t="shared" si="3"/>
        <v>0</v>
      </c>
      <c r="AQ8" s="94">
        <f t="shared" si="4"/>
        <v>0</v>
      </c>
      <c r="AR8" s="94">
        <f t="shared" si="5"/>
        <v>0</v>
      </c>
      <c r="AS8" s="94">
        <f t="shared" si="6"/>
        <v>0</v>
      </c>
      <c r="AT8" s="94">
        <f t="shared" si="7"/>
        <v>0</v>
      </c>
      <c r="AU8" s="94">
        <f t="shared" si="8"/>
        <v>0</v>
      </c>
      <c r="AV8" s="95">
        <f t="shared" si="9"/>
        <v>0</v>
      </c>
    </row>
    <row r="9" spans="1:48" ht="15.5" x14ac:dyDescent="0.35">
      <c r="A9" s="367"/>
      <c r="B9" s="269" t="str">
        <f>' B_Populations'!A14</f>
        <v>18-19</v>
      </c>
      <c r="C9" s="256"/>
      <c r="D9" s="257"/>
      <c r="E9" s="258"/>
      <c r="F9" s="259"/>
      <c r="G9" s="259"/>
      <c r="H9" s="259"/>
      <c r="I9" s="259"/>
      <c r="J9" s="260"/>
      <c r="K9" s="260"/>
      <c r="L9" s="292"/>
      <c r="M9" s="34"/>
      <c r="N9" s="277">
        <f>' B_Populations'!B14</f>
        <v>0</v>
      </c>
      <c r="O9" s="272">
        <f>IF(N9=0,0,($C$9/$N$9)*100000)</f>
        <v>0</v>
      </c>
      <c r="P9" s="272">
        <f>' B_Populations'!D14</f>
        <v>0</v>
      </c>
      <c r="Q9" s="272">
        <f>IF(P9=0,0,($D$9/$P$9)*100000)</f>
        <v>0</v>
      </c>
      <c r="R9" s="272">
        <f>' B_Populations'!F14</f>
        <v>0</v>
      </c>
      <c r="S9" s="272">
        <f>IF(R9=0,0,($E$9/$R$9)*100000)</f>
        <v>0</v>
      </c>
      <c r="T9" s="272">
        <f>' B_Populations'!H14</f>
        <v>0</v>
      </c>
      <c r="U9" s="272">
        <f>IF(T9=0,0,($F$9/$T$9)*100000)</f>
        <v>0</v>
      </c>
      <c r="V9" s="272">
        <f>' B_Populations'!J14</f>
        <v>0</v>
      </c>
      <c r="W9" s="272">
        <f>IF(V9=0,0,($G$9/$V$9)*100000)</f>
        <v>0</v>
      </c>
      <c r="X9" s="272">
        <f>' B_Populations'!L14</f>
        <v>0</v>
      </c>
      <c r="Y9" s="272">
        <f>IF(X9=0,0,($G$9/$X$9)*100000)</f>
        <v>0</v>
      </c>
      <c r="Z9" s="272">
        <f>' B_Populations'!N14</f>
        <v>0</v>
      </c>
      <c r="AA9" s="272">
        <f>IF(Z9=0,0,($I$9/$Z$9)*100000)</f>
        <v>0</v>
      </c>
      <c r="AB9" s="272">
        <f>' B_Populations'!P14</f>
        <v>0</v>
      </c>
      <c r="AC9" s="272">
        <f>IF(AB9=0,0,($J$9/$AB$9)*100000)</f>
        <v>0</v>
      </c>
      <c r="AD9" s="272">
        <f>' B_Populations'!R14</f>
        <v>0</v>
      </c>
      <c r="AE9" s="272">
        <f>IF(AD9=0,0,($K$9/$AD$9)*100000)</f>
        <v>0</v>
      </c>
      <c r="AF9" s="272">
        <f>' B_Populations'!T14</f>
        <v>0</v>
      </c>
      <c r="AG9" s="278">
        <f>IF(AF9=0,0,($L$9/$AF$9)*100000)</f>
        <v>0</v>
      </c>
      <c r="AH9" s="34"/>
      <c r="AI9" s="37">
        <f>'B.1_Population Weights'!B11</f>
        <v>8001</v>
      </c>
      <c r="AJ9" s="38">
        <f>'B.1_Population Weights'!C11</f>
        <v>0.10155599999999999</v>
      </c>
      <c r="AK9" s="34"/>
      <c r="AL9" s="255" t="str">
        <f>' B_Populations'!A14</f>
        <v>18-19</v>
      </c>
      <c r="AM9" s="92">
        <f t="shared" si="0"/>
        <v>0</v>
      </c>
      <c r="AN9" s="93">
        <f t="shared" si="1"/>
        <v>0</v>
      </c>
      <c r="AO9" s="93">
        <f t="shared" si="2"/>
        <v>0</v>
      </c>
      <c r="AP9" s="94">
        <f t="shared" si="3"/>
        <v>0</v>
      </c>
      <c r="AQ9" s="94">
        <f t="shared" si="4"/>
        <v>0</v>
      </c>
      <c r="AR9" s="94">
        <f t="shared" si="5"/>
        <v>0</v>
      </c>
      <c r="AS9" s="94">
        <f t="shared" si="6"/>
        <v>0</v>
      </c>
      <c r="AT9" s="94">
        <f t="shared" si="7"/>
        <v>0</v>
      </c>
      <c r="AU9" s="94">
        <f t="shared" si="8"/>
        <v>0</v>
      </c>
      <c r="AV9" s="95">
        <f t="shared" si="9"/>
        <v>0</v>
      </c>
    </row>
    <row r="10" spans="1:48" ht="15" customHeight="1" x14ac:dyDescent="0.35">
      <c r="A10" s="367"/>
      <c r="B10" s="287" t="s">
        <v>195</v>
      </c>
      <c r="C10" s="261">
        <f>SUM(C4:C9)</f>
        <v>0</v>
      </c>
      <c r="D10" s="284">
        <f t="shared" ref="D10:L10" si="10">SUM(D4:D9)</f>
        <v>0</v>
      </c>
      <c r="E10" s="284">
        <f t="shared" si="10"/>
        <v>0</v>
      </c>
      <c r="F10" s="285">
        <f t="shared" si="10"/>
        <v>0</v>
      </c>
      <c r="G10" s="285">
        <f t="shared" si="10"/>
        <v>0</v>
      </c>
      <c r="H10" s="285">
        <f t="shared" si="10"/>
        <v>0</v>
      </c>
      <c r="I10" s="285">
        <f t="shared" si="10"/>
        <v>0</v>
      </c>
      <c r="J10" s="285">
        <f t="shared" si="10"/>
        <v>0</v>
      </c>
      <c r="K10" s="285">
        <f t="shared" si="10"/>
        <v>0</v>
      </c>
      <c r="L10" s="293">
        <f t="shared" si="10"/>
        <v>0</v>
      </c>
      <c r="N10" s="279">
        <f>SUM(N4:N9)</f>
        <v>0</v>
      </c>
      <c r="O10" s="272">
        <f>IF(N10=0,0,($C$10/$N$10)*100000)</f>
        <v>0</v>
      </c>
      <c r="P10" s="273">
        <f t="shared" ref="P10:AF10" si="11">SUM(P4:P9)</f>
        <v>0</v>
      </c>
      <c r="Q10" s="272">
        <f>IF(P10=0,0,($D$10/$P$10)*100000)</f>
        <v>0</v>
      </c>
      <c r="R10" s="273">
        <f t="shared" si="11"/>
        <v>0</v>
      </c>
      <c r="S10" s="272">
        <f>IF(R10=0,0,($E$10/$R$10)*100000)</f>
        <v>0</v>
      </c>
      <c r="T10" s="273">
        <f t="shared" si="11"/>
        <v>0</v>
      </c>
      <c r="U10" s="272">
        <f>IF(T10=0,0,($F$10/$T$10)*100000)</f>
        <v>0</v>
      </c>
      <c r="V10" s="273">
        <f t="shared" si="11"/>
        <v>0</v>
      </c>
      <c r="W10" s="272">
        <f>IF(V10=0,0,($G$10/$V$10)*100000)</f>
        <v>0</v>
      </c>
      <c r="X10" s="273">
        <f t="shared" si="11"/>
        <v>0</v>
      </c>
      <c r="Y10" s="272">
        <f>IF(X10=0,0,($G$10/$X$10)*100000)</f>
        <v>0</v>
      </c>
      <c r="Z10" s="273">
        <f t="shared" si="11"/>
        <v>0</v>
      </c>
      <c r="AA10" s="272">
        <f>IF(Z10=0,0,($I$10/$Z$10)*100000)</f>
        <v>0</v>
      </c>
      <c r="AB10" s="273">
        <f t="shared" si="11"/>
        <v>0</v>
      </c>
      <c r="AC10" s="272">
        <f>IF(AB10=0,0,($J$10/$AB$10)*100000)</f>
        <v>0</v>
      </c>
      <c r="AD10" s="273">
        <f t="shared" si="11"/>
        <v>0</v>
      </c>
      <c r="AE10" s="272">
        <f>IF(AD10=0,0,($K$10/$AD$10)*100000)</f>
        <v>0</v>
      </c>
      <c r="AF10" s="273">
        <f t="shared" si="11"/>
        <v>0</v>
      </c>
      <c r="AG10" s="278">
        <f>IF(AF10=0,0,($L$10/$AF$10)*100000)</f>
        <v>0</v>
      </c>
      <c r="AI10" s="37">
        <f>'B.1_Population Weights'!B12</f>
        <v>78784</v>
      </c>
      <c r="AJ10" s="38">
        <f>'B.1_Population Weights'!C12</f>
        <v>0.99999999999999989</v>
      </c>
      <c r="AL10" s="44" t="s">
        <v>195</v>
      </c>
      <c r="AM10" s="92">
        <f>SUM(AM4:AM9)</f>
        <v>0</v>
      </c>
      <c r="AN10" s="92">
        <f t="shared" ref="AN10:AU10" si="12">SUM(AN4:AN9)</f>
        <v>0</v>
      </c>
      <c r="AO10" s="92">
        <f t="shared" si="12"/>
        <v>0</v>
      </c>
      <c r="AP10" s="92">
        <f t="shared" si="12"/>
        <v>0</v>
      </c>
      <c r="AQ10" s="92">
        <f t="shared" si="12"/>
        <v>0</v>
      </c>
      <c r="AR10" s="92">
        <f t="shared" si="12"/>
        <v>0</v>
      </c>
      <c r="AS10" s="92">
        <f t="shared" si="12"/>
        <v>0</v>
      </c>
      <c r="AT10" s="92">
        <f t="shared" si="12"/>
        <v>0</v>
      </c>
      <c r="AU10" s="92">
        <f t="shared" si="12"/>
        <v>0</v>
      </c>
      <c r="AV10" s="347">
        <f>SUM(AV4:AV9)</f>
        <v>0</v>
      </c>
    </row>
    <row r="11" spans="1:48" x14ac:dyDescent="0.45">
      <c r="B11" s="263"/>
      <c r="C11" s="264"/>
      <c r="D11" s="264"/>
      <c r="E11" s="264"/>
      <c r="F11" s="264"/>
      <c r="G11" s="264"/>
      <c r="H11" s="264"/>
      <c r="I11" s="264"/>
      <c r="J11" s="264"/>
      <c r="K11" s="264"/>
      <c r="L11" s="265"/>
      <c r="N11" s="280"/>
      <c r="O11" s="274"/>
      <c r="P11" s="274"/>
      <c r="Q11" s="274"/>
      <c r="R11" s="274"/>
      <c r="S11" s="274"/>
      <c r="T11" s="274"/>
      <c r="U11" s="274"/>
      <c r="V11" s="274"/>
      <c r="W11" s="274"/>
      <c r="X11" s="274"/>
      <c r="Y11" s="274"/>
      <c r="Z11" s="274"/>
      <c r="AA11" s="274"/>
      <c r="AB11" s="274"/>
      <c r="AC11" s="274"/>
      <c r="AD11" s="274"/>
      <c r="AE11" s="274"/>
      <c r="AF11" s="274"/>
      <c r="AG11" s="281"/>
      <c r="AI11" s="19"/>
      <c r="AJ11" s="20"/>
      <c r="AL11" s="21"/>
      <c r="AM11" s="264"/>
      <c r="AN11" s="264"/>
      <c r="AO11" s="264"/>
      <c r="AP11" s="264"/>
      <c r="AQ11" s="264"/>
      <c r="AR11" s="264"/>
      <c r="AS11" s="264"/>
      <c r="AT11" s="264"/>
      <c r="AU11" s="264"/>
      <c r="AV11" s="76"/>
    </row>
    <row r="12" spans="1:48" x14ac:dyDescent="0.45">
      <c r="B12" s="294"/>
      <c r="C12" s="100"/>
      <c r="D12" s="101" t="s">
        <v>185</v>
      </c>
      <c r="E12" s="101"/>
      <c r="F12" s="102" t="s">
        <v>186</v>
      </c>
      <c r="G12" s="102"/>
      <c r="H12" s="102"/>
      <c r="I12" s="102"/>
      <c r="J12" s="102"/>
      <c r="K12" s="102"/>
      <c r="L12" s="295"/>
      <c r="N12" s="280"/>
      <c r="O12" s="274"/>
      <c r="P12" s="274"/>
      <c r="Q12" s="274"/>
      <c r="R12" s="274"/>
      <c r="S12" s="274"/>
      <c r="T12" s="274"/>
      <c r="U12" s="274"/>
      <c r="V12" s="274"/>
      <c r="W12" s="274"/>
      <c r="X12" s="274"/>
      <c r="Y12" s="274"/>
      <c r="Z12" s="274"/>
      <c r="AA12" s="274"/>
      <c r="AB12" s="274"/>
      <c r="AC12" s="274"/>
      <c r="AD12" s="274"/>
      <c r="AE12" s="274"/>
      <c r="AF12" s="274"/>
      <c r="AG12" s="281"/>
      <c r="AI12" s="19"/>
      <c r="AJ12" s="20"/>
      <c r="AL12" s="21"/>
      <c r="AM12" s="264" t="s">
        <v>187</v>
      </c>
      <c r="AN12" s="264"/>
      <c r="AO12" s="264"/>
      <c r="AP12" s="264"/>
      <c r="AQ12" s="264"/>
      <c r="AR12" s="264"/>
      <c r="AS12" s="264"/>
      <c r="AT12" s="264"/>
      <c r="AU12" s="264"/>
      <c r="AV12" s="76"/>
    </row>
    <row r="13" spans="1:48" ht="46.5" x14ac:dyDescent="0.35">
      <c r="A13" s="368" t="s">
        <v>196</v>
      </c>
      <c r="B13" s="289" t="s">
        <v>156</v>
      </c>
      <c r="C13" s="77" t="s">
        <v>197</v>
      </c>
      <c r="D13" s="78" t="s">
        <v>158</v>
      </c>
      <c r="E13" s="78" t="s">
        <v>159</v>
      </c>
      <c r="F13" s="79" t="str">
        <f>' B_Populations'!$H$8</f>
        <v>White-Not Hispanic</v>
      </c>
      <c r="G13" s="79" t="str">
        <f>' B_Populations'!$J$8</f>
        <v>Hispanic</v>
      </c>
      <c r="H13" s="79" t="str">
        <f>' B_Populations'!$L$8</f>
        <v>Black-Not Hispanic</v>
      </c>
      <c r="I13" s="79" t="str">
        <f>' B_Populations'!$N$8</f>
        <v>Asian</v>
      </c>
      <c r="J13" s="79" t="str">
        <f>' B_Populations'!$P$8</f>
        <v>American Indian/Alaska Native</v>
      </c>
      <c r="K13" s="79" t="str">
        <f>' B_Populations'!$R$8</f>
        <v>Other</v>
      </c>
      <c r="L13" s="266" t="str">
        <f>' B_Populations'!$T$8</f>
        <v>Other</v>
      </c>
      <c r="M13" s="25"/>
      <c r="N13" s="275" t="s">
        <v>190</v>
      </c>
      <c r="O13" s="271" t="s">
        <v>191</v>
      </c>
      <c r="P13" s="271" t="s">
        <v>192</v>
      </c>
      <c r="Q13" s="271" t="s">
        <v>191</v>
      </c>
      <c r="R13" s="271" t="s">
        <v>193</v>
      </c>
      <c r="S13" s="271" t="s">
        <v>191</v>
      </c>
      <c r="T13" s="271" t="str">
        <f>' B_Populations'!$H$8</f>
        <v>White-Not Hispanic</v>
      </c>
      <c r="U13" s="271" t="s">
        <v>191</v>
      </c>
      <c r="V13" s="271" t="str">
        <f>' B_Populations'!$J$8</f>
        <v>Hispanic</v>
      </c>
      <c r="W13" s="271" t="s">
        <v>191</v>
      </c>
      <c r="X13" s="271" t="str">
        <f>' B_Populations'!$L$8</f>
        <v>Black-Not Hispanic</v>
      </c>
      <c r="Y13" s="271" t="s">
        <v>191</v>
      </c>
      <c r="Z13" s="271" t="str">
        <f>' B_Populations'!$N$8</f>
        <v>Asian</v>
      </c>
      <c r="AA13" s="271" t="s">
        <v>191</v>
      </c>
      <c r="AB13" s="271" t="str">
        <f>' B_Populations'!$P$8</f>
        <v>American Indian/Alaska Native</v>
      </c>
      <c r="AC13" s="271" t="s">
        <v>191</v>
      </c>
      <c r="AD13" s="271" t="str">
        <f>' B_Populations'!$R$8</f>
        <v>Other</v>
      </c>
      <c r="AE13" s="271" t="s">
        <v>191</v>
      </c>
      <c r="AF13" s="271" t="str">
        <f>' B_Populations'!$T$8</f>
        <v>Other</v>
      </c>
      <c r="AG13" s="276" t="s">
        <v>191</v>
      </c>
      <c r="AH13" s="25"/>
      <c r="AI13" s="50" t="s">
        <v>194</v>
      </c>
      <c r="AJ13" s="51" t="s">
        <v>180</v>
      </c>
      <c r="AL13" s="30" t="s">
        <v>156</v>
      </c>
      <c r="AM13" s="82" t="s">
        <v>157</v>
      </c>
      <c r="AN13" s="83" t="s">
        <v>158</v>
      </c>
      <c r="AO13" s="83" t="s">
        <v>159</v>
      </c>
      <c r="AP13" s="79" t="str">
        <f>' B_Populations'!$H$8</f>
        <v>White-Not Hispanic</v>
      </c>
      <c r="AQ13" s="79" t="str">
        <f>' B_Populations'!$J$8</f>
        <v>Hispanic</v>
      </c>
      <c r="AR13" s="79" t="str">
        <f>' B_Populations'!$L$8</f>
        <v>Black-Not Hispanic</v>
      </c>
      <c r="AS13" s="79" t="str">
        <f>' B_Populations'!$N$8</f>
        <v>Asian</v>
      </c>
      <c r="AT13" s="79" t="str">
        <f>' B_Populations'!$P$8</f>
        <v>American Indian/Alaska Native</v>
      </c>
      <c r="AU13" s="79" t="str">
        <f>' B_Populations'!$R$8</f>
        <v>Other</v>
      </c>
      <c r="AV13" s="84" t="str">
        <f>' B_Populations'!$T$8</f>
        <v>Other</v>
      </c>
    </row>
    <row r="14" spans="1:48" ht="15.5" x14ac:dyDescent="0.35">
      <c r="A14" s="368"/>
      <c r="B14" s="267" t="str">
        <f>' B_Populations'!$A$9</f>
        <v>&lt;1</v>
      </c>
      <c r="C14" s="85"/>
      <c r="D14" s="86"/>
      <c r="E14" s="87"/>
      <c r="F14" s="88"/>
      <c r="G14" s="88"/>
      <c r="H14" s="88"/>
      <c r="I14" s="88"/>
      <c r="J14" s="89"/>
      <c r="K14" s="89"/>
      <c r="L14" s="290"/>
      <c r="M14" s="34"/>
      <c r="N14" s="277">
        <f>' B_Populations'!B9</f>
        <v>0</v>
      </c>
      <c r="O14" s="272">
        <f>IF(N14=0,0,($C$14/$N$14)*100000)</f>
        <v>0</v>
      </c>
      <c r="P14" s="272">
        <f>' B_Populations'!D9</f>
        <v>0</v>
      </c>
      <c r="Q14" s="272">
        <f>IF(P14=0,0,($D$14/$P$14)*100000)</f>
        <v>0</v>
      </c>
      <c r="R14" s="272">
        <f>' B_Populations'!F9</f>
        <v>0</v>
      </c>
      <c r="S14" s="272">
        <f>IF(R14=0,0,($E$14/$R$14)*100000)</f>
        <v>0</v>
      </c>
      <c r="T14" s="272">
        <f>' B_Populations'!H9</f>
        <v>0</v>
      </c>
      <c r="U14" s="272">
        <f>IF(T14=0,0,($F$14/$T$14)*100000)</f>
        <v>0</v>
      </c>
      <c r="V14" s="272">
        <f>' B_Populations'!J9</f>
        <v>0</v>
      </c>
      <c r="W14" s="272">
        <f>IF(V14=0,0,($G$14/$V$14)*100000)</f>
        <v>0</v>
      </c>
      <c r="X14" s="272">
        <f>' B_Populations'!L9</f>
        <v>0</v>
      </c>
      <c r="Y14" s="272">
        <f>IF(X14=0,0,($H$14/$X$14)*100000)</f>
        <v>0</v>
      </c>
      <c r="Z14" s="272">
        <f>' B_Populations'!N9</f>
        <v>0</v>
      </c>
      <c r="AA14" s="272">
        <f>IF(Z14=0,0,($I$14/$Z$14)*100000)</f>
        <v>0</v>
      </c>
      <c r="AB14" s="272">
        <f>' B_Populations'!P9</f>
        <v>0</v>
      </c>
      <c r="AC14" s="272">
        <f>IF(AB14=0,0,($J$14/$AB$14)*100000)</f>
        <v>0</v>
      </c>
      <c r="AD14" s="272">
        <f>' B_Populations'!R9</f>
        <v>0</v>
      </c>
      <c r="AE14" s="272">
        <f>IF(AD14=0,0,($K$14/$AD$14)*100000)</f>
        <v>0</v>
      </c>
      <c r="AF14" s="272">
        <f>' B_Populations'!T9</f>
        <v>0</v>
      </c>
      <c r="AG14" s="278">
        <f>IF(AF14=0,0,($L$14/$AF$14)*100000)</f>
        <v>0</v>
      </c>
      <c r="AH14" s="34"/>
      <c r="AI14" s="37">
        <f>'B.1_Population Weights'!B6</f>
        <v>3795</v>
      </c>
      <c r="AJ14" s="38">
        <f>'B.1_Population Weights'!C6</f>
        <v>4.8169999999999998E-2</v>
      </c>
      <c r="AL14" s="39" t="str">
        <f>' B_Populations'!$A$9</f>
        <v>&lt;1</v>
      </c>
      <c r="AM14" s="92">
        <f t="shared" ref="AM14:AM19" si="13">O14*AJ14</f>
        <v>0</v>
      </c>
      <c r="AN14" s="93">
        <f t="shared" ref="AN14:AN19" si="14">Q14*AJ14</f>
        <v>0</v>
      </c>
      <c r="AO14" s="93">
        <f t="shared" ref="AO14:AO19" si="15">S14*AJ14</f>
        <v>0</v>
      </c>
      <c r="AP14" s="94">
        <f t="shared" ref="AP14:AP19" si="16">U14*AJ14</f>
        <v>0</v>
      </c>
      <c r="AQ14" s="94">
        <f t="shared" ref="AQ14:AQ19" si="17">W14*AJ14</f>
        <v>0</v>
      </c>
      <c r="AR14" s="94">
        <f t="shared" ref="AR14:AR19" si="18">Y14*AJ14</f>
        <v>0</v>
      </c>
      <c r="AS14" s="94">
        <f t="shared" ref="AS14:AS19" si="19">AA14*AJ14</f>
        <v>0</v>
      </c>
      <c r="AT14" s="94">
        <f t="shared" ref="AT14:AT19" si="20">AC14*AJ14</f>
        <v>0</v>
      </c>
      <c r="AU14" s="94">
        <f t="shared" ref="AU14:AU19" si="21">AE14*AJ14</f>
        <v>0</v>
      </c>
      <c r="AV14" s="95">
        <f t="shared" ref="AV14:AV19" si="22">AG14*AJ14</f>
        <v>0</v>
      </c>
    </row>
    <row r="15" spans="1:48" ht="15.5" x14ac:dyDescent="0.35">
      <c r="A15" s="368"/>
      <c r="B15" s="268" t="str">
        <f>' B_Populations'!$A$10</f>
        <v>1-4</v>
      </c>
      <c r="C15" s="117"/>
      <c r="D15" s="118"/>
      <c r="E15" s="96"/>
      <c r="F15" s="97"/>
      <c r="G15" s="97"/>
      <c r="H15" s="97"/>
      <c r="I15" s="97"/>
      <c r="J15" s="98"/>
      <c r="K15" s="98"/>
      <c r="L15" s="291"/>
      <c r="M15" s="34"/>
      <c r="N15" s="277">
        <f>' B_Populations'!B10</f>
        <v>0</v>
      </c>
      <c r="O15" s="272">
        <f>IF(N15=0,0,($C$15/$N$15)*100000)</f>
        <v>0</v>
      </c>
      <c r="P15" s="272">
        <f>' B_Populations'!D10</f>
        <v>0</v>
      </c>
      <c r="Q15" s="272">
        <f>IF(P15=0,0,($D$15/$P$15)*100000)</f>
        <v>0</v>
      </c>
      <c r="R15" s="272">
        <f>' B_Populations'!F10</f>
        <v>0</v>
      </c>
      <c r="S15" s="272">
        <f>IF(R15=0,0,($E$15/$R$15)*100000)</f>
        <v>0</v>
      </c>
      <c r="T15" s="272">
        <f>' B_Populations'!H10</f>
        <v>0</v>
      </c>
      <c r="U15" s="272">
        <f>IF(T15=0,0,($F$15/$T$15)*100000)</f>
        <v>0</v>
      </c>
      <c r="V15" s="272">
        <f>' B_Populations'!J10</f>
        <v>0</v>
      </c>
      <c r="W15" s="272">
        <f>IF(V15=0,0,($G$15/$V$15)*100000)</f>
        <v>0</v>
      </c>
      <c r="X15" s="272">
        <f>' B_Populations'!L10</f>
        <v>0</v>
      </c>
      <c r="Y15" s="272">
        <f>IF(X15=0,0,($H$15/$X$15)*100000)</f>
        <v>0</v>
      </c>
      <c r="Z15" s="272">
        <f>' B_Populations'!N10</f>
        <v>0</v>
      </c>
      <c r="AA15" s="272">
        <f>IF(Z15=0,0,($I$15/$Z$15)*100000)</f>
        <v>0</v>
      </c>
      <c r="AB15" s="272">
        <f>' B_Populations'!P10</f>
        <v>0</v>
      </c>
      <c r="AC15" s="272">
        <f>IF(AB15=0,0,($J$15/$AB$15)*100000)</f>
        <v>0</v>
      </c>
      <c r="AD15" s="272">
        <f>' B_Populations'!R10</f>
        <v>0</v>
      </c>
      <c r="AE15" s="272">
        <f>IF(AD15=0,0,($K$15/$AD$15)*100000)</f>
        <v>0</v>
      </c>
      <c r="AF15" s="272">
        <f>' B_Populations'!T10</f>
        <v>0</v>
      </c>
      <c r="AG15" s="278">
        <f>IF(AF15=0,0,($L$15/$AF$15)*100000)</f>
        <v>0</v>
      </c>
      <c r="AH15" s="34"/>
      <c r="AI15" s="37">
        <f>'B.1_Population Weights'!B7</f>
        <v>15192</v>
      </c>
      <c r="AJ15" s="38">
        <f>'B.1_Population Weights'!C7</f>
        <v>0.192831</v>
      </c>
      <c r="AL15" s="42" t="str">
        <f>' B_Populations'!$A$10</f>
        <v>1-4</v>
      </c>
      <c r="AM15" s="92">
        <f t="shared" si="13"/>
        <v>0</v>
      </c>
      <c r="AN15" s="93">
        <f t="shared" si="14"/>
        <v>0</v>
      </c>
      <c r="AO15" s="93">
        <f t="shared" si="15"/>
        <v>0</v>
      </c>
      <c r="AP15" s="94">
        <f t="shared" si="16"/>
        <v>0</v>
      </c>
      <c r="AQ15" s="94">
        <f t="shared" si="17"/>
        <v>0</v>
      </c>
      <c r="AR15" s="94">
        <f t="shared" si="18"/>
        <v>0</v>
      </c>
      <c r="AS15" s="94">
        <f t="shared" si="19"/>
        <v>0</v>
      </c>
      <c r="AT15" s="94">
        <f t="shared" si="20"/>
        <v>0</v>
      </c>
      <c r="AU15" s="94">
        <f t="shared" si="21"/>
        <v>0</v>
      </c>
      <c r="AV15" s="95">
        <f t="shared" si="22"/>
        <v>0</v>
      </c>
    </row>
    <row r="16" spans="1:48" ht="15.5" x14ac:dyDescent="0.35">
      <c r="A16" s="368"/>
      <c r="B16" s="267" t="str">
        <f>' B_Populations'!$A$11</f>
        <v>5-9</v>
      </c>
      <c r="C16" s="117"/>
      <c r="D16" s="118"/>
      <c r="E16" s="96"/>
      <c r="F16" s="97"/>
      <c r="G16" s="97"/>
      <c r="H16" s="97"/>
      <c r="I16" s="97"/>
      <c r="J16" s="98"/>
      <c r="K16" s="98"/>
      <c r="L16" s="291"/>
      <c r="M16" s="34"/>
      <c r="N16" s="277">
        <f>' B_Populations'!B11</f>
        <v>0</v>
      </c>
      <c r="O16" s="272">
        <f>IF(N16=0,0,($C$16/$N$16)*100000)</f>
        <v>0</v>
      </c>
      <c r="P16" s="272">
        <f>' B_Populations'!D11</f>
        <v>0</v>
      </c>
      <c r="Q16" s="272">
        <f>IF(P16=0,0,($D$16/$P$16)*100000)</f>
        <v>0</v>
      </c>
      <c r="R16" s="272">
        <f>' B_Populations'!F11</f>
        <v>0</v>
      </c>
      <c r="S16" s="272">
        <f>IF(R16=0,0,($E$16/$R$16)*100000)</f>
        <v>0</v>
      </c>
      <c r="T16" s="272">
        <f>' B_Populations'!H11</f>
        <v>0</v>
      </c>
      <c r="U16" s="272">
        <f>IF(T16=0,0,($F$16/$T$16)*100000)</f>
        <v>0</v>
      </c>
      <c r="V16" s="272">
        <f>' B_Populations'!J11</f>
        <v>0</v>
      </c>
      <c r="W16" s="272">
        <f>IF(V16=0,0,($G$16/$V$16)*100000)</f>
        <v>0</v>
      </c>
      <c r="X16" s="272">
        <f>' B_Populations'!L11</f>
        <v>0</v>
      </c>
      <c r="Y16" s="272">
        <f>IF(X16=0,0,($H$16/$X$16)*100000)</f>
        <v>0</v>
      </c>
      <c r="Z16" s="272">
        <f>' B_Populations'!N11</f>
        <v>0</v>
      </c>
      <c r="AA16" s="272">
        <f>IF(Z16=0,0,($I$16/$Z$16)*100000)</f>
        <v>0</v>
      </c>
      <c r="AB16" s="272">
        <f>' B_Populations'!P11</f>
        <v>0</v>
      </c>
      <c r="AC16" s="272">
        <f>IF(AB16=0,0,($J$16/$AB$16)*100000)</f>
        <v>0</v>
      </c>
      <c r="AD16" s="272">
        <f>' B_Populations'!R11</f>
        <v>0</v>
      </c>
      <c r="AE16" s="272">
        <f>IF(AD16=0,0,($K$16/$AD$16)*100000)</f>
        <v>0</v>
      </c>
      <c r="AF16" s="272">
        <f>' B_Populations'!T11</f>
        <v>0</v>
      </c>
      <c r="AG16" s="278">
        <f>IF(AF16=0,0,($L$16/$AF$16)*100000)</f>
        <v>0</v>
      </c>
      <c r="AH16" s="34"/>
      <c r="AI16" s="37">
        <f>'B.1_Population Weights'!B8</f>
        <v>19920</v>
      </c>
      <c r="AJ16" s="38">
        <f>'B.1_Population Weights'!C8</f>
        <v>0.25284299999999998</v>
      </c>
      <c r="AL16" s="39" t="str">
        <f>' B_Populations'!$A$11</f>
        <v>5-9</v>
      </c>
      <c r="AM16" s="92">
        <f t="shared" si="13"/>
        <v>0</v>
      </c>
      <c r="AN16" s="93">
        <f t="shared" si="14"/>
        <v>0</v>
      </c>
      <c r="AO16" s="93">
        <f t="shared" si="15"/>
        <v>0</v>
      </c>
      <c r="AP16" s="94">
        <f t="shared" si="16"/>
        <v>0</v>
      </c>
      <c r="AQ16" s="94">
        <f t="shared" si="17"/>
        <v>0</v>
      </c>
      <c r="AR16" s="94">
        <f t="shared" si="18"/>
        <v>0</v>
      </c>
      <c r="AS16" s="94">
        <f t="shared" si="19"/>
        <v>0</v>
      </c>
      <c r="AT16" s="94">
        <f t="shared" si="20"/>
        <v>0</v>
      </c>
      <c r="AU16" s="94">
        <f t="shared" si="21"/>
        <v>0</v>
      </c>
      <c r="AV16" s="95">
        <f t="shared" si="22"/>
        <v>0</v>
      </c>
    </row>
    <row r="17" spans="1:48" ht="15.5" x14ac:dyDescent="0.35">
      <c r="A17" s="368"/>
      <c r="B17" s="267" t="str">
        <f>' B_Populations'!$A$12</f>
        <v>10-14</v>
      </c>
      <c r="C17" s="117"/>
      <c r="D17" s="118"/>
      <c r="E17" s="96"/>
      <c r="F17" s="97"/>
      <c r="G17" s="97"/>
      <c r="H17" s="97"/>
      <c r="I17" s="97"/>
      <c r="J17" s="98"/>
      <c r="K17" s="98"/>
      <c r="L17" s="291"/>
      <c r="M17" s="34"/>
      <c r="N17" s="277">
        <f>' B_Populations'!B12</f>
        <v>0</v>
      </c>
      <c r="O17" s="272">
        <f>IF(N17=0,0,($C$17/$N$17)*100000)</f>
        <v>0</v>
      </c>
      <c r="P17" s="272">
        <f>' B_Populations'!D12</f>
        <v>0</v>
      </c>
      <c r="Q17" s="272">
        <f>IF(P17=0,0,($D$17/$P$17)*100000)</f>
        <v>0</v>
      </c>
      <c r="R17" s="272">
        <f>' B_Populations'!F12</f>
        <v>0</v>
      </c>
      <c r="S17" s="272">
        <f>IF(R17=0,0,($E$17/$R$17)*100000)</f>
        <v>0</v>
      </c>
      <c r="T17" s="272">
        <f>' B_Populations'!H12</f>
        <v>0</v>
      </c>
      <c r="U17" s="272">
        <f>IF(T17=0,0,($F$17/$T$17)*100000)</f>
        <v>0</v>
      </c>
      <c r="V17" s="272">
        <f>' B_Populations'!J12</f>
        <v>0</v>
      </c>
      <c r="W17" s="272">
        <f>IF(V17=0,0,($G$17/$V$17)*100000)</f>
        <v>0</v>
      </c>
      <c r="X17" s="272">
        <f>' B_Populations'!L12</f>
        <v>0</v>
      </c>
      <c r="Y17" s="272">
        <f>IF(X17=0,0,($H$17/$X$17)*100000)</f>
        <v>0</v>
      </c>
      <c r="Z17" s="272">
        <f>' B_Populations'!N12</f>
        <v>0</v>
      </c>
      <c r="AA17" s="272">
        <f>IF(Z17=0,0,($I$17/$Z$17)*100000)</f>
        <v>0</v>
      </c>
      <c r="AB17" s="272">
        <f>' B_Populations'!P12</f>
        <v>0</v>
      </c>
      <c r="AC17" s="272">
        <f>IF(AB17=0,0,($J$17/$AB$17)*100000)</f>
        <v>0</v>
      </c>
      <c r="AD17" s="272">
        <f>' B_Populations'!R12</f>
        <v>0</v>
      </c>
      <c r="AE17" s="272">
        <f>IF(AD17=0,0,($K$17/$AD$17)*100000)</f>
        <v>0</v>
      </c>
      <c r="AF17" s="272">
        <f>' B_Populations'!T12</f>
        <v>0</v>
      </c>
      <c r="AG17" s="278">
        <f>IF(AF17=0,0,($L$17/$AF$17)*100000)</f>
        <v>0</v>
      </c>
      <c r="AH17" s="34"/>
      <c r="AI17" s="37">
        <f>'B.1_Population Weights'!B9</f>
        <v>20057</v>
      </c>
      <c r="AJ17" s="38">
        <f>'B.1_Population Weights'!C9</f>
        <v>0.25458199999999997</v>
      </c>
      <c r="AL17" s="39" t="str">
        <f>' B_Populations'!$A$12</f>
        <v>10-14</v>
      </c>
      <c r="AM17" s="92">
        <f t="shared" si="13"/>
        <v>0</v>
      </c>
      <c r="AN17" s="93">
        <f t="shared" si="14"/>
        <v>0</v>
      </c>
      <c r="AO17" s="93">
        <f t="shared" si="15"/>
        <v>0</v>
      </c>
      <c r="AP17" s="94">
        <f t="shared" si="16"/>
        <v>0</v>
      </c>
      <c r="AQ17" s="94">
        <f t="shared" si="17"/>
        <v>0</v>
      </c>
      <c r="AR17" s="94">
        <f t="shared" si="18"/>
        <v>0</v>
      </c>
      <c r="AS17" s="94">
        <f t="shared" si="19"/>
        <v>0</v>
      </c>
      <c r="AT17" s="94">
        <f t="shared" si="20"/>
        <v>0</v>
      </c>
      <c r="AU17" s="94">
        <f t="shared" si="21"/>
        <v>0</v>
      </c>
      <c r="AV17" s="95">
        <f t="shared" si="22"/>
        <v>0</v>
      </c>
    </row>
    <row r="18" spans="1:48" ht="15.5" x14ac:dyDescent="0.35">
      <c r="A18" s="368"/>
      <c r="B18" s="267" t="str">
        <f>' B_Populations'!$A$13</f>
        <v>15-17</v>
      </c>
      <c r="C18" s="117"/>
      <c r="D18" s="118"/>
      <c r="E18" s="96"/>
      <c r="F18" s="97"/>
      <c r="G18" s="97"/>
      <c r="H18" s="97"/>
      <c r="I18" s="97"/>
      <c r="J18" s="98"/>
      <c r="K18" s="98"/>
      <c r="L18" s="291"/>
      <c r="M18" s="34"/>
      <c r="N18" s="277">
        <f>' B_Populations'!B13</f>
        <v>0</v>
      </c>
      <c r="O18" s="272">
        <f>IF(N18=0,0,($C$18/$N$18)*100000)</f>
        <v>0</v>
      </c>
      <c r="P18" s="272">
        <f>' B_Populations'!D13</f>
        <v>0</v>
      </c>
      <c r="Q18" s="272">
        <f>IF(P18=0,0,($D$18/$P$18)*100000)</f>
        <v>0</v>
      </c>
      <c r="R18" s="272">
        <f>' B_Populations'!F13</f>
        <v>0</v>
      </c>
      <c r="S18" s="272">
        <f>IF(R18=0,0,($E$18/$R$18)*100000)</f>
        <v>0</v>
      </c>
      <c r="T18" s="272">
        <f>' B_Populations'!H13</f>
        <v>0</v>
      </c>
      <c r="U18" s="272">
        <f>IF(T18=0,0,($F$18/$T$18)*100000)</f>
        <v>0</v>
      </c>
      <c r="V18" s="272">
        <f>' B_Populations'!J13</f>
        <v>0</v>
      </c>
      <c r="W18" s="272">
        <f>IF(V18=0,0,($G$18/$V$18)*100000)</f>
        <v>0</v>
      </c>
      <c r="X18" s="272">
        <f>' B_Populations'!L13</f>
        <v>0</v>
      </c>
      <c r="Y18" s="272">
        <f>IF(X18=0,0,($H$18/$X$18)*100000)</f>
        <v>0</v>
      </c>
      <c r="Z18" s="272">
        <f>' B_Populations'!N13</f>
        <v>0</v>
      </c>
      <c r="AA18" s="272">
        <f>IF(Z18=0,0,($I$18/$Z$18)*100000)</f>
        <v>0</v>
      </c>
      <c r="AB18" s="272">
        <f>' B_Populations'!P13</f>
        <v>0</v>
      </c>
      <c r="AC18" s="272">
        <f>IF(AB18=0,0,($J$18/$AB$18)*100000)</f>
        <v>0</v>
      </c>
      <c r="AD18" s="272">
        <f>' B_Populations'!R13</f>
        <v>0</v>
      </c>
      <c r="AE18" s="272">
        <f>IF(AD18=0,0,($K$18/$AD$18)*100000)</f>
        <v>0</v>
      </c>
      <c r="AF18" s="272">
        <f>' B_Populations'!T13</f>
        <v>0</v>
      </c>
      <c r="AG18" s="278">
        <f>IF(AF18=0,0,($L$18/$AF$18)*100000)</f>
        <v>0</v>
      </c>
      <c r="AH18" s="34"/>
      <c r="AI18" s="37">
        <f>'B.1_Population Weights'!B10</f>
        <v>11819</v>
      </c>
      <c r="AJ18" s="38">
        <f>'B.1_Population Weights'!C10</f>
        <v>0.15001800000000001</v>
      </c>
      <c r="AL18" s="39" t="str">
        <f>' B_Populations'!$A$13</f>
        <v>15-17</v>
      </c>
      <c r="AM18" s="92">
        <f t="shared" si="13"/>
        <v>0</v>
      </c>
      <c r="AN18" s="93">
        <f t="shared" si="14"/>
        <v>0</v>
      </c>
      <c r="AO18" s="93">
        <f t="shared" si="15"/>
        <v>0</v>
      </c>
      <c r="AP18" s="94">
        <f t="shared" si="16"/>
        <v>0</v>
      </c>
      <c r="AQ18" s="94">
        <f t="shared" si="17"/>
        <v>0</v>
      </c>
      <c r="AR18" s="94">
        <f t="shared" si="18"/>
        <v>0</v>
      </c>
      <c r="AS18" s="94">
        <f t="shared" si="19"/>
        <v>0</v>
      </c>
      <c r="AT18" s="94">
        <f t="shared" si="20"/>
        <v>0</v>
      </c>
      <c r="AU18" s="94">
        <f t="shared" si="21"/>
        <v>0</v>
      </c>
      <c r="AV18" s="95">
        <f t="shared" si="22"/>
        <v>0</v>
      </c>
    </row>
    <row r="19" spans="1:48" ht="15.5" x14ac:dyDescent="0.35">
      <c r="A19" s="368"/>
      <c r="B19" s="269" t="str">
        <f>' B_Populations'!$A$14</f>
        <v>18-19</v>
      </c>
      <c r="C19" s="256"/>
      <c r="D19" s="257"/>
      <c r="E19" s="258"/>
      <c r="F19" s="259"/>
      <c r="G19" s="259"/>
      <c r="H19" s="259"/>
      <c r="I19" s="259"/>
      <c r="J19" s="260"/>
      <c r="K19" s="260"/>
      <c r="L19" s="292"/>
      <c r="M19" s="34"/>
      <c r="N19" s="277">
        <f>' B_Populations'!B14</f>
        <v>0</v>
      </c>
      <c r="O19" s="272">
        <f>IF(N19=0,0,($C$19/$N$19)*100000)</f>
        <v>0</v>
      </c>
      <c r="P19" s="272">
        <f>' B_Populations'!D14</f>
        <v>0</v>
      </c>
      <c r="Q19" s="272">
        <f>IF(P19=0,0,($D$19/$P$19)*100000)</f>
        <v>0</v>
      </c>
      <c r="R19" s="272">
        <f>' B_Populations'!F14</f>
        <v>0</v>
      </c>
      <c r="S19" s="272">
        <f>IF(R19=0,0,($E$19/$R$19)*100000)</f>
        <v>0</v>
      </c>
      <c r="T19" s="272">
        <f>' B_Populations'!H14</f>
        <v>0</v>
      </c>
      <c r="U19" s="272">
        <f>IF(T19=0,0,($F$19/$T$19)*100000)</f>
        <v>0</v>
      </c>
      <c r="V19" s="272">
        <f>' B_Populations'!J14</f>
        <v>0</v>
      </c>
      <c r="W19" s="272">
        <f>IF(V19=0,0,($G$19/$V$19)*100000)</f>
        <v>0</v>
      </c>
      <c r="X19" s="272">
        <f>' B_Populations'!L14</f>
        <v>0</v>
      </c>
      <c r="Y19" s="272">
        <f>IF(X19=0,0,($H$19/$X$19)*100000)</f>
        <v>0</v>
      </c>
      <c r="Z19" s="272">
        <f>' B_Populations'!N14</f>
        <v>0</v>
      </c>
      <c r="AA19" s="272">
        <f>IF(Z19=0,0,($I$19/$Z$19)*100000)</f>
        <v>0</v>
      </c>
      <c r="AB19" s="272">
        <f>' B_Populations'!P14</f>
        <v>0</v>
      </c>
      <c r="AC19" s="272">
        <f>IF(AB19=0,0,($J$19/$AB$19)*100000)</f>
        <v>0</v>
      </c>
      <c r="AD19" s="272">
        <f>' B_Populations'!R14</f>
        <v>0</v>
      </c>
      <c r="AE19" s="272">
        <f>IF(AD19=0,0,($K$19/$AD$19)*100000)</f>
        <v>0</v>
      </c>
      <c r="AF19" s="272">
        <f>' B_Populations'!T14</f>
        <v>0</v>
      </c>
      <c r="AG19" s="278">
        <f>IF(AF19=0,0,($L$19/$AF$19)*100000)</f>
        <v>0</v>
      </c>
      <c r="AH19" s="34"/>
      <c r="AI19" s="37">
        <f>'B.1_Population Weights'!B11</f>
        <v>8001</v>
      </c>
      <c r="AJ19" s="38">
        <f>'B.1_Population Weights'!C11</f>
        <v>0.10155599999999999</v>
      </c>
      <c r="AL19" s="255" t="str">
        <f>' B_Populations'!$A$14</f>
        <v>18-19</v>
      </c>
      <c r="AM19" s="92">
        <f t="shared" si="13"/>
        <v>0</v>
      </c>
      <c r="AN19" s="93">
        <f t="shared" si="14"/>
        <v>0</v>
      </c>
      <c r="AO19" s="93">
        <f t="shared" si="15"/>
        <v>0</v>
      </c>
      <c r="AP19" s="94">
        <f t="shared" si="16"/>
        <v>0</v>
      </c>
      <c r="AQ19" s="94">
        <f t="shared" si="17"/>
        <v>0</v>
      </c>
      <c r="AR19" s="94">
        <f t="shared" si="18"/>
        <v>0</v>
      </c>
      <c r="AS19" s="94">
        <f t="shared" si="19"/>
        <v>0</v>
      </c>
      <c r="AT19" s="94">
        <f t="shared" si="20"/>
        <v>0</v>
      </c>
      <c r="AU19" s="94">
        <f t="shared" si="21"/>
        <v>0</v>
      </c>
      <c r="AV19" s="95">
        <f t="shared" si="22"/>
        <v>0</v>
      </c>
    </row>
    <row r="20" spans="1:48" ht="15.5" x14ac:dyDescent="0.35">
      <c r="A20" s="368"/>
      <c r="B20" s="294" t="s">
        <v>195</v>
      </c>
      <c r="C20" s="261">
        <f>SUM(C14:C19)</f>
        <v>0</v>
      </c>
      <c r="D20" s="284">
        <f t="shared" ref="D20:L20" si="23">SUM(D14:D19)</f>
        <v>0</v>
      </c>
      <c r="E20" s="284">
        <f t="shared" si="23"/>
        <v>0</v>
      </c>
      <c r="F20" s="285">
        <f t="shared" si="23"/>
        <v>0</v>
      </c>
      <c r="G20" s="285">
        <f t="shared" si="23"/>
        <v>0</v>
      </c>
      <c r="H20" s="285">
        <f t="shared" si="23"/>
        <v>0</v>
      </c>
      <c r="I20" s="285">
        <f t="shared" si="23"/>
        <v>0</v>
      </c>
      <c r="J20" s="285">
        <f t="shared" si="23"/>
        <v>0</v>
      </c>
      <c r="K20" s="285">
        <f t="shared" si="23"/>
        <v>0</v>
      </c>
      <c r="L20" s="293">
        <f t="shared" si="23"/>
        <v>0</v>
      </c>
      <c r="N20" s="279">
        <f>SUM(N14:N19)</f>
        <v>0</v>
      </c>
      <c r="O20" s="272">
        <f>IF(N20=0,0,($C$20/$N$20)*100000)</f>
        <v>0</v>
      </c>
      <c r="P20" s="273">
        <f t="shared" ref="P20:AF20" si="24">SUM(P14:P19)</f>
        <v>0</v>
      </c>
      <c r="Q20" s="272">
        <f>IF(P20=0,0,($D$20/$P$20)*100000)</f>
        <v>0</v>
      </c>
      <c r="R20" s="273">
        <f t="shared" si="24"/>
        <v>0</v>
      </c>
      <c r="S20" s="272">
        <f>IF(R20=0,0,($E$20/$R$20)*100000)</f>
        <v>0</v>
      </c>
      <c r="T20" s="273">
        <f t="shared" si="24"/>
        <v>0</v>
      </c>
      <c r="U20" s="272">
        <f>IF(T20=0,0,($F$20/$T$20)*100000)</f>
        <v>0</v>
      </c>
      <c r="V20" s="273">
        <f t="shared" si="24"/>
        <v>0</v>
      </c>
      <c r="W20" s="272">
        <f>IF(V20=0,0,($G$20/$V$20)*100000)</f>
        <v>0</v>
      </c>
      <c r="X20" s="273">
        <f t="shared" si="24"/>
        <v>0</v>
      </c>
      <c r="Y20" s="272">
        <f>IF(X20=0,0,($H$20/$X$20)*100000)</f>
        <v>0</v>
      </c>
      <c r="Z20" s="273">
        <f t="shared" si="24"/>
        <v>0</v>
      </c>
      <c r="AA20" s="272">
        <f>IF(Z20=0,0,($I$20/$Z$20)*100000)</f>
        <v>0</v>
      </c>
      <c r="AB20" s="273">
        <f t="shared" si="24"/>
        <v>0</v>
      </c>
      <c r="AC20" s="272">
        <f>IF(AB20=0,0,($J$20/$AB$20)*100000)</f>
        <v>0</v>
      </c>
      <c r="AD20" s="273">
        <f t="shared" si="24"/>
        <v>0</v>
      </c>
      <c r="AE20" s="272">
        <f>IF(AD20=0,0,($K$20/$AD$20)*100000)</f>
        <v>0</v>
      </c>
      <c r="AF20" s="273">
        <f t="shared" si="24"/>
        <v>0</v>
      </c>
      <c r="AG20" s="278">
        <f>IF(AF20=0,0,($L$20/$AF$20)*100000)</f>
        <v>0</v>
      </c>
      <c r="AI20" s="37">
        <f>'B.1_Population Weights'!B12</f>
        <v>78784</v>
      </c>
      <c r="AJ20" s="38">
        <f>'B.1_Population Weights'!C12</f>
        <v>0.99999999999999989</v>
      </c>
      <c r="AL20" s="44" t="s">
        <v>195</v>
      </c>
      <c r="AM20" s="92">
        <f>SUM(AM14:AM19)</f>
        <v>0</v>
      </c>
      <c r="AN20" s="92">
        <f t="shared" ref="AN20:AV20" si="25">SUM(AN14:AN19)</f>
        <v>0</v>
      </c>
      <c r="AO20" s="92">
        <f t="shared" si="25"/>
        <v>0</v>
      </c>
      <c r="AP20" s="92">
        <f t="shared" si="25"/>
        <v>0</v>
      </c>
      <c r="AQ20" s="92">
        <f t="shared" si="25"/>
        <v>0</v>
      </c>
      <c r="AR20" s="92">
        <f t="shared" si="25"/>
        <v>0</v>
      </c>
      <c r="AS20" s="92">
        <f t="shared" si="25"/>
        <v>0</v>
      </c>
      <c r="AT20" s="92">
        <f t="shared" si="25"/>
        <v>0</v>
      </c>
      <c r="AU20" s="92">
        <f t="shared" si="25"/>
        <v>0</v>
      </c>
      <c r="AV20" s="347">
        <f t="shared" si="25"/>
        <v>0</v>
      </c>
    </row>
    <row r="21" spans="1:48" x14ac:dyDescent="0.45">
      <c r="B21" s="263"/>
      <c r="C21" s="264"/>
      <c r="D21" s="264"/>
      <c r="E21" s="264"/>
      <c r="F21" s="264"/>
      <c r="G21" s="264"/>
      <c r="H21" s="264"/>
      <c r="I21" s="264"/>
      <c r="J21" s="264"/>
      <c r="K21" s="264"/>
      <c r="L21" s="265"/>
      <c r="N21" s="280"/>
      <c r="O21" s="274"/>
      <c r="P21" s="274"/>
      <c r="Q21" s="274"/>
      <c r="R21" s="274"/>
      <c r="S21" s="274"/>
      <c r="T21" s="274"/>
      <c r="U21" s="274"/>
      <c r="V21" s="274"/>
      <c r="W21" s="274"/>
      <c r="X21" s="274"/>
      <c r="Y21" s="274"/>
      <c r="Z21" s="274"/>
      <c r="AA21" s="274"/>
      <c r="AB21" s="274"/>
      <c r="AC21" s="274"/>
      <c r="AD21" s="274"/>
      <c r="AE21" s="274"/>
      <c r="AF21" s="274"/>
      <c r="AG21" s="281"/>
      <c r="AI21" s="19"/>
      <c r="AJ21" s="20"/>
      <c r="AL21" s="21"/>
      <c r="AM21" s="264"/>
      <c r="AN21" s="264"/>
      <c r="AO21" s="264"/>
      <c r="AP21" s="264"/>
      <c r="AQ21" s="264"/>
      <c r="AR21" s="264"/>
      <c r="AS21" s="264"/>
      <c r="AT21" s="264"/>
      <c r="AU21" s="264"/>
      <c r="AV21" s="76"/>
    </row>
    <row r="22" spans="1:48" x14ac:dyDescent="0.45">
      <c r="B22" s="296"/>
      <c r="C22" s="104"/>
      <c r="D22" s="105" t="s">
        <v>185</v>
      </c>
      <c r="E22" s="105"/>
      <c r="F22" s="106" t="s">
        <v>186</v>
      </c>
      <c r="G22" s="106"/>
      <c r="H22" s="106"/>
      <c r="I22" s="106"/>
      <c r="J22" s="106"/>
      <c r="K22" s="106"/>
      <c r="L22" s="297"/>
      <c r="N22" s="280"/>
      <c r="O22" s="274"/>
      <c r="P22" s="274"/>
      <c r="Q22" s="274"/>
      <c r="R22" s="274"/>
      <c r="S22" s="274"/>
      <c r="T22" s="274"/>
      <c r="U22" s="274"/>
      <c r="V22" s="274"/>
      <c r="W22" s="274"/>
      <c r="X22" s="274"/>
      <c r="Y22" s="274"/>
      <c r="Z22" s="274"/>
      <c r="AA22" s="274"/>
      <c r="AB22" s="274"/>
      <c r="AC22" s="274"/>
      <c r="AD22" s="274"/>
      <c r="AE22" s="274"/>
      <c r="AF22" s="274"/>
      <c r="AG22" s="281"/>
      <c r="AI22" s="19"/>
      <c r="AJ22" s="20"/>
      <c r="AL22" s="21"/>
      <c r="AM22" s="264" t="s">
        <v>187</v>
      </c>
      <c r="AN22" s="264"/>
      <c r="AO22" s="264"/>
      <c r="AP22" s="264"/>
      <c r="AQ22" s="264"/>
      <c r="AR22" s="264"/>
      <c r="AS22" s="264"/>
      <c r="AT22" s="264"/>
      <c r="AU22" s="264"/>
      <c r="AV22" s="76"/>
    </row>
    <row r="23" spans="1:48" ht="46.5" x14ac:dyDescent="0.35">
      <c r="A23" s="369" t="s">
        <v>198</v>
      </c>
      <c r="B23" s="289" t="s">
        <v>156</v>
      </c>
      <c r="C23" s="77" t="s">
        <v>199</v>
      </c>
      <c r="D23" s="78" t="s">
        <v>158</v>
      </c>
      <c r="E23" s="78" t="s">
        <v>159</v>
      </c>
      <c r="F23" s="79" t="str">
        <f>' B_Populations'!$H$8</f>
        <v>White-Not Hispanic</v>
      </c>
      <c r="G23" s="79" t="str">
        <f>' B_Populations'!$J$8</f>
        <v>Hispanic</v>
      </c>
      <c r="H23" s="79" t="str">
        <f>' B_Populations'!$L$8</f>
        <v>Black-Not Hispanic</v>
      </c>
      <c r="I23" s="79" t="str">
        <f>' B_Populations'!$N$8</f>
        <v>Asian</v>
      </c>
      <c r="J23" s="79" t="str">
        <f>' B_Populations'!$P$8</f>
        <v>American Indian/Alaska Native</v>
      </c>
      <c r="K23" s="79" t="str">
        <f>' B_Populations'!$R$8</f>
        <v>Other</v>
      </c>
      <c r="L23" s="266" t="str">
        <f>' B_Populations'!$T$8</f>
        <v>Other</v>
      </c>
      <c r="M23" s="25"/>
      <c r="N23" s="275" t="s">
        <v>190</v>
      </c>
      <c r="O23" s="271" t="s">
        <v>191</v>
      </c>
      <c r="P23" s="271" t="s">
        <v>192</v>
      </c>
      <c r="Q23" s="271" t="s">
        <v>191</v>
      </c>
      <c r="R23" s="271" t="s">
        <v>193</v>
      </c>
      <c r="S23" s="271" t="s">
        <v>191</v>
      </c>
      <c r="T23" s="271" t="str">
        <f>' B_Populations'!$H$8</f>
        <v>White-Not Hispanic</v>
      </c>
      <c r="U23" s="271" t="s">
        <v>191</v>
      </c>
      <c r="V23" s="271" t="str">
        <f>' B_Populations'!$J$8</f>
        <v>Hispanic</v>
      </c>
      <c r="W23" s="271" t="s">
        <v>191</v>
      </c>
      <c r="X23" s="271" t="str">
        <f>' B_Populations'!$L$8</f>
        <v>Black-Not Hispanic</v>
      </c>
      <c r="Y23" s="271" t="s">
        <v>191</v>
      </c>
      <c r="Z23" s="271" t="str">
        <f>' B_Populations'!$N$8</f>
        <v>Asian</v>
      </c>
      <c r="AA23" s="271" t="s">
        <v>191</v>
      </c>
      <c r="AB23" s="271" t="str">
        <f>' B_Populations'!$P$8</f>
        <v>American Indian/Alaska Native</v>
      </c>
      <c r="AC23" s="271" t="s">
        <v>191</v>
      </c>
      <c r="AD23" s="271" t="str">
        <f>' B_Populations'!$R$8</f>
        <v>Other</v>
      </c>
      <c r="AE23" s="271" t="s">
        <v>191</v>
      </c>
      <c r="AF23" s="271" t="str">
        <f>' B_Populations'!$T$8</f>
        <v>Other</v>
      </c>
      <c r="AG23" s="276" t="s">
        <v>191</v>
      </c>
      <c r="AH23" s="25"/>
      <c r="AI23" s="50" t="s">
        <v>194</v>
      </c>
      <c r="AJ23" s="51" t="s">
        <v>180</v>
      </c>
      <c r="AL23" s="30" t="s">
        <v>156</v>
      </c>
      <c r="AM23" s="82" t="s">
        <v>157</v>
      </c>
      <c r="AN23" s="83" t="s">
        <v>158</v>
      </c>
      <c r="AO23" s="83" t="s">
        <v>159</v>
      </c>
      <c r="AP23" s="79" t="str">
        <f>' B_Populations'!$H$8</f>
        <v>White-Not Hispanic</v>
      </c>
      <c r="AQ23" s="79" t="str">
        <f>' B_Populations'!$J$8</f>
        <v>Hispanic</v>
      </c>
      <c r="AR23" s="79" t="str">
        <f>' B_Populations'!$L$8</f>
        <v>Black-Not Hispanic</v>
      </c>
      <c r="AS23" s="79" t="str">
        <f>' B_Populations'!$N$8</f>
        <v>Asian</v>
      </c>
      <c r="AT23" s="79" t="str">
        <f>' B_Populations'!$P$8</f>
        <v>American Indian/Alaska Native</v>
      </c>
      <c r="AU23" s="79" t="str">
        <f>' B_Populations'!$R$8</f>
        <v>Other</v>
      </c>
      <c r="AV23" s="84" t="str">
        <f>' B_Populations'!$T$8</f>
        <v>Other</v>
      </c>
    </row>
    <row r="24" spans="1:48" ht="15.5" x14ac:dyDescent="0.35">
      <c r="A24" s="369"/>
      <c r="B24" s="267" t="str">
        <f>' B_Populations'!$A$9</f>
        <v>&lt;1</v>
      </c>
      <c r="C24" s="85"/>
      <c r="D24" s="86"/>
      <c r="E24" s="87"/>
      <c r="F24" s="88"/>
      <c r="G24" s="88"/>
      <c r="H24" s="88"/>
      <c r="I24" s="88"/>
      <c r="J24" s="89"/>
      <c r="K24" s="89"/>
      <c r="L24" s="290"/>
      <c r="M24" s="34"/>
      <c r="N24" s="277">
        <f>' B_Populations'!B9</f>
        <v>0</v>
      </c>
      <c r="O24" s="272">
        <f>IF(N24=0,0,($C$24/$N$24)*100000)</f>
        <v>0</v>
      </c>
      <c r="P24" s="272">
        <f>' B_Populations'!D9</f>
        <v>0</v>
      </c>
      <c r="Q24" s="272">
        <f>IF(P24=0,0,($D$24/$P$24)*100000)</f>
        <v>0</v>
      </c>
      <c r="R24" s="272">
        <f>' B_Populations'!F9</f>
        <v>0</v>
      </c>
      <c r="S24" s="272">
        <f>IF(R24=0,0,($E$24/$R$24)*100000)</f>
        <v>0</v>
      </c>
      <c r="T24" s="272">
        <f>' B_Populations'!H9</f>
        <v>0</v>
      </c>
      <c r="U24" s="272">
        <f>IF(T24=0,0,($F$24/$T$24)*100000)</f>
        <v>0</v>
      </c>
      <c r="V24" s="272">
        <f>' B_Populations'!J9</f>
        <v>0</v>
      </c>
      <c r="W24" s="272">
        <f>IF(V24=0,0,($G$24/$V$24)*100000)</f>
        <v>0</v>
      </c>
      <c r="X24" s="272">
        <f>' B_Populations'!L9</f>
        <v>0</v>
      </c>
      <c r="Y24" s="272">
        <f>IF(X24=0,0,($H$24/$X$24)*100000)</f>
        <v>0</v>
      </c>
      <c r="Z24" s="272">
        <f>' B_Populations'!N9</f>
        <v>0</v>
      </c>
      <c r="AA24" s="272">
        <f>IF(Z24=0,0,($I$24/$Z$24)*100000)</f>
        <v>0</v>
      </c>
      <c r="AB24" s="272">
        <f>' B_Populations'!P9</f>
        <v>0</v>
      </c>
      <c r="AC24" s="272">
        <f>IF(AB24=0,0,($J$24/$AB$24)*100000)</f>
        <v>0</v>
      </c>
      <c r="AD24" s="272">
        <f>' B_Populations'!R9</f>
        <v>0</v>
      </c>
      <c r="AE24" s="272">
        <f>IF(AD24=0,0,($K$24/$AD$24)*100000)</f>
        <v>0</v>
      </c>
      <c r="AF24" s="272">
        <f>' B_Populations'!T9</f>
        <v>0</v>
      </c>
      <c r="AG24" s="278">
        <f>IF(AF24=0,0,($L$24/$AF$24)*100000)</f>
        <v>0</v>
      </c>
      <c r="AH24" s="34"/>
      <c r="AI24" s="37">
        <f>'B.1_Population Weights'!B6</f>
        <v>3795</v>
      </c>
      <c r="AJ24" s="38">
        <f>'B.1_Population Weights'!C6</f>
        <v>4.8169999999999998E-2</v>
      </c>
      <c r="AL24" s="39" t="str">
        <f>' B_Populations'!$A$9</f>
        <v>&lt;1</v>
      </c>
      <c r="AM24" s="92">
        <f t="shared" ref="AM24:AM29" si="26">O24*AJ24</f>
        <v>0</v>
      </c>
      <c r="AN24" s="93">
        <f t="shared" ref="AN24:AN29" si="27">Q24*AJ24</f>
        <v>0</v>
      </c>
      <c r="AO24" s="93">
        <f t="shared" ref="AO24:AO29" si="28">S24*AJ24</f>
        <v>0</v>
      </c>
      <c r="AP24" s="94">
        <f t="shared" ref="AP24:AP29" si="29">U24*AJ24</f>
        <v>0</v>
      </c>
      <c r="AQ24" s="94">
        <f t="shared" ref="AQ24:AQ29" si="30">W24*AJ24</f>
        <v>0</v>
      </c>
      <c r="AR24" s="94">
        <f t="shared" ref="AR24:AR29" si="31">Y24*AJ24</f>
        <v>0</v>
      </c>
      <c r="AS24" s="94">
        <f t="shared" ref="AS24:AS29" si="32">AA24*AJ24</f>
        <v>0</v>
      </c>
      <c r="AT24" s="94">
        <f t="shared" ref="AT24:AT29" si="33">AC24*AJ24</f>
        <v>0</v>
      </c>
      <c r="AU24" s="94">
        <f t="shared" ref="AU24:AU29" si="34">AE24*AJ24</f>
        <v>0</v>
      </c>
      <c r="AV24" s="95">
        <f t="shared" ref="AV24:AV29" si="35">AG24*AJ24</f>
        <v>0</v>
      </c>
    </row>
    <row r="25" spans="1:48" ht="15.5" x14ac:dyDescent="0.35">
      <c r="A25" s="369"/>
      <c r="B25" s="268" t="str">
        <f>' B_Populations'!$A$10</f>
        <v>1-4</v>
      </c>
      <c r="C25" s="117"/>
      <c r="D25" s="118"/>
      <c r="E25" s="96"/>
      <c r="F25" s="97"/>
      <c r="G25" s="97"/>
      <c r="H25" s="97"/>
      <c r="I25" s="97"/>
      <c r="J25" s="98"/>
      <c r="K25" s="98"/>
      <c r="L25" s="291"/>
      <c r="M25" s="34"/>
      <c r="N25" s="277">
        <f>' B_Populations'!B10</f>
        <v>0</v>
      </c>
      <c r="O25" s="272">
        <f>IF(N25=0,0,($C$25/$N$25)*100000)</f>
        <v>0</v>
      </c>
      <c r="P25" s="272">
        <f>' B_Populations'!D10</f>
        <v>0</v>
      </c>
      <c r="Q25" s="272">
        <f>IF(P25=0,0,($D$25/$P$25)*100000)</f>
        <v>0</v>
      </c>
      <c r="R25" s="272">
        <f>' B_Populations'!F10</f>
        <v>0</v>
      </c>
      <c r="S25" s="272">
        <f>IF(R25=0,0,($E$25/$R$25)*100000)</f>
        <v>0</v>
      </c>
      <c r="T25" s="272">
        <f>' B_Populations'!H10</f>
        <v>0</v>
      </c>
      <c r="U25" s="272">
        <f>IF(T25=0,0,($F$25/$T$25)*100000)</f>
        <v>0</v>
      </c>
      <c r="V25" s="272">
        <f>' B_Populations'!J10</f>
        <v>0</v>
      </c>
      <c r="W25" s="272">
        <f>IF(V25=0,0,($G$25/$V$25)*100000)</f>
        <v>0</v>
      </c>
      <c r="X25" s="272">
        <f>' B_Populations'!L10</f>
        <v>0</v>
      </c>
      <c r="Y25" s="272">
        <f>IF(X25=0,0,($H$25/$X$25)*100000)</f>
        <v>0</v>
      </c>
      <c r="Z25" s="272">
        <f>' B_Populations'!N10</f>
        <v>0</v>
      </c>
      <c r="AA25" s="272">
        <f>IF(Z25=0,0,($I$25/$Z$25)*100000)</f>
        <v>0</v>
      </c>
      <c r="AB25" s="272">
        <f>' B_Populations'!P10</f>
        <v>0</v>
      </c>
      <c r="AC25" s="272">
        <f>IF(AB25=0,0,($J$25/$AB$25)*100000)</f>
        <v>0</v>
      </c>
      <c r="AD25" s="272">
        <f>' B_Populations'!R10</f>
        <v>0</v>
      </c>
      <c r="AE25" s="272">
        <f>IF(AD25=0,0,($K$25/$AD$25)*100000)</f>
        <v>0</v>
      </c>
      <c r="AF25" s="272">
        <f>' B_Populations'!T10</f>
        <v>0</v>
      </c>
      <c r="AG25" s="278">
        <f>IF(AF25=0,0,($L$25/$AF$25)*100000)</f>
        <v>0</v>
      </c>
      <c r="AH25" s="34"/>
      <c r="AI25" s="37">
        <f>'B.1_Population Weights'!B7</f>
        <v>15192</v>
      </c>
      <c r="AJ25" s="38">
        <f>'B.1_Population Weights'!C7</f>
        <v>0.192831</v>
      </c>
      <c r="AL25" s="42" t="str">
        <f>' B_Populations'!$A$10</f>
        <v>1-4</v>
      </c>
      <c r="AM25" s="92">
        <f t="shared" si="26"/>
        <v>0</v>
      </c>
      <c r="AN25" s="93">
        <f t="shared" si="27"/>
        <v>0</v>
      </c>
      <c r="AO25" s="93">
        <f t="shared" si="28"/>
        <v>0</v>
      </c>
      <c r="AP25" s="94">
        <f t="shared" si="29"/>
        <v>0</v>
      </c>
      <c r="AQ25" s="94">
        <f t="shared" si="30"/>
        <v>0</v>
      </c>
      <c r="AR25" s="94">
        <f t="shared" si="31"/>
        <v>0</v>
      </c>
      <c r="AS25" s="94">
        <f t="shared" si="32"/>
        <v>0</v>
      </c>
      <c r="AT25" s="94">
        <f t="shared" si="33"/>
        <v>0</v>
      </c>
      <c r="AU25" s="94">
        <f t="shared" si="34"/>
        <v>0</v>
      </c>
      <c r="AV25" s="95">
        <f t="shared" si="35"/>
        <v>0</v>
      </c>
    </row>
    <row r="26" spans="1:48" ht="15.5" x14ac:dyDescent="0.35">
      <c r="A26" s="369"/>
      <c r="B26" s="267" t="str">
        <f>' B_Populations'!$A$11</f>
        <v>5-9</v>
      </c>
      <c r="C26" s="117"/>
      <c r="D26" s="118"/>
      <c r="E26" s="96"/>
      <c r="F26" s="97"/>
      <c r="G26" s="97"/>
      <c r="H26" s="97"/>
      <c r="I26" s="97"/>
      <c r="J26" s="98"/>
      <c r="K26" s="98"/>
      <c r="L26" s="291"/>
      <c r="M26" s="34"/>
      <c r="N26" s="277">
        <f>' B_Populations'!B11</f>
        <v>0</v>
      </c>
      <c r="O26" s="272">
        <f>IF(N26=0,0,($C$26/$N$26)*100000)</f>
        <v>0</v>
      </c>
      <c r="P26" s="272">
        <f>' B_Populations'!D11</f>
        <v>0</v>
      </c>
      <c r="Q26" s="272">
        <f>IF(P26=0,0,($D$26/$P$26)*100000)</f>
        <v>0</v>
      </c>
      <c r="R26" s="272">
        <f>' B_Populations'!F11</f>
        <v>0</v>
      </c>
      <c r="S26" s="272">
        <f>IF(R26=0,0,($E$26/$R$26)*100000)</f>
        <v>0</v>
      </c>
      <c r="T26" s="272">
        <f>' B_Populations'!H11</f>
        <v>0</v>
      </c>
      <c r="U26" s="272">
        <f>IF(T26=0,0,($F$26/$T$26)*100000)</f>
        <v>0</v>
      </c>
      <c r="V26" s="272">
        <f>' B_Populations'!J11</f>
        <v>0</v>
      </c>
      <c r="W26" s="272">
        <f>IF(V26=0,0,($G$26/$V$26)*100000)</f>
        <v>0</v>
      </c>
      <c r="X26" s="272">
        <f>' B_Populations'!L11</f>
        <v>0</v>
      </c>
      <c r="Y26" s="272">
        <f>IF(X26=0,0,($H$26/$X$26)*100000)</f>
        <v>0</v>
      </c>
      <c r="Z26" s="272">
        <f>' B_Populations'!N11</f>
        <v>0</v>
      </c>
      <c r="AA26" s="272">
        <f>IF(Z26=0,0,($I$26/$Z$26)*100000)</f>
        <v>0</v>
      </c>
      <c r="AB26" s="272">
        <f>' B_Populations'!P11</f>
        <v>0</v>
      </c>
      <c r="AC26" s="272">
        <f>IF(AB26=0,0,($J$26/$AB$26)*100000)</f>
        <v>0</v>
      </c>
      <c r="AD26" s="272">
        <f>' B_Populations'!R11</f>
        <v>0</v>
      </c>
      <c r="AE26" s="272">
        <f>IF(AD26=0,0,($K$26/$AD$26)*100000)</f>
        <v>0</v>
      </c>
      <c r="AF26" s="272">
        <f>' B_Populations'!T11</f>
        <v>0</v>
      </c>
      <c r="AG26" s="278">
        <f>IF(AF26=0,0,($L$26/$AF$26)*100000)</f>
        <v>0</v>
      </c>
      <c r="AH26" s="34"/>
      <c r="AI26" s="37">
        <f>'B.1_Population Weights'!B8</f>
        <v>19920</v>
      </c>
      <c r="AJ26" s="38">
        <f>'B.1_Population Weights'!C8</f>
        <v>0.25284299999999998</v>
      </c>
      <c r="AL26" s="39" t="str">
        <f>' B_Populations'!$A$11</f>
        <v>5-9</v>
      </c>
      <c r="AM26" s="92">
        <f t="shared" si="26"/>
        <v>0</v>
      </c>
      <c r="AN26" s="93">
        <f t="shared" si="27"/>
        <v>0</v>
      </c>
      <c r="AO26" s="93">
        <f t="shared" si="28"/>
        <v>0</v>
      </c>
      <c r="AP26" s="94">
        <f t="shared" si="29"/>
        <v>0</v>
      </c>
      <c r="AQ26" s="94">
        <f t="shared" si="30"/>
        <v>0</v>
      </c>
      <c r="AR26" s="94">
        <f t="shared" si="31"/>
        <v>0</v>
      </c>
      <c r="AS26" s="94">
        <f t="shared" si="32"/>
        <v>0</v>
      </c>
      <c r="AT26" s="94">
        <f t="shared" si="33"/>
        <v>0</v>
      </c>
      <c r="AU26" s="94">
        <f t="shared" si="34"/>
        <v>0</v>
      </c>
      <c r="AV26" s="95">
        <f t="shared" si="35"/>
        <v>0</v>
      </c>
    </row>
    <row r="27" spans="1:48" ht="15.5" x14ac:dyDescent="0.35">
      <c r="A27" s="369"/>
      <c r="B27" s="267" t="str">
        <f>' B_Populations'!$A$12</f>
        <v>10-14</v>
      </c>
      <c r="C27" s="117"/>
      <c r="D27" s="118"/>
      <c r="E27" s="96"/>
      <c r="F27" s="97"/>
      <c r="G27" s="97"/>
      <c r="H27" s="97"/>
      <c r="I27" s="97"/>
      <c r="J27" s="98"/>
      <c r="K27" s="98"/>
      <c r="L27" s="291"/>
      <c r="M27" s="34"/>
      <c r="N27" s="277">
        <f>' B_Populations'!B12</f>
        <v>0</v>
      </c>
      <c r="O27" s="272">
        <f>IF(N27=0,0,($C$27/$N$27)*100000)</f>
        <v>0</v>
      </c>
      <c r="P27" s="272">
        <f>' B_Populations'!D12</f>
        <v>0</v>
      </c>
      <c r="Q27" s="272">
        <f>IF(P27=0,0,($D$27/$P$27)*100000)</f>
        <v>0</v>
      </c>
      <c r="R27" s="272">
        <f>' B_Populations'!F12</f>
        <v>0</v>
      </c>
      <c r="S27" s="272">
        <f>IF(R27=0,0,($E$27/$R$27)*100000)</f>
        <v>0</v>
      </c>
      <c r="T27" s="272">
        <f>' B_Populations'!H12</f>
        <v>0</v>
      </c>
      <c r="U27" s="272">
        <f>IF(T27=0,0,($F$27/$T$27)*100000)</f>
        <v>0</v>
      </c>
      <c r="V27" s="272">
        <f>' B_Populations'!J12</f>
        <v>0</v>
      </c>
      <c r="W27" s="272">
        <f>IF(V27=0,0,($G$27/$V$27)*100000)</f>
        <v>0</v>
      </c>
      <c r="X27" s="272">
        <f>' B_Populations'!L12</f>
        <v>0</v>
      </c>
      <c r="Y27" s="272">
        <f>IF(X27=0,0,($H$27/$X$27)*100000)</f>
        <v>0</v>
      </c>
      <c r="Z27" s="272">
        <f>' B_Populations'!N12</f>
        <v>0</v>
      </c>
      <c r="AA27" s="272">
        <f>IF(Z27=0,0,($I$27/$Z$27)*100000)</f>
        <v>0</v>
      </c>
      <c r="AB27" s="272">
        <f>' B_Populations'!P12</f>
        <v>0</v>
      </c>
      <c r="AC27" s="272">
        <f>IF(AB27=0,0,($J$27/$AB$27)*100000)</f>
        <v>0</v>
      </c>
      <c r="AD27" s="272">
        <f>' B_Populations'!R12</f>
        <v>0</v>
      </c>
      <c r="AE27" s="272">
        <f>IF(AD27=0,0,($K$27/$AD$27)*100000)</f>
        <v>0</v>
      </c>
      <c r="AF27" s="272">
        <f>' B_Populations'!T12</f>
        <v>0</v>
      </c>
      <c r="AG27" s="278">
        <f>IF(AF27=0,0,($L$27/$AF$27)*100000)</f>
        <v>0</v>
      </c>
      <c r="AH27" s="34"/>
      <c r="AI27" s="37">
        <f>'B.1_Population Weights'!B9</f>
        <v>20057</v>
      </c>
      <c r="AJ27" s="38">
        <f>'B.1_Population Weights'!C9</f>
        <v>0.25458199999999997</v>
      </c>
      <c r="AL27" s="39" t="str">
        <f>' B_Populations'!$A$12</f>
        <v>10-14</v>
      </c>
      <c r="AM27" s="92">
        <f t="shared" si="26"/>
        <v>0</v>
      </c>
      <c r="AN27" s="93">
        <f t="shared" si="27"/>
        <v>0</v>
      </c>
      <c r="AO27" s="93">
        <f t="shared" si="28"/>
        <v>0</v>
      </c>
      <c r="AP27" s="94">
        <f t="shared" si="29"/>
        <v>0</v>
      </c>
      <c r="AQ27" s="94">
        <f t="shared" si="30"/>
        <v>0</v>
      </c>
      <c r="AR27" s="94">
        <f t="shared" si="31"/>
        <v>0</v>
      </c>
      <c r="AS27" s="94">
        <f t="shared" si="32"/>
        <v>0</v>
      </c>
      <c r="AT27" s="94">
        <f t="shared" si="33"/>
        <v>0</v>
      </c>
      <c r="AU27" s="94">
        <f t="shared" si="34"/>
        <v>0</v>
      </c>
      <c r="AV27" s="95">
        <f t="shared" si="35"/>
        <v>0</v>
      </c>
    </row>
    <row r="28" spans="1:48" ht="15.5" x14ac:dyDescent="0.35">
      <c r="A28" s="369"/>
      <c r="B28" s="267" t="str">
        <f>' B_Populations'!$A$13</f>
        <v>15-17</v>
      </c>
      <c r="C28" s="117"/>
      <c r="D28" s="118"/>
      <c r="E28" s="96"/>
      <c r="F28" s="97"/>
      <c r="G28" s="97"/>
      <c r="H28" s="97"/>
      <c r="I28" s="97"/>
      <c r="J28" s="98"/>
      <c r="K28" s="98"/>
      <c r="L28" s="291"/>
      <c r="M28" s="34"/>
      <c r="N28" s="277">
        <f>' B_Populations'!B13</f>
        <v>0</v>
      </c>
      <c r="O28" s="272">
        <f>IF(N28=0,0,($C$28/$N$28)*100000)</f>
        <v>0</v>
      </c>
      <c r="P28" s="272">
        <f>' B_Populations'!D13</f>
        <v>0</v>
      </c>
      <c r="Q28" s="272">
        <f>IF(P28=0,0,($D$28/$P$28)*100000)</f>
        <v>0</v>
      </c>
      <c r="R28" s="272">
        <f>' B_Populations'!F13</f>
        <v>0</v>
      </c>
      <c r="S28" s="272">
        <f>IF(R28=0,0,($E$28/$R$28)*100000)</f>
        <v>0</v>
      </c>
      <c r="T28" s="272">
        <f>' B_Populations'!H13</f>
        <v>0</v>
      </c>
      <c r="U28" s="272">
        <f>IF(T28=0,0,($F$28/$T$28)*100000)</f>
        <v>0</v>
      </c>
      <c r="V28" s="272">
        <f>' B_Populations'!J13</f>
        <v>0</v>
      </c>
      <c r="W28" s="272">
        <f>IF(V28=0,0,($G$28/$V$28)*100000)</f>
        <v>0</v>
      </c>
      <c r="X28" s="272">
        <f>' B_Populations'!L13</f>
        <v>0</v>
      </c>
      <c r="Y28" s="272">
        <f>IF(X28=0,0,($H$28/$X$28)*100000)</f>
        <v>0</v>
      </c>
      <c r="Z28" s="272">
        <f>' B_Populations'!N13</f>
        <v>0</v>
      </c>
      <c r="AA28" s="272">
        <f>IF(Z28=0,0,($I$28/$Z$28)*100000)</f>
        <v>0</v>
      </c>
      <c r="AB28" s="272">
        <f>' B_Populations'!P13</f>
        <v>0</v>
      </c>
      <c r="AC28" s="272">
        <f>IF(AB28=0,0,($J$28/$AB$28)*100000)</f>
        <v>0</v>
      </c>
      <c r="AD28" s="272">
        <f>' B_Populations'!R13</f>
        <v>0</v>
      </c>
      <c r="AE28" s="272">
        <f>IF(AD28=0,0,($K$28/$AD$28)*100000)</f>
        <v>0</v>
      </c>
      <c r="AF28" s="272">
        <f>' B_Populations'!T13</f>
        <v>0</v>
      </c>
      <c r="AG28" s="278">
        <f>IF(AF28=0,0,($L$28/$AF$28)*100000)</f>
        <v>0</v>
      </c>
      <c r="AH28" s="34"/>
      <c r="AI28" s="37">
        <f>'B.1_Population Weights'!B10</f>
        <v>11819</v>
      </c>
      <c r="AJ28" s="38">
        <f>'B.1_Population Weights'!C10</f>
        <v>0.15001800000000001</v>
      </c>
      <c r="AL28" s="39" t="str">
        <f>' B_Populations'!$A$13</f>
        <v>15-17</v>
      </c>
      <c r="AM28" s="92">
        <f t="shared" si="26"/>
        <v>0</v>
      </c>
      <c r="AN28" s="93">
        <f t="shared" si="27"/>
        <v>0</v>
      </c>
      <c r="AO28" s="93">
        <f t="shared" si="28"/>
        <v>0</v>
      </c>
      <c r="AP28" s="94">
        <f t="shared" si="29"/>
        <v>0</v>
      </c>
      <c r="AQ28" s="94">
        <f t="shared" si="30"/>
        <v>0</v>
      </c>
      <c r="AR28" s="94">
        <f t="shared" si="31"/>
        <v>0</v>
      </c>
      <c r="AS28" s="94">
        <f t="shared" si="32"/>
        <v>0</v>
      </c>
      <c r="AT28" s="94">
        <f t="shared" si="33"/>
        <v>0</v>
      </c>
      <c r="AU28" s="94">
        <f t="shared" si="34"/>
        <v>0</v>
      </c>
      <c r="AV28" s="95">
        <f t="shared" si="35"/>
        <v>0</v>
      </c>
    </row>
    <row r="29" spans="1:48" ht="15.5" x14ac:dyDescent="0.35">
      <c r="A29" s="369"/>
      <c r="B29" s="269" t="str">
        <f>' B_Populations'!$A$14</f>
        <v>18-19</v>
      </c>
      <c r="C29" s="256"/>
      <c r="D29" s="257"/>
      <c r="E29" s="258"/>
      <c r="F29" s="259"/>
      <c r="G29" s="259"/>
      <c r="H29" s="259"/>
      <c r="I29" s="259"/>
      <c r="J29" s="260"/>
      <c r="K29" s="260"/>
      <c r="L29" s="292"/>
      <c r="M29" s="34"/>
      <c r="N29" s="277">
        <f>' B_Populations'!B14</f>
        <v>0</v>
      </c>
      <c r="O29" s="272">
        <f>IF(N29=0,0,($C$29/$N$29)*100000)</f>
        <v>0</v>
      </c>
      <c r="P29" s="272">
        <f>' B_Populations'!D14</f>
        <v>0</v>
      </c>
      <c r="Q29" s="272">
        <f>IF(P29=0,0,($D$29/$P$29)*100000)</f>
        <v>0</v>
      </c>
      <c r="R29" s="272">
        <f>' B_Populations'!F14</f>
        <v>0</v>
      </c>
      <c r="S29" s="272">
        <f>IF(R29=0,0,($E$29/$R$29)*100000)</f>
        <v>0</v>
      </c>
      <c r="T29" s="272">
        <f>' B_Populations'!H14</f>
        <v>0</v>
      </c>
      <c r="U29" s="272">
        <f>IF(T29=0,0,($F$29/$T$29)*100000)</f>
        <v>0</v>
      </c>
      <c r="V29" s="272">
        <f>' B_Populations'!J14</f>
        <v>0</v>
      </c>
      <c r="W29" s="272">
        <f>IF(V29=0,0,($G$29/$V$29)*100000)</f>
        <v>0</v>
      </c>
      <c r="X29" s="272">
        <f>' B_Populations'!L14</f>
        <v>0</v>
      </c>
      <c r="Y29" s="272">
        <f>IF(X29=0,0,($H$29/$X$29)*100000)</f>
        <v>0</v>
      </c>
      <c r="Z29" s="272">
        <f>' B_Populations'!N14</f>
        <v>0</v>
      </c>
      <c r="AA29" s="272">
        <f>IF(Z29=0,0,($I$29/$Z$29)*100000)</f>
        <v>0</v>
      </c>
      <c r="AB29" s="272">
        <f>' B_Populations'!P14</f>
        <v>0</v>
      </c>
      <c r="AC29" s="272">
        <f>IF(AB29=0,0,($J$29/$AB$29)*100000)</f>
        <v>0</v>
      </c>
      <c r="AD29" s="272">
        <f>' B_Populations'!R14</f>
        <v>0</v>
      </c>
      <c r="AE29" s="272">
        <f>IF(AD29=0,0,($K$29/$AD$29)*100000)</f>
        <v>0</v>
      </c>
      <c r="AF29" s="272">
        <f>' B_Populations'!T14</f>
        <v>0</v>
      </c>
      <c r="AG29" s="278">
        <f>IF(AF29=0,0,($L$29/$AF$29)*100000)</f>
        <v>0</v>
      </c>
      <c r="AH29" s="34"/>
      <c r="AI29" s="37">
        <f>'B.1_Population Weights'!B11</f>
        <v>8001</v>
      </c>
      <c r="AJ29" s="38">
        <f>'B.1_Population Weights'!C11</f>
        <v>0.10155599999999999</v>
      </c>
      <c r="AL29" s="255" t="str">
        <f>' B_Populations'!$A$14</f>
        <v>18-19</v>
      </c>
      <c r="AM29" s="92">
        <f t="shared" si="26"/>
        <v>0</v>
      </c>
      <c r="AN29" s="93">
        <f t="shared" si="27"/>
        <v>0</v>
      </c>
      <c r="AO29" s="93">
        <f t="shared" si="28"/>
        <v>0</v>
      </c>
      <c r="AP29" s="94">
        <f t="shared" si="29"/>
        <v>0</v>
      </c>
      <c r="AQ29" s="94">
        <f t="shared" si="30"/>
        <v>0</v>
      </c>
      <c r="AR29" s="94">
        <f t="shared" si="31"/>
        <v>0</v>
      </c>
      <c r="AS29" s="94">
        <f t="shared" si="32"/>
        <v>0</v>
      </c>
      <c r="AT29" s="94">
        <f t="shared" si="33"/>
        <v>0</v>
      </c>
      <c r="AU29" s="94">
        <f t="shared" si="34"/>
        <v>0</v>
      </c>
      <c r="AV29" s="95">
        <f t="shared" si="35"/>
        <v>0</v>
      </c>
    </row>
    <row r="30" spans="1:48" ht="16" thickBot="1" x14ac:dyDescent="0.4">
      <c r="A30" s="369"/>
      <c r="B30" s="298" t="s">
        <v>195</v>
      </c>
      <c r="C30" s="313">
        <f>SUM(C24:C29)</f>
        <v>0</v>
      </c>
      <c r="D30" s="299">
        <f t="shared" ref="D30:L30" si="36">SUM(D24:D29)</f>
        <v>0</v>
      </c>
      <c r="E30" s="299">
        <f t="shared" si="36"/>
        <v>0</v>
      </c>
      <c r="F30" s="300">
        <f t="shared" si="36"/>
        <v>0</v>
      </c>
      <c r="G30" s="300">
        <f t="shared" si="36"/>
        <v>0</v>
      </c>
      <c r="H30" s="300">
        <f t="shared" si="36"/>
        <v>0</v>
      </c>
      <c r="I30" s="300">
        <f t="shared" si="36"/>
        <v>0</v>
      </c>
      <c r="J30" s="300">
        <f t="shared" si="36"/>
        <v>0</v>
      </c>
      <c r="K30" s="300">
        <f t="shared" si="36"/>
        <v>0</v>
      </c>
      <c r="L30" s="301">
        <f t="shared" si="36"/>
        <v>0</v>
      </c>
      <c r="N30" s="282">
        <f>SUM(N24:N29)</f>
        <v>0</v>
      </c>
      <c r="O30" s="335">
        <f>IF(N30=0,0,($C$30/$N$30)*100000)</f>
        <v>0</v>
      </c>
      <c r="P30" s="283">
        <f t="shared" ref="P30:AF30" si="37">SUM(P24:P29)</f>
        <v>0</v>
      </c>
      <c r="Q30" s="335">
        <f>IF(P30=0,0,($D$30/$P$30)*100000)</f>
        <v>0</v>
      </c>
      <c r="R30" s="283">
        <f t="shared" si="37"/>
        <v>0</v>
      </c>
      <c r="S30" s="335">
        <f>IF(R30=0,0,($E$30/$R$30)*100000)</f>
        <v>0</v>
      </c>
      <c r="T30" s="283">
        <f t="shared" si="37"/>
        <v>0</v>
      </c>
      <c r="U30" s="335">
        <f>IF(T30=0,0,($F$30/$T$30)*100000)</f>
        <v>0</v>
      </c>
      <c r="V30" s="283">
        <f t="shared" si="37"/>
        <v>0</v>
      </c>
      <c r="W30" s="335">
        <f>IF(V30=0,0,($G$30/$V$30)*100000)</f>
        <v>0</v>
      </c>
      <c r="X30" s="283">
        <f t="shared" si="37"/>
        <v>0</v>
      </c>
      <c r="Y30" s="335">
        <f>IF(X30=0,0,($H$30/$X$30)*100000)</f>
        <v>0</v>
      </c>
      <c r="Z30" s="283">
        <f t="shared" si="37"/>
        <v>0</v>
      </c>
      <c r="AA30" s="335">
        <f>IF(Z30=0,0,($I$30/$Z$30)*100000)</f>
        <v>0</v>
      </c>
      <c r="AB30" s="283">
        <f t="shared" si="37"/>
        <v>0</v>
      </c>
      <c r="AC30" s="335">
        <f>IF(AB30=0,0,($J$30/$AB$30)*100000)</f>
        <v>0</v>
      </c>
      <c r="AD30" s="283">
        <f t="shared" si="37"/>
        <v>0</v>
      </c>
      <c r="AE30" s="335">
        <f>IF(AD30=0,0,($K$30/$AD$30)*100000)</f>
        <v>0</v>
      </c>
      <c r="AF30" s="283">
        <f t="shared" si="37"/>
        <v>0</v>
      </c>
      <c r="AG30" s="336">
        <f>IF(AF30=0,0,($L$30/$AF$30)*100000)</f>
        <v>0</v>
      </c>
      <c r="AI30" s="205">
        <f>'B.1_Population Weights'!B12</f>
        <v>78784</v>
      </c>
      <c r="AJ30" s="206">
        <f>'B.1_Population Weights'!C12</f>
        <v>0.99999999999999989</v>
      </c>
      <c r="AL30" s="57" t="s">
        <v>195</v>
      </c>
      <c r="AM30" s="337">
        <f>SUM(AM24:AM29)</f>
        <v>0</v>
      </c>
      <c r="AN30" s="337">
        <f t="shared" ref="AN30:AU30" si="38">SUM(AN24:AN29)</f>
        <v>0</v>
      </c>
      <c r="AO30" s="337">
        <f t="shared" si="38"/>
        <v>0</v>
      </c>
      <c r="AP30" s="337">
        <f t="shared" si="38"/>
        <v>0</v>
      </c>
      <c r="AQ30" s="337">
        <f t="shared" si="38"/>
        <v>0</v>
      </c>
      <c r="AR30" s="337">
        <f t="shared" si="38"/>
        <v>0</v>
      </c>
      <c r="AS30" s="337">
        <f t="shared" si="38"/>
        <v>0</v>
      </c>
      <c r="AT30" s="337">
        <f t="shared" si="38"/>
        <v>0</v>
      </c>
      <c r="AU30" s="337">
        <f t="shared" si="38"/>
        <v>0</v>
      </c>
      <c r="AV30" s="348">
        <f>SUM(AV24:AV29)</f>
        <v>0</v>
      </c>
    </row>
  </sheetData>
  <mergeCells count="7">
    <mergeCell ref="B1:E1"/>
    <mergeCell ref="AL1:AN1"/>
    <mergeCell ref="A3:A10"/>
    <mergeCell ref="A13:A20"/>
    <mergeCell ref="A23:A30"/>
    <mergeCell ref="AI1:AJ2"/>
    <mergeCell ref="G1:I1"/>
  </mergeCells>
  <pageMargins left="0.7" right="0.7" top="0.75" bottom="0.75" header="0.3" footer="0.3"/>
  <pageSetup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9A131-4CE7-488F-B9AA-4022720A3274}">
  <sheetPr codeName="Sheet4"/>
  <dimension ref="A1:AV30"/>
  <sheetViews>
    <sheetView zoomScale="90" zoomScaleNormal="90" zoomScaleSheetLayoutView="50" workbookViewId="0">
      <pane xSplit="1" topLeftCell="B1" activePane="topRight" state="frozen"/>
      <selection pane="topRight" activeCell="AP30" sqref="AP30"/>
    </sheetView>
  </sheetViews>
  <sheetFormatPr defaultColWidth="8.7265625" defaultRowHeight="18.5" x14ac:dyDescent="0.45"/>
  <cols>
    <col min="1" max="1" width="11.453125" style="111" customWidth="1"/>
    <col min="2" max="2" width="8.7265625" style="6"/>
    <col min="3" max="3" width="15.1796875" style="6" customWidth="1"/>
    <col min="4" max="4" width="15.54296875" style="6" customWidth="1"/>
    <col min="5" max="5" width="17" style="6" customWidth="1"/>
    <col min="6" max="6" width="17.81640625" style="6" customWidth="1"/>
    <col min="7" max="7" width="15.54296875" style="6" customWidth="1"/>
    <col min="8" max="8" width="15.453125" style="6" customWidth="1"/>
    <col min="9" max="11" width="15.1796875" style="6" customWidth="1"/>
    <col min="12" max="12" width="15.54296875" style="6" customWidth="1"/>
    <col min="13" max="13" width="6" style="6" customWidth="1"/>
    <col min="14" max="14" width="15.1796875" style="6" customWidth="1"/>
    <col min="15" max="27" width="11.1796875" style="6" customWidth="1"/>
    <col min="28" max="29" width="12.54296875" style="6" customWidth="1"/>
    <col min="30" max="33" width="11.1796875" style="6" customWidth="1"/>
    <col min="34" max="34" width="4.453125" style="6" customWidth="1"/>
    <col min="35" max="36" width="18.54296875" style="6" customWidth="1"/>
    <col min="37" max="37" width="6" style="6" customWidth="1"/>
    <col min="38" max="38" width="8.7265625" style="6"/>
    <col min="39" max="40" width="15.54296875" style="6" customWidth="1"/>
    <col min="41" max="41" width="15.1796875" style="6" customWidth="1"/>
    <col min="42" max="42" width="15.453125" style="6" customWidth="1"/>
    <col min="43" max="43" width="15.54296875" style="6" customWidth="1"/>
    <col min="44" max="44" width="15.453125" style="6" customWidth="1"/>
    <col min="45" max="48" width="15.1796875" style="6" customWidth="1"/>
    <col min="49" max="16384" width="8.7265625" style="6"/>
  </cols>
  <sheetData>
    <row r="1" spans="1:48" ht="78.650000000000006" customHeight="1" x14ac:dyDescent="0.45">
      <c r="A1" s="112">
        <f>' B_Populations'!D18</f>
        <v>0</v>
      </c>
      <c r="B1" s="363" t="s">
        <v>181</v>
      </c>
      <c r="C1" s="364"/>
      <c r="D1" s="364"/>
      <c r="E1" s="364"/>
      <c r="F1" s="262"/>
      <c r="G1" s="374" t="s">
        <v>182</v>
      </c>
      <c r="H1" s="374"/>
      <c r="I1" s="374"/>
      <c r="J1" s="262"/>
      <c r="K1" s="262"/>
      <c r="L1" s="286"/>
      <c r="N1" s="9" t="s">
        <v>183</v>
      </c>
      <c r="O1" s="67"/>
      <c r="P1" s="67"/>
      <c r="Q1" s="67"/>
      <c r="R1" s="67"/>
      <c r="S1" s="67"/>
      <c r="T1" s="67"/>
      <c r="U1" s="67"/>
      <c r="V1" s="67"/>
      <c r="W1" s="67"/>
      <c r="X1" s="67"/>
      <c r="Y1" s="67"/>
      <c r="Z1" s="67"/>
      <c r="AA1" s="67"/>
      <c r="AB1" s="67"/>
      <c r="AC1" s="67"/>
      <c r="AD1" s="67"/>
      <c r="AE1" s="67"/>
      <c r="AF1" s="67"/>
      <c r="AG1" s="14"/>
      <c r="AI1" s="370" t="s">
        <v>238</v>
      </c>
      <c r="AJ1" s="371"/>
      <c r="AL1" s="365" t="s">
        <v>184</v>
      </c>
      <c r="AM1" s="366"/>
      <c r="AN1" s="366"/>
      <c r="AO1" s="68"/>
      <c r="AP1" s="69"/>
      <c r="AQ1" s="69"/>
      <c r="AR1" s="69"/>
      <c r="AS1" s="69"/>
      <c r="AT1" s="69"/>
      <c r="AU1" s="69"/>
      <c r="AV1" s="70"/>
    </row>
    <row r="2" spans="1:48" x14ac:dyDescent="0.45">
      <c r="B2" s="287"/>
      <c r="C2" s="71"/>
      <c r="D2" s="72" t="s">
        <v>185</v>
      </c>
      <c r="E2" s="72"/>
      <c r="F2" s="73" t="s">
        <v>186</v>
      </c>
      <c r="G2" s="73"/>
      <c r="H2" s="73"/>
      <c r="I2" s="73"/>
      <c r="J2" s="73"/>
      <c r="K2" s="73"/>
      <c r="L2" s="288"/>
      <c r="N2" s="17"/>
      <c r="O2" s="270"/>
      <c r="P2" s="270"/>
      <c r="Q2" s="270"/>
      <c r="R2" s="270"/>
      <c r="S2" s="270"/>
      <c r="T2" s="270"/>
      <c r="U2" s="270"/>
      <c r="V2" s="270"/>
      <c r="W2" s="270"/>
      <c r="X2" s="270"/>
      <c r="Y2" s="270"/>
      <c r="Z2" s="270"/>
      <c r="AA2" s="270"/>
      <c r="AB2" s="270"/>
      <c r="AC2" s="270"/>
      <c r="AD2" s="270"/>
      <c r="AE2" s="270"/>
      <c r="AF2" s="270"/>
      <c r="AG2" s="18"/>
      <c r="AI2" s="372"/>
      <c r="AJ2" s="373"/>
      <c r="AL2" s="21"/>
      <c r="AM2" s="264" t="s">
        <v>187</v>
      </c>
      <c r="AN2" s="264"/>
      <c r="AO2" s="264"/>
      <c r="AP2" s="264"/>
      <c r="AQ2" s="264"/>
      <c r="AR2" s="264"/>
      <c r="AS2" s="264"/>
      <c r="AT2" s="264"/>
      <c r="AU2" s="264"/>
      <c r="AV2" s="76"/>
    </row>
    <row r="3" spans="1:48" ht="46.5" customHeight="1" x14ac:dyDescent="0.35">
      <c r="A3" s="367" t="s">
        <v>188</v>
      </c>
      <c r="B3" s="289" t="s">
        <v>156</v>
      </c>
      <c r="C3" s="77" t="s">
        <v>189</v>
      </c>
      <c r="D3" s="78" t="s">
        <v>158</v>
      </c>
      <c r="E3" s="78" t="s">
        <v>159</v>
      </c>
      <c r="F3" s="79" t="str">
        <f>' B_Populations'!$H$8</f>
        <v>White-Not Hispanic</v>
      </c>
      <c r="G3" s="79" t="str">
        <f>' B_Populations'!$J$8</f>
        <v>Hispanic</v>
      </c>
      <c r="H3" s="79" t="str">
        <f>' B_Populations'!$L$8</f>
        <v>Black-Not Hispanic</v>
      </c>
      <c r="I3" s="79" t="str">
        <f>' B_Populations'!$N$8</f>
        <v>Asian</v>
      </c>
      <c r="J3" s="79" t="str">
        <f>' B_Populations'!$P$8</f>
        <v>American Indian/Alaska Native</v>
      </c>
      <c r="K3" s="79" t="str">
        <f>' B_Populations'!$R$8</f>
        <v>Other</v>
      </c>
      <c r="L3" s="266" t="str">
        <f>' B_Populations'!$T$8</f>
        <v>Other</v>
      </c>
      <c r="M3" s="25"/>
      <c r="N3" s="338" t="s">
        <v>190</v>
      </c>
      <c r="O3" s="316" t="s">
        <v>191</v>
      </c>
      <c r="P3" s="316" t="s">
        <v>192</v>
      </c>
      <c r="Q3" s="316" t="s">
        <v>191</v>
      </c>
      <c r="R3" s="316" t="s">
        <v>193</v>
      </c>
      <c r="S3" s="316" t="s">
        <v>191</v>
      </c>
      <c r="T3" s="316" t="str">
        <f>' B_Populations'!$H$8</f>
        <v>White-Not Hispanic</v>
      </c>
      <c r="U3" s="316" t="s">
        <v>191</v>
      </c>
      <c r="V3" s="316" t="str">
        <f>' B_Populations'!$J$8</f>
        <v>Hispanic</v>
      </c>
      <c r="W3" s="316" t="s">
        <v>191</v>
      </c>
      <c r="X3" s="316" t="str">
        <f>' B_Populations'!$L$8</f>
        <v>Black-Not Hispanic</v>
      </c>
      <c r="Y3" s="316" t="s">
        <v>191</v>
      </c>
      <c r="Z3" s="316" t="str">
        <f>' B_Populations'!$N$8</f>
        <v>Asian</v>
      </c>
      <c r="AA3" s="316" t="s">
        <v>191</v>
      </c>
      <c r="AB3" s="316" t="str">
        <f>' B_Populations'!$P$8</f>
        <v>American Indian/Alaska Native</v>
      </c>
      <c r="AC3" s="316" t="s">
        <v>191</v>
      </c>
      <c r="AD3" s="316" t="str">
        <f>' B_Populations'!$R$8</f>
        <v>Other</v>
      </c>
      <c r="AE3" s="316" t="s">
        <v>191</v>
      </c>
      <c r="AF3" s="316" t="str">
        <f>' B_Populations'!$T$8</f>
        <v>Other</v>
      </c>
      <c r="AG3" s="339" t="s">
        <v>191</v>
      </c>
      <c r="AH3" s="25"/>
      <c r="AI3" s="28" t="s">
        <v>194</v>
      </c>
      <c r="AJ3" s="29" t="s">
        <v>180</v>
      </c>
      <c r="AL3" s="30" t="s">
        <v>156</v>
      </c>
      <c r="AM3" s="82" t="s">
        <v>157</v>
      </c>
      <c r="AN3" s="83" t="s">
        <v>158</v>
      </c>
      <c r="AO3" s="83" t="s">
        <v>159</v>
      </c>
      <c r="AP3" s="79" t="str">
        <f>' B_Populations'!$H$8</f>
        <v>White-Not Hispanic</v>
      </c>
      <c r="AQ3" s="79" t="str">
        <f>' B_Populations'!$J$8</f>
        <v>Hispanic</v>
      </c>
      <c r="AR3" s="79" t="str">
        <f>' B_Populations'!$L$8</f>
        <v>Black-Not Hispanic</v>
      </c>
      <c r="AS3" s="79" t="str">
        <f>' B_Populations'!$N$8</f>
        <v>Asian</v>
      </c>
      <c r="AT3" s="79" t="str">
        <f>' B_Populations'!$P$8</f>
        <v>American Indian/Alaska Native</v>
      </c>
      <c r="AU3" s="79" t="str">
        <f>' B_Populations'!$R$8</f>
        <v>Other</v>
      </c>
      <c r="AV3" s="84" t="str">
        <f>' B_Populations'!$T$8</f>
        <v>Other</v>
      </c>
    </row>
    <row r="4" spans="1:48" ht="15.5" x14ac:dyDescent="0.35">
      <c r="A4" s="367"/>
      <c r="B4" s="267" t="str">
        <f>' B_Populations'!$A$9</f>
        <v>&lt;1</v>
      </c>
      <c r="C4" s="85"/>
      <c r="D4" s="86"/>
      <c r="E4" s="87"/>
      <c r="F4" s="88"/>
      <c r="G4" s="88"/>
      <c r="H4" s="88"/>
      <c r="I4" s="88"/>
      <c r="J4" s="89"/>
      <c r="K4" s="89"/>
      <c r="L4" s="290"/>
      <c r="M4" s="34"/>
      <c r="N4" s="340">
        <f>' B_Populations'!B22</f>
        <v>0</v>
      </c>
      <c r="O4" s="314">
        <f>IF(N4=0,0,($C$4/$N$4)*100000)</f>
        <v>0</v>
      </c>
      <c r="P4" s="314">
        <f>' B_Populations'!D22</f>
        <v>0</v>
      </c>
      <c r="Q4" s="314">
        <f>IF(P4=0,0,($D$4/$P$4)*100000)</f>
        <v>0</v>
      </c>
      <c r="R4" s="314">
        <f>' B_Populations'!F22</f>
        <v>0</v>
      </c>
      <c r="S4" s="314">
        <f>IF(R4=0,0,($E$4/$R$4)*100000)</f>
        <v>0</v>
      </c>
      <c r="T4" s="314">
        <f>' B_Populations'!H22</f>
        <v>0</v>
      </c>
      <c r="U4" s="314">
        <f>IF(T4=0,0,($F$4/$T$4)*100000)</f>
        <v>0</v>
      </c>
      <c r="V4" s="314">
        <f>' B_Populations'!J22</f>
        <v>0</v>
      </c>
      <c r="W4" s="314">
        <f>IF(V4=0,0,($G$4/$V$4)*100000)</f>
        <v>0</v>
      </c>
      <c r="X4" s="314">
        <f>' B_Populations'!L22</f>
        <v>0</v>
      </c>
      <c r="Y4" s="314">
        <f>IF(X4=0,0,($H$4/$X$4)*100000)</f>
        <v>0</v>
      </c>
      <c r="Z4" s="314">
        <f>' B_Populations'!N22</f>
        <v>0</v>
      </c>
      <c r="AA4" s="314">
        <f>IF(Z4=0,0,($I$4/$Z$4)*100000)</f>
        <v>0</v>
      </c>
      <c r="AB4" s="314">
        <f>' B_Populations'!P22</f>
        <v>0</v>
      </c>
      <c r="AC4" s="314">
        <f>IF(AB4=0,0,($J$4/$AB$4)*100000)</f>
        <v>0</v>
      </c>
      <c r="AD4" s="314">
        <f>' B_Populations'!R22</f>
        <v>0</v>
      </c>
      <c r="AE4" s="314">
        <f>IF(AD4=0,0,($K$4/$AD$4)*100000)</f>
        <v>0</v>
      </c>
      <c r="AF4" s="314">
        <f>' B_Populations'!T22</f>
        <v>0</v>
      </c>
      <c r="AG4" s="341">
        <f>IF(AF4=0,0,($L$4/$AF$4)*100000)</f>
        <v>0</v>
      </c>
      <c r="AH4" s="65"/>
      <c r="AI4" s="37">
        <f>'B.1_Population Weights'!B6</f>
        <v>3795</v>
      </c>
      <c r="AJ4" s="38">
        <f>'B.1_Population Weights'!C6</f>
        <v>4.8169999999999998E-2</v>
      </c>
      <c r="AK4" s="34"/>
      <c r="AL4" s="39" t="str">
        <f>' B_Populations'!$A$9</f>
        <v>&lt;1</v>
      </c>
      <c r="AM4" s="92">
        <f t="shared" ref="AM4:AM9" si="0">O4*AJ4</f>
        <v>0</v>
      </c>
      <c r="AN4" s="93">
        <f t="shared" ref="AN4:AN9" si="1">Q4*AJ4</f>
        <v>0</v>
      </c>
      <c r="AO4" s="93">
        <f t="shared" ref="AO4:AO9" si="2">S4*AJ4</f>
        <v>0</v>
      </c>
      <c r="AP4" s="94">
        <f t="shared" ref="AP4:AP9" si="3">U4*AJ4</f>
        <v>0</v>
      </c>
      <c r="AQ4" s="94">
        <f t="shared" ref="AQ4:AQ9" si="4">W4*AJ4</f>
        <v>0</v>
      </c>
      <c r="AR4" s="94">
        <f t="shared" ref="AR4:AR9" si="5">Y4*AJ4</f>
        <v>0</v>
      </c>
      <c r="AS4" s="94">
        <f t="shared" ref="AS4:AS9" si="6">AA4*AJ4</f>
        <v>0</v>
      </c>
      <c r="AT4" s="94">
        <f t="shared" ref="AT4:AT9" si="7">AC4*AJ4</f>
        <v>0</v>
      </c>
      <c r="AU4" s="94">
        <f t="shared" ref="AU4:AU9" si="8">AE4*AJ4</f>
        <v>0</v>
      </c>
      <c r="AV4" s="95">
        <f t="shared" ref="AV4:AV9" si="9">AG4*AJ4</f>
        <v>0</v>
      </c>
    </row>
    <row r="5" spans="1:48" ht="15.5" x14ac:dyDescent="0.35">
      <c r="A5" s="367"/>
      <c r="B5" s="268" t="str">
        <f>' B_Populations'!$A$10</f>
        <v>1-4</v>
      </c>
      <c r="C5" s="117"/>
      <c r="D5" s="118"/>
      <c r="E5" s="96"/>
      <c r="F5" s="97"/>
      <c r="G5" s="97"/>
      <c r="H5" s="97"/>
      <c r="I5" s="97"/>
      <c r="J5" s="98"/>
      <c r="K5" s="98"/>
      <c r="L5" s="291"/>
      <c r="M5" s="34"/>
      <c r="N5" s="340">
        <f>' B_Populations'!B23</f>
        <v>0</v>
      </c>
      <c r="O5" s="314">
        <f>IF(N5=0,0,($C$5/$N$5)*100000)</f>
        <v>0</v>
      </c>
      <c r="P5" s="314">
        <f>' B_Populations'!D23</f>
        <v>0</v>
      </c>
      <c r="Q5" s="314">
        <f>IF(P5=0,0,($D$5/$P$5)*100000)</f>
        <v>0</v>
      </c>
      <c r="R5" s="314">
        <f>' B_Populations'!F23</f>
        <v>0</v>
      </c>
      <c r="S5" s="314">
        <f>IF(R5=0,0,($E$5/$R$5)*100000)</f>
        <v>0</v>
      </c>
      <c r="T5" s="314">
        <f>' B_Populations'!H23</f>
        <v>0</v>
      </c>
      <c r="U5" s="314">
        <f>IF(T5=0,0,($F$5/$T$5)*100000)</f>
        <v>0</v>
      </c>
      <c r="V5" s="314">
        <f>' B_Populations'!J23</f>
        <v>0</v>
      </c>
      <c r="W5" s="314">
        <f>IF(V5=0,0,($G$5/$V$5)*100000)</f>
        <v>0</v>
      </c>
      <c r="X5" s="314">
        <f>' B_Populations'!L23</f>
        <v>0</v>
      </c>
      <c r="Y5" s="314">
        <f>IF(X5=0,0,($G$5/$X$5)*100000)</f>
        <v>0</v>
      </c>
      <c r="Z5" s="314">
        <f>' B_Populations'!N23</f>
        <v>0</v>
      </c>
      <c r="AA5" s="314">
        <f>IF(Z5=0,0,($I$5/$Z$5)*100000)</f>
        <v>0</v>
      </c>
      <c r="AB5" s="314">
        <f>' B_Populations'!P23</f>
        <v>0</v>
      </c>
      <c r="AC5" s="314">
        <f>IF(AB5=0,0,($J$5/$AB$5)*100000)</f>
        <v>0</v>
      </c>
      <c r="AD5" s="314">
        <f>' B_Populations'!R23</f>
        <v>0</v>
      </c>
      <c r="AE5" s="314">
        <f>IF(AD5=0,0,($K$5/$AD$5)*100000)</f>
        <v>0</v>
      </c>
      <c r="AF5" s="314">
        <f>' B_Populations'!T23</f>
        <v>0</v>
      </c>
      <c r="AG5" s="341">
        <f>IF(AF5=0,0,($L$5/$AF$5)*100000)</f>
        <v>0</v>
      </c>
      <c r="AH5" s="65"/>
      <c r="AI5" s="37">
        <f>'B.1_Population Weights'!B7</f>
        <v>15192</v>
      </c>
      <c r="AJ5" s="38">
        <f>'B.1_Population Weights'!C7</f>
        <v>0.192831</v>
      </c>
      <c r="AK5" s="34"/>
      <c r="AL5" s="42" t="str">
        <f>' B_Populations'!$A$10</f>
        <v>1-4</v>
      </c>
      <c r="AM5" s="92">
        <f t="shared" si="0"/>
        <v>0</v>
      </c>
      <c r="AN5" s="93">
        <f t="shared" si="1"/>
        <v>0</v>
      </c>
      <c r="AO5" s="93">
        <f t="shared" si="2"/>
        <v>0</v>
      </c>
      <c r="AP5" s="94">
        <f t="shared" si="3"/>
        <v>0</v>
      </c>
      <c r="AQ5" s="94">
        <f t="shared" si="4"/>
        <v>0</v>
      </c>
      <c r="AR5" s="94">
        <f t="shared" si="5"/>
        <v>0</v>
      </c>
      <c r="AS5" s="94">
        <f t="shared" si="6"/>
        <v>0</v>
      </c>
      <c r="AT5" s="94">
        <f t="shared" si="7"/>
        <v>0</v>
      </c>
      <c r="AU5" s="94">
        <f t="shared" si="8"/>
        <v>0</v>
      </c>
      <c r="AV5" s="95">
        <f t="shared" si="9"/>
        <v>0</v>
      </c>
    </row>
    <row r="6" spans="1:48" ht="15.5" x14ac:dyDescent="0.35">
      <c r="A6" s="367"/>
      <c r="B6" s="267" t="str">
        <f>' B_Populations'!$A$11</f>
        <v>5-9</v>
      </c>
      <c r="C6" s="117"/>
      <c r="D6" s="118"/>
      <c r="E6" s="96"/>
      <c r="F6" s="97"/>
      <c r="G6" s="97"/>
      <c r="H6" s="97"/>
      <c r="I6" s="97"/>
      <c r="J6" s="98"/>
      <c r="K6" s="98"/>
      <c r="L6" s="291"/>
      <c r="M6" s="34"/>
      <c r="N6" s="340">
        <f>' B_Populations'!B24</f>
        <v>0</v>
      </c>
      <c r="O6" s="314">
        <f>IF(N6=0,0,($C$6/$N$6)*100000)</f>
        <v>0</v>
      </c>
      <c r="P6" s="314">
        <f>' B_Populations'!D24</f>
        <v>0</v>
      </c>
      <c r="Q6" s="314">
        <f>IF(P6=0,0,($D$6/$P$6)*100000)</f>
        <v>0</v>
      </c>
      <c r="R6" s="314">
        <f>' B_Populations'!F24</f>
        <v>0</v>
      </c>
      <c r="S6" s="314">
        <f>IF(R6=0,0,($E$6/$R$6)*100000)</f>
        <v>0</v>
      </c>
      <c r="T6" s="314">
        <f>' B_Populations'!H24</f>
        <v>0</v>
      </c>
      <c r="U6" s="314">
        <f>IF(T6=0,0,($F$6/$T$6)*100000)</f>
        <v>0</v>
      </c>
      <c r="V6" s="314">
        <f>' B_Populations'!J24</f>
        <v>0</v>
      </c>
      <c r="W6" s="314">
        <f>IF(V6=0,0,($G$6/$V$6)*100000)</f>
        <v>0</v>
      </c>
      <c r="X6" s="314">
        <f>' B_Populations'!L24</f>
        <v>0</v>
      </c>
      <c r="Y6" s="314">
        <f>IF(X6=0,0,($G$6/$X$6)*100000)</f>
        <v>0</v>
      </c>
      <c r="Z6" s="314">
        <f>' B_Populations'!N24</f>
        <v>0</v>
      </c>
      <c r="AA6" s="314">
        <f>IF(Z6=0,0,($I$6/$Z$6)*100000)</f>
        <v>0</v>
      </c>
      <c r="AB6" s="314">
        <f>' B_Populations'!P24</f>
        <v>0</v>
      </c>
      <c r="AC6" s="314">
        <f>IF(AB6=0,0,($J$6/$AB$6)*100000)</f>
        <v>0</v>
      </c>
      <c r="AD6" s="314">
        <f>' B_Populations'!R24</f>
        <v>0</v>
      </c>
      <c r="AE6" s="314">
        <f>IF(AD6=0,0,($K$6/$AD$6)*100000)</f>
        <v>0</v>
      </c>
      <c r="AF6" s="314">
        <f>' B_Populations'!T24</f>
        <v>0</v>
      </c>
      <c r="AG6" s="341">
        <f>IF(AF6=0,0,($L$6/$AF$6)*100000)</f>
        <v>0</v>
      </c>
      <c r="AH6" s="65"/>
      <c r="AI6" s="37">
        <f>'B.1_Population Weights'!B8</f>
        <v>19920</v>
      </c>
      <c r="AJ6" s="38">
        <f>'B.1_Population Weights'!C8</f>
        <v>0.25284299999999998</v>
      </c>
      <c r="AK6" s="34"/>
      <c r="AL6" s="39" t="str">
        <f>' B_Populations'!$A$11</f>
        <v>5-9</v>
      </c>
      <c r="AM6" s="92">
        <f t="shared" si="0"/>
        <v>0</v>
      </c>
      <c r="AN6" s="93">
        <f t="shared" si="1"/>
        <v>0</v>
      </c>
      <c r="AO6" s="93">
        <f t="shared" si="2"/>
        <v>0</v>
      </c>
      <c r="AP6" s="94">
        <f t="shared" si="3"/>
        <v>0</v>
      </c>
      <c r="AQ6" s="94">
        <f t="shared" si="4"/>
        <v>0</v>
      </c>
      <c r="AR6" s="94">
        <f t="shared" si="5"/>
        <v>0</v>
      </c>
      <c r="AS6" s="94">
        <f t="shared" si="6"/>
        <v>0</v>
      </c>
      <c r="AT6" s="94">
        <f t="shared" si="7"/>
        <v>0</v>
      </c>
      <c r="AU6" s="94">
        <f t="shared" si="8"/>
        <v>0</v>
      </c>
      <c r="AV6" s="95">
        <f t="shared" si="9"/>
        <v>0</v>
      </c>
    </row>
    <row r="7" spans="1:48" ht="15.5" x14ac:dyDescent="0.35">
      <c r="A7" s="367"/>
      <c r="B7" s="267" t="str">
        <f>' B_Populations'!$A$12</f>
        <v>10-14</v>
      </c>
      <c r="C7" s="117"/>
      <c r="D7" s="118"/>
      <c r="E7" s="96"/>
      <c r="F7" s="97"/>
      <c r="G7" s="97"/>
      <c r="H7" s="97"/>
      <c r="I7" s="97"/>
      <c r="J7" s="98"/>
      <c r="K7" s="98"/>
      <c r="L7" s="291"/>
      <c r="M7" s="34"/>
      <c r="N7" s="340">
        <f>' B_Populations'!B25</f>
        <v>0</v>
      </c>
      <c r="O7" s="314">
        <f>IF(N7=0,0,($C$7/$N$7)*100000)</f>
        <v>0</v>
      </c>
      <c r="P7" s="314">
        <f>' B_Populations'!D25</f>
        <v>0</v>
      </c>
      <c r="Q7" s="314">
        <f>IF(P7=0,0,($D$7/$P$7)*100000)</f>
        <v>0</v>
      </c>
      <c r="R7" s="314">
        <f>' B_Populations'!F25</f>
        <v>0</v>
      </c>
      <c r="S7" s="314">
        <f>IF(R7=0,0,($E$7/$R$7)*100000)</f>
        <v>0</v>
      </c>
      <c r="T7" s="314">
        <f>' B_Populations'!H25</f>
        <v>0</v>
      </c>
      <c r="U7" s="314">
        <f>IF(T7=0,0,($F$7/$T$7)*100000)</f>
        <v>0</v>
      </c>
      <c r="V7" s="314">
        <f>' B_Populations'!J25</f>
        <v>0</v>
      </c>
      <c r="W7" s="314">
        <f>IF(V7=0,0,($G$7/$V$7)*100000)</f>
        <v>0</v>
      </c>
      <c r="X7" s="314">
        <f>' B_Populations'!L25</f>
        <v>0</v>
      </c>
      <c r="Y7" s="314">
        <f>IF(X7=0,0,($G$7/$X$7)*100000)</f>
        <v>0</v>
      </c>
      <c r="Z7" s="314">
        <f>' B_Populations'!N25</f>
        <v>0</v>
      </c>
      <c r="AA7" s="314">
        <f>IF(Z7=0,0,($I$7/$Z$7)*100000)</f>
        <v>0</v>
      </c>
      <c r="AB7" s="314">
        <f>' B_Populations'!P25</f>
        <v>0</v>
      </c>
      <c r="AC7" s="314">
        <f>IF(AB7=0,0,($J$7/$AB$7)*100000)</f>
        <v>0</v>
      </c>
      <c r="AD7" s="314">
        <f>' B_Populations'!R25</f>
        <v>0</v>
      </c>
      <c r="AE7" s="314">
        <f>IF(AD7=0,0,($K$7/$AD$7)*100000)</f>
        <v>0</v>
      </c>
      <c r="AF7" s="314">
        <f>' B_Populations'!T25</f>
        <v>0</v>
      </c>
      <c r="AG7" s="341">
        <f>IF(AF7=0,0,($L$7/$AF$7)*100000)</f>
        <v>0</v>
      </c>
      <c r="AH7" s="65"/>
      <c r="AI7" s="37">
        <f>'B.1_Population Weights'!B9</f>
        <v>20057</v>
      </c>
      <c r="AJ7" s="38">
        <f>'B.1_Population Weights'!C9</f>
        <v>0.25458199999999997</v>
      </c>
      <c r="AK7" s="34"/>
      <c r="AL7" s="39" t="str">
        <f>' B_Populations'!$A$12</f>
        <v>10-14</v>
      </c>
      <c r="AM7" s="92">
        <f t="shared" si="0"/>
        <v>0</v>
      </c>
      <c r="AN7" s="93">
        <f t="shared" si="1"/>
        <v>0</v>
      </c>
      <c r="AO7" s="93">
        <f t="shared" si="2"/>
        <v>0</v>
      </c>
      <c r="AP7" s="94">
        <f t="shared" si="3"/>
        <v>0</v>
      </c>
      <c r="AQ7" s="94">
        <f t="shared" si="4"/>
        <v>0</v>
      </c>
      <c r="AR7" s="94">
        <f t="shared" si="5"/>
        <v>0</v>
      </c>
      <c r="AS7" s="94">
        <f t="shared" si="6"/>
        <v>0</v>
      </c>
      <c r="AT7" s="94">
        <f t="shared" si="7"/>
        <v>0</v>
      </c>
      <c r="AU7" s="94">
        <f t="shared" si="8"/>
        <v>0</v>
      </c>
      <c r="AV7" s="95">
        <f t="shared" si="9"/>
        <v>0</v>
      </c>
    </row>
    <row r="8" spans="1:48" ht="15.5" x14ac:dyDescent="0.35">
      <c r="A8" s="367"/>
      <c r="B8" s="267" t="str">
        <f>' B_Populations'!$A$13</f>
        <v>15-17</v>
      </c>
      <c r="C8" s="117"/>
      <c r="D8" s="118"/>
      <c r="E8" s="96"/>
      <c r="F8" s="97"/>
      <c r="G8" s="97"/>
      <c r="H8" s="97"/>
      <c r="I8" s="97"/>
      <c r="J8" s="98"/>
      <c r="K8" s="98"/>
      <c r="L8" s="291"/>
      <c r="M8" s="34"/>
      <c r="N8" s="340">
        <f>' B_Populations'!B26</f>
        <v>0</v>
      </c>
      <c r="O8" s="314">
        <f>IF(N8=0,0,($C$8/$N$8)*100000)</f>
        <v>0</v>
      </c>
      <c r="P8" s="314">
        <f>' B_Populations'!D26</f>
        <v>0</v>
      </c>
      <c r="Q8" s="314">
        <f>IF(P8=0,0,($D$8/$P$8)*100000)</f>
        <v>0</v>
      </c>
      <c r="R8" s="314">
        <f>' B_Populations'!F26</f>
        <v>0</v>
      </c>
      <c r="S8" s="314">
        <f>IF(R8=0,0,($E$8/$R$8)*100000)</f>
        <v>0</v>
      </c>
      <c r="T8" s="314">
        <f>' B_Populations'!H26</f>
        <v>0</v>
      </c>
      <c r="U8" s="314">
        <f>IF(T8=0,0,($F$8/$T$8)*100000)</f>
        <v>0</v>
      </c>
      <c r="V8" s="314">
        <f>' B_Populations'!J26</f>
        <v>0</v>
      </c>
      <c r="W8" s="314">
        <f>IF(V8=0,0,($G$8/$V$8)*100000)</f>
        <v>0</v>
      </c>
      <c r="X8" s="314">
        <f>' B_Populations'!L26</f>
        <v>0</v>
      </c>
      <c r="Y8" s="314">
        <f>IF(X8=0,0,($G$8/$X$8)*100000)</f>
        <v>0</v>
      </c>
      <c r="Z8" s="314">
        <f>' B_Populations'!N26</f>
        <v>0</v>
      </c>
      <c r="AA8" s="314">
        <f>IF(Z8=0,0,($I$8/$Z$8)*100000)</f>
        <v>0</v>
      </c>
      <c r="AB8" s="314">
        <f>' B_Populations'!P26</f>
        <v>0</v>
      </c>
      <c r="AC8" s="314">
        <f>IF(AB8=0,0,($J$8/$AB$8)*100000)</f>
        <v>0</v>
      </c>
      <c r="AD8" s="314">
        <f>' B_Populations'!R26</f>
        <v>0</v>
      </c>
      <c r="AE8" s="314">
        <f>IF(AD8=0,0,($K$8/$AD$8)*100000)</f>
        <v>0</v>
      </c>
      <c r="AF8" s="314">
        <f>' B_Populations'!T26</f>
        <v>0</v>
      </c>
      <c r="AG8" s="341">
        <f>IF(AF8=0,0,($L$8/$AF$8)*100000)</f>
        <v>0</v>
      </c>
      <c r="AH8" s="65"/>
      <c r="AI8" s="37">
        <f>'B.1_Population Weights'!B10</f>
        <v>11819</v>
      </c>
      <c r="AJ8" s="38">
        <f>'B.1_Population Weights'!C10</f>
        <v>0.15001800000000001</v>
      </c>
      <c r="AK8" s="34"/>
      <c r="AL8" s="39" t="str">
        <f>' B_Populations'!$A$13</f>
        <v>15-17</v>
      </c>
      <c r="AM8" s="92">
        <f t="shared" si="0"/>
        <v>0</v>
      </c>
      <c r="AN8" s="93">
        <f t="shared" si="1"/>
        <v>0</v>
      </c>
      <c r="AO8" s="93">
        <f t="shared" si="2"/>
        <v>0</v>
      </c>
      <c r="AP8" s="94">
        <f t="shared" si="3"/>
        <v>0</v>
      </c>
      <c r="AQ8" s="94">
        <f t="shared" si="4"/>
        <v>0</v>
      </c>
      <c r="AR8" s="94">
        <f t="shared" si="5"/>
        <v>0</v>
      </c>
      <c r="AS8" s="94">
        <f t="shared" si="6"/>
        <v>0</v>
      </c>
      <c r="AT8" s="94">
        <f t="shared" si="7"/>
        <v>0</v>
      </c>
      <c r="AU8" s="94">
        <f t="shared" si="8"/>
        <v>0</v>
      </c>
      <c r="AV8" s="95">
        <f t="shared" si="9"/>
        <v>0</v>
      </c>
    </row>
    <row r="9" spans="1:48" ht="15.5" x14ac:dyDescent="0.35">
      <c r="A9" s="367"/>
      <c r="B9" s="269" t="str">
        <f>' B_Populations'!$A$14</f>
        <v>18-19</v>
      </c>
      <c r="C9" s="256"/>
      <c r="D9" s="257"/>
      <c r="E9" s="258"/>
      <c r="F9" s="259"/>
      <c r="G9" s="259"/>
      <c r="H9" s="259"/>
      <c r="I9" s="259"/>
      <c r="J9" s="260"/>
      <c r="K9" s="260"/>
      <c r="L9" s="292"/>
      <c r="M9" s="34"/>
      <c r="N9" s="340">
        <f>' B_Populations'!B27</f>
        <v>0</v>
      </c>
      <c r="O9" s="314">
        <f>IF(N9=0,0,($C$9/$N$9)*100000)</f>
        <v>0</v>
      </c>
      <c r="P9" s="314">
        <f>' B_Populations'!D27</f>
        <v>0</v>
      </c>
      <c r="Q9" s="314">
        <f>IF(P9=0,0,($D$9/$P$9)*100000)</f>
        <v>0</v>
      </c>
      <c r="R9" s="314">
        <f>' B_Populations'!F27</f>
        <v>0</v>
      </c>
      <c r="S9" s="314">
        <f>IF(R9=0,0,($E$9/$R$9)*100000)</f>
        <v>0</v>
      </c>
      <c r="T9" s="314">
        <f>' B_Populations'!H27</f>
        <v>0</v>
      </c>
      <c r="U9" s="314">
        <f>IF(T9=0,0,($F$9/$T$9)*100000)</f>
        <v>0</v>
      </c>
      <c r="V9" s="314">
        <f>' B_Populations'!J27</f>
        <v>0</v>
      </c>
      <c r="W9" s="314">
        <f>IF(V9=0,0,($G$9/$V$9)*100000)</f>
        <v>0</v>
      </c>
      <c r="X9" s="314">
        <f>' B_Populations'!L27</f>
        <v>0</v>
      </c>
      <c r="Y9" s="314">
        <f>IF(X9=0,0,($G$9/$X$9)*100000)</f>
        <v>0</v>
      </c>
      <c r="Z9" s="314">
        <f>' B_Populations'!N27</f>
        <v>0</v>
      </c>
      <c r="AA9" s="314">
        <f>IF(Z9=0,0,($I$9/$Z$9)*100000)</f>
        <v>0</v>
      </c>
      <c r="AB9" s="314">
        <f>' B_Populations'!P27</f>
        <v>0</v>
      </c>
      <c r="AC9" s="314">
        <f>IF(AB9=0,0,($J$9/$AB$9)*100000)</f>
        <v>0</v>
      </c>
      <c r="AD9" s="314">
        <f>' B_Populations'!R27</f>
        <v>0</v>
      </c>
      <c r="AE9" s="314">
        <f>IF(AD9=0,0,($K$9/$AD$9)*100000)</f>
        <v>0</v>
      </c>
      <c r="AF9" s="314">
        <f>' B_Populations'!T27</f>
        <v>0</v>
      </c>
      <c r="AG9" s="341">
        <f>IF(AF9=0,0,($L$9/$AF$9)*100000)</f>
        <v>0</v>
      </c>
      <c r="AH9" s="65"/>
      <c r="AI9" s="37">
        <f>'B.1_Population Weights'!B11</f>
        <v>8001</v>
      </c>
      <c r="AJ9" s="38">
        <f>'B.1_Population Weights'!C11</f>
        <v>0.10155599999999999</v>
      </c>
      <c r="AK9" s="34"/>
      <c r="AL9" s="255" t="str">
        <f>' B_Populations'!A14</f>
        <v>18-19</v>
      </c>
      <c r="AM9" s="92">
        <f t="shared" si="0"/>
        <v>0</v>
      </c>
      <c r="AN9" s="93">
        <f t="shared" si="1"/>
        <v>0</v>
      </c>
      <c r="AO9" s="93">
        <f t="shared" si="2"/>
        <v>0</v>
      </c>
      <c r="AP9" s="94">
        <f t="shared" si="3"/>
        <v>0</v>
      </c>
      <c r="AQ9" s="94">
        <f t="shared" si="4"/>
        <v>0</v>
      </c>
      <c r="AR9" s="94">
        <f t="shared" si="5"/>
        <v>0</v>
      </c>
      <c r="AS9" s="94">
        <f t="shared" si="6"/>
        <v>0</v>
      </c>
      <c r="AT9" s="94">
        <f t="shared" si="7"/>
        <v>0</v>
      </c>
      <c r="AU9" s="94">
        <f t="shared" si="8"/>
        <v>0</v>
      </c>
      <c r="AV9" s="95">
        <f t="shared" si="9"/>
        <v>0</v>
      </c>
    </row>
    <row r="10" spans="1:48" ht="15.5" x14ac:dyDescent="0.35">
      <c r="A10" s="367"/>
      <c r="B10" s="287" t="s">
        <v>195</v>
      </c>
      <c r="C10" s="261">
        <f>SUM(C4:C9)</f>
        <v>0</v>
      </c>
      <c r="D10" s="284">
        <f t="shared" ref="D10:L10" si="10">SUM(D4:D9)</f>
        <v>0</v>
      </c>
      <c r="E10" s="284">
        <f t="shared" si="10"/>
        <v>0</v>
      </c>
      <c r="F10" s="285">
        <f t="shared" si="10"/>
        <v>0</v>
      </c>
      <c r="G10" s="285">
        <f t="shared" si="10"/>
        <v>0</v>
      </c>
      <c r="H10" s="285">
        <f t="shared" si="10"/>
        <v>0</v>
      </c>
      <c r="I10" s="285">
        <f t="shared" si="10"/>
        <v>0</v>
      </c>
      <c r="J10" s="285">
        <f t="shared" si="10"/>
        <v>0</v>
      </c>
      <c r="K10" s="285">
        <f t="shared" si="10"/>
        <v>0</v>
      </c>
      <c r="L10" s="293">
        <f t="shared" si="10"/>
        <v>0</v>
      </c>
      <c r="N10" s="342">
        <f>SUM(N4:N9)</f>
        <v>0</v>
      </c>
      <c r="O10" s="314">
        <f>IF(N10=0,0,($C$10/$N$10)*100000)</f>
        <v>0</v>
      </c>
      <c r="P10" s="315">
        <f t="shared" ref="P10:AF10" si="11">SUM(P4:P9)</f>
        <v>0</v>
      </c>
      <c r="Q10" s="314">
        <f>IF(P10=0,0,($D$10/$P$10)*100000)</f>
        <v>0</v>
      </c>
      <c r="R10" s="315">
        <f t="shared" si="11"/>
        <v>0</v>
      </c>
      <c r="S10" s="314">
        <f>IF(R10=0,0,($E$10/$R$10)*100000)</f>
        <v>0</v>
      </c>
      <c r="T10" s="315">
        <f t="shared" si="11"/>
        <v>0</v>
      </c>
      <c r="U10" s="314">
        <f>IF(T10=0,0,($F$10/$T$10)*100000)</f>
        <v>0</v>
      </c>
      <c r="V10" s="315">
        <f t="shared" si="11"/>
        <v>0</v>
      </c>
      <c r="W10" s="314">
        <f>IF(V10=0,0,($G$10/$V$10)*100000)</f>
        <v>0</v>
      </c>
      <c r="X10" s="315">
        <f t="shared" si="11"/>
        <v>0</v>
      </c>
      <c r="Y10" s="314">
        <f>IF(X10=0,0,($G$10/$X$10)*100000)</f>
        <v>0</v>
      </c>
      <c r="Z10" s="315">
        <f t="shared" si="11"/>
        <v>0</v>
      </c>
      <c r="AA10" s="314">
        <f>IF(Z10=0,0,($I$10/$Z$10)*100000)</f>
        <v>0</v>
      </c>
      <c r="AB10" s="315">
        <f t="shared" si="11"/>
        <v>0</v>
      </c>
      <c r="AC10" s="314">
        <f>IF(AB10=0,0,($J$10/$AB$10)*100000)</f>
        <v>0</v>
      </c>
      <c r="AD10" s="315">
        <f t="shared" si="11"/>
        <v>0</v>
      </c>
      <c r="AE10" s="314">
        <f>IF(AD10=0,0,($K$10/$AD$10)*100000)</f>
        <v>0</v>
      </c>
      <c r="AF10" s="315">
        <f t="shared" si="11"/>
        <v>0</v>
      </c>
      <c r="AG10" s="341">
        <f>IF(AF10=0,0,($L$10/$AF$10)*100000)</f>
        <v>0</v>
      </c>
      <c r="AH10" s="66"/>
      <c r="AI10" s="37">
        <f>'B.1_Population Weights'!B12</f>
        <v>78784</v>
      </c>
      <c r="AJ10" s="38">
        <f>'B.1_Population Weights'!C12</f>
        <v>0.99999999999999989</v>
      </c>
      <c r="AL10" s="44" t="s">
        <v>195</v>
      </c>
      <c r="AM10" s="92">
        <f>SUM(AM4:AM9)</f>
        <v>0</v>
      </c>
      <c r="AN10" s="92">
        <f t="shared" ref="AN10:AU10" si="12">SUM(AN4:AN9)</f>
        <v>0</v>
      </c>
      <c r="AO10" s="92">
        <f t="shared" si="12"/>
        <v>0</v>
      </c>
      <c r="AP10" s="92">
        <f t="shared" si="12"/>
        <v>0</v>
      </c>
      <c r="AQ10" s="92">
        <f t="shared" si="12"/>
        <v>0</v>
      </c>
      <c r="AR10" s="92">
        <f t="shared" si="12"/>
        <v>0</v>
      </c>
      <c r="AS10" s="92">
        <f t="shared" si="12"/>
        <v>0</v>
      </c>
      <c r="AT10" s="92">
        <f t="shared" si="12"/>
        <v>0</v>
      </c>
      <c r="AU10" s="92">
        <f t="shared" si="12"/>
        <v>0</v>
      </c>
      <c r="AV10" s="347">
        <f>SUM(AV4:AV9)</f>
        <v>0</v>
      </c>
    </row>
    <row r="11" spans="1:48" x14ac:dyDescent="0.45">
      <c r="B11" s="263"/>
      <c r="C11" s="264"/>
      <c r="D11" s="264"/>
      <c r="E11" s="264"/>
      <c r="F11" s="264"/>
      <c r="G11" s="264"/>
      <c r="H11" s="264"/>
      <c r="I11" s="264"/>
      <c r="J11" s="264"/>
      <c r="K11" s="264"/>
      <c r="L11" s="265"/>
      <c r="N11" s="17"/>
      <c r="O11" s="270"/>
      <c r="P11" s="270"/>
      <c r="Q11" s="270"/>
      <c r="R11" s="270"/>
      <c r="S11" s="270"/>
      <c r="T11" s="270"/>
      <c r="U11" s="270"/>
      <c r="V11" s="270"/>
      <c r="W11" s="270"/>
      <c r="X11" s="270"/>
      <c r="Y11" s="270"/>
      <c r="Z11" s="270"/>
      <c r="AA11" s="270"/>
      <c r="AB11" s="270"/>
      <c r="AC11" s="270"/>
      <c r="AD11" s="270"/>
      <c r="AE11" s="270"/>
      <c r="AF11" s="270"/>
      <c r="AG11" s="18"/>
      <c r="AI11" s="19"/>
      <c r="AJ11" s="20"/>
      <c r="AL11" s="21"/>
      <c r="AM11" s="264"/>
      <c r="AN11" s="264"/>
      <c r="AO11" s="264"/>
      <c r="AP11" s="264"/>
      <c r="AQ11" s="264"/>
      <c r="AR11" s="264"/>
      <c r="AS11" s="264"/>
      <c r="AT11" s="264"/>
      <c r="AU11" s="264"/>
      <c r="AV11" s="76"/>
    </row>
    <row r="12" spans="1:48" x14ac:dyDescent="0.45">
      <c r="B12" s="294"/>
      <c r="C12" s="100"/>
      <c r="D12" s="101" t="s">
        <v>185</v>
      </c>
      <c r="E12" s="101"/>
      <c r="F12" s="102" t="s">
        <v>186</v>
      </c>
      <c r="G12" s="102"/>
      <c r="H12" s="102"/>
      <c r="I12" s="102"/>
      <c r="J12" s="102"/>
      <c r="K12" s="102"/>
      <c r="L12" s="295"/>
      <c r="N12" s="17"/>
      <c r="O12" s="270"/>
      <c r="P12" s="270"/>
      <c r="Q12" s="270"/>
      <c r="R12" s="270"/>
      <c r="S12" s="270"/>
      <c r="T12" s="270"/>
      <c r="U12" s="270"/>
      <c r="V12" s="270"/>
      <c r="W12" s="270"/>
      <c r="X12" s="270"/>
      <c r="Y12" s="270"/>
      <c r="Z12" s="270"/>
      <c r="AA12" s="270"/>
      <c r="AB12" s="270"/>
      <c r="AC12" s="270"/>
      <c r="AD12" s="270"/>
      <c r="AE12" s="270"/>
      <c r="AF12" s="270"/>
      <c r="AG12" s="18"/>
      <c r="AI12" s="19"/>
      <c r="AJ12" s="20"/>
      <c r="AL12" s="21"/>
      <c r="AM12" s="264" t="s">
        <v>187</v>
      </c>
      <c r="AN12" s="264"/>
      <c r="AO12" s="264"/>
      <c r="AP12" s="264"/>
      <c r="AQ12" s="264"/>
      <c r="AR12" s="264"/>
      <c r="AS12" s="264"/>
      <c r="AT12" s="264"/>
      <c r="AU12" s="264"/>
      <c r="AV12" s="76"/>
    </row>
    <row r="13" spans="1:48" ht="46.5" customHeight="1" x14ac:dyDescent="0.35">
      <c r="A13" s="368" t="s">
        <v>196</v>
      </c>
      <c r="B13" s="289" t="s">
        <v>156</v>
      </c>
      <c r="C13" s="77" t="s">
        <v>200</v>
      </c>
      <c r="D13" s="78" t="s">
        <v>158</v>
      </c>
      <c r="E13" s="78" t="s">
        <v>159</v>
      </c>
      <c r="F13" s="79" t="str">
        <f>' B_Populations'!$H$8</f>
        <v>White-Not Hispanic</v>
      </c>
      <c r="G13" s="79" t="str">
        <f>' B_Populations'!$J$8</f>
        <v>Hispanic</v>
      </c>
      <c r="H13" s="79" t="str">
        <f>' B_Populations'!$L$8</f>
        <v>Black-Not Hispanic</v>
      </c>
      <c r="I13" s="79" t="str">
        <f>' B_Populations'!$N$8</f>
        <v>Asian</v>
      </c>
      <c r="J13" s="79" t="str">
        <f>' B_Populations'!$P$8</f>
        <v>American Indian/Alaska Native</v>
      </c>
      <c r="K13" s="79" t="str">
        <f>' B_Populations'!$R$8</f>
        <v>Other</v>
      </c>
      <c r="L13" s="266" t="str">
        <f>' B_Populations'!$T$8</f>
        <v>Other</v>
      </c>
      <c r="M13" s="25"/>
      <c r="N13" s="338" t="s">
        <v>190</v>
      </c>
      <c r="O13" s="316" t="s">
        <v>191</v>
      </c>
      <c r="P13" s="316" t="s">
        <v>192</v>
      </c>
      <c r="Q13" s="316" t="s">
        <v>191</v>
      </c>
      <c r="R13" s="316" t="s">
        <v>193</v>
      </c>
      <c r="S13" s="316" t="s">
        <v>191</v>
      </c>
      <c r="T13" s="316" t="str">
        <f>' B_Populations'!$H$8</f>
        <v>White-Not Hispanic</v>
      </c>
      <c r="U13" s="316" t="s">
        <v>191</v>
      </c>
      <c r="V13" s="316" t="str">
        <f>' B_Populations'!$J$8</f>
        <v>Hispanic</v>
      </c>
      <c r="W13" s="316" t="s">
        <v>191</v>
      </c>
      <c r="X13" s="316" t="str">
        <f>' B_Populations'!$L$8</f>
        <v>Black-Not Hispanic</v>
      </c>
      <c r="Y13" s="316" t="s">
        <v>191</v>
      </c>
      <c r="Z13" s="316" t="str">
        <f>' B_Populations'!$N$8</f>
        <v>Asian</v>
      </c>
      <c r="AA13" s="316" t="s">
        <v>191</v>
      </c>
      <c r="AB13" s="316" t="str">
        <f>' B_Populations'!$P$8</f>
        <v>American Indian/Alaska Native</v>
      </c>
      <c r="AC13" s="316" t="s">
        <v>191</v>
      </c>
      <c r="AD13" s="316" t="str">
        <f>' B_Populations'!$R$8</f>
        <v>Other</v>
      </c>
      <c r="AE13" s="316" t="s">
        <v>191</v>
      </c>
      <c r="AF13" s="316" t="str">
        <f>' B_Populations'!$T$8</f>
        <v>Other</v>
      </c>
      <c r="AG13" s="339" t="s">
        <v>191</v>
      </c>
      <c r="AH13" s="25"/>
      <c r="AI13" s="50" t="s">
        <v>194</v>
      </c>
      <c r="AJ13" s="51" t="s">
        <v>180</v>
      </c>
      <c r="AL13" s="30" t="s">
        <v>156</v>
      </c>
      <c r="AM13" s="82" t="s">
        <v>157</v>
      </c>
      <c r="AN13" s="83" t="s">
        <v>158</v>
      </c>
      <c r="AO13" s="83" t="s">
        <v>159</v>
      </c>
      <c r="AP13" s="79" t="str">
        <f>' B_Populations'!$H$8</f>
        <v>White-Not Hispanic</v>
      </c>
      <c r="AQ13" s="79" t="str">
        <f>' B_Populations'!$J$8</f>
        <v>Hispanic</v>
      </c>
      <c r="AR13" s="79" t="str">
        <f>' B_Populations'!$L$8</f>
        <v>Black-Not Hispanic</v>
      </c>
      <c r="AS13" s="79" t="str">
        <f>' B_Populations'!$N$8</f>
        <v>Asian</v>
      </c>
      <c r="AT13" s="79" t="str">
        <f>' B_Populations'!$P$8</f>
        <v>American Indian/Alaska Native</v>
      </c>
      <c r="AU13" s="79" t="str">
        <f>' B_Populations'!$R$8</f>
        <v>Other</v>
      </c>
      <c r="AV13" s="84" t="str">
        <f>' B_Populations'!$T$8</f>
        <v>Other</v>
      </c>
    </row>
    <row r="14" spans="1:48" ht="15.5" x14ac:dyDescent="0.35">
      <c r="A14" s="368"/>
      <c r="B14" s="267" t="str">
        <f>' B_Populations'!$A$9</f>
        <v>&lt;1</v>
      </c>
      <c r="C14" s="85"/>
      <c r="D14" s="86"/>
      <c r="E14" s="87"/>
      <c r="F14" s="88"/>
      <c r="G14" s="88"/>
      <c r="H14" s="88"/>
      <c r="I14" s="88"/>
      <c r="J14" s="89"/>
      <c r="K14" s="89"/>
      <c r="L14" s="290"/>
      <c r="M14" s="34"/>
      <c r="N14" s="340">
        <f>' B_Populations'!B22</f>
        <v>0</v>
      </c>
      <c r="O14" s="314">
        <f>IF(N14=0,0,($C$14/$N$14)*100000)</f>
        <v>0</v>
      </c>
      <c r="P14" s="314">
        <f>' B_Populations'!D22</f>
        <v>0</v>
      </c>
      <c r="Q14" s="314">
        <f>IF(P14=0,0,($D$14/$P$14)*100000)</f>
        <v>0</v>
      </c>
      <c r="R14" s="314">
        <f>' B_Populations'!F22</f>
        <v>0</v>
      </c>
      <c r="S14" s="314">
        <f>IF(R14=0,0,($E$14/$R$14)*100000)</f>
        <v>0</v>
      </c>
      <c r="T14" s="314">
        <f>' B_Populations'!H22</f>
        <v>0</v>
      </c>
      <c r="U14" s="314">
        <f>IF(T14=0,0,($F$14/$T$14)*100000)</f>
        <v>0</v>
      </c>
      <c r="V14" s="314">
        <f>' B_Populations'!J22</f>
        <v>0</v>
      </c>
      <c r="W14" s="314">
        <f>IF(V14=0,0,($G$14/$V$14)*100000)</f>
        <v>0</v>
      </c>
      <c r="X14" s="314">
        <f>' B_Populations'!L22</f>
        <v>0</v>
      </c>
      <c r="Y14" s="314">
        <f>IF(X14=0,0,($H$14/$X$14)*100000)</f>
        <v>0</v>
      </c>
      <c r="Z14" s="314">
        <f>' B_Populations'!N22</f>
        <v>0</v>
      </c>
      <c r="AA14" s="314">
        <f>IF(Z14=0,0,($I$14/$Z$14)*100000)</f>
        <v>0</v>
      </c>
      <c r="AB14" s="314">
        <f>' B_Populations'!P22</f>
        <v>0</v>
      </c>
      <c r="AC14" s="314">
        <f>IF(AB14=0,0,($J$14/$AB$14)*100000)</f>
        <v>0</v>
      </c>
      <c r="AD14" s="314">
        <f>' B_Populations'!R22</f>
        <v>0</v>
      </c>
      <c r="AE14" s="314">
        <f>IF(AD14=0,0,($K$14/$AD$14)*100000)</f>
        <v>0</v>
      </c>
      <c r="AF14" s="314">
        <f>' B_Populations'!T22</f>
        <v>0</v>
      </c>
      <c r="AG14" s="341">
        <f>IF(AF14=0,0,($L$14/$AF$14)*100000)</f>
        <v>0</v>
      </c>
      <c r="AH14" s="65"/>
      <c r="AI14" s="37">
        <f>'B.1_Population Weights'!B6</f>
        <v>3795</v>
      </c>
      <c r="AJ14" s="38">
        <f>'B.1_Population Weights'!C6</f>
        <v>4.8169999999999998E-2</v>
      </c>
      <c r="AL14" s="39" t="str">
        <f>' B_Populations'!$A$9</f>
        <v>&lt;1</v>
      </c>
      <c r="AM14" s="92">
        <f t="shared" ref="AM14:AM19" si="13">O14*AJ14</f>
        <v>0</v>
      </c>
      <c r="AN14" s="93">
        <f t="shared" ref="AN14:AN19" si="14">Q14*AJ14</f>
        <v>0</v>
      </c>
      <c r="AO14" s="93">
        <f t="shared" ref="AO14:AO19" si="15">S14*AJ14</f>
        <v>0</v>
      </c>
      <c r="AP14" s="94">
        <f t="shared" ref="AP14:AP19" si="16">U14*AJ14</f>
        <v>0</v>
      </c>
      <c r="AQ14" s="94">
        <f t="shared" ref="AQ14:AQ19" si="17">W14*AJ14</f>
        <v>0</v>
      </c>
      <c r="AR14" s="94">
        <f t="shared" ref="AR14:AR19" si="18">Y14*AJ14</f>
        <v>0</v>
      </c>
      <c r="AS14" s="94">
        <f t="shared" ref="AS14:AS19" si="19">AA14*AJ14</f>
        <v>0</v>
      </c>
      <c r="AT14" s="94">
        <f t="shared" ref="AT14:AT19" si="20">AC14*AJ14</f>
        <v>0</v>
      </c>
      <c r="AU14" s="94">
        <f t="shared" ref="AU14:AU19" si="21">AE14*AJ14</f>
        <v>0</v>
      </c>
      <c r="AV14" s="95">
        <f t="shared" ref="AV14:AV19" si="22">AG14*AJ14</f>
        <v>0</v>
      </c>
    </row>
    <row r="15" spans="1:48" ht="15.5" x14ac:dyDescent="0.35">
      <c r="A15" s="368"/>
      <c r="B15" s="268" t="str">
        <f>' B_Populations'!$A$10</f>
        <v>1-4</v>
      </c>
      <c r="C15" s="117"/>
      <c r="D15" s="118"/>
      <c r="E15" s="96"/>
      <c r="F15" s="97"/>
      <c r="G15" s="97"/>
      <c r="H15" s="97"/>
      <c r="I15" s="97"/>
      <c r="J15" s="98"/>
      <c r="K15" s="98"/>
      <c r="L15" s="291"/>
      <c r="M15" s="34"/>
      <c r="N15" s="340">
        <f>' B_Populations'!B23</f>
        <v>0</v>
      </c>
      <c r="O15" s="314">
        <f>IF(N15=0,0,($C$15/$N$15)*100000)</f>
        <v>0</v>
      </c>
      <c r="P15" s="314">
        <f>' B_Populations'!D23</f>
        <v>0</v>
      </c>
      <c r="Q15" s="314">
        <f>IF(P15=0,0,($D$15/$P$15)*100000)</f>
        <v>0</v>
      </c>
      <c r="R15" s="314">
        <f>' B_Populations'!F23</f>
        <v>0</v>
      </c>
      <c r="S15" s="314">
        <f>IF(R15=0,0,($E$15/$R$15)*100000)</f>
        <v>0</v>
      </c>
      <c r="T15" s="314">
        <f>' B_Populations'!H23</f>
        <v>0</v>
      </c>
      <c r="U15" s="314">
        <f>IF(T15=0,0,($F$15/$T$15)*100000)</f>
        <v>0</v>
      </c>
      <c r="V15" s="314">
        <f>' B_Populations'!J23</f>
        <v>0</v>
      </c>
      <c r="W15" s="314">
        <f>IF(V15=0,0,($G$15/$V$15)*100000)</f>
        <v>0</v>
      </c>
      <c r="X15" s="314">
        <f>' B_Populations'!L23</f>
        <v>0</v>
      </c>
      <c r="Y15" s="314">
        <f>IF(X15=0,0,($H$15/$X$15)*100000)</f>
        <v>0</v>
      </c>
      <c r="Z15" s="314">
        <f>' B_Populations'!N23</f>
        <v>0</v>
      </c>
      <c r="AA15" s="314">
        <f>IF(Z15=0,0,($I$15/$Z$15)*100000)</f>
        <v>0</v>
      </c>
      <c r="AB15" s="314">
        <f>' B_Populations'!P23</f>
        <v>0</v>
      </c>
      <c r="AC15" s="314">
        <f>IF(AB15=0,0,($J$15/$AB$15)*100000)</f>
        <v>0</v>
      </c>
      <c r="AD15" s="314">
        <f>' B_Populations'!R23</f>
        <v>0</v>
      </c>
      <c r="AE15" s="314">
        <f>IF(AD15=0,0,($K$15/$AD$15)*100000)</f>
        <v>0</v>
      </c>
      <c r="AF15" s="314">
        <f>' B_Populations'!T23</f>
        <v>0</v>
      </c>
      <c r="AG15" s="341">
        <f>IF(AF15=0,0,($L$15/$AF$15)*100000)</f>
        <v>0</v>
      </c>
      <c r="AH15" s="65"/>
      <c r="AI15" s="37">
        <f>'B.1_Population Weights'!B7</f>
        <v>15192</v>
      </c>
      <c r="AJ15" s="38">
        <f>'B.1_Population Weights'!C7</f>
        <v>0.192831</v>
      </c>
      <c r="AL15" s="42" t="str">
        <f>' B_Populations'!$A$10</f>
        <v>1-4</v>
      </c>
      <c r="AM15" s="92">
        <f t="shared" si="13"/>
        <v>0</v>
      </c>
      <c r="AN15" s="93">
        <f t="shared" si="14"/>
        <v>0</v>
      </c>
      <c r="AO15" s="93">
        <f t="shared" si="15"/>
        <v>0</v>
      </c>
      <c r="AP15" s="94">
        <f t="shared" si="16"/>
        <v>0</v>
      </c>
      <c r="AQ15" s="94">
        <f t="shared" si="17"/>
        <v>0</v>
      </c>
      <c r="AR15" s="94">
        <f t="shared" si="18"/>
        <v>0</v>
      </c>
      <c r="AS15" s="94">
        <f t="shared" si="19"/>
        <v>0</v>
      </c>
      <c r="AT15" s="94">
        <f t="shared" si="20"/>
        <v>0</v>
      </c>
      <c r="AU15" s="94">
        <f t="shared" si="21"/>
        <v>0</v>
      </c>
      <c r="AV15" s="95">
        <f t="shared" si="22"/>
        <v>0</v>
      </c>
    </row>
    <row r="16" spans="1:48" ht="15.5" x14ac:dyDescent="0.35">
      <c r="A16" s="368"/>
      <c r="B16" s="267" t="str">
        <f>' B_Populations'!$A$11</f>
        <v>5-9</v>
      </c>
      <c r="C16" s="117"/>
      <c r="D16" s="118"/>
      <c r="E16" s="96"/>
      <c r="F16" s="97"/>
      <c r="G16" s="97"/>
      <c r="H16" s="97"/>
      <c r="I16" s="97"/>
      <c r="J16" s="98"/>
      <c r="K16" s="98"/>
      <c r="L16" s="291"/>
      <c r="M16" s="34"/>
      <c r="N16" s="340">
        <f>' B_Populations'!B24</f>
        <v>0</v>
      </c>
      <c r="O16" s="314">
        <f>IF(N16=0,0,($C$16/$N$16)*100000)</f>
        <v>0</v>
      </c>
      <c r="P16" s="314">
        <f>' B_Populations'!D24</f>
        <v>0</v>
      </c>
      <c r="Q16" s="314">
        <f>IF(P16=0,0,($D$16/$P$16)*100000)</f>
        <v>0</v>
      </c>
      <c r="R16" s="314">
        <f>' B_Populations'!F24</f>
        <v>0</v>
      </c>
      <c r="S16" s="314">
        <f>IF(R16=0,0,($E$16/$R$16)*100000)</f>
        <v>0</v>
      </c>
      <c r="T16" s="314">
        <f>' B_Populations'!H24</f>
        <v>0</v>
      </c>
      <c r="U16" s="314">
        <f>IF(T16=0,0,($F$16/$T$16)*100000)</f>
        <v>0</v>
      </c>
      <c r="V16" s="314">
        <f>' B_Populations'!J24</f>
        <v>0</v>
      </c>
      <c r="W16" s="314">
        <f>IF(V16=0,0,($G$16/$V$16)*100000)</f>
        <v>0</v>
      </c>
      <c r="X16" s="314">
        <f>' B_Populations'!L24</f>
        <v>0</v>
      </c>
      <c r="Y16" s="314">
        <f>IF(X16=0,0,($H$16/$X$16)*100000)</f>
        <v>0</v>
      </c>
      <c r="Z16" s="314">
        <f>' B_Populations'!N24</f>
        <v>0</v>
      </c>
      <c r="AA16" s="314">
        <f>IF(Z16=0,0,($I$16/$Z$16)*100000)</f>
        <v>0</v>
      </c>
      <c r="AB16" s="314">
        <f>' B_Populations'!P24</f>
        <v>0</v>
      </c>
      <c r="AC16" s="314">
        <f>IF(AB16=0,0,($J$16/$AB$16)*100000)</f>
        <v>0</v>
      </c>
      <c r="AD16" s="314">
        <f>' B_Populations'!R24</f>
        <v>0</v>
      </c>
      <c r="AE16" s="314">
        <f>IF(AD16=0,0,($K$16/$AD$16)*100000)</f>
        <v>0</v>
      </c>
      <c r="AF16" s="314">
        <f>' B_Populations'!T24</f>
        <v>0</v>
      </c>
      <c r="AG16" s="341">
        <f>IF(AF16=0,0,($L$16/$AF$16)*100000)</f>
        <v>0</v>
      </c>
      <c r="AH16" s="65"/>
      <c r="AI16" s="37">
        <f>'B.1_Population Weights'!B8</f>
        <v>19920</v>
      </c>
      <c r="AJ16" s="38">
        <f>'B.1_Population Weights'!C8</f>
        <v>0.25284299999999998</v>
      </c>
      <c r="AL16" s="39" t="str">
        <f>' B_Populations'!$A$11</f>
        <v>5-9</v>
      </c>
      <c r="AM16" s="92">
        <f t="shared" si="13"/>
        <v>0</v>
      </c>
      <c r="AN16" s="93">
        <f t="shared" si="14"/>
        <v>0</v>
      </c>
      <c r="AO16" s="93">
        <f t="shared" si="15"/>
        <v>0</v>
      </c>
      <c r="AP16" s="94">
        <f t="shared" si="16"/>
        <v>0</v>
      </c>
      <c r="AQ16" s="94">
        <f t="shared" si="17"/>
        <v>0</v>
      </c>
      <c r="AR16" s="94">
        <f t="shared" si="18"/>
        <v>0</v>
      </c>
      <c r="AS16" s="94">
        <f t="shared" si="19"/>
        <v>0</v>
      </c>
      <c r="AT16" s="94">
        <f t="shared" si="20"/>
        <v>0</v>
      </c>
      <c r="AU16" s="94">
        <f t="shared" si="21"/>
        <v>0</v>
      </c>
      <c r="AV16" s="95">
        <f t="shared" si="22"/>
        <v>0</v>
      </c>
    </row>
    <row r="17" spans="1:48" ht="15.5" x14ac:dyDescent="0.35">
      <c r="A17" s="368"/>
      <c r="B17" s="267" t="str">
        <f>' B_Populations'!$A$12</f>
        <v>10-14</v>
      </c>
      <c r="C17" s="117"/>
      <c r="D17" s="118"/>
      <c r="E17" s="96"/>
      <c r="F17" s="97"/>
      <c r="G17" s="97"/>
      <c r="H17" s="97"/>
      <c r="I17" s="97"/>
      <c r="J17" s="98"/>
      <c r="K17" s="98"/>
      <c r="L17" s="291"/>
      <c r="M17" s="34"/>
      <c r="N17" s="340">
        <f>' B_Populations'!B25</f>
        <v>0</v>
      </c>
      <c r="O17" s="314">
        <f>IF(N17=0,0,($C$17/$N$17)*100000)</f>
        <v>0</v>
      </c>
      <c r="P17" s="314">
        <f>' B_Populations'!D25</f>
        <v>0</v>
      </c>
      <c r="Q17" s="314">
        <f>IF(P17=0,0,($D$17/$P$17)*100000)</f>
        <v>0</v>
      </c>
      <c r="R17" s="314">
        <f>' B_Populations'!F25</f>
        <v>0</v>
      </c>
      <c r="S17" s="314">
        <f>IF(R17=0,0,($E$17/$R$17)*100000)</f>
        <v>0</v>
      </c>
      <c r="T17" s="314">
        <f>' B_Populations'!H25</f>
        <v>0</v>
      </c>
      <c r="U17" s="314">
        <f>IF(T17=0,0,($F$17/$T$17)*100000)</f>
        <v>0</v>
      </c>
      <c r="V17" s="314">
        <f>' B_Populations'!J25</f>
        <v>0</v>
      </c>
      <c r="W17" s="314">
        <f>IF(V17=0,0,($G$17/$V$17)*100000)</f>
        <v>0</v>
      </c>
      <c r="X17" s="314">
        <f>' B_Populations'!L25</f>
        <v>0</v>
      </c>
      <c r="Y17" s="314">
        <f>IF(X17=0,0,($H$17/$X$17)*100000)</f>
        <v>0</v>
      </c>
      <c r="Z17" s="314">
        <f>' B_Populations'!N25</f>
        <v>0</v>
      </c>
      <c r="AA17" s="314">
        <f>IF(Z17=0,0,($I$17/$Z$17)*100000)</f>
        <v>0</v>
      </c>
      <c r="AB17" s="314">
        <f>' B_Populations'!P25</f>
        <v>0</v>
      </c>
      <c r="AC17" s="314">
        <f>IF(AB17=0,0,($J$17/$AB$17)*100000)</f>
        <v>0</v>
      </c>
      <c r="AD17" s="314">
        <f>' B_Populations'!R25</f>
        <v>0</v>
      </c>
      <c r="AE17" s="314">
        <f>IF(AD17=0,0,($K$17/$AD$17)*100000)</f>
        <v>0</v>
      </c>
      <c r="AF17" s="314">
        <f>' B_Populations'!T25</f>
        <v>0</v>
      </c>
      <c r="AG17" s="341">
        <f>IF(AF17=0,0,($L$17/$AF$17)*100000)</f>
        <v>0</v>
      </c>
      <c r="AH17" s="65"/>
      <c r="AI17" s="37">
        <f>'B.1_Population Weights'!B9</f>
        <v>20057</v>
      </c>
      <c r="AJ17" s="38">
        <f>'B.1_Population Weights'!C9</f>
        <v>0.25458199999999997</v>
      </c>
      <c r="AL17" s="39" t="str">
        <f>' B_Populations'!$A$12</f>
        <v>10-14</v>
      </c>
      <c r="AM17" s="92">
        <f t="shared" si="13"/>
        <v>0</v>
      </c>
      <c r="AN17" s="93">
        <f t="shared" si="14"/>
        <v>0</v>
      </c>
      <c r="AO17" s="93">
        <f t="shared" si="15"/>
        <v>0</v>
      </c>
      <c r="AP17" s="94">
        <f t="shared" si="16"/>
        <v>0</v>
      </c>
      <c r="AQ17" s="94">
        <f t="shared" si="17"/>
        <v>0</v>
      </c>
      <c r="AR17" s="94">
        <f t="shared" si="18"/>
        <v>0</v>
      </c>
      <c r="AS17" s="94">
        <f t="shared" si="19"/>
        <v>0</v>
      </c>
      <c r="AT17" s="94">
        <f t="shared" si="20"/>
        <v>0</v>
      </c>
      <c r="AU17" s="94">
        <f t="shared" si="21"/>
        <v>0</v>
      </c>
      <c r="AV17" s="95">
        <f t="shared" si="22"/>
        <v>0</v>
      </c>
    </row>
    <row r="18" spans="1:48" ht="15.5" x14ac:dyDescent="0.35">
      <c r="A18" s="368"/>
      <c r="B18" s="267" t="str">
        <f>' B_Populations'!$A$13</f>
        <v>15-17</v>
      </c>
      <c r="C18" s="117"/>
      <c r="D18" s="118"/>
      <c r="E18" s="96"/>
      <c r="F18" s="97"/>
      <c r="G18" s="97"/>
      <c r="H18" s="97"/>
      <c r="I18" s="97"/>
      <c r="J18" s="98"/>
      <c r="K18" s="98"/>
      <c r="L18" s="291"/>
      <c r="M18" s="34"/>
      <c r="N18" s="340">
        <f>' B_Populations'!B26</f>
        <v>0</v>
      </c>
      <c r="O18" s="314">
        <f>IF(N18=0,0,($C$18/$N$18)*100000)</f>
        <v>0</v>
      </c>
      <c r="P18" s="314">
        <f>' B_Populations'!D26</f>
        <v>0</v>
      </c>
      <c r="Q18" s="314">
        <f>IF(P18=0,0,($D$18/$P$18)*100000)</f>
        <v>0</v>
      </c>
      <c r="R18" s="314">
        <f>' B_Populations'!F26</f>
        <v>0</v>
      </c>
      <c r="S18" s="314">
        <f>IF(R18=0,0,($E$18/$R$18)*100000)</f>
        <v>0</v>
      </c>
      <c r="T18" s="314">
        <f>' B_Populations'!H26</f>
        <v>0</v>
      </c>
      <c r="U18" s="314">
        <f>IF(T18=0,0,($F$18/$T$18)*100000)</f>
        <v>0</v>
      </c>
      <c r="V18" s="314">
        <f>' B_Populations'!J26</f>
        <v>0</v>
      </c>
      <c r="W18" s="314">
        <f>IF(V18=0,0,($G$18/$V$18)*100000)</f>
        <v>0</v>
      </c>
      <c r="X18" s="314">
        <f>' B_Populations'!L26</f>
        <v>0</v>
      </c>
      <c r="Y18" s="314">
        <f>IF(X18=0,0,($H$18/$X$18)*100000)</f>
        <v>0</v>
      </c>
      <c r="Z18" s="314">
        <f>' B_Populations'!N26</f>
        <v>0</v>
      </c>
      <c r="AA18" s="314">
        <f>IF(Z18=0,0,($I$18/$Z$18)*100000)</f>
        <v>0</v>
      </c>
      <c r="AB18" s="314">
        <f>' B_Populations'!P26</f>
        <v>0</v>
      </c>
      <c r="AC18" s="314">
        <f>IF(AB18=0,0,($J$18/$AB$18)*100000)</f>
        <v>0</v>
      </c>
      <c r="AD18" s="314">
        <f>' B_Populations'!R26</f>
        <v>0</v>
      </c>
      <c r="AE18" s="314">
        <f>IF(AD18=0,0,($K$18/$AD$18)*100000)</f>
        <v>0</v>
      </c>
      <c r="AF18" s="314">
        <f>' B_Populations'!T26</f>
        <v>0</v>
      </c>
      <c r="AG18" s="341">
        <f>IF(AF18=0,0,($L$18/$AF$18)*100000)</f>
        <v>0</v>
      </c>
      <c r="AH18" s="65"/>
      <c r="AI18" s="37">
        <f>'B.1_Population Weights'!B10</f>
        <v>11819</v>
      </c>
      <c r="AJ18" s="38">
        <f>'B.1_Population Weights'!C10</f>
        <v>0.15001800000000001</v>
      </c>
      <c r="AL18" s="39" t="str">
        <f>' B_Populations'!$A$13</f>
        <v>15-17</v>
      </c>
      <c r="AM18" s="92">
        <f t="shared" si="13"/>
        <v>0</v>
      </c>
      <c r="AN18" s="93">
        <f t="shared" si="14"/>
        <v>0</v>
      </c>
      <c r="AO18" s="93">
        <f t="shared" si="15"/>
        <v>0</v>
      </c>
      <c r="AP18" s="94">
        <f t="shared" si="16"/>
        <v>0</v>
      </c>
      <c r="AQ18" s="94">
        <f t="shared" si="17"/>
        <v>0</v>
      </c>
      <c r="AR18" s="94">
        <f t="shared" si="18"/>
        <v>0</v>
      </c>
      <c r="AS18" s="94">
        <f t="shared" si="19"/>
        <v>0</v>
      </c>
      <c r="AT18" s="94">
        <f t="shared" si="20"/>
        <v>0</v>
      </c>
      <c r="AU18" s="94">
        <f t="shared" si="21"/>
        <v>0</v>
      </c>
      <c r="AV18" s="95">
        <f t="shared" si="22"/>
        <v>0</v>
      </c>
    </row>
    <row r="19" spans="1:48" ht="15.5" x14ac:dyDescent="0.35">
      <c r="A19" s="368"/>
      <c r="B19" s="269" t="str">
        <f>' B_Populations'!$A$14</f>
        <v>18-19</v>
      </c>
      <c r="C19" s="256"/>
      <c r="D19" s="257"/>
      <c r="E19" s="258"/>
      <c r="F19" s="259"/>
      <c r="G19" s="259"/>
      <c r="H19" s="259"/>
      <c r="I19" s="259"/>
      <c r="J19" s="260"/>
      <c r="K19" s="260"/>
      <c r="L19" s="292"/>
      <c r="M19" s="34"/>
      <c r="N19" s="340">
        <f>' B_Populations'!B27</f>
        <v>0</v>
      </c>
      <c r="O19" s="314">
        <f>IF(N19=0,0,($C$19/$N$19)*100000)</f>
        <v>0</v>
      </c>
      <c r="P19" s="314">
        <f>' B_Populations'!D27</f>
        <v>0</v>
      </c>
      <c r="Q19" s="314">
        <f>IF(P19=0,0,($D$19/$P$19)*100000)</f>
        <v>0</v>
      </c>
      <c r="R19" s="314">
        <f>' B_Populations'!F27</f>
        <v>0</v>
      </c>
      <c r="S19" s="314">
        <f>IF(R19=0,0,($E$19/$R$19)*100000)</f>
        <v>0</v>
      </c>
      <c r="T19" s="314">
        <f>' B_Populations'!H27</f>
        <v>0</v>
      </c>
      <c r="U19" s="314">
        <f>IF(T19=0,0,($F$19/$T$19)*100000)</f>
        <v>0</v>
      </c>
      <c r="V19" s="314">
        <f>' B_Populations'!J27</f>
        <v>0</v>
      </c>
      <c r="W19" s="314">
        <f>IF(V19=0,0,($G$19/$V$19)*100000)</f>
        <v>0</v>
      </c>
      <c r="X19" s="314">
        <f>' B_Populations'!L27</f>
        <v>0</v>
      </c>
      <c r="Y19" s="314">
        <f>IF(X19=0,0,($H$19/$X$19)*100000)</f>
        <v>0</v>
      </c>
      <c r="Z19" s="314">
        <f>' B_Populations'!N27</f>
        <v>0</v>
      </c>
      <c r="AA19" s="314">
        <f>IF(Z19=0,0,($I$19/$Z$19)*100000)</f>
        <v>0</v>
      </c>
      <c r="AB19" s="314">
        <f>' B_Populations'!P27</f>
        <v>0</v>
      </c>
      <c r="AC19" s="314">
        <f>IF(AB19=0,0,($J$19/$AB$19)*100000)</f>
        <v>0</v>
      </c>
      <c r="AD19" s="314">
        <f>' B_Populations'!R27</f>
        <v>0</v>
      </c>
      <c r="AE19" s="314">
        <f>IF(AD19=0,0,($K$19/$AD$19)*100000)</f>
        <v>0</v>
      </c>
      <c r="AF19" s="314">
        <f>' B_Populations'!T27</f>
        <v>0</v>
      </c>
      <c r="AG19" s="341">
        <f>IF(AF19=0,0,($L$19/$AF$19)*100000)</f>
        <v>0</v>
      </c>
      <c r="AH19" s="65"/>
      <c r="AI19" s="37">
        <f>'B.1_Population Weights'!B11</f>
        <v>8001</v>
      </c>
      <c r="AJ19" s="38">
        <f>'B.1_Population Weights'!C11</f>
        <v>0.10155599999999999</v>
      </c>
      <c r="AL19" s="255" t="str">
        <f>' B_Populations'!$A$14</f>
        <v>18-19</v>
      </c>
      <c r="AM19" s="92">
        <f t="shared" si="13"/>
        <v>0</v>
      </c>
      <c r="AN19" s="93">
        <f t="shared" si="14"/>
        <v>0</v>
      </c>
      <c r="AO19" s="93">
        <f t="shared" si="15"/>
        <v>0</v>
      </c>
      <c r="AP19" s="94">
        <f t="shared" si="16"/>
        <v>0</v>
      </c>
      <c r="AQ19" s="94">
        <f t="shared" si="17"/>
        <v>0</v>
      </c>
      <c r="AR19" s="94">
        <f t="shared" si="18"/>
        <v>0</v>
      </c>
      <c r="AS19" s="94">
        <f t="shared" si="19"/>
        <v>0</v>
      </c>
      <c r="AT19" s="94">
        <f t="shared" si="20"/>
        <v>0</v>
      </c>
      <c r="AU19" s="94">
        <f t="shared" si="21"/>
        <v>0</v>
      </c>
      <c r="AV19" s="95">
        <f t="shared" si="22"/>
        <v>0</v>
      </c>
    </row>
    <row r="20" spans="1:48" ht="15.5" x14ac:dyDescent="0.35">
      <c r="A20" s="368"/>
      <c r="B20" s="294" t="s">
        <v>195</v>
      </c>
      <c r="C20" s="261">
        <f>SUM(C14:C19)</f>
        <v>0</v>
      </c>
      <c r="D20" s="284">
        <f t="shared" ref="D20:L20" si="23">SUM(D14:D19)</f>
        <v>0</v>
      </c>
      <c r="E20" s="284">
        <f t="shared" si="23"/>
        <v>0</v>
      </c>
      <c r="F20" s="285">
        <f t="shared" si="23"/>
        <v>0</v>
      </c>
      <c r="G20" s="285">
        <f t="shared" si="23"/>
        <v>0</v>
      </c>
      <c r="H20" s="285">
        <f t="shared" si="23"/>
        <v>0</v>
      </c>
      <c r="I20" s="285">
        <f t="shared" si="23"/>
        <v>0</v>
      </c>
      <c r="J20" s="285">
        <f t="shared" si="23"/>
        <v>0</v>
      </c>
      <c r="K20" s="285">
        <f t="shared" si="23"/>
        <v>0</v>
      </c>
      <c r="L20" s="293">
        <f t="shared" si="23"/>
        <v>0</v>
      </c>
      <c r="N20" s="342">
        <f t="shared" ref="N20:AF20" si="24">SUM(N14:N19)</f>
        <v>0</v>
      </c>
      <c r="O20" s="314">
        <f>IF(N20=0,0,($C$20/$N$20)*100000)</f>
        <v>0</v>
      </c>
      <c r="P20" s="315">
        <f t="shared" si="24"/>
        <v>0</v>
      </c>
      <c r="Q20" s="314">
        <f>IF(P20=0,0,($D$20/$P$20)*100000)</f>
        <v>0</v>
      </c>
      <c r="R20" s="315">
        <f t="shared" si="24"/>
        <v>0</v>
      </c>
      <c r="S20" s="314">
        <f>IF(R20=0,0,($E$20/$R$20)*100000)</f>
        <v>0</v>
      </c>
      <c r="T20" s="315">
        <f t="shared" si="24"/>
        <v>0</v>
      </c>
      <c r="U20" s="314">
        <f>IF(T20=0,0,($F$20/$T$20)*100000)</f>
        <v>0</v>
      </c>
      <c r="V20" s="315">
        <f t="shared" si="24"/>
        <v>0</v>
      </c>
      <c r="W20" s="314">
        <f>IF(V20=0,0,($G$20/$V$20)*100000)</f>
        <v>0</v>
      </c>
      <c r="X20" s="315">
        <f t="shared" si="24"/>
        <v>0</v>
      </c>
      <c r="Y20" s="314">
        <f>IF(X20=0,0,($H$20/$X$20)*100000)</f>
        <v>0</v>
      </c>
      <c r="Z20" s="315">
        <f t="shared" si="24"/>
        <v>0</v>
      </c>
      <c r="AA20" s="314">
        <f>IF(Z20=0,0,($I$20/$Z$20)*100000)</f>
        <v>0</v>
      </c>
      <c r="AB20" s="315">
        <f t="shared" si="24"/>
        <v>0</v>
      </c>
      <c r="AC20" s="314">
        <f>IF(AB20=0,0,($J$20/$AB$20)*100000)</f>
        <v>0</v>
      </c>
      <c r="AD20" s="315">
        <f t="shared" si="24"/>
        <v>0</v>
      </c>
      <c r="AE20" s="314">
        <f>IF(AD20=0,0,($K$20/$AD$20)*100000)</f>
        <v>0</v>
      </c>
      <c r="AF20" s="315">
        <f t="shared" si="24"/>
        <v>0</v>
      </c>
      <c r="AG20" s="341">
        <f>IF(AF20=0,0,($L$20/$AF$20)*100000)</f>
        <v>0</v>
      </c>
      <c r="AH20" s="66"/>
      <c r="AI20" s="37">
        <f>'B.1_Population Weights'!B12</f>
        <v>78784</v>
      </c>
      <c r="AJ20" s="38">
        <f>'B.1_Population Weights'!C12</f>
        <v>0.99999999999999989</v>
      </c>
      <c r="AL20" s="44" t="s">
        <v>195</v>
      </c>
      <c r="AM20" s="92">
        <f>SUM(AM14:AM19)</f>
        <v>0</v>
      </c>
      <c r="AN20" s="92">
        <f t="shared" ref="AN20:AV20" si="25">SUM(AN14:AN19)</f>
        <v>0</v>
      </c>
      <c r="AO20" s="92">
        <f t="shared" si="25"/>
        <v>0</v>
      </c>
      <c r="AP20" s="92">
        <f t="shared" si="25"/>
        <v>0</v>
      </c>
      <c r="AQ20" s="92">
        <f>SUM(AQ14:AQ19)</f>
        <v>0</v>
      </c>
      <c r="AR20" s="92">
        <f t="shared" si="25"/>
        <v>0</v>
      </c>
      <c r="AS20" s="92">
        <f t="shared" si="25"/>
        <v>0</v>
      </c>
      <c r="AT20" s="92">
        <f>SUM(AT14:AT19)</f>
        <v>0</v>
      </c>
      <c r="AU20" s="92">
        <f t="shared" si="25"/>
        <v>0</v>
      </c>
      <c r="AV20" s="347">
        <f t="shared" si="25"/>
        <v>0</v>
      </c>
    </row>
    <row r="21" spans="1:48" x14ac:dyDescent="0.45">
      <c r="B21" s="263"/>
      <c r="C21" s="264"/>
      <c r="D21" s="264"/>
      <c r="E21" s="264"/>
      <c r="F21" s="264"/>
      <c r="G21" s="264"/>
      <c r="H21" s="264"/>
      <c r="I21" s="264"/>
      <c r="J21" s="264"/>
      <c r="K21" s="264"/>
      <c r="L21" s="265"/>
      <c r="N21" s="17"/>
      <c r="O21" s="270"/>
      <c r="P21" s="270"/>
      <c r="Q21" s="270"/>
      <c r="R21" s="270"/>
      <c r="S21" s="270"/>
      <c r="T21" s="270"/>
      <c r="U21" s="270"/>
      <c r="V21" s="270"/>
      <c r="W21" s="270"/>
      <c r="X21" s="270"/>
      <c r="Y21" s="270"/>
      <c r="Z21" s="270"/>
      <c r="AA21" s="270"/>
      <c r="AB21" s="270"/>
      <c r="AC21" s="270"/>
      <c r="AD21" s="270"/>
      <c r="AE21" s="270"/>
      <c r="AF21" s="270"/>
      <c r="AG21" s="18"/>
      <c r="AI21" s="19"/>
      <c r="AJ21" s="20"/>
      <c r="AL21" s="21"/>
      <c r="AM21" s="264"/>
      <c r="AN21" s="264"/>
      <c r="AO21" s="264"/>
      <c r="AP21" s="264"/>
      <c r="AQ21" s="264"/>
      <c r="AR21" s="264"/>
      <c r="AS21" s="264"/>
      <c r="AT21" s="264"/>
      <c r="AU21" s="264"/>
      <c r="AV21" s="76"/>
    </row>
    <row r="22" spans="1:48" x14ac:dyDescent="0.45">
      <c r="B22" s="296"/>
      <c r="C22" s="104"/>
      <c r="D22" s="105" t="s">
        <v>185</v>
      </c>
      <c r="E22" s="105"/>
      <c r="F22" s="106" t="s">
        <v>186</v>
      </c>
      <c r="G22" s="106"/>
      <c r="H22" s="106"/>
      <c r="I22" s="106"/>
      <c r="J22" s="106"/>
      <c r="K22" s="106"/>
      <c r="L22" s="297"/>
      <c r="N22" s="17"/>
      <c r="O22" s="270"/>
      <c r="P22" s="270"/>
      <c r="Q22" s="270"/>
      <c r="R22" s="270"/>
      <c r="S22" s="270"/>
      <c r="T22" s="270"/>
      <c r="U22" s="270"/>
      <c r="V22" s="270"/>
      <c r="W22" s="270"/>
      <c r="X22" s="270"/>
      <c r="Y22" s="270"/>
      <c r="Z22" s="270"/>
      <c r="AA22" s="270"/>
      <c r="AB22" s="270"/>
      <c r="AC22" s="270"/>
      <c r="AD22" s="270"/>
      <c r="AE22" s="270"/>
      <c r="AF22" s="270"/>
      <c r="AG22" s="18"/>
      <c r="AI22" s="19"/>
      <c r="AJ22" s="20"/>
      <c r="AL22" s="21"/>
      <c r="AM22" s="264" t="s">
        <v>187</v>
      </c>
      <c r="AN22" s="264"/>
      <c r="AO22" s="264"/>
      <c r="AP22" s="264"/>
      <c r="AQ22" s="264"/>
      <c r="AR22" s="264"/>
      <c r="AS22" s="264"/>
      <c r="AT22" s="264"/>
      <c r="AU22" s="264"/>
      <c r="AV22" s="76"/>
    </row>
    <row r="23" spans="1:48" ht="46.5" x14ac:dyDescent="0.35">
      <c r="A23" s="369" t="s">
        <v>198</v>
      </c>
      <c r="B23" s="289" t="s">
        <v>156</v>
      </c>
      <c r="C23" s="77" t="s">
        <v>199</v>
      </c>
      <c r="D23" s="78" t="s">
        <v>158</v>
      </c>
      <c r="E23" s="78" t="s">
        <v>159</v>
      </c>
      <c r="F23" s="79" t="str">
        <f>' B_Populations'!$H$8</f>
        <v>White-Not Hispanic</v>
      </c>
      <c r="G23" s="79" t="str">
        <f>' B_Populations'!$J$8</f>
        <v>Hispanic</v>
      </c>
      <c r="H23" s="79" t="str">
        <f>' B_Populations'!$L$8</f>
        <v>Black-Not Hispanic</v>
      </c>
      <c r="I23" s="79" t="str">
        <f>' B_Populations'!$N$8</f>
        <v>Asian</v>
      </c>
      <c r="J23" s="79" t="str">
        <f>' B_Populations'!$P$8</f>
        <v>American Indian/Alaska Native</v>
      </c>
      <c r="K23" s="79" t="str">
        <f>' B_Populations'!$R$8</f>
        <v>Other</v>
      </c>
      <c r="L23" s="266" t="str">
        <f>' B_Populations'!$T$8</f>
        <v>Other</v>
      </c>
      <c r="M23" s="25"/>
      <c r="N23" s="338" t="s">
        <v>190</v>
      </c>
      <c r="O23" s="316" t="s">
        <v>191</v>
      </c>
      <c r="P23" s="316" t="s">
        <v>192</v>
      </c>
      <c r="Q23" s="316" t="s">
        <v>191</v>
      </c>
      <c r="R23" s="316" t="s">
        <v>193</v>
      </c>
      <c r="S23" s="316" t="s">
        <v>191</v>
      </c>
      <c r="T23" s="316" t="str">
        <f>' B_Populations'!$H$8</f>
        <v>White-Not Hispanic</v>
      </c>
      <c r="U23" s="316" t="s">
        <v>191</v>
      </c>
      <c r="V23" s="316" t="str">
        <f>' B_Populations'!$J$8</f>
        <v>Hispanic</v>
      </c>
      <c r="W23" s="316" t="s">
        <v>191</v>
      </c>
      <c r="X23" s="316" t="str">
        <f>' B_Populations'!$L$8</f>
        <v>Black-Not Hispanic</v>
      </c>
      <c r="Y23" s="316" t="s">
        <v>191</v>
      </c>
      <c r="Z23" s="316" t="str">
        <f>' B_Populations'!$N$8</f>
        <v>Asian</v>
      </c>
      <c r="AA23" s="316" t="s">
        <v>191</v>
      </c>
      <c r="AB23" s="316" t="str">
        <f>' B_Populations'!$P$8</f>
        <v>American Indian/Alaska Native</v>
      </c>
      <c r="AC23" s="316" t="s">
        <v>191</v>
      </c>
      <c r="AD23" s="316" t="str">
        <f>' B_Populations'!$R$8</f>
        <v>Other</v>
      </c>
      <c r="AE23" s="316" t="s">
        <v>191</v>
      </c>
      <c r="AF23" s="316" t="str">
        <f>' B_Populations'!$T$8</f>
        <v>Other</v>
      </c>
      <c r="AG23" s="339" t="s">
        <v>191</v>
      </c>
      <c r="AH23" s="25"/>
      <c r="AI23" s="50" t="s">
        <v>194</v>
      </c>
      <c r="AJ23" s="51" t="s">
        <v>180</v>
      </c>
      <c r="AL23" s="30" t="s">
        <v>156</v>
      </c>
      <c r="AM23" s="82" t="s">
        <v>157</v>
      </c>
      <c r="AN23" s="83" t="s">
        <v>158</v>
      </c>
      <c r="AO23" s="83" t="s">
        <v>159</v>
      </c>
      <c r="AP23" s="79" t="str">
        <f>' B_Populations'!$H$8</f>
        <v>White-Not Hispanic</v>
      </c>
      <c r="AQ23" s="79" t="str">
        <f>' B_Populations'!$J$8</f>
        <v>Hispanic</v>
      </c>
      <c r="AR23" s="79" t="str">
        <f>' B_Populations'!$L$8</f>
        <v>Black-Not Hispanic</v>
      </c>
      <c r="AS23" s="79" t="str">
        <f>' B_Populations'!$N$8</f>
        <v>Asian</v>
      </c>
      <c r="AT23" s="79" t="str">
        <f>' B_Populations'!$P$8</f>
        <v>American Indian/Alaska Native</v>
      </c>
      <c r="AU23" s="79" t="str">
        <f>' B_Populations'!$R$8</f>
        <v>Other</v>
      </c>
      <c r="AV23" s="84" t="str">
        <f>' B_Populations'!$T$8</f>
        <v>Other</v>
      </c>
    </row>
    <row r="24" spans="1:48" ht="15.5" x14ac:dyDescent="0.35">
      <c r="A24" s="369"/>
      <c r="B24" s="267" t="str">
        <f>' B_Populations'!$A$9</f>
        <v>&lt;1</v>
      </c>
      <c r="C24" s="85"/>
      <c r="D24" s="86"/>
      <c r="E24" s="87"/>
      <c r="F24" s="88"/>
      <c r="G24" s="88"/>
      <c r="H24" s="88"/>
      <c r="I24" s="88"/>
      <c r="J24" s="89"/>
      <c r="K24" s="89"/>
      <c r="L24" s="290"/>
      <c r="M24" s="34"/>
      <c r="N24" s="340">
        <f>' B_Populations'!B22</f>
        <v>0</v>
      </c>
      <c r="O24" s="314">
        <f>IF(N24=0,0,($C$24/$N$24)*100000)</f>
        <v>0</v>
      </c>
      <c r="P24" s="314">
        <f>' B_Populations'!D22</f>
        <v>0</v>
      </c>
      <c r="Q24" s="314">
        <f>IF(P24=0,0,($D$24/$P$24)*100000)</f>
        <v>0</v>
      </c>
      <c r="R24" s="314">
        <f>' B_Populations'!F22</f>
        <v>0</v>
      </c>
      <c r="S24" s="314">
        <f>IF(R24=0,0,($E$24/$R$24)*100000)</f>
        <v>0</v>
      </c>
      <c r="T24" s="314">
        <f>' B_Populations'!H22</f>
        <v>0</v>
      </c>
      <c r="U24" s="314">
        <f>IF(T24=0,0,($F$24/$T$24)*100000)</f>
        <v>0</v>
      </c>
      <c r="V24" s="314">
        <f>' B_Populations'!J22</f>
        <v>0</v>
      </c>
      <c r="W24" s="314">
        <f>IF(V24=0,0,($G$24/$V$24)*100000)</f>
        <v>0</v>
      </c>
      <c r="X24" s="314">
        <f>' B_Populations'!L22</f>
        <v>0</v>
      </c>
      <c r="Y24" s="314">
        <f>IF(X24=0,0,($H$24/$X$24)*100000)</f>
        <v>0</v>
      </c>
      <c r="Z24" s="314">
        <f>' B_Populations'!N22</f>
        <v>0</v>
      </c>
      <c r="AA24" s="314">
        <f>IF(Z24=0,0,($I$24/$Z$24)*100000)</f>
        <v>0</v>
      </c>
      <c r="AB24" s="314">
        <f>' B_Populations'!P22</f>
        <v>0</v>
      </c>
      <c r="AC24" s="314">
        <f>IF(AB24=0,0,($J$24/$AB$24)*100000)</f>
        <v>0</v>
      </c>
      <c r="AD24" s="314">
        <f>' B_Populations'!R22</f>
        <v>0</v>
      </c>
      <c r="AE24" s="314">
        <f>IF(AD24=0,0,($K$24/$AD$24)*100000)</f>
        <v>0</v>
      </c>
      <c r="AF24" s="314">
        <f>' B_Populations'!T22</f>
        <v>0</v>
      </c>
      <c r="AG24" s="341">
        <f>IF(AF24=0,0,($L$24/$AF$24)*100000)</f>
        <v>0</v>
      </c>
      <c r="AH24" s="65"/>
      <c r="AI24" s="37">
        <f>'B.1_Population Weights'!B6</f>
        <v>3795</v>
      </c>
      <c r="AJ24" s="38">
        <f>'B.1_Population Weights'!C6</f>
        <v>4.8169999999999998E-2</v>
      </c>
      <c r="AL24" s="39" t="str">
        <f>' B_Populations'!$A$9</f>
        <v>&lt;1</v>
      </c>
      <c r="AM24" s="92">
        <f t="shared" ref="AM24:AM29" si="26">O24*AJ24</f>
        <v>0</v>
      </c>
      <c r="AN24" s="93">
        <f t="shared" ref="AN24:AN29" si="27">Q24*AJ24</f>
        <v>0</v>
      </c>
      <c r="AO24" s="93">
        <f t="shared" ref="AO24:AO29" si="28">S24*AJ24</f>
        <v>0</v>
      </c>
      <c r="AP24" s="94">
        <f t="shared" ref="AP24:AP29" si="29">U24*AJ24</f>
        <v>0</v>
      </c>
      <c r="AQ24" s="94">
        <f t="shared" ref="AQ24:AQ29" si="30">W24*AJ24</f>
        <v>0</v>
      </c>
      <c r="AR24" s="94">
        <f t="shared" ref="AR24:AR29" si="31">Y24*AJ24</f>
        <v>0</v>
      </c>
      <c r="AS24" s="94">
        <f t="shared" ref="AS24:AS29" si="32">AA24*AJ24</f>
        <v>0</v>
      </c>
      <c r="AT24" s="94">
        <f t="shared" ref="AT24:AT28" si="33">AC24*AJ24</f>
        <v>0</v>
      </c>
      <c r="AU24" s="94">
        <f t="shared" ref="AU24:AU29" si="34">AE24*AJ24</f>
        <v>0</v>
      </c>
      <c r="AV24" s="95">
        <f t="shared" ref="AV24:AV29" si="35">AG24*AJ24</f>
        <v>0</v>
      </c>
    </row>
    <row r="25" spans="1:48" ht="15.5" x14ac:dyDescent="0.35">
      <c r="A25" s="369"/>
      <c r="B25" s="268" t="str">
        <f>' B_Populations'!$A$10</f>
        <v>1-4</v>
      </c>
      <c r="C25" s="117"/>
      <c r="D25" s="118"/>
      <c r="E25" s="96"/>
      <c r="F25" s="97"/>
      <c r="G25" s="97"/>
      <c r="H25" s="97"/>
      <c r="I25" s="97"/>
      <c r="J25" s="98"/>
      <c r="K25" s="98"/>
      <c r="L25" s="291"/>
      <c r="M25" s="34"/>
      <c r="N25" s="340">
        <f>' B_Populations'!B23</f>
        <v>0</v>
      </c>
      <c r="O25" s="314">
        <f>IF(N25=0,0,($C$25/$N$25)*100000)</f>
        <v>0</v>
      </c>
      <c r="P25" s="314">
        <f>' B_Populations'!D23</f>
        <v>0</v>
      </c>
      <c r="Q25" s="314">
        <f>IF(P25=0,0,($D$25/$P$25)*100000)</f>
        <v>0</v>
      </c>
      <c r="R25" s="314">
        <f>' B_Populations'!F23</f>
        <v>0</v>
      </c>
      <c r="S25" s="314">
        <f>IF(R25=0,0,($E$25/$R$25)*100000)</f>
        <v>0</v>
      </c>
      <c r="T25" s="314">
        <f>' B_Populations'!H23</f>
        <v>0</v>
      </c>
      <c r="U25" s="314">
        <f>IF(T25=0,0,($F$25/$T$25)*100000)</f>
        <v>0</v>
      </c>
      <c r="V25" s="314">
        <f>' B_Populations'!J23</f>
        <v>0</v>
      </c>
      <c r="W25" s="314">
        <f>IF(V25=0,0,($G$25/$V$25)*100000)</f>
        <v>0</v>
      </c>
      <c r="X25" s="314">
        <f>' B_Populations'!L23</f>
        <v>0</v>
      </c>
      <c r="Y25" s="314">
        <f>IF(X25=0,0,($H$25/$X$25)*100000)</f>
        <v>0</v>
      </c>
      <c r="Z25" s="314">
        <f>' B_Populations'!N23</f>
        <v>0</v>
      </c>
      <c r="AA25" s="314">
        <f>IF(Z25=0,0,($I$25/$Z$25)*100000)</f>
        <v>0</v>
      </c>
      <c r="AB25" s="314">
        <f>' B_Populations'!P23</f>
        <v>0</v>
      </c>
      <c r="AC25" s="314">
        <f>IF(AB25=0,0,($J$25/$AB$25)*100000)</f>
        <v>0</v>
      </c>
      <c r="AD25" s="314">
        <f>' B_Populations'!R23</f>
        <v>0</v>
      </c>
      <c r="AE25" s="314">
        <f>IF(AD25=0,0,($K$25/$AD$25)*100000)</f>
        <v>0</v>
      </c>
      <c r="AF25" s="314">
        <f>' B_Populations'!T23</f>
        <v>0</v>
      </c>
      <c r="AG25" s="341">
        <f>IF(AF25=0,0,($L$25/$AF$25)*100000)</f>
        <v>0</v>
      </c>
      <c r="AH25" s="65"/>
      <c r="AI25" s="37">
        <f>'B.1_Population Weights'!B7</f>
        <v>15192</v>
      </c>
      <c r="AJ25" s="38">
        <f>'B.1_Population Weights'!C7</f>
        <v>0.192831</v>
      </c>
      <c r="AL25" s="42" t="str">
        <f>' B_Populations'!$A$10</f>
        <v>1-4</v>
      </c>
      <c r="AM25" s="92">
        <f t="shared" si="26"/>
        <v>0</v>
      </c>
      <c r="AN25" s="93">
        <f t="shared" si="27"/>
        <v>0</v>
      </c>
      <c r="AO25" s="93">
        <f t="shared" si="28"/>
        <v>0</v>
      </c>
      <c r="AP25" s="94">
        <f t="shared" si="29"/>
        <v>0</v>
      </c>
      <c r="AQ25" s="94">
        <f t="shared" si="30"/>
        <v>0</v>
      </c>
      <c r="AR25" s="94">
        <f t="shared" si="31"/>
        <v>0</v>
      </c>
      <c r="AS25" s="94">
        <f t="shared" si="32"/>
        <v>0</v>
      </c>
      <c r="AT25" s="94">
        <f t="shared" si="33"/>
        <v>0</v>
      </c>
      <c r="AU25" s="94">
        <f t="shared" si="34"/>
        <v>0</v>
      </c>
      <c r="AV25" s="95">
        <f t="shared" si="35"/>
        <v>0</v>
      </c>
    </row>
    <row r="26" spans="1:48" ht="15.5" x14ac:dyDescent="0.35">
      <c r="A26" s="369"/>
      <c r="B26" s="267" t="str">
        <f>' B_Populations'!$A$11</f>
        <v>5-9</v>
      </c>
      <c r="C26" s="117"/>
      <c r="D26" s="118"/>
      <c r="E26" s="96"/>
      <c r="F26" s="97"/>
      <c r="G26" s="97"/>
      <c r="H26" s="97"/>
      <c r="I26" s="97"/>
      <c r="J26" s="98"/>
      <c r="K26" s="98"/>
      <c r="L26" s="291"/>
      <c r="M26" s="34"/>
      <c r="N26" s="340">
        <f>' B_Populations'!B24</f>
        <v>0</v>
      </c>
      <c r="O26" s="314">
        <f>IF(N26=0,0,($C$26/$N$26)*100000)</f>
        <v>0</v>
      </c>
      <c r="P26" s="314">
        <f>' B_Populations'!D24</f>
        <v>0</v>
      </c>
      <c r="Q26" s="314">
        <f>IF(P26=0,0,($D$26/$P$26)*100000)</f>
        <v>0</v>
      </c>
      <c r="R26" s="314">
        <f>' B_Populations'!F24</f>
        <v>0</v>
      </c>
      <c r="S26" s="314">
        <f>IF(R26=0,0,($E$26/$R$26)*100000)</f>
        <v>0</v>
      </c>
      <c r="T26" s="314">
        <f>' B_Populations'!H24</f>
        <v>0</v>
      </c>
      <c r="U26" s="314">
        <f>IF(T26=0,0,($F$26/$T$26)*100000)</f>
        <v>0</v>
      </c>
      <c r="V26" s="314">
        <f>' B_Populations'!J24</f>
        <v>0</v>
      </c>
      <c r="W26" s="314">
        <f>IF(V26=0,0,($G$26/$V$26)*100000)</f>
        <v>0</v>
      </c>
      <c r="X26" s="314">
        <f>' B_Populations'!L24</f>
        <v>0</v>
      </c>
      <c r="Y26" s="314">
        <f>IF(X26=0,0,($H$26/$X$26)*100000)</f>
        <v>0</v>
      </c>
      <c r="Z26" s="314">
        <f>' B_Populations'!N24</f>
        <v>0</v>
      </c>
      <c r="AA26" s="314">
        <f>IF(Z26=0,0,($I$26/$Z$26)*100000)</f>
        <v>0</v>
      </c>
      <c r="AB26" s="314">
        <f>' B_Populations'!P24</f>
        <v>0</v>
      </c>
      <c r="AC26" s="314">
        <f>IF(AB26=0,0,($J$26/$AB$26)*100000)</f>
        <v>0</v>
      </c>
      <c r="AD26" s="314">
        <f>' B_Populations'!R24</f>
        <v>0</v>
      </c>
      <c r="AE26" s="314">
        <f>IF(AD26=0,0,($K$26/$AD$26)*100000)</f>
        <v>0</v>
      </c>
      <c r="AF26" s="314">
        <f>' B_Populations'!T24</f>
        <v>0</v>
      </c>
      <c r="AG26" s="341">
        <f>IF(AF26=0,0,($L$26/$AF$26)*100000)</f>
        <v>0</v>
      </c>
      <c r="AH26" s="65"/>
      <c r="AI26" s="37">
        <f>'B.1_Population Weights'!B8</f>
        <v>19920</v>
      </c>
      <c r="AJ26" s="38">
        <f>'B.1_Population Weights'!C8</f>
        <v>0.25284299999999998</v>
      </c>
      <c r="AL26" s="39" t="str">
        <f>' B_Populations'!$A$11</f>
        <v>5-9</v>
      </c>
      <c r="AM26" s="92">
        <f t="shared" si="26"/>
        <v>0</v>
      </c>
      <c r="AN26" s="93">
        <f t="shared" si="27"/>
        <v>0</v>
      </c>
      <c r="AO26" s="93">
        <f t="shared" si="28"/>
        <v>0</v>
      </c>
      <c r="AP26" s="94">
        <f t="shared" si="29"/>
        <v>0</v>
      </c>
      <c r="AQ26" s="94">
        <f t="shared" si="30"/>
        <v>0</v>
      </c>
      <c r="AR26" s="94">
        <f t="shared" si="31"/>
        <v>0</v>
      </c>
      <c r="AS26" s="94">
        <f t="shared" si="32"/>
        <v>0</v>
      </c>
      <c r="AT26" s="94">
        <f t="shared" si="33"/>
        <v>0</v>
      </c>
      <c r="AU26" s="94">
        <f t="shared" si="34"/>
        <v>0</v>
      </c>
      <c r="AV26" s="95">
        <f t="shared" si="35"/>
        <v>0</v>
      </c>
    </row>
    <row r="27" spans="1:48" ht="15.5" x14ac:dyDescent="0.35">
      <c r="A27" s="369"/>
      <c r="B27" s="267" t="str">
        <f>' B_Populations'!$A$12</f>
        <v>10-14</v>
      </c>
      <c r="C27" s="117"/>
      <c r="D27" s="118"/>
      <c r="E27" s="96"/>
      <c r="F27" s="97"/>
      <c r="G27" s="97"/>
      <c r="H27" s="97"/>
      <c r="I27" s="97"/>
      <c r="J27" s="98"/>
      <c r="K27" s="98"/>
      <c r="L27" s="291"/>
      <c r="M27" s="34"/>
      <c r="N27" s="340">
        <f>' B_Populations'!B25</f>
        <v>0</v>
      </c>
      <c r="O27" s="314">
        <f>IF(N27=0,0,($C$27/$N$27)*100000)</f>
        <v>0</v>
      </c>
      <c r="P27" s="314">
        <f>' B_Populations'!D25</f>
        <v>0</v>
      </c>
      <c r="Q27" s="314">
        <f>IF(P27=0,0,($D$27/$P$27)*100000)</f>
        <v>0</v>
      </c>
      <c r="R27" s="314">
        <f>' B_Populations'!F25</f>
        <v>0</v>
      </c>
      <c r="S27" s="314">
        <f>IF(R27=0,0,($E$27/$R$27)*100000)</f>
        <v>0</v>
      </c>
      <c r="T27" s="314">
        <f>' B_Populations'!H25</f>
        <v>0</v>
      </c>
      <c r="U27" s="314">
        <f>IF(T27=0,0,($F$27/$T$27)*100000)</f>
        <v>0</v>
      </c>
      <c r="V27" s="314">
        <f>' B_Populations'!J25</f>
        <v>0</v>
      </c>
      <c r="W27" s="314">
        <f>IF(V27=0,0,($G$27/$V$27)*100000)</f>
        <v>0</v>
      </c>
      <c r="X27" s="314">
        <f>' B_Populations'!L25</f>
        <v>0</v>
      </c>
      <c r="Y27" s="314">
        <f>IF(X27=0,0,($H$27/$X$27)*100000)</f>
        <v>0</v>
      </c>
      <c r="Z27" s="314">
        <f>' B_Populations'!N25</f>
        <v>0</v>
      </c>
      <c r="AA27" s="314">
        <f>IF(Z27=0,0,($I$27/$Z$27)*100000)</f>
        <v>0</v>
      </c>
      <c r="AB27" s="314">
        <f>' B_Populations'!P25</f>
        <v>0</v>
      </c>
      <c r="AC27" s="314">
        <f>IF(AB27=0,0,($J$27/$AB$27)*100000)</f>
        <v>0</v>
      </c>
      <c r="AD27" s="314">
        <f>' B_Populations'!R25</f>
        <v>0</v>
      </c>
      <c r="AE27" s="314">
        <f>IF(AD27=0,0,($K$27/$AD$27)*100000)</f>
        <v>0</v>
      </c>
      <c r="AF27" s="314">
        <f>' B_Populations'!T25</f>
        <v>0</v>
      </c>
      <c r="AG27" s="341">
        <f>IF(AF27=0,0,($L$27/$AF$27)*100000)</f>
        <v>0</v>
      </c>
      <c r="AH27" s="65"/>
      <c r="AI27" s="37">
        <f>'B.1_Population Weights'!B9</f>
        <v>20057</v>
      </c>
      <c r="AJ27" s="38">
        <f>'B.1_Population Weights'!C9</f>
        <v>0.25458199999999997</v>
      </c>
      <c r="AL27" s="39" t="str">
        <f>' B_Populations'!$A$12</f>
        <v>10-14</v>
      </c>
      <c r="AM27" s="92">
        <f t="shared" si="26"/>
        <v>0</v>
      </c>
      <c r="AN27" s="93">
        <f t="shared" si="27"/>
        <v>0</v>
      </c>
      <c r="AO27" s="93">
        <f t="shared" si="28"/>
        <v>0</v>
      </c>
      <c r="AP27" s="94">
        <f t="shared" si="29"/>
        <v>0</v>
      </c>
      <c r="AQ27" s="94">
        <f t="shared" si="30"/>
        <v>0</v>
      </c>
      <c r="AR27" s="94">
        <f t="shared" si="31"/>
        <v>0</v>
      </c>
      <c r="AS27" s="94">
        <f t="shared" si="32"/>
        <v>0</v>
      </c>
      <c r="AT27" s="94">
        <f t="shared" si="33"/>
        <v>0</v>
      </c>
      <c r="AU27" s="94">
        <f t="shared" si="34"/>
        <v>0</v>
      </c>
      <c r="AV27" s="95">
        <f t="shared" si="35"/>
        <v>0</v>
      </c>
    </row>
    <row r="28" spans="1:48" ht="15.5" x14ac:dyDescent="0.35">
      <c r="A28" s="369"/>
      <c r="B28" s="267" t="str">
        <f>' B_Populations'!$A$13</f>
        <v>15-17</v>
      </c>
      <c r="C28" s="117"/>
      <c r="D28" s="118"/>
      <c r="E28" s="96"/>
      <c r="F28" s="97"/>
      <c r="G28" s="97"/>
      <c r="H28" s="97"/>
      <c r="I28" s="97"/>
      <c r="J28" s="98"/>
      <c r="K28" s="98"/>
      <c r="L28" s="291"/>
      <c r="M28" s="34"/>
      <c r="N28" s="340">
        <f>' B_Populations'!B26</f>
        <v>0</v>
      </c>
      <c r="O28" s="314">
        <f>IF(N28=0,0,($C$28/$N$28)*100000)</f>
        <v>0</v>
      </c>
      <c r="P28" s="314">
        <f>' B_Populations'!D26</f>
        <v>0</v>
      </c>
      <c r="Q28" s="314">
        <f>IF(P28=0,0,($D$28/$P$28)*100000)</f>
        <v>0</v>
      </c>
      <c r="R28" s="314">
        <f>' B_Populations'!F26</f>
        <v>0</v>
      </c>
      <c r="S28" s="314">
        <f>IF(R28=0,0,($E$28/$R$28)*100000)</f>
        <v>0</v>
      </c>
      <c r="T28" s="314">
        <f>' B_Populations'!H26</f>
        <v>0</v>
      </c>
      <c r="U28" s="314">
        <f>IF(T28=0,0,($F$28/$T$28)*100000)</f>
        <v>0</v>
      </c>
      <c r="V28" s="314">
        <f>' B_Populations'!J26</f>
        <v>0</v>
      </c>
      <c r="W28" s="314">
        <f>IF(V28=0,0,($G$28/$V$28)*100000)</f>
        <v>0</v>
      </c>
      <c r="X28" s="314">
        <f>' B_Populations'!L26</f>
        <v>0</v>
      </c>
      <c r="Y28" s="314">
        <f>IF(X28=0,0,($H$28/$X$28)*100000)</f>
        <v>0</v>
      </c>
      <c r="Z28" s="314">
        <f>' B_Populations'!N26</f>
        <v>0</v>
      </c>
      <c r="AA28" s="314">
        <f>IF(Z28=0,0,($I$28/$Z$28)*100000)</f>
        <v>0</v>
      </c>
      <c r="AB28" s="314">
        <f>' B_Populations'!P26</f>
        <v>0</v>
      </c>
      <c r="AC28" s="314">
        <f>IF(AB28=0,0,($J$28/$AB$28)*100000)</f>
        <v>0</v>
      </c>
      <c r="AD28" s="314">
        <f>' B_Populations'!R26</f>
        <v>0</v>
      </c>
      <c r="AE28" s="314">
        <f>IF(AD28=0,0,($K$28/$AD$28)*100000)</f>
        <v>0</v>
      </c>
      <c r="AF28" s="314">
        <f>' B_Populations'!T26</f>
        <v>0</v>
      </c>
      <c r="AG28" s="341">
        <f>IF(AF28=0,0,($L$28/$AF$28)*100000)</f>
        <v>0</v>
      </c>
      <c r="AH28" s="65"/>
      <c r="AI28" s="37">
        <f>'B.1_Population Weights'!B10</f>
        <v>11819</v>
      </c>
      <c r="AJ28" s="38">
        <f>'B.1_Population Weights'!C10</f>
        <v>0.15001800000000001</v>
      </c>
      <c r="AL28" s="39" t="str">
        <f>' B_Populations'!$A$13</f>
        <v>15-17</v>
      </c>
      <c r="AM28" s="92">
        <f t="shared" si="26"/>
        <v>0</v>
      </c>
      <c r="AN28" s="93">
        <f t="shared" si="27"/>
        <v>0</v>
      </c>
      <c r="AO28" s="93">
        <f t="shared" si="28"/>
        <v>0</v>
      </c>
      <c r="AP28" s="94">
        <f t="shared" si="29"/>
        <v>0</v>
      </c>
      <c r="AQ28" s="94">
        <f t="shared" si="30"/>
        <v>0</v>
      </c>
      <c r="AR28" s="94">
        <f t="shared" si="31"/>
        <v>0</v>
      </c>
      <c r="AS28" s="94">
        <f t="shared" si="32"/>
        <v>0</v>
      </c>
      <c r="AT28" s="94">
        <f t="shared" si="33"/>
        <v>0</v>
      </c>
      <c r="AU28" s="94">
        <f t="shared" si="34"/>
        <v>0</v>
      </c>
      <c r="AV28" s="95">
        <f t="shared" si="35"/>
        <v>0</v>
      </c>
    </row>
    <row r="29" spans="1:48" ht="15.5" x14ac:dyDescent="0.35">
      <c r="A29" s="369"/>
      <c r="B29" s="269" t="str">
        <f>' B_Populations'!$A$14</f>
        <v>18-19</v>
      </c>
      <c r="C29" s="256"/>
      <c r="D29" s="257"/>
      <c r="E29" s="258"/>
      <c r="F29" s="259"/>
      <c r="G29" s="259"/>
      <c r="H29" s="259"/>
      <c r="I29" s="259"/>
      <c r="J29" s="260"/>
      <c r="K29" s="260"/>
      <c r="L29" s="292"/>
      <c r="M29" s="34"/>
      <c r="N29" s="340">
        <f>' B_Populations'!B27</f>
        <v>0</v>
      </c>
      <c r="O29" s="314">
        <f>IF(N29=0,0,($C$29/$N$29)*100000)</f>
        <v>0</v>
      </c>
      <c r="P29" s="314">
        <f>' B_Populations'!D27</f>
        <v>0</v>
      </c>
      <c r="Q29" s="314">
        <f>IF(P29=0,0,($D$29/$P$29)*100000)</f>
        <v>0</v>
      </c>
      <c r="R29" s="314">
        <f>' B_Populations'!F27</f>
        <v>0</v>
      </c>
      <c r="S29" s="314">
        <f>IF(R29=0,0,($E$29/$R$29)*100000)</f>
        <v>0</v>
      </c>
      <c r="T29" s="314">
        <f>' B_Populations'!H27</f>
        <v>0</v>
      </c>
      <c r="U29" s="314">
        <f>IF(T29=0,0,($F$29/$T$29)*100000)</f>
        <v>0</v>
      </c>
      <c r="V29" s="314">
        <f>' B_Populations'!J27</f>
        <v>0</v>
      </c>
      <c r="W29" s="314">
        <f>IF(V29=0,0,($G$29/$V$29)*100000)</f>
        <v>0</v>
      </c>
      <c r="X29" s="314">
        <f>' B_Populations'!L27</f>
        <v>0</v>
      </c>
      <c r="Y29" s="314">
        <f>IF(X29=0,0,($H$29/$X$29)*100000)</f>
        <v>0</v>
      </c>
      <c r="Z29" s="314">
        <f>' B_Populations'!N27</f>
        <v>0</v>
      </c>
      <c r="AA29" s="314">
        <f>IF(Z29=0,0,($I$29/$Z$29)*100000)</f>
        <v>0</v>
      </c>
      <c r="AB29" s="314">
        <f>' B_Populations'!P27</f>
        <v>0</v>
      </c>
      <c r="AC29" s="314">
        <f>IF(AB29=0,0,($J$29/$AB$29)*100000)</f>
        <v>0</v>
      </c>
      <c r="AD29" s="314">
        <f>' B_Populations'!R27</f>
        <v>0</v>
      </c>
      <c r="AE29" s="314">
        <f>IF(AD29=0,0,($K$29/$AD$29)*100000)</f>
        <v>0</v>
      </c>
      <c r="AF29" s="314">
        <f>' B_Populations'!T27</f>
        <v>0</v>
      </c>
      <c r="AG29" s="341">
        <f>IF(AF29=0,0,($L$29/$AF$29)*100000)</f>
        <v>0</v>
      </c>
      <c r="AH29" s="65"/>
      <c r="AI29" s="37">
        <f>'B.1_Population Weights'!B11</f>
        <v>8001</v>
      </c>
      <c r="AJ29" s="38">
        <f>'B.1_Population Weights'!C11</f>
        <v>0.10155599999999999</v>
      </c>
      <c r="AL29" s="255" t="str">
        <f>' B_Populations'!$A$14</f>
        <v>18-19</v>
      </c>
      <c r="AM29" s="92">
        <f t="shared" si="26"/>
        <v>0</v>
      </c>
      <c r="AN29" s="93">
        <f t="shared" si="27"/>
        <v>0</v>
      </c>
      <c r="AO29" s="93">
        <f t="shared" si="28"/>
        <v>0</v>
      </c>
      <c r="AP29" s="94">
        <f t="shared" si="29"/>
        <v>0</v>
      </c>
      <c r="AQ29" s="94">
        <f t="shared" si="30"/>
        <v>0</v>
      </c>
      <c r="AR29" s="94">
        <f t="shared" si="31"/>
        <v>0</v>
      </c>
      <c r="AS29" s="94">
        <f t="shared" si="32"/>
        <v>0</v>
      </c>
      <c r="AT29" s="94">
        <f>AC29*AJ29</f>
        <v>0</v>
      </c>
      <c r="AU29" s="94">
        <f t="shared" si="34"/>
        <v>0</v>
      </c>
      <c r="AV29" s="95">
        <f t="shared" si="35"/>
        <v>0</v>
      </c>
    </row>
    <row r="30" spans="1:48" ht="16" thickBot="1" x14ac:dyDescent="0.4">
      <c r="A30" s="369"/>
      <c r="B30" s="298" t="s">
        <v>195</v>
      </c>
      <c r="C30" s="313">
        <f>SUM(C24:C29)</f>
        <v>0</v>
      </c>
      <c r="D30" s="299">
        <f t="shared" ref="D30:K30" si="36">SUM(D24:D29)</f>
        <v>0</v>
      </c>
      <c r="E30" s="299">
        <f t="shared" si="36"/>
        <v>0</v>
      </c>
      <c r="F30" s="300">
        <f t="shared" si="36"/>
        <v>0</v>
      </c>
      <c r="G30" s="300">
        <f t="shared" si="36"/>
        <v>0</v>
      </c>
      <c r="H30" s="300">
        <f t="shared" si="36"/>
        <v>0</v>
      </c>
      <c r="I30" s="300">
        <f t="shared" si="36"/>
        <v>0</v>
      </c>
      <c r="J30" s="300">
        <f t="shared" si="36"/>
        <v>0</v>
      </c>
      <c r="K30" s="300">
        <f t="shared" si="36"/>
        <v>0</v>
      </c>
      <c r="L30" s="301">
        <f>SUM(L24:L29)</f>
        <v>0</v>
      </c>
      <c r="N30" s="343">
        <f t="shared" ref="N30:AF30" si="37">SUM(N24:N29)</f>
        <v>0</v>
      </c>
      <c r="O30" s="344">
        <f>IF(N30=0,0,($C$30/$N$30)*100000)</f>
        <v>0</v>
      </c>
      <c r="P30" s="345">
        <f t="shared" si="37"/>
        <v>0</v>
      </c>
      <c r="Q30" s="344">
        <f>IF(P30=0,0,($D$30/$P$30)*100000)</f>
        <v>0</v>
      </c>
      <c r="R30" s="345">
        <f t="shared" si="37"/>
        <v>0</v>
      </c>
      <c r="S30" s="344">
        <f>IF(R30=0,0,($E$30/$R$30)*100000)</f>
        <v>0</v>
      </c>
      <c r="T30" s="345">
        <f t="shared" si="37"/>
        <v>0</v>
      </c>
      <c r="U30" s="344">
        <f>IF(T30=0,0,($F$30/$T$30)*100000)</f>
        <v>0</v>
      </c>
      <c r="V30" s="345">
        <f t="shared" si="37"/>
        <v>0</v>
      </c>
      <c r="W30" s="344">
        <f>IF(V30=0,0,($G$30/$V$30)*100000)</f>
        <v>0</v>
      </c>
      <c r="X30" s="345">
        <f t="shared" si="37"/>
        <v>0</v>
      </c>
      <c r="Y30" s="344">
        <f>IF(X30=0,0,($H$30/$X$30)*100000)</f>
        <v>0</v>
      </c>
      <c r="Z30" s="345">
        <f t="shared" si="37"/>
        <v>0</v>
      </c>
      <c r="AA30" s="344">
        <f>IF(Z30=0,0,($I$30/$Z$30)*100000)</f>
        <v>0</v>
      </c>
      <c r="AB30" s="345">
        <f t="shared" si="37"/>
        <v>0</v>
      </c>
      <c r="AC30" s="344">
        <f>IF(AB30=0,0,($J$30/$AB$30)*100000)</f>
        <v>0</v>
      </c>
      <c r="AD30" s="345">
        <f t="shared" si="37"/>
        <v>0</v>
      </c>
      <c r="AE30" s="344">
        <f>IF(AD30=0,0,($K$30/$AD$30)*100000)</f>
        <v>0</v>
      </c>
      <c r="AF30" s="345">
        <f t="shared" si="37"/>
        <v>0</v>
      </c>
      <c r="AG30" s="346">
        <f>IF(AF30=0,0,($L$30/$AF$30)*100000)</f>
        <v>0</v>
      </c>
      <c r="AH30" s="66"/>
      <c r="AI30" s="205">
        <f>'B.1_Population Weights'!B12</f>
        <v>78784</v>
      </c>
      <c r="AJ30" s="206">
        <f>'B.1_Population Weights'!C12</f>
        <v>0.99999999999999989</v>
      </c>
      <c r="AL30" s="57" t="s">
        <v>195</v>
      </c>
      <c r="AM30" s="337">
        <f>SUM(AM24:AM29)</f>
        <v>0</v>
      </c>
      <c r="AN30" s="337">
        <f t="shared" ref="AN30:AT30" si="38">SUM(AN24:AN29)</f>
        <v>0</v>
      </c>
      <c r="AO30" s="337">
        <f t="shared" si="38"/>
        <v>0</v>
      </c>
      <c r="AP30" s="337">
        <f t="shared" si="38"/>
        <v>0</v>
      </c>
      <c r="AQ30" s="337">
        <f t="shared" si="38"/>
        <v>0</v>
      </c>
      <c r="AR30" s="337">
        <f>SUM(AR24:AR29)</f>
        <v>0</v>
      </c>
      <c r="AS30" s="337">
        <f>SUM(AS24:AS29)</f>
        <v>0</v>
      </c>
      <c r="AT30" s="337">
        <f t="shared" si="38"/>
        <v>0</v>
      </c>
      <c r="AU30" s="337">
        <f>SUM(AU24:AU29)</f>
        <v>0</v>
      </c>
      <c r="AV30" s="348">
        <f>SUM(AV24:AV29)</f>
        <v>0</v>
      </c>
    </row>
  </sheetData>
  <mergeCells count="7">
    <mergeCell ref="B1:E1"/>
    <mergeCell ref="AL1:AN1"/>
    <mergeCell ref="A3:A10"/>
    <mergeCell ref="A13:A20"/>
    <mergeCell ref="A23:A30"/>
    <mergeCell ref="AI1:AJ2"/>
    <mergeCell ref="G1:I1"/>
  </mergeCells>
  <phoneticPr fontId="5" type="noConversion"/>
  <pageMargins left="0.7" right="0.7" top="0.75" bottom="0.75" header="0.3" footer="0.3"/>
  <pageSetup orientation="portrait" horizontalDpi="300" verticalDpi="3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6"/>
  <dimension ref="A1:AV30"/>
  <sheetViews>
    <sheetView zoomScale="80" zoomScaleNormal="80" workbookViewId="0">
      <pane xSplit="1" topLeftCell="B1" activePane="topRight" state="frozen"/>
      <selection pane="topRight" activeCell="Z17" sqref="Z17"/>
    </sheetView>
  </sheetViews>
  <sheetFormatPr defaultColWidth="8.7265625" defaultRowHeight="18.5" x14ac:dyDescent="0.45"/>
  <cols>
    <col min="1" max="1" width="11.54296875" style="111" customWidth="1"/>
    <col min="2" max="2" width="8.7265625" style="6"/>
    <col min="3" max="3" width="15.1796875" style="6" customWidth="1"/>
    <col min="4" max="4" width="15.54296875" style="6" customWidth="1"/>
    <col min="5" max="5" width="19" style="6" customWidth="1"/>
    <col min="6" max="6" width="17.81640625" style="6" customWidth="1"/>
    <col min="7" max="7" width="15.54296875" style="6" customWidth="1"/>
    <col min="8" max="8" width="15.453125" style="6" customWidth="1"/>
    <col min="9" max="11" width="15.1796875" style="6" customWidth="1"/>
    <col min="12" max="12" width="15.54296875" style="6" customWidth="1"/>
    <col min="13" max="13" width="6" style="6" customWidth="1"/>
    <col min="14" max="14" width="15.1796875" style="6" customWidth="1"/>
    <col min="15" max="27" width="11.1796875" style="6" customWidth="1"/>
    <col min="28" max="29" width="12.54296875" style="6" customWidth="1"/>
    <col min="30" max="33" width="11.1796875" style="6" customWidth="1"/>
    <col min="34" max="34" width="6" style="6" customWidth="1"/>
    <col min="35" max="36" width="17.7265625" style="6" customWidth="1"/>
    <col min="37" max="37" width="6" style="6" customWidth="1"/>
    <col min="38" max="38" width="8.7265625" style="6"/>
    <col min="39" max="40" width="15.54296875" style="6" customWidth="1"/>
    <col min="41" max="41" width="15.1796875" style="6" customWidth="1"/>
    <col min="42" max="42" width="15.453125" style="6" customWidth="1"/>
    <col min="43" max="43" width="15.54296875" style="6" customWidth="1"/>
    <col min="44" max="44" width="15.453125" style="6" customWidth="1"/>
    <col min="45" max="48" width="15.1796875" style="6" customWidth="1"/>
    <col min="49" max="16384" width="8.7265625" style="6"/>
  </cols>
  <sheetData>
    <row r="1" spans="1:48" ht="78.650000000000006" customHeight="1" x14ac:dyDescent="0.45">
      <c r="A1" s="112">
        <f>' B_Populations'!D31</f>
        <v>0</v>
      </c>
      <c r="B1" s="363" t="s">
        <v>181</v>
      </c>
      <c r="C1" s="364"/>
      <c r="D1" s="364"/>
      <c r="E1" s="364"/>
      <c r="F1" s="262"/>
      <c r="G1" s="374" t="s">
        <v>182</v>
      </c>
      <c r="H1" s="374"/>
      <c r="I1" s="374"/>
      <c r="J1" s="262"/>
      <c r="K1" s="262"/>
      <c r="L1" s="286"/>
      <c r="N1" s="9" t="s">
        <v>183</v>
      </c>
      <c r="O1" s="67"/>
      <c r="P1" s="67"/>
      <c r="Q1" s="67"/>
      <c r="R1" s="67"/>
      <c r="S1" s="67"/>
      <c r="T1" s="67"/>
      <c r="U1" s="67"/>
      <c r="V1" s="67"/>
      <c r="W1" s="67"/>
      <c r="X1" s="67"/>
      <c r="Y1" s="67"/>
      <c r="Z1" s="67"/>
      <c r="AA1" s="67"/>
      <c r="AB1" s="67"/>
      <c r="AC1" s="67"/>
      <c r="AD1" s="67"/>
      <c r="AE1" s="67"/>
      <c r="AF1" s="67"/>
      <c r="AG1" s="14"/>
      <c r="AI1" s="370" t="s">
        <v>238</v>
      </c>
      <c r="AJ1" s="371"/>
      <c r="AL1" s="365" t="s">
        <v>184</v>
      </c>
      <c r="AM1" s="366"/>
      <c r="AN1" s="366"/>
      <c r="AO1" s="68"/>
      <c r="AP1" s="69"/>
      <c r="AQ1" s="69"/>
      <c r="AR1" s="69"/>
      <c r="AS1" s="69"/>
      <c r="AT1" s="69"/>
      <c r="AU1" s="69"/>
      <c r="AV1" s="70"/>
    </row>
    <row r="2" spans="1:48" x14ac:dyDescent="0.45">
      <c r="B2" s="287"/>
      <c r="C2" s="71"/>
      <c r="D2" s="72" t="s">
        <v>185</v>
      </c>
      <c r="E2" s="72"/>
      <c r="F2" s="73" t="s">
        <v>186</v>
      </c>
      <c r="G2" s="73"/>
      <c r="H2" s="73"/>
      <c r="I2" s="73"/>
      <c r="J2" s="73"/>
      <c r="K2" s="73"/>
      <c r="L2" s="288"/>
      <c r="N2" s="17"/>
      <c r="O2" s="270"/>
      <c r="P2" s="270"/>
      <c r="Q2" s="270"/>
      <c r="R2" s="270"/>
      <c r="S2" s="270"/>
      <c r="T2" s="270"/>
      <c r="U2" s="270"/>
      <c r="V2" s="270"/>
      <c r="W2" s="270"/>
      <c r="X2" s="270"/>
      <c r="Y2" s="270"/>
      <c r="Z2" s="270"/>
      <c r="AA2" s="270"/>
      <c r="AB2" s="270"/>
      <c r="AC2" s="270"/>
      <c r="AD2" s="270"/>
      <c r="AE2" s="270"/>
      <c r="AF2" s="270"/>
      <c r="AG2" s="18"/>
      <c r="AI2" s="372"/>
      <c r="AJ2" s="373"/>
      <c r="AL2" s="21"/>
      <c r="AM2" s="264" t="s">
        <v>187</v>
      </c>
      <c r="AN2" s="264"/>
      <c r="AO2" s="264"/>
      <c r="AP2" s="264"/>
      <c r="AQ2" s="264"/>
      <c r="AR2" s="264"/>
      <c r="AS2" s="264"/>
      <c r="AT2" s="264"/>
      <c r="AU2" s="264"/>
      <c r="AV2" s="76"/>
    </row>
    <row r="3" spans="1:48" ht="46.5" customHeight="1" x14ac:dyDescent="0.35">
      <c r="A3" s="367" t="s">
        <v>188</v>
      </c>
      <c r="B3" s="289" t="s">
        <v>156</v>
      </c>
      <c r="C3" s="77" t="s">
        <v>201</v>
      </c>
      <c r="D3" s="78" t="s">
        <v>158</v>
      </c>
      <c r="E3" s="78" t="s">
        <v>159</v>
      </c>
      <c r="F3" s="79" t="str">
        <f>' B_Populations'!$H$8</f>
        <v>White-Not Hispanic</v>
      </c>
      <c r="G3" s="79" t="str">
        <f>' B_Populations'!$J$8</f>
        <v>Hispanic</v>
      </c>
      <c r="H3" s="79" t="str">
        <f>' B_Populations'!$L$8</f>
        <v>Black-Not Hispanic</v>
      </c>
      <c r="I3" s="79" t="str">
        <f>' B_Populations'!$N$8</f>
        <v>Asian</v>
      </c>
      <c r="J3" s="79" t="str">
        <f>' B_Populations'!$P$8</f>
        <v>American Indian/Alaska Native</v>
      </c>
      <c r="K3" s="79" t="str">
        <f>' B_Populations'!$R$8</f>
        <v>Other</v>
      </c>
      <c r="L3" s="266" t="str">
        <f>' B_Populations'!$T$8</f>
        <v>Other</v>
      </c>
      <c r="M3" s="25"/>
      <c r="N3" s="338" t="s">
        <v>190</v>
      </c>
      <c r="O3" s="316" t="s">
        <v>191</v>
      </c>
      <c r="P3" s="316" t="s">
        <v>192</v>
      </c>
      <c r="Q3" s="316" t="s">
        <v>191</v>
      </c>
      <c r="R3" s="316" t="s">
        <v>193</v>
      </c>
      <c r="S3" s="316" t="s">
        <v>191</v>
      </c>
      <c r="T3" s="316" t="str">
        <f>' B_Populations'!$H$8</f>
        <v>White-Not Hispanic</v>
      </c>
      <c r="U3" s="316" t="s">
        <v>191</v>
      </c>
      <c r="V3" s="316" t="str">
        <f>' B_Populations'!$J$8</f>
        <v>Hispanic</v>
      </c>
      <c r="W3" s="316" t="s">
        <v>191</v>
      </c>
      <c r="X3" s="316" t="str">
        <f>' B_Populations'!$L$8</f>
        <v>Black-Not Hispanic</v>
      </c>
      <c r="Y3" s="316" t="s">
        <v>191</v>
      </c>
      <c r="Z3" s="316" t="str">
        <f>' B_Populations'!$N$8</f>
        <v>Asian</v>
      </c>
      <c r="AA3" s="316" t="s">
        <v>191</v>
      </c>
      <c r="AB3" s="316" t="str">
        <f>' B_Populations'!$P$8</f>
        <v>American Indian/Alaska Native</v>
      </c>
      <c r="AC3" s="316" t="s">
        <v>191</v>
      </c>
      <c r="AD3" s="316" t="str">
        <f>' B_Populations'!$R$8</f>
        <v>Other</v>
      </c>
      <c r="AE3" s="316" t="s">
        <v>191</v>
      </c>
      <c r="AF3" s="316" t="str">
        <f>' B_Populations'!$T$8</f>
        <v>Other</v>
      </c>
      <c r="AG3" s="339" t="s">
        <v>191</v>
      </c>
      <c r="AH3" s="25"/>
      <c r="AI3" s="28" t="s">
        <v>194</v>
      </c>
      <c r="AJ3" s="29" t="s">
        <v>180</v>
      </c>
      <c r="AL3" s="30" t="s">
        <v>156</v>
      </c>
      <c r="AM3" s="82" t="s">
        <v>157</v>
      </c>
      <c r="AN3" s="83" t="s">
        <v>158</v>
      </c>
      <c r="AO3" s="83" t="s">
        <v>159</v>
      </c>
      <c r="AP3" s="79" t="str">
        <f>' B_Populations'!$H$8</f>
        <v>White-Not Hispanic</v>
      </c>
      <c r="AQ3" s="79" t="str">
        <f>' B_Populations'!$J$8</f>
        <v>Hispanic</v>
      </c>
      <c r="AR3" s="79" t="str">
        <f>' B_Populations'!$L$8</f>
        <v>Black-Not Hispanic</v>
      </c>
      <c r="AS3" s="79" t="str">
        <f>' B_Populations'!$N$8</f>
        <v>Asian</v>
      </c>
      <c r="AT3" s="79" t="str">
        <f>' B_Populations'!$P$8</f>
        <v>American Indian/Alaska Native</v>
      </c>
      <c r="AU3" s="79" t="str">
        <f>' B_Populations'!$R$8</f>
        <v>Other</v>
      </c>
      <c r="AV3" s="84" t="str">
        <f>' B_Populations'!$T$8</f>
        <v>Other</v>
      </c>
    </row>
    <row r="4" spans="1:48" ht="15.5" x14ac:dyDescent="0.35">
      <c r="A4" s="367"/>
      <c r="B4" s="267" t="str">
        <f>' B_Populations'!$A$9</f>
        <v>&lt;1</v>
      </c>
      <c r="C4" s="85"/>
      <c r="D4" s="86"/>
      <c r="E4" s="87"/>
      <c r="F4" s="88"/>
      <c r="G4" s="88"/>
      <c r="H4" s="88"/>
      <c r="I4" s="88"/>
      <c r="J4" s="89"/>
      <c r="K4" s="89"/>
      <c r="L4" s="290"/>
      <c r="M4" s="34"/>
      <c r="N4" s="340">
        <f>' B_Populations'!B35</f>
        <v>0</v>
      </c>
      <c r="O4" s="314">
        <f>IF(N4=0,0,($C$4/$N$4)*100000)</f>
        <v>0</v>
      </c>
      <c r="P4" s="314">
        <f>' B_Populations'!D35</f>
        <v>0</v>
      </c>
      <c r="Q4" s="314">
        <f>IF(P4=0,0,($D$4/$P$4)*100000)</f>
        <v>0</v>
      </c>
      <c r="R4" s="314">
        <f>' B_Populations'!F35</f>
        <v>0</v>
      </c>
      <c r="S4" s="314">
        <f>IF(R4=0,0,($E$4/$R$4)*100000)</f>
        <v>0</v>
      </c>
      <c r="T4" s="314">
        <f>' B_Populations'!H35</f>
        <v>0</v>
      </c>
      <c r="U4" s="314">
        <f>IF(T4=0,0,($F$4/$T$4)*100000)</f>
        <v>0</v>
      </c>
      <c r="V4" s="314">
        <f>' B_Populations'!J35</f>
        <v>0</v>
      </c>
      <c r="W4" s="314">
        <f>IF(V4=0,0,($G$4/$V$4)*100000)</f>
        <v>0</v>
      </c>
      <c r="X4" s="314">
        <f>' B_Populations'!L35</f>
        <v>0</v>
      </c>
      <c r="Y4" s="314">
        <f>IF(X4=0,0,($H$4/$X$4)*100000)</f>
        <v>0</v>
      </c>
      <c r="Z4" s="314">
        <f>' B_Populations'!N35</f>
        <v>0</v>
      </c>
      <c r="AA4" s="314">
        <f>IF(Z4=0,0,($I$4/$Z$4)*100000)</f>
        <v>0</v>
      </c>
      <c r="AB4" s="314">
        <f>' B_Populations'!P35</f>
        <v>0</v>
      </c>
      <c r="AC4" s="314">
        <f>IF(AB4=0,0,($J$4/$AB$4)*100000)</f>
        <v>0</v>
      </c>
      <c r="AD4" s="314">
        <f>' B_Populations'!R35</f>
        <v>0</v>
      </c>
      <c r="AE4" s="314">
        <f>IF(AD4=0,0,($K$4/$AD$4)*100000)</f>
        <v>0</v>
      </c>
      <c r="AF4" s="314">
        <f>' B_Populations'!T35</f>
        <v>0</v>
      </c>
      <c r="AG4" s="341">
        <f>IF(AF4=0,0,($L$4/$AF$4)*100000)</f>
        <v>0</v>
      </c>
      <c r="AH4" s="34"/>
      <c r="AI4" s="37">
        <f>'B.1_Population Weights'!B6</f>
        <v>3795</v>
      </c>
      <c r="AJ4" s="38">
        <f>'B.1_Population Weights'!C6</f>
        <v>4.8169999999999998E-2</v>
      </c>
      <c r="AK4" s="34"/>
      <c r="AL4" s="39" t="str">
        <f>' B_Populations'!$A$9</f>
        <v>&lt;1</v>
      </c>
      <c r="AM4" s="92">
        <f t="shared" ref="AM4:AM9" si="0">O4*AJ4</f>
        <v>0</v>
      </c>
      <c r="AN4" s="93">
        <f t="shared" ref="AN4:AN9" si="1">Q4*AJ4</f>
        <v>0</v>
      </c>
      <c r="AO4" s="93">
        <f t="shared" ref="AO4:AO9" si="2">S4*AJ4</f>
        <v>0</v>
      </c>
      <c r="AP4" s="94">
        <f t="shared" ref="AP4:AP9" si="3">U4*AJ4</f>
        <v>0</v>
      </c>
      <c r="AQ4" s="94">
        <f t="shared" ref="AQ4:AQ9" si="4">W4*AJ4</f>
        <v>0</v>
      </c>
      <c r="AR4" s="94">
        <f t="shared" ref="AR4:AR9" si="5">Y4*AJ4</f>
        <v>0</v>
      </c>
      <c r="AS4" s="94">
        <f t="shared" ref="AS4:AS9" si="6">AA4*AJ4</f>
        <v>0</v>
      </c>
      <c r="AT4" s="94">
        <f t="shared" ref="AT4:AT9" si="7">AC4*AJ4</f>
        <v>0</v>
      </c>
      <c r="AU4" s="94">
        <f t="shared" ref="AU4:AU9" si="8">AE4*AJ4</f>
        <v>0</v>
      </c>
      <c r="AV4" s="95">
        <f t="shared" ref="AV4:AV9" si="9">AG4*AJ4</f>
        <v>0</v>
      </c>
    </row>
    <row r="5" spans="1:48" ht="15.5" x14ac:dyDescent="0.35">
      <c r="A5" s="367"/>
      <c r="B5" s="268" t="str">
        <f>' B_Populations'!$A$10</f>
        <v>1-4</v>
      </c>
      <c r="C5" s="117"/>
      <c r="D5" s="118"/>
      <c r="E5" s="96"/>
      <c r="F5" s="97"/>
      <c r="G5" s="97"/>
      <c r="H5" s="97"/>
      <c r="I5" s="97"/>
      <c r="J5" s="98"/>
      <c r="K5" s="98"/>
      <c r="L5" s="291"/>
      <c r="M5" s="34"/>
      <c r="N5" s="340">
        <f>' B_Populations'!B36</f>
        <v>0</v>
      </c>
      <c r="O5" s="314">
        <f>IF(N5=0,0,($C$5/$N$5)*100000)</f>
        <v>0</v>
      </c>
      <c r="P5" s="314">
        <f>' B_Populations'!D36</f>
        <v>0</v>
      </c>
      <c r="Q5" s="314">
        <f>IF(P5=0,0,($D$5/$P$5)*100000)</f>
        <v>0</v>
      </c>
      <c r="R5" s="314">
        <f>' B_Populations'!F36</f>
        <v>0</v>
      </c>
      <c r="S5" s="314">
        <f>IF(R5=0,0,($E$5/$R$5)*100000)</f>
        <v>0</v>
      </c>
      <c r="T5" s="314">
        <f>' B_Populations'!H36</f>
        <v>0</v>
      </c>
      <c r="U5" s="314">
        <f>IF(T5=0,0,($F$5/$T$5)*100000)</f>
        <v>0</v>
      </c>
      <c r="V5" s="314">
        <f>' B_Populations'!J36</f>
        <v>0</v>
      </c>
      <c r="W5" s="314">
        <f>IF(V5=0,0,($G$5/$V$5)*100000)</f>
        <v>0</v>
      </c>
      <c r="X5" s="314">
        <f>' B_Populations'!L36</f>
        <v>0</v>
      </c>
      <c r="Y5" s="314">
        <f>IF(X5=0,0,($G$5/$X$5)*100000)</f>
        <v>0</v>
      </c>
      <c r="Z5" s="314">
        <f>' B_Populations'!N36</f>
        <v>0</v>
      </c>
      <c r="AA5" s="314">
        <f>IF(Z5=0,0,($I$5/$Z$5)*100000)</f>
        <v>0</v>
      </c>
      <c r="AB5" s="314">
        <f>' B_Populations'!P36</f>
        <v>0</v>
      </c>
      <c r="AC5" s="314">
        <f>IF(AB5=0,0,($J$5/$AB$5)*100000)</f>
        <v>0</v>
      </c>
      <c r="AD5" s="314">
        <f>' B_Populations'!R36</f>
        <v>0</v>
      </c>
      <c r="AE5" s="314">
        <f>IF(AD5=0,0,($K$5/$AD$5)*100000)</f>
        <v>0</v>
      </c>
      <c r="AF5" s="314">
        <f>' B_Populations'!T36</f>
        <v>0</v>
      </c>
      <c r="AG5" s="341">
        <f>IF(AF5=0,0,($L$5/$AF$5)*100000)</f>
        <v>0</v>
      </c>
      <c r="AH5" s="34"/>
      <c r="AI5" s="37">
        <f>'B.1_Population Weights'!B7</f>
        <v>15192</v>
      </c>
      <c r="AJ5" s="38">
        <f>'B.1_Population Weights'!C7</f>
        <v>0.192831</v>
      </c>
      <c r="AK5" s="34"/>
      <c r="AL5" s="42" t="str">
        <f>' B_Populations'!$A$10</f>
        <v>1-4</v>
      </c>
      <c r="AM5" s="92">
        <f t="shared" si="0"/>
        <v>0</v>
      </c>
      <c r="AN5" s="93">
        <f t="shared" si="1"/>
        <v>0</v>
      </c>
      <c r="AO5" s="93">
        <f t="shared" si="2"/>
        <v>0</v>
      </c>
      <c r="AP5" s="94">
        <f t="shared" si="3"/>
        <v>0</v>
      </c>
      <c r="AQ5" s="94">
        <f t="shared" si="4"/>
        <v>0</v>
      </c>
      <c r="AR5" s="94">
        <f t="shared" si="5"/>
        <v>0</v>
      </c>
      <c r="AS5" s="94">
        <f t="shared" si="6"/>
        <v>0</v>
      </c>
      <c r="AT5" s="94">
        <f t="shared" si="7"/>
        <v>0</v>
      </c>
      <c r="AU5" s="94">
        <f t="shared" si="8"/>
        <v>0</v>
      </c>
      <c r="AV5" s="95">
        <f t="shared" si="9"/>
        <v>0</v>
      </c>
    </row>
    <row r="6" spans="1:48" ht="15.5" x14ac:dyDescent="0.35">
      <c r="A6" s="367"/>
      <c r="B6" s="267" t="str">
        <f>' B_Populations'!$A$11</f>
        <v>5-9</v>
      </c>
      <c r="C6" s="117"/>
      <c r="D6" s="118"/>
      <c r="E6" s="96"/>
      <c r="F6" s="97"/>
      <c r="G6" s="97"/>
      <c r="H6" s="97"/>
      <c r="I6" s="97"/>
      <c r="J6" s="98"/>
      <c r="K6" s="98"/>
      <c r="L6" s="291"/>
      <c r="M6" s="34"/>
      <c r="N6" s="340">
        <f>' B_Populations'!B37</f>
        <v>0</v>
      </c>
      <c r="O6" s="314">
        <f>IF(N6=0,0,($C$6/$N$6)*100000)</f>
        <v>0</v>
      </c>
      <c r="P6" s="314">
        <f>' B_Populations'!D37</f>
        <v>0</v>
      </c>
      <c r="Q6" s="314">
        <f>IF(P6=0,0,($D$6/$P$6)*100000)</f>
        <v>0</v>
      </c>
      <c r="R6" s="314">
        <f>' B_Populations'!F37</f>
        <v>0</v>
      </c>
      <c r="S6" s="314">
        <f>IF(R6=0,0,($E$6/$R$6)*100000)</f>
        <v>0</v>
      </c>
      <c r="T6" s="314">
        <f>' B_Populations'!H37</f>
        <v>0</v>
      </c>
      <c r="U6" s="314">
        <f>IF(T6=0,0,($F$6/$T$6)*100000)</f>
        <v>0</v>
      </c>
      <c r="V6" s="314">
        <f>' B_Populations'!J37</f>
        <v>0</v>
      </c>
      <c r="W6" s="314">
        <f>IF(V6=0,0,($G$6/$V$6)*100000)</f>
        <v>0</v>
      </c>
      <c r="X6" s="314">
        <f>' B_Populations'!L37</f>
        <v>0</v>
      </c>
      <c r="Y6" s="314">
        <f>IF(X6=0,0,($G$6/$X$6)*100000)</f>
        <v>0</v>
      </c>
      <c r="Z6" s="314">
        <f>' B_Populations'!N37</f>
        <v>0</v>
      </c>
      <c r="AA6" s="314">
        <f>IF(Z6=0,0,($I$6/$Z$6)*100000)</f>
        <v>0</v>
      </c>
      <c r="AB6" s="314">
        <f>' B_Populations'!P37</f>
        <v>0</v>
      </c>
      <c r="AC6" s="314">
        <f>IF(AB6=0,0,($J$6/$AB$6)*100000)</f>
        <v>0</v>
      </c>
      <c r="AD6" s="314">
        <f>' B_Populations'!R37</f>
        <v>0</v>
      </c>
      <c r="AE6" s="314">
        <f>IF(AD6=0,0,($K$6/$AD$6)*100000)</f>
        <v>0</v>
      </c>
      <c r="AF6" s="314">
        <f>' B_Populations'!T37</f>
        <v>0</v>
      </c>
      <c r="AG6" s="341">
        <f>IF(AF6=0,0,($L$6/$AF$6)*100000)</f>
        <v>0</v>
      </c>
      <c r="AH6" s="34"/>
      <c r="AI6" s="37">
        <f>'B.1_Population Weights'!B8</f>
        <v>19920</v>
      </c>
      <c r="AJ6" s="38">
        <f>'B.1_Population Weights'!C8</f>
        <v>0.25284299999999998</v>
      </c>
      <c r="AK6" s="34"/>
      <c r="AL6" s="39" t="str">
        <f>' B_Populations'!$A$11</f>
        <v>5-9</v>
      </c>
      <c r="AM6" s="92">
        <f t="shared" si="0"/>
        <v>0</v>
      </c>
      <c r="AN6" s="93">
        <f t="shared" si="1"/>
        <v>0</v>
      </c>
      <c r="AO6" s="93">
        <f t="shared" si="2"/>
        <v>0</v>
      </c>
      <c r="AP6" s="94">
        <f t="shared" si="3"/>
        <v>0</v>
      </c>
      <c r="AQ6" s="94">
        <f t="shared" si="4"/>
        <v>0</v>
      </c>
      <c r="AR6" s="94">
        <f t="shared" si="5"/>
        <v>0</v>
      </c>
      <c r="AS6" s="94">
        <f t="shared" si="6"/>
        <v>0</v>
      </c>
      <c r="AT6" s="94">
        <f t="shared" si="7"/>
        <v>0</v>
      </c>
      <c r="AU6" s="94">
        <f t="shared" si="8"/>
        <v>0</v>
      </c>
      <c r="AV6" s="95">
        <f t="shared" si="9"/>
        <v>0</v>
      </c>
    </row>
    <row r="7" spans="1:48" ht="15.5" x14ac:dyDescent="0.35">
      <c r="A7" s="367"/>
      <c r="B7" s="267" t="str">
        <f>' B_Populations'!$A$12</f>
        <v>10-14</v>
      </c>
      <c r="C7" s="117"/>
      <c r="D7" s="118"/>
      <c r="E7" s="96"/>
      <c r="F7" s="97"/>
      <c r="G7" s="97"/>
      <c r="H7" s="97"/>
      <c r="I7" s="97"/>
      <c r="J7" s="98"/>
      <c r="K7" s="98"/>
      <c r="L7" s="291"/>
      <c r="M7" s="34"/>
      <c r="N7" s="340">
        <f>' B_Populations'!B38</f>
        <v>0</v>
      </c>
      <c r="O7" s="314">
        <f>IF(N7=0,0,($C$7/$N$7)*100000)</f>
        <v>0</v>
      </c>
      <c r="P7" s="314">
        <f>' B_Populations'!D38</f>
        <v>0</v>
      </c>
      <c r="Q7" s="314">
        <f>IF(P7=0,0,($D$7/$P$7)*100000)</f>
        <v>0</v>
      </c>
      <c r="R7" s="314">
        <f>' B_Populations'!F38</f>
        <v>0</v>
      </c>
      <c r="S7" s="314">
        <f>IF(R7=0,0,($E$7/$R$7)*100000)</f>
        <v>0</v>
      </c>
      <c r="T7" s="314">
        <f>' B_Populations'!H38</f>
        <v>0</v>
      </c>
      <c r="U7" s="314">
        <f>IF(T7=0,0,($F$7/$T$7)*100000)</f>
        <v>0</v>
      </c>
      <c r="V7" s="314">
        <f>' B_Populations'!J38</f>
        <v>0</v>
      </c>
      <c r="W7" s="314">
        <f>IF(V7=0,0,($G$7/$V$7)*100000)</f>
        <v>0</v>
      </c>
      <c r="X7" s="314">
        <f>' B_Populations'!L38</f>
        <v>0</v>
      </c>
      <c r="Y7" s="314">
        <f>IF(X7=0,0,($G$7/$X$7)*100000)</f>
        <v>0</v>
      </c>
      <c r="Z7" s="314">
        <f>' B_Populations'!N38</f>
        <v>0</v>
      </c>
      <c r="AA7" s="314">
        <f>IF(Z7=0,0,($I$7/$Z$7)*100000)</f>
        <v>0</v>
      </c>
      <c r="AB7" s="314">
        <f>' B_Populations'!P38</f>
        <v>0</v>
      </c>
      <c r="AC7" s="314">
        <f>IF(AB7=0,0,($J$7/$AB$7)*100000)</f>
        <v>0</v>
      </c>
      <c r="AD7" s="314">
        <f>' B_Populations'!R38</f>
        <v>0</v>
      </c>
      <c r="AE7" s="314">
        <f>IF(AD7=0,0,($K$7/$AD$7)*100000)</f>
        <v>0</v>
      </c>
      <c r="AF7" s="314">
        <f>' B_Populations'!T38</f>
        <v>0</v>
      </c>
      <c r="AG7" s="341">
        <f>IF(AF7=0,0,($L$7/$AF$7)*100000)</f>
        <v>0</v>
      </c>
      <c r="AH7" s="34"/>
      <c r="AI7" s="37">
        <f>'B.1_Population Weights'!B9</f>
        <v>20057</v>
      </c>
      <c r="AJ7" s="38">
        <f>'B.1_Population Weights'!C9</f>
        <v>0.25458199999999997</v>
      </c>
      <c r="AK7" s="34"/>
      <c r="AL7" s="39" t="str">
        <f>' B_Populations'!$A$12</f>
        <v>10-14</v>
      </c>
      <c r="AM7" s="92">
        <f t="shared" si="0"/>
        <v>0</v>
      </c>
      <c r="AN7" s="93">
        <f t="shared" si="1"/>
        <v>0</v>
      </c>
      <c r="AO7" s="93">
        <f t="shared" si="2"/>
        <v>0</v>
      </c>
      <c r="AP7" s="94">
        <f t="shared" si="3"/>
        <v>0</v>
      </c>
      <c r="AQ7" s="94">
        <f t="shared" si="4"/>
        <v>0</v>
      </c>
      <c r="AR7" s="94">
        <f t="shared" si="5"/>
        <v>0</v>
      </c>
      <c r="AS7" s="94">
        <f t="shared" si="6"/>
        <v>0</v>
      </c>
      <c r="AT7" s="94">
        <f t="shared" si="7"/>
        <v>0</v>
      </c>
      <c r="AU7" s="94">
        <f t="shared" si="8"/>
        <v>0</v>
      </c>
      <c r="AV7" s="95">
        <f t="shared" si="9"/>
        <v>0</v>
      </c>
    </row>
    <row r="8" spans="1:48" ht="15.5" x14ac:dyDescent="0.35">
      <c r="A8" s="367"/>
      <c r="B8" s="267" t="str">
        <f>' B_Populations'!$A$13</f>
        <v>15-17</v>
      </c>
      <c r="C8" s="117"/>
      <c r="D8" s="118"/>
      <c r="E8" s="96"/>
      <c r="F8" s="97"/>
      <c r="G8" s="97"/>
      <c r="H8" s="97"/>
      <c r="I8" s="97"/>
      <c r="J8" s="98"/>
      <c r="K8" s="98"/>
      <c r="L8" s="291"/>
      <c r="M8" s="34"/>
      <c r="N8" s="340">
        <f>' B_Populations'!B39</f>
        <v>0</v>
      </c>
      <c r="O8" s="314">
        <f>IF(N8=0,0,($C$8/$N$8)*100000)</f>
        <v>0</v>
      </c>
      <c r="P8" s="314">
        <f>' B_Populations'!D39</f>
        <v>0</v>
      </c>
      <c r="Q8" s="314">
        <f>IF(P8=0,0,($D$8/$P$8)*100000)</f>
        <v>0</v>
      </c>
      <c r="R8" s="314">
        <f>' B_Populations'!F39</f>
        <v>0</v>
      </c>
      <c r="S8" s="314">
        <f>IF(R8=0,0,($E$8/$R$8)*100000)</f>
        <v>0</v>
      </c>
      <c r="T8" s="314">
        <f>' B_Populations'!H39</f>
        <v>0</v>
      </c>
      <c r="U8" s="314">
        <f>IF(T8=0,0,($F$8/$T$8)*100000)</f>
        <v>0</v>
      </c>
      <c r="V8" s="314">
        <f>' B_Populations'!J39</f>
        <v>0</v>
      </c>
      <c r="W8" s="314">
        <f>IF(V8=0,0,($G$8/$V$8)*100000)</f>
        <v>0</v>
      </c>
      <c r="X8" s="314">
        <f>' B_Populations'!L39</f>
        <v>0</v>
      </c>
      <c r="Y8" s="314">
        <f>IF(X8=0,0,($G$8/$X$8)*100000)</f>
        <v>0</v>
      </c>
      <c r="Z8" s="314">
        <f>' B_Populations'!N39</f>
        <v>0</v>
      </c>
      <c r="AA8" s="314">
        <f>IF(Z8=0,0,($I$8/$Z$8)*100000)</f>
        <v>0</v>
      </c>
      <c r="AB8" s="314">
        <f>' B_Populations'!P39</f>
        <v>0</v>
      </c>
      <c r="AC8" s="314">
        <f>IF(AB8=0,0,($J$8/$AB$8)*100000)</f>
        <v>0</v>
      </c>
      <c r="AD8" s="314">
        <f>' B_Populations'!R39</f>
        <v>0</v>
      </c>
      <c r="AE8" s="314">
        <f>IF(AD8=0,0,($K$8/$AD$8)*100000)</f>
        <v>0</v>
      </c>
      <c r="AF8" s="314">
        <f>' B_Populations'!T39</f>
        <v>0</v>
      </c>
      <c r="AG8" s="341">
        <f>IF(AF8=0,0,($L$8/$AF$8)*100000)</f>
        <v>0</v>
      </c>
      <c r="AH8" s="34"/>
      <c r="AI8" s="37">
        <f>'B.1_Population Weights'!B10</f>
        <v>11819</v>
      </c>
      <c r="AJ8" s="38">
        <f>'B.1_Population Weights'!C10</f>
        <v>0.15001800000000001</v>
      </c>
      <c r="AK8" s="34"/>
      <c r="AL8" s="39" t="str">
        <f>' B_Populations'!$A$13</f>
        <v>15-17</v>
      </c>
      <c r="AM8" s="92">
        <f t="shared" si="0"/>
        <v>0</v>
      </c>
      <c r="AN8" s="93">
        <f t="shared" si="1"/>
        <v>0</v>
      </c>
      <c r="AO8" s="93">
        <f t="shared" si="2"/>
        <v>0</v>
      </c>
      <c r="AP8" s="94">
        <f t="shared" si="3"/>
        <v>0</v>
      </c>
      <c r="AQ8" s="94">
        <f t="shared" si="4"/>
        <v>0</v>
      </c>
      <c r="AR8" s="94">
        <f t="shared" si="5"/>
        <v>0</v>
      </c>
      <c r="AS8" s="94">
        <f t="shared" si="6"/>
        <v>0</v>
      </c>
      <c r="AT8" s="94">
        <f t="shared" si="7"/>
        <v>0</v>
      </c>
      <c r="AU8" s="94">
        <f t="shared" si="8"/>
        <v>0</v>
      </c>
      <c r="AV8" s="95">
        <f t="shared" si="9"/>
        <v>0</v>
      </c>
    </row>
    <row r="9" spans="1:48" ht="15.5" x14ac:dyDescent="0.35">
      <c r="A9" s="367"/>
      <c r="B9" s="269" t="str">
        <f>' B_Populations'!$A$14</f>
        <v>18-19</v>
      </c>
      <c r="C9" s="256"/>
      <c r="D9" s="257"/>
      <c r="E9" s="258"/>
      <c r="F9" s="259"/>
      <c r="G9" s="259"/>
      <c r="H9" s="259"/>
      <c r="I9" s="259"/>
      <c r="J9" s="260"/>
      <c r="K9" s="260"/>
      <c r="L9" s="292"/>
      <c r="M9" s="34"/>
      <c r="N9" s="340">
        <f>' B_Populations'!B40</f>
        <v>0</v>
      </c>
      <c r="O9" s="314">
        <f>IF(N9=0,0,($C$9/$N$9)*100000)</f>
        <v>0</v>
      </c>
      <c r="P9" s="314">
        <f>' B_Populations'!D40</f>
        <v>0</v>
      </c>
      <c r="Q9" s="314">
        <f>IF(P9=0,0,($D$9/$P$9)*100000)</f>
        <v>0</v>
      </c>
      <c r="R9" s="314">
        <f>' B_Populations'!F40</f>
        <v>0</v>
      </c>
      <c r="S9" s="314">
        <f>IF(R9=0,0,($E$9/$R$9)*100000)</f>
        <v>0</v>
      </c>
      <c r="T9" s="314">
        <f>' B_Populations'!H40</f>
        <v>0</v>
      </c>
      <c r="U9" s="314">
        <f>IF(T9=0,0,($F$9/$T$9)*100000)</f>
        <v>0</v>
      </c>
      <c r="V9" s="314">
        <f>' B_Populations'!J40</f>
        <v>0</v>
      </c>
      <c r="W9" s="314">
        <f>IF(V9=0,0,($G$9/$V$9)*100000)</f>
        <v>0</v>
      </c>
      <c r="X9" s="314">
        <f>' B_Populations'!L40</f>
        <v>0</v>
      </c>
      <c r="Y9" s="314">
        <f>IF(X9=0,0,($G$9/$X$9)*100000)</f>
        <v>0</v>
      </c>
      <c r="Z9" s="314">
        <f>' B_Populations'!N40</f>
        <v>0</v>
      </c>
      <c r="AA9" s="314">
        <f>IF(Z9=0,0,($I$9/$Z$9)*100000)</f>
        <v>0</v>
      </c>
      <c r="AB9" s="314">
        <f>' B_Populations'!P40</f>
        <v>0</v>
      </c>
      <c r="AC9" s="314">
        <f>IF(AB9=0,0,($J$9/$AB$9)*100000)</f>
        <v>0</v>
      </c>
      <c r="AD9" s="314">
        <f>' B_Populations'!R40</f>
        <v>0</v>
      </c>
      <c r="AE9" s="314">
        <f>IF(AD9=0,0,($K$9/$AD$9)*100000)</f>
        <v>0</v>
      </c>
      <c r="AF9" s="314">
        <f>' B_Populations'!T40</f>
        <v>0</v>
      </c>
      <c r="AG9" s="341">
        <f>IF(AF9=0,0,($L$9/$AF$9)*100000)</f>
        <v>0</v>
      </c>
      <c r="AH9" s="34"/>
      <c r="AI9" s="37">
        <f>'B.1_Population Weights'!B11</f>
        <v>8001</v>
      </c>
      <c r="AJ9" s="38">
        <f>'B.1_Population Weights'!C11</f>
        <v>0.10155599999999999</v>
      </c>
      <c r="AK9" s="34"/>
      <c r="AL9" s="255" t="str">
        <f>' B_Populations'!A14</f>
        <v>18-19</v>
      </c>
      <c r="AM9" s="92">
        <f t="shared" si="0"/>
        <v>0</v>
      </c>
      <c r="AN9" s="93">
        <f t="shared" si="1"/>
        <v>0</v>
      </c>
      <c r="AO9" s="93">
        <f t="shared" si="2"/>
        <v>0</v>
      </c>
      <c r="AP9" s="94">
        <f t="shared" si="3"/>
        <v>0</v>
      </c>
      <c r="AQ9" s="94">
        <f t="shared" si="4"/>
        <v>0</v>
      </c>
      <c r="AR9" s="94">
        <f t="shared" si="5"/>
        <v>0</v>
      </c>
      <c r="AS9" s="94">
        <f t="shared" si="6"/>
        <v>0</v>
      </c>
      <c r="AT9" s="94">
        <f t="shared" si="7"/>
        <v>0</v>
      </c>
      <c r="AU9" s="94">
        <f t="shared" si="8"/>
        <v>0</v>
      </c>
      <c r="AV9" s="95">
        <f t="shared" si="9"/>
        <v>0</v>
      </c>
    </row>
    <row r="10" spans="1:48" ht="15.5" x14ac:dyDescent="0.35">
      <c r="A10" s="367"/>
      <c r="B10" s="287" t="s">
        <v>195</v>
      </c>
      <c r="C10" s="261">
        <f>SUM(C4:C9)</f>
        <v>0</v>
      </c>
      <c r="D10" s="284">
        <f t="shared" ref="D10:L10" si="10">SUM(D4:D9)</f>
        <v>0</v>
      </c>
      <c r="E10" s="284">
        <f t="shared" si="10"/>
        <v>0</v>
      </c>
      <c r="F10" s="285">
        <f t="shared" si="10"/>
        <v>0</v>
      </c>
      <c r="G10" s="285">
        <f t="shared" si="10"/>
        <v>0</v>
      </c>
      <c r="H10" s="285">
        <f t="shared" si="10"/>
        <v>0</v>
      </c>
      <c r="I10" s="285">
        <f t="shared" si="10"/>
        <v>0</v>
      </c>
      <c r="J10" s="285">
        <f t="shared" si="10"/>
        <v>0</v>
      </c>
      <c r="K10" s="285">
        <f t="shared" si="10"/>
        <v>0</v>
      </c>
      <c r="L10" s="293">
        <f t="shared" si="10"/>
        <v>0</v>
      </c>
      <c r="N10" s="342">
        <f>SUM(N4:N9)</f>
        <v>0</v>
      </c>
      <c r="O10" s="314">
        <f>IF(N10=0,0,($C$10/$N$10)*100000)</f>
        <v>0</v>
      </c>
      <c r="P10" s="315">
        <f>SUM(P4:P9)</f>
        <v>0</v>
      </c>
      <c r="Q10" s="314">
        <f>IF(P10=0,0,($D$10/$P$10)*100000)</f>
        <v>0</v>
      </c>
      <c r="R10" s="315">
        <f t="shared" ref="R10:AF10" si="11">SUM(R4:R9)</f>
        <v>0</v>
      </c>
      <c r="S10" s="314">
        <f>IF(R10=0,0,($E$10/$R$10)*100000)</f>
        <v>0</v>
      </c>
      <c r="T10" s="315">
        <f t="shared" si="11"/>
        <v>0</v>
      </c>
      <c r="U10" s="314">
        <f>IF(T10=0,0,($F$10/$T$10)*100000)</f>
        <v>0</v>
      </c>
      <c r="V10" s="315">
        <f t="shared" si="11"/>
        <v>0</v>
      </c>
      <c r="W10" s="314">
        <f>IF(V10=0,0,($G$10/$V$10)*100000)</f>
        <v>0</v>
      </c>
      <c r="X10" s="315">
        <f t="shared" si="11"/>
        <v>0</v>
      </c>
      <c r="Y10" s="314">
        <f>IF(X10=0,0,($G$10/$X$10)*100000)</f>
        <v>0</v>
      </c>
      <c r="Z10" s="315">
        <f t="shared" si="11"/>
        <v>0</v>
      </c>
      <c r="AA10" s="314">
        <f>IF(Z10=0,0,($I$10/$Z$10)*100000)</f>
        <v>0</v>
      </c>
      <c r="AB10" s="315">
        <f t="shared" si="11"/>
        <v>0</v>
      </c>
      <c r="AC10" s="314">
        <f>IF(AB10=0,0,($J$10/$AB$10)*100000)</f>
        <v>0</v>
      </c>
      <c r="AD10" s="315">
        <f t="shared" si="11"/>
        <v>0</v>
      </c>
      <c r="AE10" s="314">
        <f>IF(AD10=0,0,($K$10/$AD$10)*100000)</f>
        <v>0</v>
      </c>
      <c r="AF10" s="315">
        <f t="shared" si="11"/>
        <v>0</v>
      </c>
      <c r="AG10" s="341">
        <f>IF(AF10=0,0,($L$10/$AF$10)*100000)</f>
        <v>0</v>
      </c>
      <c r="AI10" s="37">
        <f>'B.1_Population Weights'!B12</f>
        <v>78784</v>
      </c>
      <c r="AJ10" s="38">
        <f>'B.1_Population Weights'!C12</f>
        <v>0.99999999999999989</v>
      </c>
      <c r="AL10" s="44" t="s">
        <v>195</v>
      </c>
      <c r="AM10" s="92">
        <f>SUM(AM4:AM9)</f>
        <v>0</v>
      </c>
      <c r="AN10" s="92">
        <f t="shared" ref="AN10:AU10" si="12">SUM(AN4:AN9)</f>
        <v>0</v>
      </c>
      <c r="AO10" s="92">
        <f t="shared" si="12"/>
        <v>0</v>
      </c>
      <c r="AP10" s="92">
        <f t="shared" si="12"/>
        <v>0</v>
      </c>
      <c r="AQ10" s="92">
        <f t="shared" si="12"/>
        <v>0</v>
      </c>
      <c r="AR10" s="92">
        <f t="shared" si="12"/>
        <v>0</v>
      </c>
      <c r="AS10" s="92">
        <f t="shared" si="12"/>
        <v>0</v>
      </c>
      <c r="AT10" s="92">
        <f t="shared" si="12"/>
        <v>0</v>
      </c>
      <c r="AU10" s="92">
        <f t="shared" si="12"/>
        <v>0</v>
      </c>
      <c r="AV10" s="347">
        <f>SUM(AV4:AV9)</f>
        <v>0</v>
      </c>
    </row>
    <row r="11" spans="1:48" x14ac:dyDescent="0.45">
      <c r="B11" s="263"/>
      <c r="C11" s="264"/>
      <c r="D11" s="264"/>
      <c r="E11" s="264"/>
      <c r="F11" s="264"/>
      <c r="G11" s="264"/>
      <c r="H11" s="264"/>
      <c r="I11" s="264"/>
      <c r="J11" s="264"/>
      <c r="K11" s="264"/>
      <c r="L11" s="265"/>
      <c r="N11" s="17"/>
      <c r="O11" s="270"/>
      <c r="P11" s="270"/>
      <c r="Q11" s="270"/>
      <c r="R11" s="270"/>
      <c r="S11" s="270"/>
      <c r="T11" s="270"/>
      <c r="U11" s="270"/>
      <c r="V11" s="270"/>
      <c r="W11" s="270"/>
      <c r="X11" s="270"/>
      <c r="Y11" s="270"/>
      <c r="Z11" s="270"/>
      <c r="AA11" s="270"/>
      <c r="AB11" s="270"/>
      <c r="AC11" s="270"/>
      <c r="AD11" s="270"/>
      <c r="AE11" s="270"/>
      <c r="AF11" s="270"/>
      <c r="AG11" s="18"/>
      <c r="AI11" s="19"/>
      <c r="AJ11" s="20"/>
      <c r="AL11" s="21"/>
      <c r="AM11" s="264"/>
      <c r="AN11" s="264"/>
      <c r="AO11" s="264"/>
      <c r="AP11" s="264"/>
      <c r="AQ11" s="264"/>
      <c r="AR11" s="264"/>
      <c r="AS11" s="264"/>
      <c r="AT11" s="264"/>
      <c r="AU11" s="264"/>
      <c r="AV11" s="76"/>
    </row>
    <row r="12" spans="1:48" x14ac:dyDescent="0.45">
      <c r="B12" s="294"/>
      <c r="C12" s="100"/>
      <c r="D12" s="101" t="s">
        <v>185</v>
      </c>
      <c r="E12" s="101"/>
      <c r="F12" s="102" t="s">
        <v>186</v>
      </c>
      <c r="G12" s="102"/>
      <c r="H12" s="102"/>
      <c r="I12" s="102"/>
      <c r="J12" s="102"/>
      <c r="K12" s="102"/>
      <c r="L12" s="295"/>
      <c r="N12" s="17"/>
      <c r="O12" s="270"/>
      <c r="P12" s="270"/>
      <c r="Q12" s="270"/>
      <c r="R12" s="270"/>
      <c r="S12" s="270"/>
      <c r="T12" s="270"/>
      <c r="U12" s="270"/>
      <c r="V12" s="270"/>
      <c r="W12" s="270"/>
      <c r="X12" s="270"/>
      <c r="Y12" s="270"/>
      <c r="Z12" s="270"/>
      <c r="AA12" s="270"/>
      <c r="AB12" s="270"/>
      <c r="AC12" s="270"/>
      <c r="AD12" s="270"/>
      <c r="AE12" s="270"/>
      <c r="AF12" s="270"/>
      <c r="AG12" s="18"/>
      <c r="AI12" s="19"/>
      <c r="AJ12" s="20"/>
      <c r="AL12" s="21"/>
      <c r="AM12" s="264" t="s">
        <v>187</v>
      </c>
      <c r="AN12" s="264"/>
      <c r="AO12" s="264"/>
      <c r="AP12" s="264"/>
      <c r="AQ12" s="264"/>
      <c r="AR12" s="264"/>
      <c r="AS12" s="264"/>
      <c r="AT12" s="264"/>
      <c r="AU12" s="264"/>
      <c r="AV12" s="76"/>
    </row>
    <row r="13" spans="1:48" ht="46.5" customHeight="1" x14ac:dyDescent="0.35">
      <c r="A13" s="368" t="s">
        <v>196</v>
      </c>
      <c r="B13" s="289" t="s">
        <v>156</v>
      </c>
      <c r="C13" s="77" t="s">
        <v>197</v>
      </c>
      <c r="D13" s="78" t="s">
        <v>158</v>
      </c>
      <c r="E13" s="78" t="s">
        <v>159</v>
      </c>
      <c r="F13" s="79" t="str">
        <f>' B_Populations'!$H$8</f>
        <v>White-Not Hispanic</v>
      </c>
      <c r="G13" s="79" t="str">
        <f>' B_Populations'!$J$8</f>
        <v>Hispanic</v>
      </c>
      <c r="H13" s="79" t="str">
        <f>' B_Populations'!$L$8</f>
        <v>Black-Not Hispanic</v>
      </c>
      <c r="I13" s="79" t="str">
        <f>' B_Populations'!$N$8</f>
        <v>Asian</v>
      </c>
      <c r="J13" s="79" t="str">
        <f>' B_Populations'!$P$8</f>
        <v>American Indian/Alaska Native</v>
      </c>
      <c r="K13" s="79" t="str">
        <f>' B_Populations'!$R$8</f>
        <v>Other</v>
      </c>
      <c r="L13" s="266" t="str">
        <f>' B_Populations'!$T$8</f>
        <v>Other</v>
      </c>
      <c r="M13" s="25"/>
      <c r="N13" s="338" t="s">
        <v>190</v>
      </c>
      <c r="O13" s="316" t="s">
        <v>191</v>
      </c>
      <c r="P13" s="316" t="s">
        <v>192</v>
      </c>
      <c r="Q13" s="316" t="s">
        <v>191</v>
      </c>
      <c r="R13" s="316" t="s">
        <v>193</v>
      </c>
      <c r="S13" s="316" t="s">
        <v>191</v>
      </c>
      <c r="T13" s="316" t="str">
        <f>' B_Populations'!$H$8</f>
        <v>White-Not Hispanic</v>
      </c>
      <c r="U13" s="316" t="s">
        <v>191</v>
      </c>
      <c r="V13" s="316" t="str">
        <f>' B_Populations'!$J$8</f>
        <v>Hispanic</v>
      </c>
      <c r="W13" s="316" t="s">
        <v>191</v>
      </c>
      <c r="X13" s="316" t="str">
        <f>' B_Populations'!$L$8</f>
        <v>Black-Not Hispanic</v>
      </c>
      <c r="Y13" s="316" t="s">
        <v>191</v>
      </c>
      <c r="Z13" s="316" t="str">
        <f>' B_Populations'!$N$8</f>
        <v>Asian</v>
      </c>
      <c r="AA13" s="316" t="s">
        <v>191</v>
      </c>
      <c r="AB13" s="316" t="str">
        <f>' B_Populations'!$P$8</f>
        <v>American Indian/Alaska Native</v>
      </c>
      <c r="AC13" s="316" t="s">
        <v>191</v>
      </c>
      <c r="AD13" s="316" t="str">
        <f>' B_Populations'!$R$8</f>
        <v>Other</v>
      </c>
      <c r="AE13" s="316" t="s">
        <v>191</v>
      </c>
      <c r="AF13" s="316" t="str">
        <f>' B_Populations'!$T$8</f>
        <v>Other</v>
      </c>
      <c r="AG13" s="339" t="s">
        <v>191</v>
      </c>
      <c r="AH13" s="25"/>
      <c r="AI13" s="50" t="s">
        <v>194</v>
      </c>
      <c r="AJ13" s="51" t="s">
        <v>180</v>
      </c>
      <c r="AL13" s="30" t="s">
        <v>156</v>
      </c>
      <c r="AM13" s="82" t="s">
        <v>157</v>
      </c>
      <c r="AN13" s="83" t="s">
        <v>158</v>
      </c>
      <c r="AO13" s="83" t="s">
        <v>159</v>
      </c>
      <c r="AP13" s="79" t="str">
        <f>' B_Populations'!$H$8</f>
        <v>White-Not Hispanic</v>
      </c>
      <c r="AQ13" s="79" t="str">
        <f>' B_Populations'!$J$8</f>
        <v>Hispanic</v>
      </c>
      <c r="AR13" s="79" t="str">
        <f>' B_Populations'!$L$8</f>
        <v>Black-Not Hispanic</v>
      </c>
      <c r="AS13" s="79" t="str">
        <f>' B_Populations'!$N$8</f>
        <v>Asian</v>
      </c>
      <c r="AT13" s="79" t="str">
        <f>' B_Populations'!$P$8</f>
        <v>American Indian/Alaska Native</v>
      </c>
      <c r="AU13" s="79" t="str">
        <f>' B_Populations'!$R$8</f>
        <v>Other</v>
      </c>
      <c r="AV13" s="84" t="str">
        <f>' B_Populations'!$T$8</f>
        <v>Other</v>
      </c>
    </row>
    <row r="14" spans="1:48" ht="15.5" x14ac:dyDescent="0.35">
      <c r="A14" s="368"/>
      <c r="B14" s="267" t="str">
        <f>' B_Populations'!$A$9</f>
        <v>&lt;1</v>
      </c>
      <c r="C14" s="85"/>
      <c r="D14" s="86"/>
      <c r="E14" s="87"/>
      <c r="F14" s="88"/>
      <c r="G14" s="88"/>
      <c r="H14" s="88"/>
      <c r="I14" s="88"/>
      <c r="J14" s="89"/>
      <c r="K14" s="89"/>
      <c r="L14" s="290"/>
      <c r="M14" s="34"/>
      <c r="N14" s="340">
        <f>' B_Populations'!B35</f>
        <v>0</v>
      </c>
      <c r="O14" s="314">
        <f>IF(N14=0,0,($C$14/$N$14)*100000)</f>
        <v>0</v>
      </c>
      <c r="P14" s="314">
        <f>' B_Populations'!D35</f>
        <v>0</v>
      </c>
      <c r="Q14" s="314">
        <f>IF(P14=0,0,($D$14/$P$14)*100000)</f>
        <v>0</v>
      </c>
      <c r="R14" s="314">
        <f>' B_Populations'!F35</f>
        <v>0</v>
      </c>
      <c r="S14" s="314">
        <f>IF(R14=0,0,($E$14/$R$14)*100000)</f>
        <v>0</v>
      </c>
      <c r="T14" s="314">
        <f>' B_Populations'!H35</f>
        <v>0</v>
      </c>
      <c r="U14" s="314">
        <f>IF(T14=0,0,($F$14/$T$14)*100000)</f>
        <v>0</v>
      </c>
      <c r="V14" s="314">
        <f>' B_Populations'!J35</f>
        <v>0</v>
      </c>
      <c r="W14" s="314">
        <f>IF(V14=0,0,($G$14/$V$14)*100000)</f>
        <v>0</v>
      </c>
      <c r="X14" s="314">
        <f>' B_Populations'!L35</f>
        <v>0</v>
      </c>
      <c r="Y14" s="314">
        <f>IF(X14=0,0,($H$14/$X$14)*100000)</f>
        <v>0</v>
      </c>
      <c r="Z14" s="314">
        <f>' B_Populations'!N35</f>
        <v>0</v>
      </c>
      <c r="AA14" s="314">
        <f>IF(Z14=0,0,($I$14/$Z$14)*100000)</f>
        <v>0</v>
      </c>
      <c r="AB14" s="314">
        <f>' B_Populations'!P35</f>
        <v>0</v>
      </c>
      <c r="AC14" s="314">
        <f>IF(AB14=0,0,($J$14/$AB$14)*100000)</f>
        <v>0</v>
      </c>
      <c r="AD14" s="314">
        <f>' B_Populations'!R35</f>
        <v>0</v>
      </c>
      <c r="AE14" s="314">
        <f>IF(AD14=0,0,($K$14/$AD$14)*100000)</f>
        <v>0</v>
      </c>
      <c r="AF14" s="314">
        <f>' B_Populations'!T35</f>
        <v>0</v>
      </c>
      <c r="AG14" s="341">
        <f>IF(AF14=0,0,($L$14/$AF$14)*100000)</f>
        <v>0</v>
      </c>
      <c r="AH14" s="34"/>
      <c r="AI14" s="37">
        <f>'B.1_Population Weights'!B6</f>
        <v>3795</v>
      </c>
      <c r="AJ14" s="38">
        <f>'B.1_Population Weights'!C6</f>
        <v>4.8169999999999998E-2</v>
      </c>
      <c r="AL14" s="39" t="str">
        <f>' B_Populations'!$A$9</f>
        <v>&lt;1</v>
      </c>
      <c r="AM14" s="92">
        <f t="shared" ref="AM14:AM19" si="13">O14*AJ14</f>
        <v>0</v>
      </c>
      <c r="AN14" s="93">
        <f t="shared" ref="AN14:AN19" si="14">Q14*AJ14</f>
        <v>0</v>
      </c>
      <c r="AO14" s="93">
        <f t="shared" ref="AO14:AO19" si="15">S14*AJ14</f>
        <v>0</v>
      </c>
      <c r="AP14" s="94">
        <f t="shared" ref="AP14:AP19" si="16">U14*AJ14</f>
        <v>0</v>
      </c>
      <c r="AQ14" s="94">
        <f t="shared" ref="AQ14:AQ19" si="17">W14*AJ14</f>
        <v>0</v>
      </c>
      <c r="AR14" s="94">
        <f t="shared" ref="AR14:AR19" si="18">Y14*AJ14</f>
        <v>0</v>
      </c>
      <c r="AS14" s="94">
        <f t="shared" ref="AS14:AS19" si="19">AA14*AJ14</f>
        <v>0</v>
      </c>
      <c r="AT14" s="94">
        <f t="shared" ref="AT14:AT19" si="20">AC14*AJ14</f>
        <v>0</v>
      </c>
      <c r="AU14" s="94">
        <f t="shared" ref="AU14:AU19" si="21">AE14*AJ14</f>
        <v>0</v>
      </c>
      <c r="AV14" s="95">
        <f t="shared" ref="AV14:AV19" si="22">AG14*AJ14</f>
        <v>0</v>
      </c>
    </row>
    <row r="15" spans="1:48" ht="15.5" x14ac:dyDescent="0.35">
      <c r="A15" s="368"/>
      <c r="B15" s="268" t="str">
        <f>' B_Populations'!$A$10</f>
        <v>1-4</v>
      </c>
      <c r="C15" s="117"/>
      <c r="D15" s="118"/>
      <c r="E15" s="96"/>
      <c r="F15" s="97"/>
      <c r="G15" s="97"/>
      <c r="H15" s="97"/>
      <c r="I15" s="97"/>
      <c r="J15" s="98"/>
      <c r="K15" s="98"/>
      <c r="L15" s="291"/>
      <c r="M15" s="34"/>
      <c r="N15" s="340">
        <f>' B_Populations'!B36</f>
        <v>0</v>
      </c>
      <c r="O15" s="314">
        <f>IF(N15=0,0,($C$15/$N$15)*100000)</f>
        <v>0</v>
      </c>
      <c r="P15" s="314">
        <f>' B_Populations'!D36</f>
        <v>0</v>
      </c>
      <c r="Q15" s="314">
        <f>IF(P15=0,0,($D$15/$P$15)*100000)</f>
        <v>0</v>
      </c>
      <c r="R15" s="314">
        <f>' B_Populations'!F36</f>
        <v>0</v>
      </c>
      <c r="S15" s="314">
        <f>IF(R15=0,0,($E$15/$R$15)*100000)</f>
        <v>0</v>
      </c>
      <c r="T15" s="314">
        <f>' B_Populations'!H36</f>
        <v>0</v>
      </c>
      <c r="U15" s="314">
        <f>IF(T15=0,0,($F$15/$T$15)*100000)</f>
        <v>0</v>
      </c>
      <c r="V15" s="314">
        <f>' B_Populations'!J36</f>
        <v>0</v>
      </c>
      <c r="W15" s="314">
        <f>IF(V15=0,0,($G$15/$V$15)*100000)</f>
        <v>0</v>
      </c>
      <c r="X15" s="314">
        <f>' B_Populations'!L36</f>
        <v>0</v>
      </c>
      <c r="Y15" s="314">
        <f>IF(X15=0,0,($H$15/$X$15)*100000)</f>
        <v>0</v>
      </c>
      <c r="Z15" s="314">
        <f>' B_Populations'!N36</f>
        <v>0</v>
      </c>
      <c r="AA15" s="314">
        <f>IF(Z15=0,0,($I$15/$Z$15)*100000)</f>
        <v>0</v>
      </c>
      <c r="AB15" s="314">
        <f>' B_Populations'!P36</f>
        <v>0</v>
      </c>
      <c r="AC15" s="314">
        <f>IF(AB15=0,0,($J$15/$AB$15)*100000)</f>
        <v>0</v>
      </c>
      <c r="AD15" s="314">
        <f>' B_Populations'!R36</f>
        <v>0</v>
      </c>
      <c r="AE15" s="314">
        <f>IF(AD15=0,0,($K$15/$AD$15)*100000)</f>
        <v>0</v>
      </c>
      <c r="AF15" s="314">
        <f>' B_Populations'!T36</f>
        <v>0</v>
      </c>
      <c r="AG15" s="341">
        <f>IF(AF15=0,0,($L$15/$AF$15)*100000)</f>
        <v>0</v>
      </c>
      <c r="AH15" s="34"/>
      <c r="AI15" s="37">
        <f>'B.1_Population Weights'!B7</f>
        <v>15192</v>
      </c>
      <c r="AJ15" s="38">
        <f>'B.1_Population Weights'!C7</f>
        <v>0.192831</v>
      </c>
      <c r="AL15" s="42" t="str">
        <f>' B_Populations'!$A$10</f>
        <v>1-4</v>
      </c>
      <c r="AM15" s="92">
        <f t="shared" si="13"/>
        <v>0</v>
      </c>
      <c r="AN15" s="93">
        <f t="shared" si="14"/>
        <v>0</v>
      </c>
      <c r="AO15" s="93">
        <f t="shared" si="15"/>
        <v>0</v>
      </c>
      <c r="AP15" s="94">
        <f t="shared" si="16"/>
        <v>0</v>
      </c>
      <c r="AQ15" s="94">
        <f t="shared" si="17"/>
        <v>0</v>
      </c>
      <c r="AR15" s="94">
        <f t="shared" si="18"/>
        <v>0</v>
      </c>
      <c r="AS15" s="94">
        <f t="shared" si="19"/>
        <v>0</v>
      </c>
      <c r="AT15" s="94">
        <f t="shared" si="20"/>
        <v>0</v>
      </c>
      <c r="AU15" s="94">
        <f t="shared" si="21"/>
        <v>0</v>
      </c>
      <c r="AV15" s="95">
        <f t="shared" si="22"/>
        <v>0</v>
      </c>
    </row>
    <row r="16" spans="1:48" ht="15.5" x14ac:dyDescent="0.35">
      <c r="A16" s="368"/>
      <c r="B16" s="267" t="str">
        <f>' B_Populations'!$A$11</f>
        <v>5-9</v>
      </c>
      <c r="C16" s="117"/>
      <c r="D16" s="118"/>
      <c r="E16" s="96"/>
      <c r="F16" s="97"/>
      <c r="G16" s="97"/>
      <c r="H16" s="97"/>
      <c r="I16" s="97"/>
      <c r="J16" s="98"/>
      <c r="K16" s="98"/>
      <c r="L16" s="291"/>
      <c r="M16" s="34"/>
      <c r="N16" s="340">
        <f>' B_Populations'!B37</f>
        <v>0</v>
      </c>
      <c r="O16" s="314">
        <f>IF(N16=0,0,($C$16/$N$16)*100000)</f>
        <v>0</v>
      </c>
      <c r="P16" s="314">
        <f>' B_Populations'!D37</f>
        <v>0</v>
      </c>
      <c r="Q16" s="314">
        <f>IF(P16=0,0,($D$16/$P$16)*100000)</f>
        <v>0</v>
      </c>
      <c r="R16" s="314">
        <f>' B_Populations'!F37</f>
        <v>0</v>
      </c>
      <c r="S16" s="314">
        <f>IF(R16=0,0,($E$16/$R$16)*100000)</f>
        <v>0</v>
      </c>
      <c r="T16" s="314">
        <f>' B_Populations'!H37</f>
        <v>0</v>
      </c>
      <c r="U16" s="314">
        <f>IF(T16=0,0,($F$16/$T$16)*100000)</f>
        <v>0</v>
      </c>
      <c r="V16" s="314">
        <f>' B_Populations'!J37</f>
        <v>0</v>
      </c>
      <c r="W16" s="314">
        <f>IF(V16=0,0,($G$16/$V$16)*100000)</f>
        <v>0</v>
      </c>
      <c r="X16" s="314">
        <f>' B_Populations'!L37</f>
        <v>0</v>
      </c>
      <c r="Y16" s="314">
        <f>IF(X16=0,0,($H$16/$X$16)*100000)</f>
        <v>0</v>
      </c>
      <c r="Z16" s="314">
        <f>' B_Populations'!N37</f>
        <v>0</v>
      </c>
      <c r="AA16" s="314">
        <f>IF(Z16=0,0,($I$16/$Z$16)*100000)</f>
        <v>0</v>
      </c>
      <c r="AB16" s="314">
        <f>' B_Populations'!P37</f>
        <v>0</v>
      </c>
      <c r="AC16" s="314">
        <f>IF(AB16=0,0,($J$16/$AB$16)*100000)</f>
        <v>0</v>
      </c>
      <c r="AD16" s="314">
        <f>' B_Populations'!R37</f>
        <v>0</v>
      </c>
      <c r="AE16" s="314">
        <f>IF(AD16=0,0,($K$16/$AD$16)*100000)</f>
        <v>0</v>
      </c>
      <c r="AF16" s="314">
        <f>' B_Populations'!T37</f>
        <v>0</v>
      </c>
      <c r="AG16" s="341">
        <f>IF(AF16=0,0,($L$16/$AF$16)*100000)</f>
        <v>0</v>
      </c>
      <c r="AH16" s="34"/>
      <c r="AI16" s="37">
        <f>'B.1_Population Weights'!B8</f>
        <v>19920</v>
      </c>
      <c r="AJ16" s="38">
        <f>'B.1_Population Weights'!C8</f>
        <v>0.25284299999999998</v>
      </c>
      <c r="AL16" s="39" t="str">
        <f>' B_Populations'!$A$11</f>
        <v>5-9</v>
      </c>
      <c r="AM16" s="92">
        <f t="shared" si="13"/>
        <v>0</v>
      </c>
      <c r="AN16" s="93">
        <f t="shared" si="14"/>
        <v>0</v>
      </c>
      <c r="AO16" s="93">
        <f t="shared" si="15"/>
        <v>0</v>
      </c>
      <c r="AP16" s="94">
        <f t="shared" si="16"/>
        <v>0</v>
      </c>
      <c r="AQ16" s="94">
        <f t="shared" si="17"/>
        <v>0</v>
      </c>
      <c r="AR16" s="94">
        <f t="shared" si="18"/>
        <v>0</v>
      </c>
      <c r="AS16" s="94">
        <f t="shared" si="19"/>
        <v>0</v>
      </c>
      <c r="AT16" s="94">
        <f t="shared" si="20"/>
        <v>0</v>
      </c>
      <c r="AU16" s="94">
        <f t="shared" si="21"/>
        <v>0</v>
      </c>
      <c r="AV16" s="95">
        <f t="shared" si="22"/>
        <v>0</v>
      </c>
    </row>
    <row r="17" spans="1:48" ht="15.5" x14ac:dyDescent="0.35">
      <c r="A17" s="368"/>
      <c r="B17" s="267" t="str">
        <f>' B_Populations'!$A$12</f>
        <v>10-14</v>
      </c>
      <c r="C17" s="117"/>
      <c r="D17" s="118"/>
      <c r="E17" s="96"/>
      <c r="F17" s="97"/>
      <c r="G17" s="97"/>
      <c r="H17" s="97"/>
      <c r="I17" s="97"/>
      <c r="J17" s="98"/>
      <c r="K17" s="98"/>
      <c r="L17" s="291"/>
      <c r="M17" s="34"/>
      <c r="N17" s="340">
        <f>' B_Populations'!B38</f>
        <v>0</v>
      </c>
      <c r="O17" s="314">
        <f>IF(N17=0,0,($C$17/$N$17)*100000)</f>
        <v>0</v>
      </c>
      <c r="P17" s="314">
        <f>' B_Populations'!D38</f>
        <v>0</v>
      </c>
      <c r="Q17" s="314">
        <f>IF(P17=0,0,($D$17/$P$17)*100000)</f>
        <v>0</v>
      </c>
      <c r="R17" s="314">
        <f>' B_Populations'!F38</f>
        <v>0</v>
      </c>
      <c r="S17" s="314">
        <f>IF(R17=0,0,($E$17/$R$17)*100000)</f>
        <v>0</v>
      </c>
      <c r="T17" s="314">
        <f>' B_Populations'!H38</f>
        <v>0</v>
      </c>
      <c r="U17" s="314">
        <f>IF(T17=0,0,($F$17/$T$17)*100000)</f>
        <v>0</v>
      </c>
      <c r="V17" s="314">
        <f>' B_Populations'!J38</f>
        <v>0</v>
      </c>
      <c r="W17" s="314">
        <f>IF(V17=0,0,($G$17/$V$17)*100000)</f>
        <v>0</v>
      </c>
      <c r="X17" s="314">
        <f>' B_Populations'!L38</f>
        <v>0</v>
      </c>
      <c r="Y17" s="314">
        <f>IF(X17=0,0,($H$17/$X$17)*100000)</f>
        <v>0</v>
      </c>
      <c r="Z17" s="314">
        <f>' B_Populations'!N38</f>
        <v>0</v>
      </c>
      <c r="AA17" s="314">
        <f>IF(Z17=0,0,($I$17/$Z$17)*100000)</f>
        <v>0</v>
      </c>
      <c r="AB17" s="314">
        <f>' B_Populations'!P38</f>
        <v>0</v>
      </c>
      <c r="AC17" s="314">
        <f>IF(AB17=0,0,($J$17/$AB$17)*100000)</f>
        <v>0</v>
      </c>
      <c r="AD17" s="314">
        <f>' B_Populations'!R38</f>
        <v>0</v>
      </c>
      <c r="AE17" s="314">
        <f>IF(AD17=0,0,($K$17/$AD$17)*100000)</f>
        <v>0</v>
      </c>
      <c r="AF17" s="314">
        <f>' B_Populations'!T38</f>
        <v>0</v>
      </c>
      <c r="AG17" s="341">
        <f>IF(AF17=0,0,($L$17/$AF$17)*100000)</f>
        <v>0</v>
      </c>
      <c r="AH17" s="34"/>
      <c r="AI17" s="37">
        <f>'B.1_Population Weights'!B9</f>
        <v>20057</v>
      </c>
      <c r="AJ17" s="38">
        <f>'B.1_Population Weights'!C9</f>
        <v>0.25458199999999997</v>
      </c>
      <c r="AL17" s="39" t="str">
        <f>' B_Populations'!$A$12</f>
        <v>10-14</v>
      </c>
      <c r="AM17" s="92">
        <f t="shared" si="13"/>
        <v>0</v>
      </c>
      <c r="AN17" s="93">
        <f t="shared" si="14"/>
        <v>0</v>
      </c>
      <c r="AO17" s="93">
        <f t="shared" si="15"/>
        <v>0</v>
      </c>
      <c r="AP17" s="94">
        <f t="shared" si="16"/>
        <v>0</v>
      </c>
      <c r="AQ17" s="94">
        <f t="shared" si="17"/>
        <v>0</v>
      </c>
      <c r="AR17" s="94">
        <f t="shared" si="18"/>
        <v>0</v>
      </c>
      <c r="AS17" s="94">
        <f t="shared" si="19"/>
        <v>0</v>
      </c>
      <c r="AT17" s="94">
        <f t="shared" si="20"/>
        <v>0</v>
      </c>
      <c r="AU17" s="94">
        <f t="shared" si="21"/>
        <v>0</v>
      </c>
      <c r="AV17" s="95">
        <f t="shared" si="22"/>
        <v>0</v>
      </c>
    </row>
    <row r="18" spans="1:48" ht="15.5" x14ac:dyDescent="0.35">
      <c r="A18" s="368"/>
      <c r="B18" s="267" t="str">
        <f>' B_Populations'!$A$13</f>
        <v>15-17</v>
      </c>
      <c r="C18" s="117"/>
      <c r="D18" s="118"/>
      <c r="E18" s="96"/>
      <c r="F18" s="97"/>
      <c r="G18" s="97"/>
      <c r="H18" s="97"/>
      <c r="I18" s="97"/>
      <c r="J18" s="98"/>
      <c r="K18" s="98"/>
      <c r="L18" s="291"/>
      <c r="M18" s="34"/>
      <c r="N18" s="340">
        <f>' B_Populations'!B39</f>
        <v>0</v>
      </c>
      <c r="O18" s="314">
        <f>IF(N18=0,0,($C$18/$N$18)*100000)</f>
        <v>0</v>
      </c>
      <c r="P18" s="314">
        <f>' B_Populations'!D39</f>
        <v>0</v>
      </c>
      <c r="Q18" s="314">
        <f>IF(P18=0,0,($D$18/$P$18)*100000)</f>
        <v>0</v>
      </c>
      <c r="R18" s="314">
        <f>' B_Populations'!F39</f>
        <v>0</v>
      </c>
      <c r="S18" s="314">
        <f>IF(R18=0,0,($E$18/$R$18)*100000)</f>
        <v>0</v>
      </c>
      <c r="T18" s="314">
        <f>' B_Populations'!H39</f>
        <v>0</v>
      </c>
      <c r="U18" s="314">
        <f>IF(T18=0,0,($F$18/$T$18)*100000)</f>
        <v>0</v>
      </c>
      <c r="V18" s="314">
        <f>' B_Populations'!J39</f>
        <v>0</v>
      </c>
      <c r="W18" s="314">
        <f>IF(V18=0,0,($G$18/$V$18)*100000)</f>
        <v>0</v>
      </c>
      <c r="X18" s="314">
        <f>' B_Populations'!L39</f>
        <v>0</v>
      </c>
      <c r="Y18" s="314">
        <f>IF(X18=0,0,($H$18/$X$18)*100000)</f>
        <v>0</v>
      </c>
      <c r="Z18" s="314">
        <f>' B_Populations'!N39</f>
        <v>0</v>
      </c>
      <c r="AA18" s="314">
        <f>IF(Z18=0,0,($I$18/$Z$18)*100000)</f>
        <v>0</v>
      </c>
      <c r="AB18" s="314">
        <f>' B_Populations'!P39</f>
        <v>0</v>
      </c>
      <c r="AC18" s="314">
        <f>IF(AB18=0,0,($J$18/$AB$18)*100000)</f>
        <v>0</v>
      </c>
      <c r="AD18" s="314">
        <f>' B_Populations'!R39</f>
        <v>0</v>
      </c>
      <c r="AE18" s="314">
        <f>IF(AD18=0,0,($K$18/$AD$18)*100000)</f>
        <v>0</v>
      </c>
      <c r="AF18" s="314">
        <f>' B_Populations'!T39</f>
        <v>0</v>
      </c>
      <c r="AG18" s="341">
        <f>IF(AF18=0,0,($L$18/$AF$18)*100000)</f>
        <v>0</v>
      </c>
      <c r="AH18" s="34"/>
      <c r="AI18" s="37">
        <f>'B.1_Population Weights'!B10</f>
        <v>11819</v>
      </c>
      <c r="AJ18" s="38">
        <f>'B.1_Population Weights'!C10</f>
        <v>0.15001800000000001</v>
      </c>
      <c r="AL18" s="39" t="str">
        <f>' B_Populations'!$A$13</f>
        <v>15-17</v>
      </c>
      <c r="AM18" s="92">
        <f t="shared" si="13"/>
        <v>0</v>
      </c>
      <c r="AN18" s="93">
        <f t="shared" si="14"/>
        <v>0</v>
      </c>
      <c r="AO18" s="93">
        <f t="shared" si="15"/>
        <v>0</v>
      </c>
      <c r="AP18" s="94">
        <f t="shared" si="16"/>
        <v>0</v>
      </c>
      <c r="AQ18" s="94">
        <f t="shared" si="17"/>
        <v>0</v>
      </c>
      <c r="AR18" s="94">
        <f t="shared" si="18"/>
        <v>0</v>
      </c>
      <c r="AS18" s="94">
        <f t="shared" si="19"/>
        <v>0</v>
      </c>
      <c r="AT18" s="94">
        <f t="shared" si="20"/>
        <v>0</v>
      </c>
      <c r="AU18" s="94">
        <f t="shared" si="21"/>
        <v>0</v>
      </c>
      <c r="AV18" s="95">
        <f t="shared" si="22"/>
        <v>0</v>
      </c>
    </row>
    <row r="19" spans="1:48" ht="15.5" x14ac:dyDescent="0.35">
      <c r="A19" s="368"/>
      <c r="B19" s="269" t="str">
        <f>' B_Populations'!$A$14</f>
        <v>18-19</v>
      </c>
      <c r="C19" s="256"/>
      <c r="D19" s="257"/>
      <c r="E19" s="258"/>
      <c r="F19" s="259"/>
      <c r="G19" s="259"/>
      <c r="H19" s="259"/>
      <c r="I19" s="259"/>
      <c r="J19" s="260"/>
      <c r="K19" s="260"/>
      <c r="L19" s="292"/>
      <c r="M19" s="34"/>
      <c r="N19" s="340">
        <f>' B_Populations'!B40</f>
        <v>0</v>
      </c>
      <c r="O19" s="314">
        <f>IF(N19=0,0,($C$19/$N$19)*100000)</f>
        <v>0</v>
      </c>
      <c r="P19" s="314">
        <f>' B_Populations'!D40</f>
        <v>0</v>
      </c>
      <c r="Q19" s="314">
        <f>IF(P19=0,0,($D$19/$P$19)*100000)</f>
        <v>0</v>
      </c>
      <c r="R19" s="314">
        <f>' B_Populations'!F40</f>
        <v>0</v>
      </c>
      <c r="S19" s="314">
        <f>IF(R19=0,0,($E$19/$R$19)*100000)</f>
        <v>0</v>
      </c>
      <c r="T19" s="314">
        <f>' B_Populations'!H40</f>
        <v>0</v>
      </c>
      <c r="U19" s="314">
        <f>IF(T19=0,0,($F$19/$T$19)*100000)</f>
        <v>0</v>
      </c>
      <c r="V19" s="314">
        <f>' B_Populations'!J40</f>
        <v>0</v>
      </c>
      <c r="W19" s="314">
        <f>IF(V19=0,0,($G$19/$V$19)*100000)</f>
        <v>0</v>
      </c>
      <c r="X19" s="314">
        <f>' B_Populations'!L40</f>
        <v>0</v>
      </c>
      <c r="Y19" s="314">
        <f>IF(X19=0,0,($H$19/$X$19)*100000)</f>
        <v>0</v>
      </c>
      <c r="Z19" s="314">
        <f>' B_Populations'!N40</f>
        <v>0</v>
      </c>
      <c r="AA19" s="314">
        <f>IF(Z19=0,0,($I$19/$Z$19)*100000)</f>
        <v>0</v>
      </c>
      <c r="AB19" s="314">
        <f>' B_Populations'!P40</f>
        <v>0</v>
      </c>
      <c r="AC19" s="314">
        <f>IF(AB19=0,0,($J$19/$AB$19)*100000)</f>
        <v>0</v>
      </c>
      <c r="AD19" s="314">
        <f>' B_Populations'!R40</f>
        <v>0</v>
      </c>
      <c r="AE19" s="314">
        <f>IF(AD19=0,0,($K$19/$AD$19)*100000)</f>
        <v>0</v>
      </c>
      <c r="AF19" s="314">
        <f>' B_Populations'!T40</f>
        <v>0</v>
      </c>
      <c r="AG19" s="341">
        <f>IF(AF19=0,0,($L$19/$AF$19)*100000)</f>
        <v>0</v>
      </c>
      <c r="AH19" s="34"/>
      <c r="AI19" s="37">
        <f>'B.1_Population Weights'!B11</f>
        <v>8001</v>
      </c>
      <c r="AJ19" s="38">
        <f>'B.1_Population Weights'!C11</f>
        <v>0.10155599999999999</v>
      </c>
      <c r="AL19" s="255" t="str">
        <f>' B_Populations'!$A$14</f>
        <v>18-19</v>
      </c>
      <c r="AM19" s="92">
        <f t="shared" si="13"/>
        <v>0</v>
      </c>
      <c r="AN19" s="93">
        <f t="shared" si="14"/>
        <v>0</v>
      </c>
      <c r="AO19" s="93">
        <f t="shared" si="15"/>
        <v>0</v>
      </c>
      <c r="AP19" s="94">
        <f t="shared" si="16"/>
        <v>0</v>
      </c>
      <c r="AQ19" s="94">
        <f t="shared" si="17"/>
        <v>0</v>
      </c>
      <c r="AR19" s="94">
        <f t="shared" si="18"/>
        <v>0</v>
      </c>
      <c r="AS19" s="94">
        <f t="shared" si="19"/>
        <v>0</v>
      </c>
      <c r="AT19" s="94">
        <f t="shared" si="20"/>
        <v>0</v>
      </c>
      <c r="AU19" s="94">
        <f t="shared" si="21"/>
        <v>0</v>
      </c>
      <c r="AV19" s="95">
        <f t="shared" si="22"/>
        <v>0</v>
      </c>
    </row>
    <row r="20" spans="1:48" ht="15.5" x14ac:dyDescent="0.35">
      <c r="A20" s="368"/>
      <c r="B20" s="294" t="s">
        <v>195</v>
      </c>
      <c r="C20" s="261">
        <f>SUM(C14:C19)</f>
        <v>0</v>
      </c>
      <c r="D20" s="284">
        <f t="shared" ref="D20:L20" si="23">SUM(D14:D19)</f>
        <v>0</v>
      </c>
      <c r="E20" s="284">
        <f t="shared" si="23"/>
        <v>0</v>
      </c>
      <c r="F20" s="285">
        <f t="shared" si="23"/>
        <v>0</v>
      </c>
      <c r="G20" s="285">
        <f t="shared" si="23"/>
        <v>0</v>
      </c>
      <c r="H20" s="285">
        <f t="shared" si="23"/>
        <v>0</v>
      </c>
      <c r="I20" s="285">
        <f t="shared" si="23"/>
        <v>0</v>
      </c>
      <c r="J20" s="285">
        <f t="shared" si="23"/>
        <v>0</v>
      </c>
      <c r="K20" s="285">
        <f t="shared" si="23"/>
        <v>0</v>
      </c>
      <c r="L20" s="293">
        <f t="shared" si="23"/>
        <v>0</v>
      </c>
      <c r="N20" s="342">
        <f t="shared" ref="N20:AF20" si="24">SUM(N14:N19)</f>
        <v>0</v>
      </c>
      <c r="O20" s="314">
        <f>IF(N20=0,0,($C$20/$N$20)*100000)</f>
        <v>0</v>
      </c>
      <c r="P20" s="315">
        <f t="shared" si="24"/>
        <v>0</v>
      </c>
      <c r="Q20" s="314">
        <f>IF(P20=0,0,($D$20/$P$20)*100000)</f>
        <v>0</v>
      </c>
      <c r="R20" s="315">
        <f t="shared" si="24"/>
        <v>0</v>
      </c>
      <c r="S20" s="314">
        <f>IF(R20=0,0,($E$20/$R$20)*100000)</f>
        <v>0</v>
      </c>
      <c r="T20" s="315">
        <f t="shared" si="24"/>
        <v>0</v>
      </c>
      <c r="U20" s="314">
        <f>IF(T20=0,0,($F$20/$T$20)*100000)</f>
        <v>0</v>
      </c>
      <c r="V20" s="315">
        <f t="shared" si="24"/>
        <v>0</v>
      </c>
      <c r="W20" s="314">
        <f>IF(V20=0,0,($G$20/$V$20)*100000)</f>
        <v>0</v>
      </c>
      <c r="X20" s="315">
        <f t="shared" si="24"/>
        <v>0</v>
      </c>
      <c r="Y20" s="314">
        <f>IF(X20=0,0,($H$20/$X$20)*100000)</f>
        <v>0</v>
      </c>
      <c r="Z20" s="315">
        <f t="shared" si="24"/>
        <v>0</v>
      </c>
      <c r="AA20" s="314">
        <f>IF(Z20=0,0,($I$20/$Z$20)*100000)</f>
        <v>0</v>
      </c>
      <c r="AB20" s="315">
        <f t="shared" si="24"/>
        <v>0</v>
      </c>
      <c r="AC20" s="314">
        <f>IF(AB20=0,0,($J$20/$AB$20)*100000)</f>
        <v>0</v>
      </c>
      <c r="AD20" s="315">
        <f t="shared" si="24"/>
        <v>0</v>
      </c>
      <c r="AE20" s="314">
        <f>IF(AD20=0,0,($K$20/$AD$20)*100000)</f>
        <v>0</v>
      </c>
      <c r="AF20" s="315">
        <f t="shared" si="24"/>
        <v>0</v>
      </c>
      <c r="AG20" s="341">
        <f>IF(AF20=0,0,($L$20/$AF$20)*100000)</f>
        <v>0</v>
      </c>
      <c r="AI20" s="37">
        <f>'B.1_Population Weights'!B12</f>
        <v>78784</v>
      </c>
      <c r="AJ20" s="38">
        <f>'B.1_Population Weights'!C12</f>
        <v>0.99999999999999989</v>
      </c>
      <c r="AL20" s="44" t="s">
        <v>195</v>
      </c>
      <c r="AM20" s="92">
        <f>SUM(AM14:AM19)</f>
        <v>0</v>
      </c>
      <c r="AN20" s="92">
        <f t="shared" ref="AN20:AV20" si="25">SUM(AN14:AN19)</f>
        <v>0</v>
      </c>
      <c r="AO20" s="92">
        <f t="shared" si="25"/>
        <v>0</v>
      </c>
      <c r="AP20" s="92">
        <f t="shared" si="25"/>
        <v>0</v>
      </c>
      <c r="AQ20" s="92">
        <f t="shared" si="25"/>
        <v>0</v>
      </c>
      <c r="AR20" s="92">
        <f t="shared" si="25"/>
        <v>0</v>
      </c>
      <c r="AS20" s="92">
        <f>SUM(AS14:AS19)</f>
        <v>0</v>
      </c>
      <c r="AT20" s="92">
        <f t="shared" si="25"/>
        <v>0</v>
      </c>
      <c r="AU20" s="92">
        <f t="shared" si="25"/>
        <v>0</v>
      </c>
      <c r="AV20" s="347">
        <f t="shared" si="25"/>
        <v>0</v>
      </c>
    </row>
    <row r="21" spans="1:48" x14ac:dyDescent="0.45">
      <c r="B21" s="263"/>
      <c r="C21" s="264"/>
      <c r="D21" s="264"/>
      <c r="E21" s="264"/>
      <c r="F21" s="264"/>
      <c r="G21" s="264"/>
      <c r="H21" s="264"/>
      <c r="I21" s="264"/>
      <c r="J21" s="264"/>
      <c r="K21" s="264"/>
      <c r="L21" s="265"/>
      <c r="N21" s="17"/>
      <c r="O21" s="270"/>
      <c r="P21" s="270"/>
      <c r="Q21" s="270"/>
      <c r="R21" s="270"/>
      <c r="S21" s="270"/>
      <c r="T21" s="270"/>
      <c r="U21" s="270"/>
      <c r="V21" s="270"/>
      <c r="W21" s="270"/>
      <c r="X21" s="270"/>
      <c r="Y21" s="270"/>
      <c r="Z21" s="270"/>
      <c r="AA21" s="270"/>
      <c r="AB21" s="270"/>
      <c r="AC21" s="270"/>
      <c r="AD21" s="270"/>
      <c r="AE21" s="270"/>
      <c r="AF21" s="270"/>
      <c r="AG21" s="18"/>
      <c r="AI21" s="19"/>
      <c r="AJ21" s="20"/>
      <c r="AL21" s="21"/>
      <c r="AM21" s="264"/>
      <c r="AN21" s="264"/>
      <c r="AO21" s="264"/>
      <c r="AP21" s="264"/>
      <c r="AQ21" s="264"/>
      <c r="AR21" s="264"/>
      <c r="AS21" s="264"/>
      <c r="AT21" s="264"/>
      <c r="AU21" s="264"/>
      <c r="AV21" s="76"/>
    </row>
    <row r="22" spans="1:48" x14ac:dyDescent="0.45">
      <c r="B22" s="296"/>
      <c r="C22" s="104"/>
      <c r="D22" s="105" t="s">
        <v>185</v>
      </c>
      <c r="E22" s="105"/>
      <c r="F22" s="106" t="s">
        <v>186</v>
      </c>
      <c r="G22" s="106"/>
      <c r="H22" s="106"/>
      <c r="I22" s="106"/>
      <c r="J22" s="106"/>
      <c r="K22" s="106"/>
      <c r="L22" s="297"/>
      <c r="N22" s="17"/>
      <c r="O22" s="270"/>
      <c r="P22" s="270"/>
      <c r="Q22" s="270"/>
      <c r="R22" s="270"/>
      <c r="S22" s="270"/>
      <c r="T22" s="270"/>
      <c r="U22" s="270"/>
      <c r="V22" s="270"/>
      <c r="W22" s="270"/>
      <c r="X22" s="270"/>
      <c r="Y22" s="270"/>
      <c r="Z22" s="270"/>
      <c r="AA22" s="270"/>
      <c r="AB22" s="270"/>
      <c r="AC22" s="270"/>
      <c r="AD22" s="270"/>
      <c r="AE22" s="270"/>
      <c r="AF22" s="270"/>
      <c r="AG22" s="18"/>
      <c r="AI22" s="19"/>
      <c r="AJ22" s="20"/>
      <c r="AL22" s="21"/>
      <c r="AM22" s="264" t="s">
        <v>187</v>
      </c>
      <c r="AN22" s="264"/>
      <c r="AO22" s="264"/>
      <c r="AP22" s="264"/>
      <c r="AQ22" s="264"/>
      <c r="AR22" s="264"/>
      <c r="AS22" s="264"/>
      <c r="AT22" s="264"/>
      <c r="AU22" s="264"/>
      <c r="AV22" s="76"/>
    </row>
    <row r="23" spans="1:48" ht="46.5" x14ac:dyDescent="0.35">
      <c r="A23" s="369" t="s">
        <v>198</v>
      </c>
      <c r="B23" s="289" t="s">
        <v>156</v>
      </c>
      <c r="C23" s="77" t="s">
        <v>199</v>
      </c>
      <c r="D23" s="78" t="s">
        <v>158</v>
      </c>
      <c r="E23" s="78" t="s">
        <v>159</v>
      </c>
      <c r="F23" s="79" t="str">
        <f>' B_Populations'!$H$8</f>
        <v>White-Not Hispanic</v>
      </c>
      <c r="G23" s="79" t="str">
        <f>' B_Populations'!$J$8</f>
        <v>Hispanic</v>
      </c>
      <c r="H23" s="79" t="str">
        <f>' B_Populations'!$L$8</f>
        <v>Black-Not Hispanic</v>
      </c>
      <c r="I23" s="79" t="str">
        <f>' B_Populations'!$N$8</f>
        <v>Asian</v>
      </c>
      <c r="J23" s="79" t="str">
        <f>' B_Populations'!$P$8</f>
        <v>American Indian/Alaska Native</v>
      </c>
      <c r="K23" s="79" t="str">
        <f>' B_Populations'!$R$8</f>
        <v>Other</v>
      </c>
      <c r="L23" s="266" t="str">
        <f>' B_Populations'!$T$8</f>
        <v>Other</v>
      </c>
      <c r="M23" s="25"/>
      <c r="N23" s="338" t="s">
        <v>190</v>
      </c>
      <c r="O23" s="316" t="s">
        <v>191</v>
      </c>
      <c r="P23" s="316" t="s">
        <v>192</v>
      </c>
      <c r="Q23" s="316" t="s">
        <v>191</v>
      </c>
      <c r="R23" s="316" t="s">
        <v>193</v>
      </c>
      <c r="S23" s="316" t="s">
        <v>191</v>
      </c>
      <c r="T23" s="316" t="str">
        <f>' B_Populations'!$H$8</f>
        <v>White-Not Hispanic</v>
      </c>
      <c r="U23" s="316" t="s">
        <v>191</v>
      </c>
      <c r="V23" s="316" t="str">
        <f>' B_Populations'!$J$8</f>
        <v>Hispanic</v>
      </c>
      <c r="W23" s="316" t="s">
        <v>191</v>
      </c>
      <c r="X23" s="316" t="str">
        <f>' B_Populations'!$L$8</f>
        <v>Black-Not Hispanic</v>
      </c>
      <c r="Y23" s="316" t="s">
        <v>191</v>
      </c>
      <c r="Z23" s="316" t="str">
        <f>' B_Populations'!$N$8</f>
        <v>Asian</v>
      </c>
      <c r="AA23" s="316" t="s">
        <v>191</v>
      </c>
      <c r="AB23" s="316" t="str">
        <f>' B_Populations'!$P$8</f>
        <v>American Indian/Alaska Native</v>
      </c>
      <c r="AC23" s="316" t="s">
        <v>191</v>
      </c>
      <c r="AD23" s="316" t="str">
        <f>' B_Populations'!$R$8</f>
        <v>Other</v>
      </c>
      <c r="AE23" s="316" t="s">
        <v>191</v>
      </c>
      <c r="AF23" s="316" t="str">
        <f>' B_Populations'!$T$8</f>
        <v>Other</v>
      </c>
      <c r="AG23" s="339" t="s">
        <v>191</v>
      </c>
      <c r="AH23" s="25"/>
      <c r="AI23" s="50" t="s">
        <v>194</v>
      </c>
      <c r="AJ23" s="51" t="s">
        <v>180</v>
      </c>
      <c r="AL23" s="30" t="s">
        <v>156</v>
      </c>
      <c r="AM23" s="82" t="s">
        <v>157</v>
      </c>
      <c r="AN23" s="83" t="s">
        <v>158</v>
      </c>
      <c r="AO23" s="83" t="s">
        <v>159</v>
      </c>
      <c r="AP23" s="79" t="str">
        <f>' B_Populations'!$H$8</f>
        <v>White-Not Hispanic</v>
      </c>
      <c r="AQ23" s="79" t="str">
        <f>' B_Populations'!$J$8</f>
        <v>Hispanic</v>
      </c>
      <c r="AR23" s="79" t="str">
        <f>' B_Populations'!$L$8</f>
        <v>Black-Not Hispanic</v>
      </c>
      <c r="AS23" s="79" t="str">
        <f>' B_Populations'!$N$8</f>
        <v>Asian</v>
      </c>
      <c r="AT23" s="79" t="str">
        <f>' B_Populations'!$P$8</f>
        <v>American Indian/Alaska Native</v>
      </c>
      <c r="AU23" s="79" t="str">
        <f>' B_Populations'!$R$8</f>
        <v>Other</v>
      </c>
      <c r="AV23" s="84" t="str">
        <f>' B_Populations'!$T$8</f>
        <v>Other</v>
      </c>
    </row>
    <row r="24" spans="1:48" ht="15.5" x14ac:dyDescent="0.35">
      <c r="A24" s="369"/>
      <c r="B24" s="267" t="str">
        <f>' B_Populations'!$A$9</f>
        <v>&lt;1</v>
      </c>
      <c r="C24" s="85"/>
      <c r="D24" s="86"/>
      <c r="E24" s="87"/>
      <c r="F24" s="88"/>
      <c r="G24" s="88"/>
      <c r="H24" s="88"/>
      <c r="I24" s="88"/>
      <c r="J24" s="89"/>
      <c r="K24" s="89"/>
      <c r="L24" s="290"/>
      <c r="M24" s="34"/>
      <c r="N24" s="340">
        <f>' B_Populations'!B35</f>
        <v>0</v>
      </c>
      <c r="O24" s="314">
        <f>IF(N24=0,0,($C$24/$N$24)*100000)</f>
        <v>0</v>
      </c>
      <c r="P24" s="314">
        <f>' B_Populations'!D35</f>
        <v>0</v>
      </c>
      <c r="Q24" s="314">
        <f>IF(P24=0,0,($D$24/$P$24)*100000)</f>
        <v>0</v>
      </c>
      <c r="R24" s="314">
        <f>' B_Populations'!F35</f>
        <v>0</v>
      </c>
      <c r="S24" s="314">
        <f>IF(R24=0,0,($E$24/$R$24)*100000)</f>
        <v>0</v>
      </c>
      <c r="T24" s="314">
        <f>' B_Populations'!H35</f>
        <v>0</v>
      </c>
      <c r="U24" s="314">
        <f>IF(T24=0,0,($F$24/$T$24)*100000)</f>
        <v>0</v>
      </c>
      <c r="V24" s="314">
        <f>' B_Populations'!J35</f>
        <v>0</v>
      </c>
      <c r="W24" s="314">
        <f>IF(V24=0,0,($G$24/$V$24)*100000)</f>
        <v>0</v>
      </c>
      <c r="X24" s="314">
        <f>' B_Populations'!L35</f>
        <v>0</v>
      </c>
      <c r="Y24" s="314">
        <f>IF(X24=0,0,($H$24/$X$24)*100000)</f>
        <v>0</v>
      </c>
      <c r="Z24" s="314">
        <f>' B_Populations'!N35</f>
        <v>0</v>
      </c>
      <c r="AA24" s="314">
        <f>IF(Z24=0,0,($I$24/$Z$24)*100000)</f>
        <v>0</v>
      </c>
      <c r="AB24" s="314">
        <f>' B_Populations'!P35</f>
        <v>0</v>
      </c>
      <c r="AC24" s="314">
        <f>IF(AB24=0,0,($J$24/$AB$24)*100000)</f>
        <v>0</v>
      </c>
      <c r="AD24" s="314">
        <f>' B_Populations'!R35</f>
        <v>0</v>
      </c>
      <c r="AE24" s="314">
        <f>IF(AD24=0,0,($K$24/$AD$24)*100000)</f>
        <v>0</v>
      </c>
      <c r="AF24" s="314">
        <f>' B_Populations'!T35</f>
        <v>0</v>
      </c>
      <c r="AG24" s="341">
        <f>IF(AF24=0,0,($L$24/$AF$24)*100000)</f>
        <v>0</v>
      </c>
      <c r="AH24" s="34"/>
      <c r="AI24" s="37">
        <f>'B.1_Population Weights'!B6</f>
        <v>3795</v>
      </c>
      <c r="AJ24" s="38">
        <f>'B.1_Population Weights'!C6</f>
        <v>4.8169999999999998E-2</v>
      </c>
      <c r="AL24" s="39" t="str">
        <f>' B_Populations'!$A$9</f>
        <v>&lt;1</v>
      </c>
      <c r="AM24" s="92">
        <f t="shared" ref="AM24:AM29" si="26">O24*AJ24</f>
        <v>0</v>
      </c>
      <c r="AN24" s="93">
        <f t="shared" ref="AN24:AN29" si="27">Q24*AJ24</f>
        <v>0</v>
      </c>
      <c r="AO24" s="93">
        <f t="shared" ref="AO24:AO29" si="28">S24*AJ24</f>
        <v>0</v>
      </c>
      <c r="AP24" s="94">
        <f t="shared" ref="AP24:AP29" si="29">U24*AJ24</f>
        <v>0</v>
      </c>
      <c r="AQ24" s="94">
        <f t="shared" ref="AQ24:AQ29" si="30">W24*AJ24</f>
        <v>0</v>
      </c>
      <c r="AR24" s="94">
        <f t="shared" ref="AR24:AR29" si="31">Y24*AJ24</f>
        <v>0</v>
      </c>
      <c r="AS24" s="94">
        <f t="shared" ref="AS24:AS29" si="32">AA24*AJ24</f>
        <v>0</v>
      </c>
      <c r="AT24" s="94">
        <f t="shared" ref="AT24:AT29" si="33">AC24*AJ24</f>
        <v>0</v>
      </c>
      <c r="AU24" s="94">
        <f t="shared" ref="AU24:AU29" si="34">AE24*AJ24</f>
        <v>0</v>
      </c>
      <c r="AV24" s="95">
        <f t="shared" ref="AV24:AV29" si="35">AG24*AJ24</f>
        <v>0</v>
      </c>
    </row>
    <row r="25" spans="1:48" ht="15.5" x14ac:dyDescent="0.35">
      <c r="A25" s="369"/>
      <c r="B25" s="268" t="str">
        <f>' B_Populations'!$A$10</f>
        <v>1-4</v>
      </c>
      <c r="C25" s="117"/>
      <c r="D25" s="118"/>
      <c r="E25" s="96"/>
      <c r="F25" s="97"/>
      <c r="G25" s="97"/>
      <c r="H25" s="97"/>
      <c r="I25" s="97"/>
      <c r="J25" s="98"/>
      <c r="K25" s="98"/>
      <c r="L25" s="291"/>
      <c r="M25" s="34"/>
      <c r="N25" s="340">
        <f>' B_Populations'!B36</f>
        <v>0</v>
      </c>
      <c r="O25" s="314">
        <f>IF(N25=0,0,($C$25/$N$25)*100000)</f>
        <v>0</v>
      </c>
      <c r="P25" s="314">
        <f>' B_Populations'!D36</f>
        <v>0</v>
      </c>
      <c r="Q25" s="314">
        <f>IF(P25=0,0,($D$25/$P$25)*100000)</f>
        <v>0</v>
      </c>
      <c r="R25" s="314">
        <f>' B_Populations'!F36</f>
        <v>0</v>
      </c>
      <c r="S25" s="314">
        <f>IF(R25=0,0,($E$25/$R$25)*100000)</f>
        <v>0</v>
      </c>
      <c r="T25" s="314">
        <f>' B_Populations'!H36</f>
        <v>0</v>
      </c>
      <c r="U25" s="314">
        <f>IF(T25=0,0,($F$25/$T$25)*100000)</f>
        <v>0</v>
      </c>
      <c r="V25" s="314">
        <f>' B_Populations'!J36</f>
        <v>0</v>
      </c>
      <c r="W25" s="314">
        <f>IF(V25=0,0,($G$25/$V$25)*100000)</f>
        <v>0</v>
      </c>
      <c r="X25" s="314">
        <f>' B_Populations'!L36</f>
        <v>0</v>
      </c>
      <c r="Y25" s="314">
        <f>IF(X25=0,0,($H$25/$X$25)*100000)</f>
        <v>0</v>
      </c>
      <c r="Z25" s="314">
        <f>' B_Populations'!N36</f>
        <v>0</v>
      </c>
      <c r="AA25" s="314">
        <f>IF(Z25=0,0,($I$25/$Z$25)*100000)</f>
        <v>0</v>
      </c>
      <c r="AB25" s="314">
        <f>' B_Populations'!P36</f>
        <v>0</v>
      </c>
      <c r="AC25" s="314">
        <f>IF(AB25=0,0,($J$25/$AB$25)*100000)</f>
        <v>0</v>
      </c>
      <c r="AD25" s="314">
        <f>' B_Populations'!R36</f>
        <v>0</v>
      </c>
      <c r="AE25" s="314">
        <f>IF(AD25=0,0,($K$25/$AD$25)*100000)</f>
        <v>0</v>
      </c>
      <c r="AF25" s="314">
        <f>' B_Populations'!T36</f>
        <v>0</v>
      </c>
      <c r="AG25" s="341">
        <f>IF(AF25=0,0,($L$25/$AF$25)*100000)</f>
        <v>0</v>
      </c>
      <c r="AH25" s="34"/>
      <c r="AI25" s="37">
        <f>'B.1_Population Weights'!B7</f>
        <v>15192</v>
      </c>
      <c r="AJ25" s="38">
        <f>'B.1_Population Weights'!C7</f>
        <v>0.192831</v>
      </c>
      <c r="AL25" s="42" t="str">
        <f>' B_Populations'!$A$10</f>
        <v>1-4</v>
      </c>
      <c r="AM25" s="92">
        <f t="shared" si="26"/>
        <v>0</v>
      </c>
      <c r="AN25" s="93">
        <f t="shared" si="27"/>
        <v>0</v>
      </c>
      <c r="AO25" s="93">
        <f t="shared" si="28"/>
        <v>0</v>
      </c>
      <c r="AP25" s="94">
        <f t="shared" si="29"/>
        <v>0</v>
      </c>
      <c r="AQ25" s="94">
        <f t="shared" si="30"/>
        <v>0</v>
      </c>
      <c r="AR25" s="94">
        <f t="shared" si="31"/>
        <v>0</v>
      </c>
      <c r="AS25" s="94">
        <f t="shared" si="32"/>
        <v>0</v>
      </c>
      <c r="AT25" s="94">
        <f t="shared" si="33"/>
        <v>0</v>
      </c>
      <c r="AU25" s="94">
        <f t="shared" si="34"/>
        <v>0</v>
      </c>
      <c r="AV25" s="95">
        <f t="shared" si="35"/>
        <v>0</v>
      </c>
    </row>
    <row r="26" spans="1:48" ht="15.5" x14ac:dyDescent="0.35">
      <c r="A26" s="369"/>
      <c r="B26" s="267" t="str">
        <f>' B_Populations'!$A$11</f>
        <v>5-9</v>
      </c>
      <c r="C26" s="117"/>
      <c r="D26" s="118"/>
      <c r="E26" s="96"/>
      <c r="F26" s="97"/>
      <c r="G26" s="97"/>
      <c r="H26" s="97"/>
      <c r="I26" s="97"/>
      <c r="J26" s="98"/>
      <c r="K26" s="98"/>
      <c r="L26" s="291"/>
      <c r="M26" s="34"/>
      <c r="N26" s="340">
        <f>' B_Populations'!B37</f>
        <v>0</v>
      </c>
      <c r="O26" s="314">
        <f>IF(N26=0,0,($C$26/$N$26)*100000)</f>
        <v>0</v>
      </c>
      <c r="P26" s="314">
        <f>' B_Populations'!D37</f>
        <v>0</v>
      </c>
      <c r="Q26" s="314">
        <f>IF(P26=0,0,($D$26/$P$26)*100000)</f>
        <v>0</v>
      </c>
      <c r="R26" s="314">
        <f>' B_Populations'!F37</f>
        <v>0</v>
      </c>
      <c r="S26" s="314">
        <f>IF(R26=0,0,($E$26/$R$26)*100000)</f>
        <v>0</v>
      </c>
      <c r="T26" s="314">
        <f>' B_Populations'!H37</f>
        <v>0</v>
      </c>
      <c r="U26" s="314">
        <f>IF(T26=0,0,($F$26/$T$26)*100000)</f>
        <v>0</v>
      </c>
      <c r="V26" s="314">
        <f>' B_Populations'!J37</f>
        <v>0</v>
      </c>
      <c r="W26" s="314">
        <f>IF(V26=0,0,($G$26/$V$26)*100000)</f>
        <v>0</v>
      </c>
      <c r="X26" s="314">
        <f>' B_Populations'!L37</f>
        <v>0</v>
      </c>
      <c r="Y26" s="314">
        <f>IF(X26=0,0,($H$26/$X$26)*100000)</f>
        <v>0</v>
      </c>
      <c r="Z26" s="314">
        <f>' B_Populations'!N37</f>
        <v>0</v>
      </c>
      <c r="AA26" s="314">
        <f>IF(Z26=0,0,($I$26/$Z$26)*100000)</f>
        <v>0</v>
      </c>
      <c r="AB26" s="314">
        <f>' B_Populations'!P37</f>
        <v>0</v>
      </c>
      <c r="AC26" s="314">
        <f>IF(AB26=0,0,($J$26/$AB$26)*100000)</f>
        <v>0</v>
      </c>
      <c r="AD26" s="314">
        <f>' B_Populations'!R37</f>
        <v>0</v>
      </c>
      <c r="AE26" s="314">
        <f>IF(AD26=0,0,($K$26/$AD$26)*100000)</f>
        <v>0</v>
      </c>
      <c r="AF26" s="314">
        <f>' B_Populations'!T37</f>
        <v>0</v>
      </c>
      <c r="AG26" s="341">
        <f>IF(AF26=0,0,($L$26/$AF$26)*100000)</f>
        <v>0</v>
      </c>
      <c r="AH26" s="34"/>
      <c r="AI26" s="37">
        <f>'B.1_Population Weights'!B8</f>
        <v>19920</v>
      </c>
      <c r="AJ26" s="38">
        <f>'B.1_Population Weights'!C8</f>
        <v>0.25284299999999998</v>
      </c>
      <c r="AL26" s="39" t="str">
        <f>' B_Populations'!$A$11</f>
        <v>5-9</v>
      </c>
      <c r="AM26" s="92">
        <f t="shared" si="26"/>
        <v>0</v>
      </c>
      <c r="AN26" s="93">
        <f t="shared" si="27"/>
        <v>0</v>
      </c>
      <c r="AO26" s="93">
        <f t="shared" si="28"/>
        <v>0</v>
      </c>
      <c r="AP26" s="94">
        <f t="shared" si="29"/>
        <v>0</v>
      </c>
      <c r="AQ26" s="94">
        <f t="shared" si="30"/>
        <v>0</v>
      </c>
      <c r="AR26" s="94">
        <f t="shared" si="31"/>
        <v>0</v>
      </c>
      <c r="AS26" s="94">
        <f t="shared" si="32"/>
        <v>0</v>
      </c>
      <c r="AT26" s="94">
        <f t="shared" si="33"/>
        <v>0</v>
      </c>
      <c r="AU26" s="94">
        <f t="shared" si="34"/>
        <v>0</v>
      </c>
      <c r="AV26" s="95">
        <f t="shared" si="35"/>
        <v>0</v>
      </c>
    </row>
    <row r="27" spans="1:48" ht="15.5" x14ac:dyDescent="0.35">
      <c r="A27" s="369"/>
      <c r="B27" s="267" t="str">
        <f>' B_Populations'!$A$12</f>
        <v>10-14</v>
      </c>
      <c r="C27" s="117"/>
      <c r="D27" s="118"/>
      <c r="E27" s="96"/>
      <c r="F27" s="97"/>
      <c r="G27" s="97"/>
      <c r="H27" s="97"/>
      <c r="I27" s="97"/>
      <c r="J27" s="98"/>
      <c r="K27" s="98"/>
      <c r="L27" s="291"/>
      <c r="M27" s="34"/>
      <c r="N27" s="340">
        <f>' B_Populations'!B38</f>
        <v>0</v>
      </c>
      <c r="O27" s="314">
        <f>IF(N27=0,0,($C$27/$N$27)*100000)</f>
        <v>0</v>
      </c>
      <c r="P27" s="314">
        <f>' B_Populations'!D38</f>
        <v>0</v>
      </c>
      <c r="Q27" s="314">
        <f>IF(P27=0,0,($D$27/$P$27)*100000)</f>
        <v>0</v>
      </c>
      <c r="R27" s="314">
        <f>' B_Populations'!F38</f>
        <v>0</v>
      </c>
      <c r="S27" s="314">
        <f>IF(R27=0,0,($E$27/$R$27)*100000)</f>
        <v>0</v>
      </c>
      <c r="T27" s="314">
        <f>' B_Populations'!H38</f>
        <v>0</v>
      </c>
      <c r="U27" s="314">
        <f>IF(T27=0,0,($F$27/$T$27)*100000)</f>
        <v>0</v>
      </c>
      <c r="V27" s="314">
        <f>' B_Populations'!J38</f>
        <v>0</v>
      </c>
      <c r="W27" s="314">
        <f>IF(V27=0,0,($G$27/$V$27)*100000)</f>
        <v>0</v>
      </c>
      <c r="X27" s="314">
        <f>' B_Populations'!L38</f>
        <v>0</v>
      </c>
      <c r="Y27" s="314">
        <f>IF(X27=0,0,($H$27/$X$27)*100000)</f>
        <v>0</v>
      </c>
      <c r="Z27" s="314">
        <f>' B_Populations'!N38</f>
        <v>0</v>
      </c>
      <c r="AA27" s="314">
        <f>IF(Z27=0,0,($I$27/$Z$27)*100000)</f>
        <v>0</v>
      </c>
      <c r="AB27" s="314">
        <f>' B_Populations'!P38</f>
        <v>0</v>
      </c>
      <c r="AC27" s="314">
        <f>IF(AB27=0,0,($J$27/$AB$27)*100000)</f>
        <v>0</v>
      </c>
      <c r="AD27" s="314">
        <f>' B_Populations'!R38</f>
        <v>0</v>
      </c>
      <c r="AE27" s="314">
        <f>IF(AD27=0,0,($K$27/$AD$27)*100000)</f>
        <v>0</v>
      </c>
      <c r="AF27" s="314">
        <f>' B_Populations'!T38</f>
        <v>0</v>
      </c>
      <c r="AG27" s="341">
        <f>IF(AF27=0,0,($L$27/$AF$27)*100000)</f>
        <v>0</v>
      </c>
      <c r="AH27" s="34"/>
      <c r="AI27" s="37">
        <f>'B.1_Population Weights'!B9</f>
        <v>20057</v>
      </c>
      <c r="AJ27" s="38">
        <f>'B.1_Population Weights'!C9</f>
        <v>0.25458199999999997</v>
      </c>
      <c r="AL27" s="39" t="str">
        <f>' B_Populations'!$A$12</f>
        <v>10-14</v>
      </c>
      <c r="AM27" s="92">
        <f t="shared" si="26"/>
        <v>0</v>
      </c>
      <c r="AN27" s="93">
        <f t="shared" si="27"/>
        <v>0</v>
      </c>
      <c r="AO27" s="93">
        <f t="shared" si="28"/>
        <v>0</v>
      </c>
      <c r="AP27" s="94">
        <f t="shared" si="29"/>
        <v>0</v>
      </c>
      <c r="AQ27" s="94">
        <f t="shared" si="30"/>
        <v>0</v>
      </c>
      <c r="AR27" s="94">
        <f t="shared" si="31"/>
        <v>0</v>
      </c>
      <c r="AS27" s="94">
        <f t="shared" si="32"/>
        <v>0</v>
      </c>
      <c r="AT27" s="94">
        <f t="shared" si="33"/>
        <v>0</v>
      </c>
      <c r="AU27" s="94">
        <f t="shared" si="34"/>
        <v>0</v>
      </c>
      <c r="AV27" s="95">
        <f t="shared" si="35"/>
        <v>0</v>
      </c>
    </row>
    <row r="28" spans="1:48" ht="15.5" x14ac:dyDescent="0.35">
      <c r="A28" s="369"/>
      <c r="B28" s="267" t="str">
        <f>' B_Populations'!$A$13</f>
        <v>15-17</v>
      </c>
      <c r="C28" s="117"/>
      <c r="D28" s="118"/>
      <c r="E28" s="96"/>
      <c r="F28" s="97"/>
      <c r="G28" s="97"/>
      <c r="H28" s="97"/>
      <c r="I28" s="97"/>
      <c r="J28" s="98"/>
      <c r="K28" s="98"/>
      <c r="L28" s="291"/>
      <c r="M28" s="34"/>
      <c r="N28" s="340">
        <f>' B_Populations'!B39</f>
        <v>0</v>
      </c>
      <c r="O28" s="314">
        <f>IF(N28=0,0,($C$28/$N$28)*100000)</f>
        <v>0</v>
      </c>
      <c r="P28" s="314">
        <f>' B_Populations'!D39</f>
        <v>0</v>
      </c>
      <c r="Q28" s="314">
        <f>IF(P28=0,0,($D$28/$P$28)*100000)</f>
        <v>0</v>
      </c>
      <c r="R28" s="314">
        <f>' B_Populations'!F39</f>
        <v>0</v>
      </c>
      <c r="S28" s="314">
        <f>IF(R28=0,0,($E$28/$R$28)*100000)</f>
        <v>0</v>
      </c>
      <c r="T28" s="314">
        <f>' B_Populations'!H39</f>
        <v>0</v>
      </c>
      <c r="U28" s="314">
        <f>IF(T28=0,0,($F$28/$T$28)*100000)</f>
        <v>0</v>
      </c>
      <c r="V28" s="314">
        <f>' B_Populations'!J39</f>
        <v>0</v>
      </c>
      <c r="W28" s="314">
        <f>IF(V28=0,0,($G$28/$V$28)*100000)</f>
        <v>0</v>
      </c>
      <c r="X28" s="314">
        <f>' B_Populations'!L39</f>
        <v>0</v>
      </c>
      <c r="Y28" s="314">
        <f>IF(X28=0,0,($H$28/$X$28)*100000)</f>
        <v>0</v>
      </c>
      <c r="Z28" s="314">
        <f>' B_Populations'!N39</f>
        <v>0</v>
      </c>
      <c r="AA28" s="314">
        <f>IF(Z28=0,0,($I$28/$Z$28)*100000)</f>
        <v>0</v>
      </c>
      <c r="AB28" s="314">
        <f>' B_Populations'!P39</f>
        <v>0</v>
      </c>
      <c r="AC28" s="314">
        <f>IF(AB28=0,0,($J$28/$AB$28)*100000)</f>
        <v>0</v>
      </c>
      <c r="AD28" s="314">
        <f>' B_Populations'!R39</f>
        <v>0</v>
      </c>
      <c r="AE28" s="314">
        <f>IF(AD28=0,0,($K$28/$AD$28)*100000)</f>
        <v>0</v>
      </c>
      <c r="AF28" s="314">
        <f>' B_Populations'!T39</f>
        <v>0</v>
      </c>
      <c r="AG28" s="341">
        <f>IF(AF28=0,0,($L$28/$AF$28)*100000)</f>
        <v>0</v>
      </c>
      <c r="AH28" s="34"/>
      <c r="AI28" s="37">
        <f>'B.1_Population Weights'!B10</f>
        <v>11819</v>
      </c>
      <c r="AJ28" s="38">
        <f>'B.1_Population Weights'!C10</f>
        <v>0.15001800000000001</v>
      </c>
      <c r="AL28" s="39" t="str">
        <f>' B_Populations'!$A$13</f>
        <v>15-17</v>
      </c>
      <c r="AM28" s="92">
        <f t="shared" si="26"/>
        <v>0</v>
      </c>
      <c r="AN28" s="93">
        <f t="shared" si="27"/>
        <v>0</v>
      </c>
      <c r="AO28" s="93">
        <f t="shared" si="28"/>
        <v>0</v>
      </c>
      <c r="AP28" s="94">
        <f t="shared" si="29"/>
        <v>0</v>
      </c>
      <c r="AQ28" s="94">
        <f t="shared" si="30"/>
        <v>0</v>
      </c>
      <c r="AR28" s="94">
        <f t="shared" si="31"/>
        <v>0</v>
      </c>
      <c r="AS28" s="94">
        <f t="shared" si="32"/>
        <v>0</v>
      </c>
      <c r="AT28" s="94">
        <f t="shared" si="33"/>
        <v>0</v>
      </c>
      <c r="AU28" s="94">
        <f t="shared" si="34"/>
        <v>0</v>
      </c>
      <c r="AV28" s="95">
        <f t="shared" si="35"/>
        <v>0</v>
      </c>
    </row>
    <row r="29" spans="1:48" ht="15.5" x14ac:dyDescent="0.35">
      <c r="A29" s="369"/>
      <c r="B29" s="269" t="str">
        <f>' B_Populations'!$A$14</f>
        <v>18-19</v>
      </c>
      <c r="C29" s="256"/>
      <c r="D29" s="257"/>
      <c r="E29" s="258"/>
      <c r="F29" s="259"/>
      <c r="G29" s="259"/>
      <c r="H29" s="259"/>
      <c r="I29" s="259"/>
      <c r="J29" s="260"/>
      <c r="K29" s="260"/>
      <c r="L29" s="292"/>
      <c r="M29" s="34"/>
      <c r="N29" s="340">
        <f>' B_Populations'!B40</f>
        <v>0</v>
      </c>
      <c r="O29" s="314">
        <f>IF(N29=0,0,($C$29/$N$29)*100000)</f>
        <v>0</v>
      </c>
      <c r="P29" s="314">
        <f>' B_Populations'!D40</f>
        <v>0</v>
      </c>
      <c r="Q29" s="314">
        <f>IF(P29=0,0,($D$29/$P$29)*100000)</f>
        <v>0</v>
      </c>
      <c r="R29" s="314">
        <f>' B_Populations'!F40</f>
        <v>0</v>
      </c>
      <c r="S29" s="314">
        <f>IF(R29=0,0,($E$29/$R$29)*100000)</f>
        <v>0</v>
      </c>
      <c r="T29" s="314">
        <f>' B_Populations'!H40</f>
        <v>0</v>
      </c>
      <c r="U29" s="314">
        <f>IF(T29=0,0,($F$29/$T$29)*100000)</f>
        <v>0</v>
      </c>
      <c r="V29" s="314">
        <f>' B_Populations'!J40</f>
        <v>0</v>
      </c>
      <c r="W29" s="314">
        <f>IF(V29=0,0,($G$29/$V$29)*100000)</f>
        <v>0</v>
      </c>
      <c r="X29" s="314">
        <f>' B_Populations'!L40</f>
        <v>0</v>
      </c>
      <c r="Y29" s="314">
        <f>IF(X29=0,0,($H$29/$X$29)*100000)</f>
        <v>0</v>
      </c>
      <c r="Z29" s="314">
        <f>' B_Populations'!N40</f>
        <v>0</v>
      </c>
      <c r="AA29" s="314">
        <f>IF(Z29=0,0,($I$29/$Z$29)*100000)</f>
        <v>0</v>
      </c>
      <c r="AB29" s="314">
        <f>' B_Populations'!P40</f>
        <v>0</v>
      </c>
      <c r="AC29" s="314">
        <f>IF(AB29=0,0,($J$29/$AB$29)*100000)</f>
        <v>0</v>
      </c>
      <c r="AD29" s="314">
        <f>' B_Populations'!R40</f>
        <v>0</v>
      </c>
      <c r="AE29" s="314">
        <f>IF(AD29=0,0,($K$29/$AD$29)*100000)</f>
        <v>0</v>
      </c>
      <c r="AF29" s="314">
        <f>' B_Populations'!T40</f>
        <v>0</v>
      </c>
      <c r="AG29" s="341">
        <f>IF(AF29=0,0,($L$29/$AF$29)*100000)</f>
        <v>0</v>
      </c>
      <c r="AH29" s="34"/>
      <c r="AI29" s="37">
        <f>'B.1_Population Weights'!B11</f>
        <v>8001</v>
      </c>
      <c r="AJ29" s="38">
        <f>'B.1_Population Weights'!C11</f>
        <v>0.10155599999999999</v>
      </c>
      <c r="AL29" s="255" t="str">
        <f>' B_Populations'!$A$14</f>
        <v>18-19</v>
      </c>
      <c r="AM29" s="92">
        <f t="shared" si="26"/>
        <v>0</v>
      </c>
      <c r="AN29" s="93">
        <f t="shared" si="27"/>
        <v>0</v>
      </c>
      <c r="AO29" s="93">
        <f t="shared" si="28"/>
        <v>0</v>
      </c>
      <c r="AP29" s="94">
        <f t="shared" si="29"/>
        <v>0</v>
      </c>
      <c r="AQ29" s="94">
        <f t="shared" si="30"/>
        <v>0</v>
      </c>
      <c r="AR29" s="94">
        <f t="shared" si="31"/>
        <v>0</v>
      </c>
      <c r="AS29" s="94">
        <f t="shared" si="32"/>
        <v>0</v>
      </c>
      <c r="AT29" s="94">
        <f t="shared" si="33"/>
        <v>0</v>
      </c>
      <c r="AU29" s="94">
        <f t="shared" si="34"/>
        <v>0</v>
      </c>
      <c r="AV29" s="95">
        <f t="shared" si="35"/>
        <v>0</v>
      </c>
    </row>
    <row r="30" spans="1:48" ht="16" thickBot="1" x14ac:dyDescent="0.4">
      <c r="A30" s="369"/>
      <c r="B30" s="298" t="s">
        <v>195</v>
      </c>
      <c r="C30" s="313">
        <f t="shared" ref="C30:K30" si="36">SUM(C24:C29)</f>
        <v>0</v>
      </c>
      <c r="D30" s="299">
        <f t="shared" si="36"/>
        <v>0</v>
      </c>
      <c r="E30" s="299">
        <f t="shared" si="36"/>
        <v>0</v>
      </c>
      <c r="F30" s="300">
        <f t="shared" si="36"/>
        <v>0</v>
      </c>
      <c r="G30" s="300">
        <f t="shared" si="36"/>
        <v>0</v>
      </c>
      <c r="H30" s="300">
        <f t="shared" si="36"/>
        <v>0</v>
      </c>
      <c r="I30" s="300">
        <f t="shared" si="36"/>
        <v>0</v>
      </c>
      <c r="J30" s="300">
        <f t="shared" si="36"/>
        <v>0</v>
      </c>
      <c r="K30" s="300">
        <f t="shared" si="36"/>
        <v>0</v>
      </c>
      <c r="L30" s="301">
        <f>SUM(L24:L29)</f>
        <v>0</v>
      </c>
      <c r="N30" s="343">
        <f t="shared" ref="N30:AF30" si="37">SUM(N24:N29)</f>
        <v>0</v>
      </c>
      <c r="O30" s="344">
        <f>IF(N30=0,0,($C$30/$N$30)*100000)</f>
        <v>0</v>
      </c>
      <c r="P30" s="345">
        <f t="shared" si="37"/>
        <v>0</v>
      </c>
      <c r="Q30" s="344">
        <f>IF(P30=0,0,($D$30/$P$30)*100000)</f>
        <v>0</v>
      </c>
      <c r="R30" s="345">
        <f t="shared" si="37"/>
        <v>0</v>
      </c>
      <c r="S30" s="344">
        <f>IF(R30=0,0,($E$30/$R$30)*100000)</f>
        <v>0</v>
      </c>
      <c r="T30" s="345">
        <f t="shared" si="37"/>
        <v>0</v>
      </c>
      <c r="U30" s="344">
        <f>IF(T30=0,0,($F$30/$T$30)*100000)</f>
        <v>0</v>
      </c>
      <c r="V30" s="345">
        <f t="shared" si="37"/>
        <v>0</v>
      </c>
      <c r="W30" s="344">
        <f>IF(V30=0,0,($G$30/$V$30)*100000)</f>
        <v>0</v>
      </c>
      <c r="X30" s="345">
        <f>SUM(X24:X29)</f>
        <v>0</v>
      </c>
      <c r="Y30" s="344">
        <f>IF(X30=0,0,($H$30/$X$30)*100000)</f>
        <v>0</v>
      </c>
      <c r="Z30" s="345">
        <f t="shared" si="37"/>
        <v>0</v>
      </c>
      <c r="AA30" s="344">
        <f>IF(Z30=0,0,($I$30/$Z$30)*100000)</f>
        <v>0</v>
      </c>
      <c r="AB30" s="345">
        <f t="shared" si="37"/>
        <v>0</v>
      </c>
      <c r="AC30" s="344">
        <f>IF(AB30=0,0,($J$30/$AB$30)*100000)</f>
        <v>0</v>
      </c>
      <c r="AD30" s="345">
        <f t="shared" si="37"/>
        <v>0</v>
      </c>
      <c r="AE30" s="344">
        <f>IF(AD30=0,0,($K$30/$AD$30)*100000)</f>
        <v>0</v>
      </c>
      <c r="AF30" s="345">
        <f t="shared" si="37"/>
        <v>0</v>
      </c>
      <c r="AG30" s="346">
        <f>IF(AF30=0,0,($L$30/$AF$30)*100000)</f>
        <v>0</v>
      </c>
      <c r="AI30" s="205">
        <f>'B.1_Population Weights'!B12</f>
        <v>78784</v>
      </c>
      <c r="AJ30" s="206">
        <f>'B.1_Population Weights'!C12</f>
        <v>0.99999999999999989</v>
      </c>
      <c r="AL30" s="57" t="s">
        <v>195</v>
      </c>
      <c r="AM30" s="337">
        <f>SUM(AM24:AM29)</f>
        <v>0</v>
      </c>
      <c r="AN30" s="337">
        <f t="shared" ref="AN30:AU30" si="38">SUM(AN24:AN29)</f>
        <v>0</v>
      </c>
      <c r="AO30" s="337">
        <f t="shared" si="38"/>
        <v>0</v>
      </c>
      <c r="AP30" s="337">
        <f>SUM(AP24:AP29)</f>
        <v>0</v>
      </c>
      <c r="AQ30" s="337">
        <f t="shared" si="38"/>
        <v>0</v>
      </c>
      <c r="AR30" s="337">
        <f t="shared" si="38"/>
        <v>0</v>
      </c>
      <c r="AS30" s="337">
        <f t="shared" si="38"/>
        <v>0</v>
      </c>
      <c r="AT30" s="337">
        <f t="shared" si="38"/>
        <v>0</v>
      </c>
      <c r="AU30" s="337">
        <f t="shared" si="38"/>
        <v>0</v>
      </c>
      <c r="AV30" s="348">
        <f>SUM(AV24:AV29)</f>
        <v>0</v>
      </c>
    </row>
  </sheetData>
  <mergeCells count="7">
    <mergeCell ref="B1:E1"/>
    <mergeCell ref="AL1:AN1"/>
    <mergeCell ref="A3:A10"/>
    <mergeCell ref="A13:A20"/>
    <mergeCell ref="A23:A30"/>
    <mergeCell ref="AI1:AJ2"/>
    <mergeCell ref="G1:I1"/>
  </mergeCells>
  <pageMargins left="1" right="1" top="1" bottom="1" header="0.5" footer="0.5"/>
  <pageSetup orientation="portrait" r:id="rId1"/>
  <headerFooter alignWithMargins="0"/>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15"/>
  <dimension ref="A1:AV30"/>
  <sheetViews>
    <sheetView zoomScale="80" zoomScaleNormal="80" workbookViewId="0">
      <pane xSplit="1" topLeftCell="B1" activePane="topRight" state="frozen"/>
      <selection pane="topRight" activeCell="Z24" sqref="Z24"/>
    </sheetView>
  </sheetViews>
  <sheetFormatPr defaultColWidth="8.7265625" defaultRowHeight="18.5" x14ac:dyDescent="0.45"/>
  <cols>
    <col min="1" max="1" width="11.1796875" style="108" customWidth="1"/>
    <col min="2" max="2" width="8.7265625" style="6"/>
    <col min="3" max="3" width="15.1796875" style="6" customWidth="1"/>
    <col min="4" max="4" width="15.54296875" style="6" customWidth="1"/>
    <col min="5" max="5" width="15.1796875" style="6" customWidth="1"/>
    <col min="6" max="6" width="17.81640625" style="6" customWidth="1"/>
    <col min="7" max="7" width="15.54296875" style="6" customWidth="1"/>
    <col min="8" max="8" width="15.453125" style="6" customWidth="1"/>
    <col min="9" max="11" width="15.1796875" style="6" customWidth="1"/>
    <col min="12" max="12" width="15.54296875" style="6" customWidth="1"/>
    <col min="13" max="13" width="6" style="6" customWidth="1"/>
    <col min="14" max="14" width="15.1796875" style="6" customWidth="1"/>
    <col min="15" max="27" width="11.1796875" style="6" customWidth="1"/>
    <col min="28" max="29" width="12.54296875" style="6" customWidth="1"/>
    <col min="30" max="33" width="11.1796875" style="6" customWidth="1"/>
    <col min="34" max="34" width="6" style="6" customWidth="1"/>
    <col min="35" max="36" width="15.81640625" style="6" customWidth="1"/>
    <col min="37" max="37" width="6" style="6" customWidth="1"/>
    <col min="38" max="38" width="8.7265625" style="6"/>
    <col min="39" max="40" width="15.54296875" style="6" customWidth="1"/>
    <col min="41" max="41" width="15.1796875" style="6" customWidth="1"/>
    <col min="42" max="42" width="15.453125" style="6" customWidth="1"/>
    <col min="43" max="43" width="15.54296875" style="6" customWidth="1"/>
    <col min="44" max="44" width="15.453125" style="6" customWidth="1"/>
    <col min="45" max="48" width="15.1796875" style="6" customWidth="1"/>
    <col min="49" max="16384" width="8.7265625" style="6"/>
  </cols>
  <sheetData>
    <row r="1" spans="1:48" ht="78.650000000000006" customHeight="1" x14ac:dyDescent="0.45">
      <c r="A1" s="112">
        <f>' B_Populations'!D44</f>
        <v>0</v>
      </c>
      <c r="B1" s="363" t="s">
        <v>181</v>
      </c>
      <c r="C1" s="364"/>
      <c r="D1" s="364"/>
      <c r="E1" s="364"/>
      <c r="F1" s="262"/>
      <c r="G1" s="374" t="s">
        <v>182</v>
      </c>
      <c r="H1" s="374"/>
      <c r="I1" s="374"/>
      <c r="J1" s="262"/>
      <c r="K1" s="262"/>
      <c r="L1" s="286"/>
      <c r="N1" s="9" t="s">
        <v>183</v>
      </c>
      <c r="O1" s="67"/>
      <c r="P1" s="67"/>
      <c r="Q1" s="67"/>
      <c r="R1" s="67"/>
      <c r="S1" s="67"/>
      <c r="T1" s="67"/>
      <c r="U1" s="67"/>
      <c r="V1" s="67"/>
      <c r="W1" s="67"/>
      <c r="X1" s="67"/>
      <c r="Y1" s="67"/>
      <c r="Z1" s="67"/>
      <c r="AA1" s="67"/>
      <c r="AB1" s="67"/>
      <c r="AC1" s="67"/>
      <c r="AD1" s="67"/>
      <c r="AE1" s="67"/>
      <c r="AF1" s="67"/>
      <c r="AG1" s="14"/>
      <c r="AI1" s="370" t="s">
        <v>238</v>
      </c>
      <c r="AJ1" s="371"/>
      <c r="AL1" s="365" t="s">
        <v>184</v>
      </c>
      <c r="AM1" s="366"/>
      <c r="AN1" s="366"/>
      <c r="AO1" s="68"/>
      <c r="AP1" s="69"/>
      <c r="AQ1" s="69"/>
      <c r="AR1" s="69"/>
      <c r="AS1" s="69"/>
      <c r="AT1" s="69"/>
      <c r="AU1" s="69"/>
      <c r="AV1" s="70"/>
    </row>
    <row r="2" spans="1:48" x14ac:dyDescent="0.45">
      <c r="B2" s="287"/>
      <c r="C2" s="71"/>
      <c r="D2" s="72" t="s">
        <v>185</v>
      </c>
      <c r="E2" s="72"/>
      <c r="F2" s="73" t="s">
        <v>186</v>
      </c>
      <c r="G2" s="73"/>
      <c r="H2" s="73"/>
      <c r="I2" s="73"/>
      <c r="J2" s="73"/>
      <c r="K2" s="73"/>
      <c r="L2" s="288"/>
      <c r="N2" s="17"/>
      <c r="O2" s="75"/>
      <c r="P2" s="75"/>
      <c r="Q2" s="75"/>
      <c r="R2" s="75"/>
      <c r="S2" s="75"/>
      <c r="T2" s="75"/>
      <c r="U2" s="75"/>
      <c r="V2" s="75"/>
      <c r="W2" s="75"/>
      <c r="X2" s="75"/>
      <c r="Y2" s="75"/>
      <c r="Z2" s="75"/>
      <c r="AA2" s="75"/>
      <c r="AB2" s="75"/>
      <c r="AC2" s="75"/>
      <c r="AD2" s="75"/>
      <c r="AE2" s="75"/>
      <c r="AF2" s="75"/>
      <c r="AG2" s="18"/>
      <c r="AI2" s="372"/>
      <c r="AJ2" s="373"/>
      <c r="AL2" s="21"/>
      <c r="AM2" s="264" t="s">
        <v>187</v>
      </c>
      <c r="AN2" s="264"/>
      <c r="AO2" s="264"/>
      <c r="AP2" s="264"/>
      <c r="AQ2" s="264"/>
      <c r="AR2" s="264"/>
      <c r="AS2" s="264"/>
      <c r="AT2" s="264"/>
      <c r="AU2" s="264"/>
      <c r="AV2" s="76"/>
    </row>
    <row r="3" spans="1:48" ht="46.5" customHeight="1" x14ac:dyDescent="0.35">
      <c r="A3" s="367" t="s">
        <v>188</v>
      </c>
      <c r="B3" s="289" t="s">
        <v>156</v>
      </c>
      <c r="C3" s="317" t="s">
        <v>202</v>
      </c>
      <c r="D3" s="318" t="s">
        <v>158</v>
      </c>
      <c r="E3" s="318" t="s">
        <v>159</v>
      </c>
      <c r="F3" s="319" t="str">
        <f>' B_Populations'!$H$8</f>
        <v>White-Not Hispanic</v>
      </c>
      <c r="G3" s="319" t="str">
        <f>' B_Populations'!$J$8</f>
        <v>Hispanic</v>
      </c>
      <c r="H3" s="319" t="str">
        <f>' B_Populations'!$L$8</f>
        <v>Black-Not Hispanic</v>
      </c>
      <c r="I3" s="319" t="str">
        <f>' B_Populations'!$N$8</f>
        <v>Asian</v>
      </c>
      <c r="J3" s="319" t="str">
        <f>' B_Populations'!$P$8</f>
        <v>American Indian/Alaska Native</v>
      </c>
      <c r="K3" s="319" t="str">
        <f>' B_Populations'!$R$8</f>
        <v>Other</v>
      </c>
      <c r="L3" s="321" t="str">
        <f>' B_Populations'!$T$8</f>
        <v>Other</v>
      </c>
      <c r="M3" s="25"/>
      <c r="N3" s="26" t="s">
        <v>190</v>
      </c>
      <c r="O3" s="81" t="s">
        <v>191</v>
      </c>
      <c r="P3" s="81" t="s">
        <v>192</v>
      </c>
      <c r="Q3" s="81" t="s">
        <v>191</v>
      </c>
      <c r="R3" s="81" t="s">
        <v>193</v>
      </c>
      <c r="S3" s="81" t="s">
        <v>191</v>
      </c>
      <c r="T3" s="81" t="str">
        <f>' B_Populations'!$H$8</f>
        <v>White-Not Hispanic</v>
      </c>
      <c r="U3" s="81" t="s">
        <v>191</v>
      </c>
      <c r="V3" s="81" t="str">
        <f>' B_Populations'!$J$8</f>
        <v>Hispanic</v>
      </c>
      <c r="W3" s="81" t="s">
        <v>191</v>
      </c>
      <c r="X3" s="81" t="str">
        <f>' B_Populations'!$L$8</f>
        <v>Black-Not Hispanic</v>
      </c>
      <c r="Y3" s="81" t="s">
        <v>191</v>
      </c>
      <c r="Z3" s="81" t="str">
        <f>' B_Populations'!$N$8</f>
        <v>Asian</v>
      </c>
      <c r="AA3" s="81" t="s">
        <v>191</v>
      </c>
      <c r="AB3" s="81" t="str">
        <f>' B_Populations'!$P$8</f>
        <v>American Indian/Alaska Native</v>
      </c>
      <c r="AC3" s="81" t="s">
        <v>191</v>
      </c>
      <c r="AD3" s="81" t="str">
        <f>' B_Populations'!$R$8</f>
        <v>Other</v>
      </c>
      <c r="AE3" s="81" t="s">
        <v>191</v>
      </c>
      <c r="AF3" s="81" t="str">
        <f>' B_Populations'!$T$8</f>
        <v>Other</v>
      </c>
      <c r="AG3" s="27" t="s">
        <v>191</v>
      </c>
      <c r="AH3" s="25"/>
      <c r="AI3" s="28" t="s">
        <v>194</v>
      </c>
      <c r="AJ3" s="29" t="s">
        <v>180</v>
      </c>
      <c r="AL3" s="30" t="s">
        <v>156</v>
      </c>
      <c r="AM3" s="82" t="s">
        <v>157</v>
      </c>
      <c r="AN3" s="83" t="s">
        <v>158</v>
      </c>
      <c r="AO3" s="83" t="s">
        <v>159</v>
      </c>
      <c r="AP3" s="79" t="str">
        <f>' B_Populations'!$H$8</f>
        <v>White-Not Hispanic</v>
      </c>
      <c r="AQ3" s="79" t="str">
        <f>' B_Populations'!$J$8</f>
        <v>Hispanic</v>
      </c>
      <c r="AR3" s="79" t="str">
        <f>' B_Populations'!$L$8</f>
        <v>Black-Not Hispanic</v>
      </c>
      <c r="AS3" s="79" t="str">
        <f>' B_Populations'!$N$8</f>
        <v>Asian</v>
      </c>
      <c r="AT3" s="79" t="str">
        <f>' B_Populations'!$P$8</f>
        <v>American Indian/Alaska Native</v>
      </c>
      <c r="AU3" s="79" t="str">
        <f>' B_Populations'!$R$8</f>
        <v>Other</v>
      </c>
      <c r="AV3" s="84" t="str">
        <f>' B_Populations'!$T$8</f>
        <v>Other</v>
      </c>
    </row>
    <row r="4" spans="1:48" ht="15.5" x14ac:dyDescent="0.35">
      <c r="A4" s="367"/>
      <c r="B4" s="267" t="str">
        <f>' B_Populations'!$A$9</f>
        <v>&lt;1</v>
      </c>
      <c r="C4" s="320"/>
      <c r="D4" s="96"/>
      <c r="E4" s="96"/>
      <c r="F4" s="97"/>
      <c r="G4" s="97"/>
      <c r="H4" s="97"/>
      <c r="I4" s="97"/>
      <c r="J4" s="97"/>
      <c r="K4" s="97"/>
      <c r="L4" s="291"/>
      <c r="M4" s="34"/>
      <c r="N4" s="35">
        <f>' B_Populations'!B49</f>
        <v>0</v>
      </c>
      <c r="O4" s="91">
        <f>IF(N4=0,0,($C$4/$N$4)*100000)</f>
        <v>0</v>
      </c>
      <c r="P4" s="91">
        <f>' B_Populations'!D49</f>
        <v>0</v>
      </c>
      <c r="Q4" s="91">
        <f>IF(P4=0,0,($D$4/$P$4)*100000)</f>
        <v>0</v>
      </c>
      <c r="R4" s="91">
        <f>' B_Populations'!F49</f>
        <v>0</v>
      </c>
      <c r="S4" s="91">
        <f>IF(R4=0,0,($E$4/$R$4)*100000)</f>
        <v>0</v>
      </c>
      <c r="T4" s="91">
        <f>' B_Populations'!H49</f>
        <v>0</v>
      </c>
      <c r="U4" s="91">
        <f>IF(T4=0,0,($F$4/$T$4)*100000)</f>
        <v>0</v>
      </c>
      <c r="V4" s="91">
        <f>' B_Populations'!J49</f>
        <v>0</v>
      </c>
      <c r="W4" s="91">
        <f>IF(V4=0,0,($G$4/$V$4)*100000)</f>
        <v>0</v>
      </c>
      <c r="X4" s="91">
        <f>' B_Populations'!L49</f>
        <v>0</v>
      </c>
      <c r="Y4" s="91">
        <f>IF(X4=0,0,($H$4/$X$4)*100000)</f>
        <v>0</v>
      </c>
      <c r="Z4" s="91">
        <f>' B_Populations'!N49</f>
        <v>0</v>
      </c>
      <c r="AA4" s="91">
        <f>IF(Z4=0,0,($I$4/$Z$4)*100000)</f>
        <v>0</v>
      </c>
      <c r="AB4" s="91">
        <f>' B_Populations'!P49</f>
        <v>0</v>
      </c>
      <c r="AC4" s="91">
        <f>IF(AB4=0,0,($J$4/$AB$4)*100000)</f>
        <v>0</v>
      </c>
      <c r="AD4" s="91">
        <f>' B_Populations'!R49</f>
        <v>0</v>
      </c>
      <c r="AE4" s="91">
        <f>IF(AD4=0,0,($K$4/$AD$4)*100000)</f>
        <v>0</v>
      </c>
      <c r="AF4" s="91">
        <f>' B_Populations'!T49</f>
        <v>0</v>
      </c>
      <c r="AG4" s="36">
        <f>IF(AF4=0,0,($L$4/$AF$4)*100000)</f>
        <v>0</v>
      </c>
      <c r="AH4" s="34"/>
      <c r="AI4" s="37">
        <f>'B.1_Population Weights'!B6</f>
        <v>3795</v>
      </c>
      <c r="AJ4" s="38">
        <f>'B.1_Population Weights'!C6</f>
        <v>4.8169999999999998E-2</v>
      </c>
      <c r="AK4" s="34"/>
      <c r="AL4" s="39" t="str">
        <f>' B_Populations'!$A$9</f>
        <v>&lt;1</v>
      </c>
      <c r="AM4" s="92">
        <f t="shared" ref="AM4:AM9" si="0">O4*AJ4</f>
        <v>0</v>
      </c>
      <c r="AN4" s="93">
        <f t="shared" ref="AN4:AN9" si="1">Q4*AJ4</f>
        <v>0</v>
      </c>
      <c r="AO4" s="93">
        <f t="shared" ref="AO4:AO9" si="2">S4*AJ4</f>
        <v>0</v>
      </c>
      <c r="AP4" s="94">
        <f t="shared" ref="AP4:AP9" si="3">U4*AJ4</f>
        <v>0</v>
      </c>
      <c r="AQ4" s="94">
        <f t="shared" ref="AQ4:AQ9" si="4">W4*AJ4</f>
        <v>0</v>
      </c>
      <c r="AR4" s="94">
        <f t="shared" ref="AR4:AR9" si="5">Y4*AJ4</f>
        <v>0</v>
      </c>
      <c r="AS4" s="94">
        <f t="shared" ref="AS4:AS9" si="6">AA4*AJ4</f>
        <v>0</v>
      </c>
      <c r="AT4" s="94">
        <f t="shared" ref="AT4:AT9" si="7">AC4*AJ4</f>
        <v>0</v>
      </c>
      <c r="AU4" s="94">
        <f t="shared" ref="AU4:AU9" si="8">AE4*AJ4</f>
        <v>0</v>
      </c>
      <c r="AV4" s="95">
        <f t="shared" ref="AV4:AV9" si="9">AG4*AJ4</f>
        <v>0</v>
      </c>
    </row>
    <row r="5" spans="1:48" ht="15.5" x14ac:dyDescent="0.35">
      <c r="A5" s="367"/>
      <c r="B5" s="268" t="str">
        <f>' B_Populations'!$A$10</f>
        <v>1-4</v>
      </c>
      <c r="C5" s="320"/>
      <c r="D5" s="96"/>
      <c r="E5" s="96"/>
      <c r="F5" s="97"/>
      <c r="G5" s="97"/>
      <c r="H5" s="97"/>
      <c r="I5" s="97"/>
      <c r="J5" s="97"/>
      <c r="K5" s="97"/>
      <c r="L5" s="291"/>
      <c r="M5" s="34"/>
      <c r="N5" s="35">
        <f>' B_Populations'!B50</f>
        <v>0</v>
      </c>
      <c r="O5" s="91">
        <f>IF(N5=0,0,($C$5/$N$5)*100000)</f>
        <v>0</v>
      </c>
      <c r="P5" s="91">
        <f>' B_Populations'!D50</f>
        <v>0</v>
      </c>
      <c r="Q5" s="91">
        <f>IF(P5=0,0,($D$5/$P$5)*100000)</f>
        <v>0</v>
      </c>
      <c r="R5" s="91">
        <f>' B_Populations'!F50</f>
        <v>0</v>
      </c>
      <c r="S5" s="91">
        <f>IF(R5=0,0,($E$5/$R$5)*100000)</f>
        <v>0</v>
      </c>
      <c r="T5" s="91">
        <f>' B_Populations'!H50</f>
        <v>0</v>
      </c>
      <c r="U5" s="91">
        <f>IF(T5=0,0,($F$5/$T$5)*100000)</f>
        <v>0</v>
      </c>
      <c r="V5" s="91">
        <f>' B_Populations'!J50</f>
        <v>0</v>
      </c>
      <c r="W5" s="91">
        <f>IF(V5=0,0,($G$5/$V$5)*100000)</f>
        <v>0</v>
      </c>
      <c r="X5" s="91">
        <f>' B_Populations'!L50</f>
        <v>0</v>
      </c>
      <c r="Y5" s="91">
        <f>IF(X5=0,0,($G$5/$X$5)*100000)</f>
        <v>0</v>
      </c>
      <c r="Z5" s="91">
        <f>' B_Populations'!N50</f>
        <v>0</v>
      </c>
      <c r="AA5" s="91">
        <f>IF(Z5=0,0,($I$5/$Z$5)*100000)</f>
        <v>0</v>
      </c>
      <c r="AB5" s="91">
        <f>' B_Populations'!P50</f>
        <v>0</v>
      </c>
      <c r="AC5" s="91">
        <f>IF(AB5=0,0,($J$5/$AB$5)*100000)</f>
        <v>0</v>
      </c>
      <c r="AD5" s="91">
        <f>' B_Populations'!R50</f>
        <v>0</v>
      </c>
      <c r="AE5" s="91">
        <f>IF(AD5=0,0,($K$5/$AD$5)*100000)</f>
        <v>0</v>
      </c>
      <c r="AF5" s="91">
        <f>' B_Populations'!T50</f>
        <v>0</v>
      </c>
      <c r="AG5" s="36">
        <f>IF(AF5=0,0,($L$5/$AF$5)*100000)</f>
        <v>0</v>
      </c>
      <c r="AH5" s="34"/>
      <c r="AI5" s="37">
        <f>'B.1_Population Weights'!B7</f>
        <v>15192</v>
      </c>
      <c r="AJ5" s="38">
        <f>'B.1_Population Weights'!C7</f>
        <v>0.192831</v>
      </c>
      <c r="AK5" s="34"/>
      <c r="AL5" s="42" t="str">
        <f>' B_Populations'!$A$10</f>
        <v>1-4</v>
      </c>
      <c r="AM5" s="92">
        <f t="shared" si="0"/>
        <v>0</v>
      </c>
      <c r="AN5" s="93">
        <f t="shared" si="1"/>
        <v>0</v>
      </c>
      <c r="AO5" s="93">
        <f t="shared" si="2"/>
        <v>0</v>
      </c>
      <c r="AP5" s="94">
        <f t="shared" si="3"/>
        <v>0</v>
      </c>
      <c r="AQ5" s="94">
        <f t="shared" si="4"/>
        <v>0</v>
      </c>
      <c r="AR5" s="94">
        <f t="shared" si="5"/>
        <v>0</v>
      </c>
      <c r="AS5" s="94">
        <f t="shared" si="6"/>
        <v>0</v>
      </c>
      <c r="AT5" s="94">
        <f t="shared" si="7"/>
        <v>0</v>
      </c>
      <c r="AU5" s="94">
        <f t="shared" si="8"/>
        <v>0</v>
      </c>
      <c r="AV5" s="95">
        <f t="shared" si="9"/>
        <v>0</v>
      </c>
    </row>
    <row r="6" spans="1:48" ht="15.5" x14ac:dyDescent="0.35">
      <c r="A6" s="367"/>
      <c r="B6" s="267" t="str">
        <f>' B_Populations'!$A$11</f>
        <v>5-9</v>
      </c>
      <c r="C6" s="320"/>
      <c r="D6" s="96"/>
      <c r="E6" s="96"/>
      <c r="F6" s="97"/>
      <c r="G6" s="97"/>
      <c r="H6" s="97"/>
      <c r="I6" s="97"/>
      <c r="J6" s="97"/>
      <c r="K6" s="97"/>
      <c r="L6" s="291"/>
      <c r="M6" s="34"/>
      <c r="N6" s="35">
        <f>' B_Populations'!B51</f>
        <v>0</v>
      </c>
      <c r="O6" s="91">
        <f>IF(N6=0,0,($C$6/$N$6)*100000)</f>
        <v>0</v>
      </c>
      <c r="P6" s="91">
        <f>' B_Populations'!D51</f>
        <v>0</v>
      </c>
      <c r="Q6" s="91">
        <f>IF(P6=0,0,($D$6/$P$6)*100000)</f>
        <v>0</v>
      </c>
      <c r="R6" s="91">
        <f>' B_Populations'!F51</f>
        <v>0</v>
      </c>
      <c r="S6" s="91">
        <f>IF(R6=0,0,($E$6/$R$6)*100000)</f>
        <v>0</v>
      </c>
      <c r="T6" s="91">
        <f>' B_Populations'!H51</f>
        <v>0</v>
      </c>
      <c r="U6" s="91">
        <f>IF(T6=0,0,($F$6/$T$6)*100000)</f>
        <v>0</v>
      </c>
      <c r="V6" s="91">
        <f>' B_Populations'!J51</f>
        <v>0</v>
      </c>
      <c r="W6" s="91">
        <f>IF(V6=0,0,($G$6/$V$6)*100000)</f>
        <v>0</v>
      </c>
      <c r="X6" s="91">
        <f>' B_Populations'!L51</f>
        <v>0</v>
      </c>
      <c r="Y6" s="91">
        <f>IF(X6=0,0,($G$6/$X$6)*100000)</f>
        <v>0</v>
      </c>
      <c r="Z6" s="91">
        <f>' B_Populations'!N51</f>
        <v>0</v>
      </c>
      <c r="AA6" s="91">
        <f>IF(Z6=0,0,($I$6/$Z$6)*100000)</f>
        <v>0</v>
      </c>
      <c r="AB6" s="91">
        <f>' B_Populations'!P51</f>
        <v>0</v>
      </c>
      <c r="AC6" s="91">
        <f>IF(AB6=0,0,($J$6/$AB$6)*100000)</f>
        <v>0</v>
      </c>
      <c r="AD6" s="91">
        <f>' B_Populations'!R51</f>
        <v>0</v>
      </c>
      <c r="AE6" s="91">
        <f>IF(AD6=0,0,($K$6/$AD$6)*100000)</f>
        <v>0</v>
      </c>
      <c r="AF6" s="91">
        <f>' B_Populations'!T51</f>
        <v>0</v>
      </c>
      <c r="AG6" s="36">
        <f>IF(AF6=0,0,($L$6/$AF$6)*100000)</f>
        <v>0</v>
      </c>
      <c r="AH6" s="34"/>
      <c r="AI6" s="37">
        <f>'B.1_Population Weights'!B8</f>
        <v>19920</v>
      </c>
      <c r="AJ6" s="38">
        <f>'B.1_Population Weights'!C8</f>
        <v>0.25284299999999998</v>
      </c>
      <c r="AK6" s="34"/>
      <c r="AL6" s="39" t="str">
        <f>' B_Populations'!$A$11</f>
        <v>5-9</v>
      </c>
      <c r="AM6" s="92">
        <f t="shared" si="0"/>
        <v>0</v>
      </c>
      <c r="AN6" s="93">
        <f t="shared" si="1"/>
        <v>0</v>
      </c>
      <c r="AO6" s="93">
        <f t="shared" si="2"/>
        <v>0</v>
      </c>
      <c r="AP6" s="94">
        <f t="shared" si="3"/>
        <v>0</v>
      </c>
      <c r="AQ6" s="94">
        <f t="shared" si="4"/>
        <v>0</v>
      </c>
      <c r="AR6" s="94">
        <f t="shared" si="5"/>
        <v>0</v>
      </c>
      <c r="AS6" s="94">
        <f t="shared" si="6"/>
        <v>0</v>
      </c>
      <c r="AT6" s="94">
        <f t="shared" si="7"/>
        <v>0</v>
      </c>
      <c r="AU6" s="94">
        <f t="shared" si="8"/>
        <v>0</v>
      </c>
      <c r="AV6" s="95">
        <f t="shared" si="9"/>
        <v>0</v>
      </c>
    </row>
    <row r="7" spans="1:48" ht="15.5" x14ac:dyDescent="0.35">
      <c r="A7" s="367"/>
      <c r="B7" s="267" t="str">
        <f>' B_Populations'!$A$12</f>
        <v>10-14</v>
      </c>
      <c r="C7" s="320"/>
      <c r="D7" s="96"/>
      <c r="E7" s="96"/>
      <c r="F7" s="97"/>
      <c r="G7" s="97"/>
      <c r="H7" s="97"/>
      <c r="I7" s="97"/>
      <c r="J7" s="97"/>
      <c r="K7" s="97"/>
      <c r="L7" s="291"/>
      <c r="M7" s="34"/>
      <c r="N7" s="35">
        <f>' B_Populations'!B52</f>
        <v>0</v>
      </c>
      <c r="O7" s="91">
        <f>IF(N7=0,0,($C$7/$N$7)*100000)</f>
        <v>0</v>
      </c>
      <c r="P7" s="91">
        <f>' B_Populations'!D52</f>
        <v>0</v>
      </c>
      <c r="Q7" s="91">
        <f>IF(P7=0,0,($D$7/$P$7)*100000)</f>
        <v>0</v>
      </c>
      <c r="R7" s="91">
        <f>' B_Populations'!F52</f>
        <v>0</v>
      </c>
      <c r="S7" s="91">
        <f>IF(R7=0,0,($E$7/$R$7)*100000)</f>
        <v>0</v>
      </c>
      <c r="T7" s="91">
        <f>' B_Populations'!H52</f>
        <v>0</v>
      </c>
      <c r="U7" s="91">
        <f>IF(T7=0,0,($F$7/$T$7)*100000)</f>
        <v>0</v>
      </c>
      <c r="V7" s="91">
        <f>' B_Populations'!J52</f>
        <v>0</v>
      </c>
      <c r="W7" s="91">
        <f>IF(V7=0,0,($G$7/$V$7)*100000)</f>
        <v>0</v>
      </c>
      <c r="X7" s="91">
        <f>' B_Populations'!L52</f>
        <v>0</v>
      </c>
      <c r="Y7" s="91">
        <f>IF(X7=0,0,($G$7/$X$7)*100000)</f>
        <v>0</v>
      </c>
      <c r="Z7" s="91">
        <f>' B_Populations'!N52</f>
        <v>0</v>
      </c>
      <c r="AA7" s="91">
        <f>IF(Z7=0,0,($I$7/$Z$7)*100000)</f>
        <v>0</v>
      </c>
      <c r="AB7" s="91">
        <f>' B_Populations'!P52</f>
        <v>0</v>
      </c>
      <c r="AC7" s="91">
        <f>IF(AB7=0,0,($J$7/$AB$7)*100000)</f>
        <v>0</v>
      </c>
      <c r="AD7" s="91">
        <f>' B_Populations'!R52</f>
        <v>0</v>
      </c>
      <c r="AE7" s="91">
        <f>IF(AD7=0,0,($K$7/$AD$7)*100000)</f>
        <v>0</v>
      </c>
      <c r="AF7" s="91">
        <f>' B_Populations'!T52</f>
        <v>0</v>
      </c>
      <c r="AG7" s="36">
        <f>IF(AF7=0,0,($L$7/$AF$7)*100000)</f>
        <v>0</v>
      </c>
      <c r="AH7" s="34"/>
      <c r="AI7" s="37">
        <f>'B.1_Population Weights'!B9</f>
        <v>20057</v>
      </c>
      <c r="AJ7" s="38">
        <f>'B.1_Population Weights'!C9</f>
        <v>0.25458199999999997</v>
      </c>
      <c r="AK7" s="34"/>
      <c r="AL7" s="39" t="str">
        <f>' B_Populations'!$A$12</f>
        <v>10-14</v>
      </c>
      <c r="AM7" s="92">
        <f t="shared" si="0"/>
        <v>0</v>
      </c>
      <c r="AN7" s="93">
        <f t="shared" si="1"/>
        <v>0</v>
      </c>
      <c r="AO7" s="93">
        <f t="shared" si="2"/>
        <v>0</v>
      </c>
      <c r="AP7" s="94">
        <f t="shared" si="3"/>
        <v>0</v>
      </c>
      <c r="AQ7" s="94">
        <f t="shared" si="4"/>
        <v>0</v>
      </c>
      <c r="AR7" s="94">
        <f t="shared" si="5"/>
        <v>0</v>
      </c>
      <c r="AS7" s="94">
        <f t="shared" si="6"/>
        <v>0</v>
      </c>
      <c r="AT7" s="94">
        <f t="shared" si="7"/>
        <v>0</v>
      </c>
      <c r="AU7" s="94">
        <f t="shared" si="8"/>
        <v>0</v>
      </c>
      <c r="AV7" s="95">
        <f t="shared" si="9"/>
        <v>0</v>
      </c>
    </row>
    <row r="8" spans="1:48" ht="15.5" x14ac:dyDescent="0.35">
      <c r="A8" s="367"/>
      <c r="B8" s="267" t="str">
        <f>' B_Populations'!$A$13</f>
        <v>15-17</v>
      </c>
      <c r="C8" s="320"/>
      <c r="D8" s="96"/>
      <c r="E8" s="96"/>
      <c r="F8" s="97"/>
      <c r="G8" s="97"/>
      <c r="H8" s="97"/>
      <c r="I8" s="97"/>
      <c r="J8" s="97"/>
      <c r="K8" s="97"/>
      <c r="L8" s="291"/>
      <c r="M8" s="34"/>
      <c r="N8" s="35">
        <f>' B_Populations'!B53</f>
        <v>0</v>
      </c>
      <c r="O8" s="91">
        <f>IF(N8=0,0,($C$8/$N$8)*100000)</f>
        <v>0</v>
      </c>
      <c r="P8" s="91">
        <f>' B_Populations'!D53</f>
        <v>0</v>
      </c>
      <c r="Q8" s="91">
        <f>IF(P8=0,0,($D$8/$P$8)*100000)</f>
        <v>0</v>
      </c>
      <c r="R8" s="91">
        <f>' B_Populations'!F53</f>
        <v>0</v>
      </c>
      <c r="S8" s="91">
        <f>IF(R8=0,0,($E$8/$R$8)*100000)</f>
        <v>0</v>
      </c>
      <c r="T8" s="91">
        <f>' B_Populations'!H53</f>
        <v>0</v>
      </c>
      <c r="U8" s="91">
        <f>IF(T8=0,0,($F$8/$T$8)*100000)</f>
        <v>0</v>
      </c>
      <c r="V8" s="91">
        <f>' B_Populations'!J53</f>
        <v>0</v>
      </c>
      <c r="W8" s="91">
        <f>IF(V8=0,0,($G$8/$V$8)*100000)</f>
        <v>0</v>
      </c>
      <c r="X8" s="91">
        <f>' B_Populations'!L53</f>
        <v>0</v>
      </c>
      <c r="Y8" s="91">
        <f>IF(X8=0,0,($G$8/$X$8)*100000)</f>
        <v>0</v>
      </c>
      <c r="Z8" s="91">
        <f>' B_Populations'!N53</f>
        <v>0</v>
      </c>
      <c r="AA8" s="91">
        <f>IF(Z8=0,0,($I$8/$Z$8)*100000)</f>
        <v>0</v>
      </c>
      <c r="AB8" s="91">
        <f>' B_Populations'!P53</f>
        <v>0</v>
      </c>
      <c r="AC8" s="91">
        <f>IF(AB8=0,0,($J$8/$AB$8)*100000)</f>
        <v>0</v>
      </c>
      <c r="AD8" s="91">
        <f>' B_Populations'!R53</f>
        <v>0</v>
      </c>
      <c r="AE8" s="91">
        <f>IF(AD8=0,0,($K$8/$AD$8)*100000)</f>
        <v>0</v>
      </c>
      <c r="AF8" s="91">
        <f>' B_Populations'!T53</f>
        <v>0</v>
      </c>
      <c r="AG8" s="36">
        <f>IF(AF8=0,0,($L$8/$AF$8)*100000)</f>
        <v>0</v>
      </c>
      <c r="AH8" s="34"/>
      <c r="AI8" s="37">
        <f>'B.1_Population Weights'!B10</f>
        <v>11819</v>
      </c>
      <c r="AJ8" s="38">
        <f>'B.1_Population Weights'!C10</f>
        <v>0.15001800000000001</v>
      </c>
      <c r="AK8" s="34"/>
      <c r="AL8" s="39" t="str">
        <f>' B_Populations'!$A$13</f>
        <v>15-17</v>
      </c>
      <c r="AM8" s="92">
        <f t="shared" si="0"/>
        <v>0</v>
      </c>
      <c r="AN8" s="93">
        <f t="shared" si="1"/>
        <v>0</v>
      </c>
      <c r="AO8" s="93">
        <f t="shared" si="2"/>
        <v>0</v>
      </c>
      <c r="AP8" s="94">
        <f t="shared" si="3"/>
        <v>0</v>
      </c>
      <c r="AQ8" s="94">
        <f t="shared" si="4"/>
        <v>0</v>
      </c>
      <c r="AR8" s="94">
        <f t="shared" si="5"/>
        <v>0</v>
      </c>
      <c r="AS8" s="94">
        <f t="shared" si="6"/>
        <v>0</v>
      </c>
      <c r="AT8" s="94">
        <f t="shared" si="7"/>
        <v>0</v>
      </c>
      <c r="AU8" s="94">
        <f t="shared" si="8"/>
        <v>0</v>
      </c>
      <c r="AV8" s="95">
        <f t="shared" si="9"/>
        <v>0</v>
      </c>
    </row>
    <row r="9" spans="1:48" ht="15.5" x14ac:dyDescent="0.35">
      <c r="A9" s="367"/>
      <c r="B9" s="269" t="str">
        <f>' B_Populations'!$A$14</f>
        <v>18-19</v>
      </c>
      <c r="C9" s="320"/>
      <c r="D9" s="96"/>
      <c r="E9" s="96"/>
      <c r="F9" s="97"/>
      <c r="G9" s="97"/>
      <c r="H9" s="97"/>
      <c r="I9" s="97"/>
      <c r="J9" s="97"/>
      <c r="K9" s="97"/>
      <c r="L9" s="291"/>
      <c r="M9" s="34"/>
      <c r="N9" s="35">
        <f>' B_Populations'!B54</f>
        <v>0</v>
      </c>
      <c r="O9" s="91">
        <f>IF(N9=0,0,($C$9/$N$9)*100000)</f>
        <v>0</v>
      </c>
      <c r="P9" s="91">
        <f>' B_Populations'!D54</f>
        <v>0</v>
      </c>
      <c r="Q9" s="91">
        <f>IF(P9=0,0,($D$9/$P$9)*100000)</f>
        <v>0</v>
      </c>
      <c r="R9" s="91">
        <f>' B_Populations'!F54</f>
        <v>0</v>
      </c>
      <c r="S9" s="91">
        <f>IF(R9=0,0,($E$9/$R$9)*100000)</f>
        <v>0</v>
      </c>
      <c r="T9" s="91">
        <f>' B_Populations'!H54</f>
        <v>0</v>
      </c>
      <c r="U9" s="91">
        <f>IF(T9=0,0,($F$9/$T$9)*100000)</f>
        <v>0</v>
      </c>
      <c r="V9" s="91">
        <f>' B_Populations'!J54</f>
        <v>0</v>
      </c>
      <c r="W9" s="91">
        <f>IF(V9=0,0,($G$9/$V$9)*100000)</f>
        <v>0</v>
      </c>
      <c r="X9" s="91">
        <f>' B_Populations'!L54</f>
        <v>0</v>
      </c>
      <c r="Y9" s="91">
        <f>IF(X9=0,0,($G$9/$X$9)*100000)</f>
        <v>0</v>
      </c>
      <c r="Z9" s="91">
        <f>' B_Populations'!N54</f>
        <v>0</v>
      </c>
      <c r="AA9" s="91">
        <f>IF(Z9=0,0,($I$9/$Z$9)*100000)</f>
        <v>0</v>
      </c>
      <c r="AB9" s="91">
        <f>' B_Populations'!P54</f>
        <v>0</v>
      </c>
      <c r="AC9" s="91">
        <f>IF(AB9=0,0,($J$9/$AB$9)*100000)</f>
        <v>0</v>
      </c>
      <c r="AD9" s="91">
        <f>' B_Populations'!R54</f>
        <v>0</v>
      </c>
      <c r="AE9" s="91">
        <f>IF(AD9=0,0,($K$9/$AD$9)*100000)</f>
        <v>0</v>
      </c>
      <c r="AF9" s="91">
        <f>' B_Populations'!T54</f>
        <v>0</v>
      </c>
      <c r="AG9" s="36">
        <f>IF(AF9=0,0,($L$9/$AF$9)*100000)</f>
        <v>0</v>
      </c>
      <c r="AH9" s="34"/>
      <c r="AI9" s="37">
        <f>'B.1_Population Weights'!B11</f>
        <v>8001</v>
      </c>
      <c r="AJ9" s="38">
        <f>'B.1_Population Weights'!C11</f>
        <v>0.10155599999999999</v>
      </c>
      <c r="AK9" s="34"/>
      <c r="AL9" s="255" t="str">
        <f>' B_Populations'!A14</f>
        <v>18-19</v>
      </c>
      <c r="AM9" s="92">
        <f t="shared" si="0"/>
        <v>0</v>
      </c>
      <c r="AN9" s="93">
        <f t="shared" si="1"/>
        <v>0</v>
      </c>
      <c r="AO9" s="93">
        <f t="shared" si="2"/>
        <v>0</v>
      </c>
      <c r="AP9" s="94">
        <f t="shared" si="3"/>
        <v>0</v>
      </c>
      <c r="AQ9" s="94">
        <f t="shared" si="4"/>
        <v>0</v>
      </c>
      <c r="AR9" s="94">
        <f t="shared" si="5"/>
        <v>0</v>
      </c>
      <c r="AS9" s="94">
        <f t="shared" si="6"/>
        <v>0</v>
      </c>
      <c r="AT9" s="94">
        <f t="shared" si="7"/>
        <v>0</v>
      </c>
      <c r="AU9" s="94">
        <f t="shared" si="8"/>
        <v>0</v>
      </c>
      <c r="AV9" s="95">
        <f t="shared" si="9"/>
        <v>0</v>
      </c>
    </row>
    <row r="10" spans="1:48" ht="15.5" x14ac:dyDescent="0.35">
      <c r="A10" s="367"/>
      <c r="B10" s="287" t="s">
        <v>195</v>
      </c>
      <c r="C10" s="261">
        <f>SUM(C4:C9)</f>
        <v>0</v>
      </c>
      <c r="D10" s="284">
        <f t="shared" ref="D10:L10" si="10">SUM(D4:D9)</f>
        <v>0</v>
      </c>
      <c r="E10" s="284">
        <f t="shared" si="10"/>
        <v>0</v>
      </c>
      <c r="F10" s="285">
        <f t="shared" si="10"/>
        <v>0</v>
      </c>
      <c r="G10" s="285">
        <f t="shared" si="10"/>
        <v>0</v>
      </c>
      <c r="H10" s="285">
        <f t="shared" si="10"/>
        <v>0</v>
      </c>
      <c r="I10" s="285">
        <f t="shared" si="10"/>
        <v>0</v>
      </c>
      <c r="J10" s="285">
        <f t="shared" si="10"/>
        <v>0</v>
      </c>
      <c r="K10" s="285">
        <f t="shared" si="10"/>
        <v>0</v>
      </c>
      <c r="L10" s="293">
        <f t="shared" si="10"/>
        <v>0</v>
      </c>
      <c r="N10" s="342">
        <f>SUM(N4:N9)</f>
        <v>0</v>
      </c>
      <c r="O10" s="314">
        <f>IF(N10=0,0,($C$10/$N$10)*100000)</f>
        <v>0</v>
      </c>
      <c r="P10" s="315">
        <f>SUM(P4:P9)</f>
        <v>0</v>
      </c>
      <c r="Q10" s="314">
        <f>IF(P10=0,0,($D$10/$P$10)*100000)</f>
        <v>0</v>
      </c>
      <c r="R10" s="315">
        <f t="shared" ref="R10:AF10" si="11">SUM(R4:R9)</f>
        <v>0</v>
      </c>
      <c r="S10" s="314">
        <f>IF(R10=0,0,($E$10/$R$10)*100000)</f>
        <v>0</v>
      </c>
      <c r="T10" s="315">
        <f t="shared" si="11"/>
        <v>0</v>
      </c>
      <c r="U10" s="314">
        <f>IF(T10=0,0,($F$10/$T$10)*100000)</f>
        <v>0</v>
      </c>
      <c r="V10" s="315">
        <f t="shared" si="11"/>
        <v>0</v>
      </c>
      <c r="W10" s="314">
        <f>IF(V10=0,0,($G$10/$V$10)*100000)</f>
        <v>0</v>
      </c>
      <c r="X10" s="315">
        <f t="shared" si="11"/>
        <v>0</v>
      </c>
      <c r="Y10" s="314">
        <f>IF(X10=0,0,($G$10/$X$10)*100000)</f>
        <v>0</v>
      </c>
      <c r="Z10" s="315">
        <f t="shared" si="11"/>
        <v>0</v>
      </c>
      <c r="AA10" s="314">
        <f>IF(Z10=0,0,($I$10/$Z$10)*100000)</f>
        <v>0</v>
      </c>
      <c r="AB10" s="315">
        <f t="shared" si="11"/>
        <v>0</v>
      </c>
      <c r="AC10" s="314">
        <f>IF(AB10=0,0,($J$10/$AB$10)*100000)</f>
        <v>0</v>
      </c>
      <c r="AD10" s="315">
        <f t="shared" si="11"/>
        <v>0</v>
      </c>
      <c r="AE10" s="314">
        <f>IF(AD10=0,0,($K$10/$AD$10)*100000)</f>
        <v>0</v>
      </c>
      <c r="AF10" s="315">
        <f t="shared" si="11"/>
        <v>0</v>
      </c>
      <c r="AG10" s="341">
        <f>IF(AF10=0,0,($L$10/$AF$10)*100000)</f>
        <v>0</v>
      </c>
      <c r="AI10" s="37">
        <f>'B.1_Population Weights'!B12</f>
        <v>78784</v>
      </c>
      <c r="AJ10" s="38">
        <f>'B.1_Population Weights'!C12</f>
        <v>0.99999999999999989</v>
      </c>
      <c r="AL10" s="44" t="s">
        <v>195</v>
      </c>
      <c r="AM10" s="92">
        <f>SUM(AM4:AM9)</f>
        <v>0</v>
      </c>
      <c r="AN10" s="92">
        <f t="shared" ref="AN10:AU10" si="12">SUM(AN4:AN9)</f>
        <v>0</v>
      </c>
      <c r="AO10" s="92">
        <f t="shared" si="12"/>
        <v>0</v>
      </c>
      <c r="AP10" s="92">
        <f t="shared" si="12"/>
        <v>0</v>
      </c>
      <c r="AQ10" s="92">
        <f t="shared" si="12"/>
        <v>0</v>
      </c>
      <c r="AR10" s="92">
        <f t="shared" si="12"/>
        <v>0</v>
      </c>
      <c r="AS10" s="92">
        <f t="shared" si="12"/>
        <v>0</v>
      </c>
      <c r="AT10" s="92">
        <f t="shared" si="12"/>
        <v>0</v>
      </c>
      <c r="AU10" s="92">
        <f t="shared" si="12"/>
        <v>0</v>
      </c>
      <c r="AV10" s="347">
        <f>SUM(AV4:AV9)</f>
        <v>0</v>
      </c>
    </row>
    <row r="11" spans="1:48" x14ac:dyDescent="0.45">
      <c r="A11" s="111"/>
      <c r="B11" s="263"/>
      <c r="C11" s="264"/>
      <c r="D11" s="264"/>
      <c r="E11" s="264"/>
      <c r="F11" s="264"/>
      <c r="G11" s="264"/>
      <c r="H11" s="264"/>
      <c r="I11" s="264"/>
      <c r="J11" s="264"/>
      <c r="K11" s="264"/>
      <c r="L11" s="265"/>
      <c r="N11" s="17"/>
      <c r="O11" s="75"/>
      <c r="P11" s="75"/>
      <c r="Q11" s="75"/>
      <c r="R11" s="75"/>
      <c r="S11" s="75"/>
      <c r="T11" s="75"/>
      <c r="U11" s="75"/>
      <c r="V11" s="75"/>
      <c r="W11" s="75"/>
      <c r="X11" s="75"/>
      <c r="Y11" s="75"/>
      <c r="Z11" s="75"/>
      <c r="AA11" s="75"/>
      <c r="AB11" s="75"/>
      <c r="AC11" s="75"/>
      <c r="AD11" s="75"/>
      <c r="AE11" s="75"/>
      <c r="AF11" s="75"/>
      <c r="AG11" s="18"/>
      <c r="AI11" s="19"/>
      <c r="AJ11" s="20"/>
      <c r="AL11" s="21"/>
      <c r="AM11" s="264"/>
      <c r="AN11" s="264"/>
      <c r="AO11" s="264"/>
      <c r="AP11" s="264"/>
      <c r="AQ11" s="264"/>
      <c r="AR11" s="264"/>
      <c r="AS11" s="264"/>
      <c r="AT11" s="264"/>
      <c r="AU11" s="264"/>
      <c r="AV11" s="76"/>
    </row>
    <row r="12" spans="1:48" x14ac:dyDescent="0.45">
      <c r="A12" s="111"/>
      <c r="B12" s="294"/>
      <c r="C12" s="100"/>
      <c r="D12" s="101" t="s">
        <v>185</v>
      </c>
      <c r="E12" s="101"/>
      <c r="F12" s="102" t="s">
        <v>186</v>
      </c>
      <c r="G12" s="102"/>
      <c r="H12" s="102"/>
      <c r="I12" s="102"/>
      <c r="J12" s="102"/>
      <c r="K12" s="102"/>
      <c r="L12" s="295"/>
      <c r="N12" s="17"/>
      <c r="O12" s="75"/>
      <c r="P12" s="75"/>
      <c r="Q12" s="75"/>
      <c r="R12" s="75"/>
      <c r="S12" s="75"/>
      <c r="T12" s="75"/>
      <c r="U12" s="75"/>
      <c r="V12" s="75"/>
      <c r="W12" s="75"/>
      <c r="X12" s="75"/>
      <c r="Y12" s="75"/>
      <c r="Z12" s="75"/>
      <c r="AA12" s="75"/>
      <c r="AB12" s="75"/>
      <c r="AC12" s="75"/>
      <c r="AD12" s="75"/>
      <c r="AE12" s="75"/>
      <c r="AF12" s="75"/>
      <c r="AG12" s="18"/>
      <c r="AI12" s="19"/>
      <c r="AJ12" s="20"/>
      <c r="AL12" s="21"/>
      <c r="AM12" s="264" t="s">
        <v>187</v>
      </c>
      <c r="AN12" s="264"/>
      <c r="AO12" s="264"/>
      <c r="AP12" s="264"/>
      <c r="AQ12" s="264"/>
      <c r="AR12" s="264"/>
      <c r="AS12" s="264"/>
      <c r="AT12" s="264"/>
      <c r="AU12" s="264"/>
      <c r="AV12" s="76"/>
    </row>
    <row r="13" spans="1:48" ht="46.5" customHeight="1" x14ac:dyDescent="0.35">
      <c r="A13" s="368" t="s">
        <v>196</v>
      </c>
      <c r="B13" s="289" t="s">
        <v>156</v>
      </c>
      <c r="C13" s="317" t="s">
        <v>197</v>
      </c>
      <c r="D13" s="318" t="s">
        <v>158</v>
      </c>
      <c r="E13" s="318" t="s">
        <v>159</v>
      </c>
      <c r="F13" s="319" t="str">
        <f>' B_Populations'!$H$8</f>
        <v>White-Not Hispanic</v>
      </c>
      <c r="G13" s="319" t="str">
        <f>' B_Populations'!$J$8</f>
        <v>Hispanic</v>
      </c>
      <c r="H13" s="319" t="str">
        <f>' B_Populations'!$L$8</f>
        <v>Black-Not Hispanic</v>
      </c>
      <c r="I13" s="319" t="str">
        <f>' B_Populations'!$N$8</f>
        <v>Asian</v>
      </c>
      <c r="J13" s="319" t="str">
        <f>' B_Populations'!$P$8</f>
        <v>American Indian/Alaska Native</v>
      </c>
      <c r="K13" s="319" t="str">
        <f>' B_Populations'!$R$8</f>
        <v>Other</v>
      </c>
      <c r="L13" s="321" t="str">
        <f>' B_Populations'!$T$8</f>
        <v>Other</v>
      </c>
      <c r="M13" s="25"/>
      <c r="N13" s="26" t="s">
        <v>190</v>
      </c>
      <c r="O13" s="81" t="s">
        <v>191</v>
      </c>
      <c r="P13" s="81" t="s">
        <v>192</v>
      </c>
      <c r="Q13" s="81" t="s">
        <v>191</v>
      </c>
      <c r="R13" s="81" t="s">
        <v>193</v>
      </c>
      <c r="S13" s="81" t="s">
        <v>191</v>
      </c>
      <c r="T13" s="81" t="str">
        <f>' B_Populations'!$H$8</f>
        <v>White-Not Hispanic</v>
      </c>
      <c r="U13" s="81" t="s">
        <v>191</v>
      </c>
      <c r="V13" s="81" t="str">
        <f>' B_Populations'!$J$8</f>
        <v>Hispanic</v>
      </c>
      <c r="W13" s="81" t="s">
        <v>191</v>
      </c>
      <c r="X13" s="81" t="str">
        <f>' B_Populations'!$L$8</f>
        <v>Black-Not Hispanic</v>
      </c>
      <c r="Y13" s="81" t="s">
        <v>191</v>
      </c>
      <c r="Z13" s="81" t="str">
        <f>' B_Populations'!$N$8</f>
        <v>Asian</v>
      </c>
      <c r="AA13" s="81" t="s">
        <v>191</v>
      </c>
      <c r="AB13" s="81" t="str">
        <f>' B_Populations'!$P$8</f>
        <v>American Indian/Alaska Native</v>
      </c>
      <c r="AC13" s="81" t="s">
        <v>191</v>
      </c>
      <c r="AD13" s="81" t="str">
        <f>' B_Populations'!$R$8</f>
        <v>Other</v>
      </c>
      <c r="AE13" s="81" t="s">
        <v>191</v>
      </c>
      <c r="AF13" s="81" t="str">
        <f>' B_Populations'!$T$8</f>
        <v>Other</v>
      </c>
      <c r="AG13" s="27" t="s">
        <v>191</v>
      </c>
      <c r="AH13" s="25"/>
      <c r="AI13" s="50" t="s">
        <v>194</v>
      </c>
      <c r="AJ13" s="51" t="s">
        <v>180</v>
      </c>
      <c r="AL13" s="30" t="s">
        <v>156</v>
      </c>
      <c r="AM13" s="82" t="s">
        <v>157</v>
      </c>
      <c r="AN13" s="83" t="s">
        <v>158</v>
      </c>
      <c r="AO13" s="83" t="s">
        <v>159</v>
      </c>
      <c r="AP13" s="79" t="str">
        <f>' B_Populations'!$H$8</f>
        <v>White-Not Hispanic</v>
      </c>
      <c r="AQ13" s="79" t="str">
        <f>' B_Populations'!$J$8</f>
        <v>Hispanic</v>
      </c>
      <c r="AR13" s="79" t="str">
        <f>' B_Populations'!$L$8</f>
        <v>Black-Not Hispanic</v>
      </c>
      <c r="AS13" s="79" t="str">
        <f>' B_Populations'!$N$8</f>
        <v>Asian</v>
      </c>
      <c r="AT13" s="79" t="str">
        <f>' B_Populations'!$P$8</f>
        <v>American Indian/Alaska Native</v>
      </c>
      <c r="AU13" s="79" t="str">
        <f>' B_Populations'!$R$8</f>
        <v>Other</v>
      </c>
      <c r="AV13" s="84" t="str">
        <f>' B_Populations'!$T$8</f>
        <v>Other</v>
      </c>
    </row>
    <row r="14" spans="1:48" ht="15.5" x14ac:dyDescent="0.35">
      <c r="A14" s="368"/>
      <c r="B14" s="267" t="str">
        <f>' B_Populations'!$A$9</f>
        <v>&lt;1</v>
      </c>
      <c r="C14" s="320"/>
      <c r="D14" s="96"/>
      <c r="E14" s="96"/>
      <c r="F14" s="97"/>
      <c r="G14" s="97"/>
      <c r="H14" s="97"/>
      <c r="I14" s="97"/>
      <c r="J14" s="97"/>
      <c r="K14" s="97"/>
      <c r="L14" s="291"/>
      <c r="M14" s="34"/>
      <c r="N14" s="35">
        <f>' B_Populations'!B49</f>
        <v>0</v>
      </c>
      <c r="O14" s="91">
        <f>IF(N14=0,0,($C$14/$N$14)*100000)</f>
        <v>0</v>
      </c>
      <c r="P14" s="91">
        <f>' B_Populations'!D49</f>
        <v>0</v>
      </c>
      <c r="Q14" s="91">
        <f>IF(P14=0,0,($D$14/$P$14)*100000)</f>
        <v>0</v>
      </c>
      <c r="R14" s="91">
        <f>' B_Populations'!F49</f>
        <v>0</v>
      </c>
      <c r="S14" s="91">
        <f>IF(R14=0,0,($E$14/$R$14)*100000)</f>
        <v>0</v>
      </c>
      <c r="T14" s="91">
        <f>' B_Populations'!H49</f>
        <v>0</v>
      </c>
      <c r="U14" s="91">
        <f>IF(T14=0,0,($F$14/$T$14)*100000)</f>
        <v>0</v>
      </c>
      <c r="V14" s="91">
        <f>' B_Populations'!J49</f>
        <v>0</v>
      </c>
      <c r="W14" s="91">
        <f>IF(V14=0,0,($G$14/$V$14)*100000)</f>
        <v>0</v>
      </c>
      <c r="X14" s="91">
        <f>' B_Populations'!L49</f>
        <v>0</v>
      </c>
      <c r="Y14" s="91">
        <f>IF(X14=0,0,($H$14/$X$14)*100000)</f>
        <v>0</v>
      </c>
      <c r="Z14" s="91">
        <f>' B_Populations'!N49</f>
        <v>0</v>
      </c>
      <c r="AA14" s="91">
        <f>IF(Z14=0,0,($I$14/$Z$14)*100000)</f>
        <v>0</v>
      </c>
      <c r="AB14" s="91">
        <f>' B_Populations'!P49</f>
        <v>0</v>
      </c>
      <c r="AC14" s="91">
        <f>IF(AB14=0,0,($J$14/$AB$14)*100000)</f>
        <v>0</v>
      </c>
      <c r="AD14" s="91">
        <f>' B_Populations'!R49</f>
        <v>0</v>
      </c>
      <c r="AE14" s="91">
        <f>IF(AD14=0,0,($K$14/$AD$14)*100000)</f>
        <v>0</v>
      </c>
      <c r="AF14" s="91">
        <f>' B_Populations'!T49</f>
        <v>0</v>
      </c>
      <c r="AG14" s="36">
        <f>IF(AF14=0,0,($L$14/$AF$14)*100000)</f>
        <v>0</v>
      </c>
      <c r="AH14" s="34"/>
      <c r="AI14" s="37">
        <f>'B.1_Population Weights'!B6</f>
        <v>3795</v>
      </c>
      <c r="AJ14" s="38">
        <f>'B.1_Population Weights'!C6</f>
        <v>4.8169999999999998E-2</v>
      </c>
      <c r="AL14" s="39" t="str">
        <f>' B_Populations'!$A$9</f>
        <v>&lt;1</v>
      </c>
      <c r="AM14" s="92">
        <f t="shared" ref="AM14:AM19" si="13">O14*AJ14</f>
        <v>0</v>
      </c>
      <c r="AN14" s="93">
        <f t="shared" ref="AN14:AN19" si="14">Q14*AJ14</f>
        <v>0</v>
      </c>
      <c r="AO14" s="93">
        <f t="shared" ref="AO14:AO19" si="15">S14*AJ14</f>
        <v>0</v>
      </c>
      <c r="AP14" s="94">
        <f t="shared" ref="AP14:AP19" si="16">U14*AJ14</f>
        <v>0</v>
      </c>
      <c r="AQ14" s="94">
        <f t="shared" ref="AQ14:AQ19" si="17">W14*AJ14</f>
        <v>0</v>
      </c>
      <c r="AR14" s="94">
        <f t="shared" ref="AR14:AR19" si="18">Y14*AJ14</f>
        <v>0</v>
      </c>
      <c r="AS14" s="94">
        <f t="shared" ref="AS14:AS19" si="19">AA14*AJ14</f>
        <v>0</v>
      </c>
      <c r="AT14" s="94">
        <f t="shared" ref="AT14:AT19" si="20">AC14*AJ14</f>
        <v>0</v>
      </c>
      <c r="AU14" s="94">
        <f t="shared" ref="AU14:AU19" si="21">AE14*AJ14</f>
        <v>0</v>
      </c>
      <c r="AV14" s="95">
        <f t="shared" ref="AV14:AV19" si="22">AG14*AJ14</f>
        <v>0</v>
      </c>
    </row>
    <row r="15" spans="1:48" ht="15.5" x14ac:dyDescent="0.35">
      <c r="A15" s="368"/>
      <c r="B15" s="268" t="str">
        <f>' B_Populations'!$A$10</f>
        <v>1-4</v>
      </c>
      <c r="C15" s="320"/>
      <c r="D15" s="96"/>
      <c r="E15" s="96"/>
      <c r="F15" s="97"/>
      <c r="G15" s="97"/>
      <c r="H15" s="97"/>
      <c r="I15" s="97"/>
      <c r="J15" s="97"/>
      <c r="K15" s="97"/>
      <c r="L15" s="291"/>
      <c r="M15" s="34"/>
      <c r="N15" s="35">
        <f>' B_Populations'!B50</f>
        <v>0</v>
      </c>
      <c r="O15" s="91">
        <f>IF(N15=0,0,($C$15/$N$15)*100000)</f>
        <v>0</v>
      </c>
      <c r="P15" s="91">
        <f>' B_Populations'!D50</f>
        <v>0</v>
      </c>
      <c r="Q15" s="91">
        <f>IF(P15=0,0,($D$15/$P$15)*100000)</f>
        <v>0</v>
      </c>
      <c r="R15" s="91">
        <f>' B_Populations'!F50</f>
        <v>0</v>
      </c>
      <c r="S15" s="91">
        <f>IF(R15=0,0,($E$15/$R$15)*100000)</f>
        <v>0</v>
      </c>
      <c r="T15" s="91">
        <f>' B_Populations'!H50</f>
        <v>0</v>
      </c>
      <c r="U15" s="91">
        <f>IF(T15=0,0,($F$15/$T$15)*100000)</f>
        <v>0</v>
      </c>
      <c r="V15" s="91">
        <f>' B_Populations'!J50</f>
        <v>0</v>
      </c>
      <c r="W15" s="91">
        <f>IF(V15=0,0,($G$15/$V$15)*100000)</f>
        <v>0</v>
      </c>
      <c r="X15" s="91">
        <f>' B_Populations'!L50</f>
        <v>0</v>
      </c>
      <c r="Y15" s="91">
        <f>IF(X15=0,0,($H$15/$X$15)*100000)</f>
        <v>0</v>
      </c>
      <c r="Z15" s="91">
        <f>' B_Populations'!N50</f>
        <v>0</v>
      </c>
      <c r="AA15" s="91">
        <f>IF(Z15=0,0,($I$15/$Z$15)*100000)</f>
        <v>0</v>
      </c>
      <c r="AB15" s="91">
        <f>' B_Populations'!P50</f>
        <v>0</v>
      </c>
      <c r="AC15" s="91">
        <f>IF(AB15=0,0,($J$15/$AB$15)*100000)</f>
        <v>0</v>
      </c>
      <c r="AD15" s="91">
        <f>' B_Populations'!R50</f>
        <v>0</v>
      </c>
      <c r="AE15" s="91">
        <f>IF(AD15=0,0,($K$15/$AD$15)*100000)</f>
        <v>0</v>
      </c>
      <c r="AF15" s="91">
        <f>' B_Populations'!T50</f>
        <v>0</v>
      </c>
      <c r="AG15" s="36">
        <f>IF(AF15=0,0,($L$15/$AF$15)*100000)</f>
        <v>0</v>
      </c>
      <c r="AH15" s="34"/>
      <c r="AI15" s="37">
        <f>'B.1_Population Weights'!B7</f>
        <v>15192</v>
      </c>
      <c r="AJ15" s="38">
        <f>'B.1_Population Weights'!C7</f>
        <v>0.192831</v>
      </c>
      <c r="AL15" s="42" t="str">
        <f>' B_Populations'!$A$10</f>
        <v>1-4</v>
      </c>
      <c r="AM15" s="92">
        <f t="shared" si="13"/>
        <v>0</v>
      </c>
      <c r="AN15" s="93">
        <f t="shared" si="14"/>
        <v>0</v>
      </c>
      <c r="AO15" s="93">
        <f t="shared" si="15"/>
        <v>0</v>
      </c>
      <c r="AP15" s="94">
        <f t="shared" si="16"/>
        <v>0</v>
      </c>
      <c r="AQ15" s="94">
        <f t="shared" si="17"/>
        <v>0</v>
      </c>
      <c r="AR15" s="94">
        <f t="shared" si="18"/>
        <v>0</v>
      </c>
      <c r="AS15" s="94">
        <f t="shared" si="19"/>
        <v>0</v>
      </c>
      <c r="AT15" s="94">
        <f t="shared" si="20"/>
        <v>0</v>
      </c>
      <c r="AU15" s="94">
        <f t="shared" si="21"/>
        <v>0</v>
      </c>
      <c r="AV15" s="95">
        <f t="shared" si="22"/>
        <v>0</v>
      </c>
    </row>
    <row r="16" spans="1:48" ht="15.5" x14ac:dyDescent="0.35">
      <c r="A16" s="368"/>
      <c r="B16" s="267" t="str">
        <f>' B_Populations'!$A$11</f>
        <v>5-9</v>
      </c>
      <c r="C16" s="320"/>
      <c r="D16" s="96"/>
      <c r="E16" s="96"/>
      <c r="F16" s="97"/>
      <c r="G16" s="97"/>
      <c r="H16" s="97"/>
      <c r="I16" s="97"/>
      <c r="J16" s="97"/>
      <c r="K16" s="97"/>
      <c r="L16" s="291"/>
      <c r="M16" s="34"/>
      <c r="N16" s="35">
        <f>' B_Populations'!B51</f>
        <v>0</v>
      </c>
      <c r="O16" s="91">
        <f>IF(N16=0,0,($C$16/$N$16)*100000)</f>
        <v>0</v>
      </c>
      <c r="P16" s="91">
        <f>' B_Populations'!D51</f>
        <v>0</v>
      </c>
      <c r="Q16" s="91">
        <f>IF(P16=0,0,($D$16/$P$16)*100000)</f>
        <v>0</v>
      </c>
      <c r="R16" s="91">
        <f>' B_Populations'!F51</f>
        <v>0</v>
      </c>
      <c r="S16" s="91">
        <f>IF(R16=0,0,($E$16/$R$16)*100000)</f>
        <v>0</v>
      </c>
      <c r="T16" s="91">
        <f>' B_Populations'!H51</f>
        <v>0</v>
      </c>
      <c r="U16" s="91">
        <f>IF(T16=0,0,($F$16/$T$16)*100000)</f>
        <v>0</v>
      </c>
      <c r="V16" s="91">
        <f>' B_Populations'!J51</f>
        <v>0</v>
      </c>
      <c r="W16" s="91">
        <f>IF(V16=0,0,($G$16/$V$16)*100000)</f>
        <v>0</v>
      </c>
      <c r="X16" s="91">
        <f>' B_Populations'!L51</f>
        <v>0</v>
      </c>
      <c r="Y16" s="91">
        <f>IF(X16=0,0,($H$16/$X$16)*100000)</f>
        <v>0</v>
      </c>
      <c r="Z16" s="91">
        <f>' B_Populations'!N51</f>
        <v>0</v>
      </c>
      <c r="AA16" s="91">
        <f>IF(Z16=0,0,($I$16/$Z$16)*100000)</f>
        <v>0</v>
      </c>
      <c r="AB16" s="91">
        <f>' B_Populations'!P51</f>
        <v>0</v>
      </c>
      <c r="AC16" s="91">
        <f>IF(AB16=0,0,($J$16/$AB$16)*100000)</f>
        <v>0</v>
      </c>
      <c r="AD16" s="91">
        <f>' B_Populations'!R51</f>
        <v>0</v>
      </c>
      <c r="AE16" s="91">
        <f>IF(AD16=0,0,($K$16/$AD$16)*100000)</f>
        <v>0</v>
      </c>
      <c r="AF16" s="91">
        <f>' B_Populations'!T51</f>
        <v>0</v>
      </c>
      <c r="AG16" s="36">
        <f>IF(AF16=0,0,($L$16/$AF$16)*100000)</f>
        <v>0</v>
      </c>
      <c r="AH16" s="34"/>
      <c r="AI16" s="37">
        <f>'B.1_Population Weights'!B8</f>
        <v>19920</v>
      </c>
      <c r="AJ16" s="38">
        <f>'B.1_Population Weights'!C8</f>
        <v>0.25284299999999998</v>
      </c>
      <c r="AL16" s="39" t="str">
        <f>' B_Populations'!$A$11</f>
        <v>5-9</v>
      </c>
      <c r="AM16" s="92">
        <f t="shared" si="13"/>
        <v>0</v>
      </c>
      <c r="AN16" s="93">
        <f t="shared" si="14"/>
        <v>0</v>
      </c>
      <c r="AO16" s="93">
        <f t="shared" si="15"/>
        <v>0</v>
      </c>
      <c r="AP16" s="94">
        <f t="shared" si="16"/>
        <v>0</v>
      </c>
      <c r="AQ16" s="94">
        <f t="shared" si="17"/>
        <v>0</v>
      </c>
      <c r="AR16" s="94">
        <f t="shared" si="18"/>
        <v>0</v>
      </c>
      <c r="AS16" s="94">
        <f t="shared" si="19"/>
        <v>0</v>
      </c>
      <c r="AT16" s="94">
        <f t="shared" si="20"/>
        <v>0</v>
      </c>
      <c r="AU16" s="94">
        <f t="shared" si="21"/>
        <v>0</v>
      </c>
      <c r="AV16" s="95">
        <f t="shared" si="22"/>
        <v>0</v>
      </c>
    </row>
    <row r="17" spans="1:48" ht="15.5" x14ac:dyDescent="0.35">
      <c r="A17" s="368"/>
      <c r="B17" s="267" t="str">
        <f>' B_Populations'!$A$12</f>
        <v>10-14</v>
      </c>
      <c r="C17" s="320"/>
      <c r="D17" s="96"/>
      <c r="E17" s="96"/>
      <c r="F17" s="97"/>
      <c r="G17" s="97"/>
      <c r="H17" s="97"/>
      <c r="I17" s="97"/>
      <c r="J17" s="97"/>
      <c r="K17" s="97"/>
      <c r="L17" s="291"/>
      <c r="M17" s="34"/>
      <c r="N17" s="35">
        <f>' B_Populations'!B52</f>
        <v>0</v>
      </c>
      <c r="O17" s="91">
        <f>IF(N17=0,0,($C$17/$N$17)*100000)</f>
        <v>0</v>
      </c>
      <c r="P17" s="91">
        <f>' B_Populations'!D52</f>
        <v>0</v>
      </c>
      <c r="Q17" s="91">
        <f>IF(P17=0,0,($D$17/$P$17)*100000)</f>
        <v>0</v>
      </c>
      <c r="R17" s="91">
        <f>' B_Populations'!F52</f>
        <v>0</v>
      </c>
      <c r="S17" s="91">
        <f>IF(R17=0,0,($E$17/$R$17)*100000)</f>
        <v>0</v>
      </c>
      <c r="T17" s="91">
        <f>' B_Populations'!H52</f>
        <v>0</v>
      </c>
      <c r="U17" s="91">
        <f>IF(T17=0,0,($F$17/$T$17)*100000)</f>
        <v>0</v>
      </c>
      <c r="V17" s="91">
        <f>' B_Populations'!J52</f>
        <v>0</v>
      </c>
      <c r="W17" s="91">
        <f>IF(V17=0,0,($G$17/$V$17)*100000)</f>
        <v>0</v>
      </c>
      <c r="X17" s="91">
        <f>' B_Populations'!L52</f>
        <v>0</v>
      </c>
      <c r="Y17" s="91">
        <f>IF(X17=0,0,($H$17/$X$17)*100000)</f>
        <v>0</v>
      </c>
      <c r="Z17" s="91">
        <f>' B_Populations'!N52</f>
        <v>0</v>
      </c>
      <c r="AA17" s="91">
        <f>IF(Z17=0,0,($I$17/$Z$17)*100000)</f>
        <v>0</v>
      </c>
      <c r="AB17" s="91">
        <f>' B_Populations'!P52</f>
        <v>0</v>
      </c>
      <c r="AC17" s="91">
        <f>IF(AB17=0,0,($J$17/$AB$17)*100000)</f>
        <v>0</v>
      </c>
      <c r="AD17" s="91">
        <f>' B_Populations'!R52</f>
        <v>0</v>
      </c>
      <c r="AE17" s="91">
        <f>IF(AD17=0,0,($K$17/$AD$17)*100000)</f>
        <v>0</v>
      </c>
      <c r="AF17" s="91">
        <f>' B_Populations'!T52</f>
        <v>0</v>
      </c>
      <c r="AG17" s="36">
        <f>IF(AF17=0,0,($L$17/$AF$17)*100000)</f>
        <v>0</v>
      </c>
      <c r="AH17" s="34"/>
      <c r="AI17" s="37">
        <f>'B.1_Population Weights'!B9</f>
        <v>20057</v>
      </c>
      <c r="AJ17" s="38">
        <f>'B.1_Population Weights'!C9</f>
        <v>0.25458199999999997</v>
      </c>
      <c r="AL17" s="39" t="str">
        <f>' B_Populations'!$A$12</f>
        <v>10-14</v>
      </c>
      <c r="AM17" s="92">
        <f t="shared" si="13"/>
        <v>0</v>
      </c>
      <c r="AN17" s="93">
        <f t="shared" si="14"/>
        <v>0</v>
      </c>
      <c r="AO17" s="93">
        <f t="shared" si="15"/>
        <v>0</v>
      </c>
      <c r="AP17" s="94">
        <f t="shared" si="16"/>
        <v>0</v>
      </c>
      <c r="AQ17" s="94">
        <f t="shared" si="17"/>
        <v>0</v>
      </c>
      <c r="AR17" s="94">
        <f t="shared" si="18"/>
        <v>0</v>
      </c>
      <c r="AS17" s="94">
        <f t="shared" si="19"/>
        <v>0</v>
      </c>
      <c r="AT17" s="94">
        <f t="shared" si="20"/>
        <v>0</v>
      </c>
      <c r="AU17" s="94">
        <f t="shared" si="21"/>
        <v>0</v>
      </c>
      <c r="AV17" s="95">
        <f t="shared" si="22"/>
        <v>0</v>
      </c>
    </row>
    <row r="18" spans="1:48" ht="15.5" x14ac:dyDescent="0.35">
      <c r="A18" s="368"/>
      <c r="B18" s="267" t="str">
        <f>' B_Populations'!$A$13</f>
        <v>15-17</v>
      </c>
      <c r="C18" s="320"/>
      <c r="D18" s="96"/>
      <c r="E18" s="96"/>
      <c r="F18" s="97"/>
      <c r="G18" s="97"/>
      <c r="H18" s="97"/>
      <c r="I18" s="97"/>
      <c r="J18" s="97"/>
      <c r="K18" s="97"/>
      <c r="L18" s="291"/>
      <c r="M18" s="34"/>
      <c r="N18" s="35">
        <f>' B_Populations'!B53</f>
        <v>0</v>
      </c>
      <c r="O18" s="91">
        <f>IF(N18=0,0,($C$18/$N$18)*100000)</f>
        <v>0</v>
      </c>
      <c r="P18" s="91">
        <f>' B_Populations'!D53</f>
        <v>0</v>
      </c>
      <c r="Q18" s="91">
        <f>IF(P18=0,0,($D$18/$P$18)*100000)</f>
        <v>0</v>
      </c>
      <c r="R18" s="91">
        <f>' B_Populations'!F53</f>
        <v>0</v>
      </c>
      <c r="S18" s="91">
        <f>IF(R18=0,0,($E$18/$R$18)*100000)</f>
        <v>0</v>
      </c>
      <c r="T18" s="91">
        <f>' B_Populations'!H53</f>
        <v>0</v>
      </c>
      <c r="U18" s="91">
        <f>IF(T18=0,0,($F$18/$T$18)*100000)</f>
        <v>0</v>
      </c>
      <c r="V18" s="91">
        <f>' B_Populations'!J53</f>
        <v>0</v>
      </c>
      <c r="W18" s="91">
        <f>IF(V18=0,0,($G$18/$V$18)*100000)</f>
        <v>0</v>
      </c>
      <c r="X18" s="91">
        <f>' B_Populations'!L53</f>
        <v>0</v>
      </c>
      <c r="Y18" s="91">
        <f>IF(X18=0,0,($H$18/$X$18)*100000)</f>
        <v>0</v>
      </c>
      <c r="Z18" s="91">
        <f>' B_Populations'!N53</f>
        <v>0</v>
      </c>
      <c r="AA18" s="91">
        <f>IF(Z18=0,0,($I$18/$Z$18)*100000)</f>
        <v>0</v>
      </c>
      <c r="AB18" s="91">
        <f>' B_Populations'!P53</f>
        <v>0</v>
      </c>
      <c r="AC18" s="91">
        <f>IF(AB18=0,0,($J$18/$AB$18)*100000)</f>
        <v>0</v>
      </c>
      <c r="AD18" s="91">
        <f>' B_Populations'!R53</f>
        <v>0</v>
      </c>
      <c r="AE18" s="91">
        <f>IF(AD18=0,0,($K$18/$AD$18)*100000)</f>
        <v>0</v>
      </c>
      <c r="AF18" s="91">
        <f>' B_Populations'!T53</f>
        <v>0</v>
      </c>
      <c r="AG18" s="36">
        <f>IF(AF18=0,0,($L$18/$AF$18)*100000)</f>
        <v>0</v>
      </c>
      <c r="AH18" s="34"/>
      <c r="AI18" s="37">
        <f>'B.1_Population Weights'!B10</f>
        <v>11819</v>
      </c>
      <c r="AJ18" s="38">
        <f>'B.1_Population Weights'!C10</f>
        <v>0.15001800000000001</v>
      </c>
      <c r="AL18" s="39" t="str">
        <f>' B_Populations'!$A$13</f>
        <v>15-17</v>
      </c>
      <c r="AM18" s="92">
        <f t="shared" si="13"/>
        <v>0</v>
      </c>
      <c r="AN18" s="93">
        <f t="shared" si="14"/>
        <v>0</v>
      </c>
      <c r="AO18" s="93">
        <f t="shared" si="15"/>
        <v>0</v>
      </c>
      <c r="AP18" s="94">
        <f t="shared" si="16"/>
        <v>0</v>
      </c>
      <c r="AQ18" s="94">
        <f t="shared" si="17"/>
        <v>0</v>
      </c>
      <c r="AR18" s="94">
        <f t="shared" si="18"/>
        <v>0</v>
      </c>
      <c r="AS18" s="94">
        <f t="shared" si="19"/>
        <v>0</v>
      </c>
      <c r="AT18" s="94">
        <f t="shared" si="20"/>
        <v>0</v>
      </c>
      <c r="AU18" s="94">
        <f t="shared" si="21"/>
        <v>0</v>
      </c>
      <c r="AV18" s="95">
        <f t="shared" si="22"/>
        <v>0</v>
      </c>
    </row>
    <row r="19" spans="1:48" ht="15.5" x14ac:dyDescent="0.35">
      <c r="A19" s="368"/>
      <c r="B19" s="269" t="str">
        <f>' B_Populations'!$A$14</f>
        <v>18-19</v>
      </c>
      <c r="C19" s="320"/>
      <c r="D19" s="96"/>
      <c r="E19" s="96"/>
      <c r="F19" s="97"/>
      <c r="G19" s="97"/>
      <c r="H19" s="97"/>
      <c r="I19" s="97"/>
      <c r="J19" s="97"/>
      <c r="K19" s="97"/>
      <c r="L19" s="291"/>
      <c r="M19" s="34"/>
      <c r="N19" s="35">
        <f>' B_Populations'!B54</f>
        <v>0</v>
      </c>
      <c r="O19" s="91">
        <f>IF(N19=0,0,($C$19/$N$19)*100000)</f>
        <v>0</v>
      </c>
      <c r="P19" s="91">
        <f>' B_Populations'!D54</f>
        <v>0</v>
      </c>
      <c r="Q19" s="91">
        <f>IF(P19=0,0,($D$19/$P$19)*100000)</f>
        <v>0</v>
      </c>
      <c r="R19" s="91">
        <f>' B_Populations'!F54</f>
        <v>0</v>
      </c>
      <c r="S19" s="91">
        <f>IF(R19=0,0,($E$19/$R$19)*100000)</f>
        <v>0</v>
      </c>
      <c r="T19" s="91">
        <f>' B_Populations'!H54</f>
        <v>0</v>
      </c>
      <c r="U19" s="91">
        <f>IF(T19=0,0,($F$19/$T$19)*100000)</f>
        <v>0</v>
      </c>
      <c r="V19" s="91">
        <f>' B_Populations'!J54</f>
        <v>0</v>
      </c>
      <c r="W19" s="91">
        <f>IF(V19=0,0,($G$19/$V$19)*100000)</f>
        <v>0</v>
      </c>
      <c r="X19" s="91">
        <f>' B_Populations'!L54</f>
        <v>0</v>
      </c>
      <c r="Y19" s="91">
        <f>IF(X19=0,0,($H$19/$X$19)*100000)</f>
        <v>0</v>
      </c>
      <c r="Z19" s="91">
        <f>' B_Populations'!N54</f>
        <v>0</v>
      </c>
      <c r="AA19" s="91">
        <f>IF(Z19=0,0,($I$19/$Z$19)*100000)</f>
        <v>0</v>
      </c>
      <c r="AB19" s="91">
        <f>' B_Populations'!P54</f>
        <v>0</v>
      </c>
      <c r="AC19" s="91">
        <f>IF(AB19=0,0,($J$19/$AB$19)*100000)</f>
        <v>0</v>
      </c>
      <c r="AD19" s="91">
        <f>' B_Populations'!R54</f>
        <v>0</v>
      </c>
      <c r="AE19" s="91">
        <f>IF(AD19=0,0,($K$19/$AD$19)*100000)</f>
        <v>0</v>
      </c>
      <c r="AF19" s="91">
        <f>' B_Populations'!T54</f>
        <v>0</v>
      </c>
      <c r="AG19" s="36">
        <f>IF(AF19=0,0,($L$19/$AF$19)*100000)</f>
        <v>0</v>
      </c>
      <c r="AH19" s="34"/>
      <c r="AI19" s="37">
        <f>'B.1_Population Weights'!B11</f>
        <v>8001</v>
      </c>
      <c r="AJ19" s="38">
        <f>'B.1_Population Weights'!C11</f>
        <v>0.10155599999999999</v>
      </c>
      <c r="AL19" s="255" t="str">
        <f>' B_Populations'!$A$14</f>
        <v>18-19</v>
      </c>
      <c r="AM19" s="92">
        <f t="shared" si="13"/>
        <v>0</v>
      </c>
      <c r="AN19" s="93">
        <f t="shared" si="14"/>
        <v>0</v>
      </c>
      <c r="AO19" s="93">
        <f t="shared" si="15"/>
        <v>0</v>
      </c>
      <c r="AP19" s="94">
        <f t="shared" si="16"/>
        <v>0</v>
      </c>
      <c r="AQ19" s="94">
        <f t="shared" si="17"/>
        <v>0</v>
      </c>
      <c r="AR19" s="94">
        <f t="shared" si="18"/>
        <v>0</v>
      </c>
      <c r="AS19" s="94">
        <f t="shared" si="19"/>
        <v>0</v>
      </c>
      <c r="AT19" s="94">
        <f t="shared" si="20"/>
        <v>0</v>
      </c>
      <c r="AU19" s="94">
        <f t="shared" si="21"/>
        <v>0</v>
      </c>
      <c r="AV19" s="95">
        <f t="shared" si="22"/>
        <v>0</v>
      </c>
    </row>
    <row r="20" spans="1:48" ht="15.5" x14ac:dyDescent="0.35">
      <c r="A20" s="368"/>
      <c r="B20" s="294" t="s">
        <v>195</v>
      </c>
      <c r="C20" s="261">
        <f>SUM(C14:C19)</f>
        <v>0</v>
      </c>
      <c r="D20" s="284">
        <f t="shared" ref="D20:L20" si="23">SUM(D14:D19)</f>
        <v>0</v>
      </c>
      <c r="E20" s="284">
        <f t="shared" si="23"/>
        <v>0</v>
      </c>
      <c r="F20" s="285">
        <f t="shared" si="23"/>
        <v>0</v>
      </c>
      <c r="G20" s="285">
        <f t="shared" si="23"/>
        <v>0</v>
      </c>
      <c r="H20" s="285">
        <f t="shared" si="23"/>
        <v>0</v>
      </c>
      <c r="I20" s="285">
        <f t="shared" si="23"/>
        <v>0</v>
      </c>
      <c r="J20" s="285">
        <f t="shared" si="23"/>
        <v>0</v>
      </c>
      <c r="K20" s="285">
        <f t="shared" si="23"/>
        <v>0</v>
      </c>
      <c r="L20" s="293">
        <f t="shared" si="23"/>
        <v>0</v>
      </c>
      <c r="N20" s="342">
        <f t="shared" ref="N20:AF20" si="24">SUM(N14:N19)</f>
        <v>0</v>
      </c>
      <c r="O20" s="314">
        <f>IF(N20=0,0,($C$20/$N$20)*100000)</f>
        <v>0</v>
      </c>
      <c r="P20" s="315">
        <f t="shared" si="24"/>
        <v>0</v>
      </c>
      <c r="Q20" s="314">
        <f>IF(P20=0,0,($D$20/$P$20)*100000)</f>
        <v>0</v>
      </c>
      <c r="R20" s="315">
        <f t="shared" si="24"/>
        <v>0</v>
      </c>
      <c r="S20" s="314">
        <f>IF(R20=0,0,($E$20/$R$20)*100000)</f>
        <v>0</v>
      </c>
      <c r="T20" s="315">
        <f t="shared" si="24"/>
        <v>0</v>
      </c>
      <c r="U20" s="314">
        <f>IF(T20=0,0,($F$20/$T$20)*100000)</f>
        <v>0</v>
      </c>
      <c r="V20" s="315">
        <f t="shared" si="24"/>
        <v>0</v>
      </c>
      <c r="W20" s="314">
        <f>IF(V20=0,0,($G$20/$V$20)*100000)</f>
        <v>0</v>
      </c>
      <c r="X20" s="315">
        <f t="shared" si="24"/>
        <v>0</v>
      </c>
      <c r="Y20" s="314">
        <f>IF(X20=0,0,($H$20/$X$20)*100000)</f>
        <v>0</v>
      </c>
      <c r="Z20" s="315">
        <f t="shared" si="24"/>
        <v>0</v>
      </c>
      <c r="AA20" s="314">
        <f>IF(Z20=0,0,($I$20/$Z$20)*100000)</f>
        <v>0</v>
      </c>
      <c r="AB20" s="315">
        <f t="shared" si="24"/>
        <v>0</v>
      </c>
      <c r="AC20" s="314">
        <f>IF(AB20=0,0,($J$20/$AB$20)*100000)</f>
        <v>0</v>
      </c>
      <c r="AD20" s="315">
        <f t="shared" si="24"/>
        <v>0</v>
      </c>
      <c r="AE20" s="314">
        <f>IF(AD20=0,0,($K$20/$AD$20)*100000)</f>
        <v>0</v>
      </c>
      <c r="AF20" s="315">
        <f t="shared" si="24"/>
        <v>0</v>
      </c>
      <c r="AG20" s="341">
        <f>IF(AF20=0,0,($L$20/$AF$20)*100000)</f>
        <v>0</v>
      </c>
      <c r="AI20" s="37">
        <f>'B.1_Population Weights'!B12</f>
        <v>78784</v>
      </c>
      <c r="AJ20" s="38">
        <f>'B.1_Population Weights'!C12</f>
        <v>0.99999999999999989</v>
      </c>
      <c r="AL20" s="44" t="s">
        <v>195</v>
      </c>
      <c r="AM20" s="92">
        <f>SUM(AM14:AM19)</f>
        <v>0</v>
      </c>
      <c r="AN20" s="92">
        <f t="shared" ref="AN20:AV20" si="25">SUM(AN14:AN19)</f>
        <v>0</v>
      </c>
      <c r="AO20" s="92">
        <f t="shared" si="25"/>
        <v>0</v>
      </c>
      <c r="AP20" s="92">
        <f t="shared" si="25"/>
        <v>0</v>
      </c>
      <c r="AQ20" s="92">
        <f t="shared" si="25"/>
        <v>0</v>
      </c>
      <c r="AR20" s="92">
        <f>SUM(AR14:AR19)</f>
        <v>0</v>
      </c>
      <c r="AS20" s="92">
        <f t="shared" si="25"/>
        <v>0</v>
      </c>
      <c r="AT20" s="92">
        <f t="shared" si="25"/>
        <v>0</v>
      </c>
      <c r="AU20" s="92">
        <f t="shared" si="25"/>
        <v>0</v>
      </c>
      <c r="AV20" s="347">
        <f t="shared" si="25"/>
        <v>0</v>
      </c>
    </row>
    <row r="21" spans="1:48" x14ac:dyDescent="0.45">
      <c r="B21" s="263"/>
      <c r="C21" s="264"/>
      <c r="D21" s="264"/>
      <c r="E21" s="264"/>
      <c r="F21" s="264"/>
      <c r="G21" s="264"/>
      <c r="H21" s="264"/>
      <c r="I21" s="264"/>
      <c r="J21" s="264"/>
      <c r="K21" s="264"/>
      <c r="L21" s="265"/>
      <c r="N21" s="17"/>
      <c r="O21" s="75"/>
      <c r="P21" s="75"/>
      <c r="Q21" s="75"/>
      <c r="R21" s="75"/>
      <c r="S21" s="75"/>
      <c r="T21" s="75"/>
      <c r="U21" s="75"/>
      <c r="V21" s="75"/>
      <c r="W21" s="75"/>
      <c r="X21" s="75"/>
      <c r="Y21" s="75"/>
      <c r="Z21" s="75"/>
      <c r="AA21" s="75"/>
      <c r="AB21" s="75"/>
      <c r="AC21" s="75"/>
      <c r="AD21" s="75"/>
      <c r="AE21" s="75"/>
      <c r="AF21" s="75"/>
      <c r="AG21" s="18"/>
      <c r="AI21" s="19"/>
      <c r="AJ21" s="20"/>
      <c r="AL21" s="21"/>
      <c r="AM21" s="264"/>
      <c r="AN21" s="264"/>
      <c r="AO21" s="264"/>
      <c r="AP21" s="264"/>
      <c r="AQ21" s="264"/>
      <c r="AR21" s="264"/>
      <c r="AS21" s="264"/>
      <c r="AT21" s="264"/>
      <c r="AU21" s="264"/>
      <c r="AV21" s="76"/>
    </row>
    <row r="22" spans="1:48" x14ac:dyDescent="0.45">
      <c r="B22" s="296"/>
      <c r="C22" s="104"/>
      <c r="D22" s="105" t="s">
        <v>185</v>
      </c>
      <c r="E22" s="105"/>
      <c r="F22" s="106" t="s">
        <v>186</v>
      </c>
      <c r="G22" s="106"/>
      <c r="H22" s="106"/>
      <c r="I22" s="106"/>
      <c r="J22" s="106"/>
      <c r="K22" s="106"/>
      <c r="L22" s="297"/>
      <c r="N22" s="17"/>
      <c r="O22" s="75"/>
      <c r="P22" s="75"/>
      <c r="Q22" s="75"/>
      <c r="R22" s="75"/>
      <c r="S22" s="75"/>
      <c r="T22" s="75"/>
      <c r="U22" s="75"/>
      <c r="V22" s="75"/>
      <c r="W22" s="75"/>
      <c r="X22" s="75"/>
      <c r="Y22" s="75"/>
      <c r="Z22" s="75"/>
      <c r="AA22" s="75"/>
      <c r="AB22" s="75"/>
      <c r="AC22" s="75"/>
      <c r="AD22" s="75"/>
      <c r="AE22" s="75"/>
      <c r="AF22" s="75"/>
      <c r="AG22" s="18"/>
      <c r="AI22" s="19"/>
      <c r="AJ22" s="20"/>
      <c r="AL22" s="21"/>
      <c r="AM22" s="264" t="s">
        <v>187</v>
      </c>
      <c r="AN22" s="264"/>
      <c r="AO22" s="264"/>
      <c r="AP22" s="264"/>
      <c r="AQ22" s="264"/>
      <c r="AR22" s="264"/>
      <c r="AS22" s="264"/>
      <c r="AT22" s="264"/>
      <c r="AU22" s="264"/>
      <c r="AV22" s="76"/>
    </row>
    <row r="23" spans="1:48" ht="46.5" x14ac:dyDescent="0.35">
      <c r="A23" s="369" t="s">
        <v>198</v>
      </c>
      <c r="B23" s="289" t="s">
        <v>156</v>
      </c>
      <c r="C23" s="317" t="s">
        <v>199</v>
      </c>
      <c r="D23" s="318" t="s">
        <v>158</v>
      </c>
      <c r="E23" s="318" t="s">
        <v>159</v>
      </c>
      <c r="F23" s="319" t="str">
        <f>' B_Populations'!$H$8</f>
        <v>White-Not Hispanic</v>
      </c>
      <c r="G23" s="319" t="str">
        <f>' B_Populations'!$J$8</f>
        <v>Hispanic</v>
      </c>
      <c r="H23" s="319" t="str">
        <f>' B_Populations'!$L$8</f>
        <v>Black-Not Hispanic</v>
      </c>
      <c r="I23" s="319" t="str">
        <f>' B_Populations'!$N$8</f>
        <v>Asian</v>
      </c>
      <c r="J23" s="319" t="str">
        <f>' B_Populations'!$P$8</f>
        <v>American Indian/Alaska Native</v>
      </c>
      <c r="K23" s="319" t="str">
        <f>' B_Populations'!$R$8</f>
        <v>Other</v>
      </c>
      <c r="L23" s="321" t="str">
        <f>' B_Populations'!$T$8</f>
        <v>Other</v>
      </c>
      <c r="M23" s="25"/>
      <c r="N23" s="26" t="s">
        <v>190</v>
      </c>
      <c r="O23" s="81" t="s">
        <v>191</v>
      </c>
      <c r="P23" s="81" t="s">
        <v>192</v>
      </c>
      <c r="Q23" s="81" t="s">
        <v>191</v>
      </c>
      <c r="R23" s="81" t="s">
        <v>193</v>
      </c>
      <c r="S23" s="81" t="s">
        <v>191</v>
      </c>
      <c r="T23" s="81" t="str">
        <f>' B_Populations'!$H$8</f>
        <v>White-Not Hispanic</v>
      </c>
      <c r="U23" s="81" t="s">
        <v>191</v>
      </c>
      <c r="V23" s="81" t="str">
        <f>' B_Populations'!$J$8</f>
        <v>Hispanic</v>
      </c>
      <c r="W23" s="81" t="s">
        <v>191</v>
      </c>
      <c r="X23" s="81" t="str">
        <f>' B_Populations'!$L$8</f>
        <v>Black-Not Hispanic</v>
      </c>
      <c r="Y23" s="81" t="s">
        <v>191</v>
      </c>
      <c r="Z23" s="81" t="str">
        <f>' B_Populations'!$N$8</f>
        <v>Asian</v>
      </c>
      <c r="AA23" s="81" t="s">
        <v>191</v>
      </c>
      <c r="AB23" s="81" t="str">
        <f>' B_Populations'!$P$8</f>
        <v>American Indian/Alaska Native</v>
      </c>
      <c r="AC23" s="81" t="s">
        <v>191</v>
      </c>
      <c r="AD23" s="81" t="str">
        <f>' B_Populations'!$R$8</f>
        <v>Other</v>
      </c>
      <c r="AE23" s="81" t="s">
        <v>191</v>
      </c>
      <c r="AF23" s="81" t="str">
        <f>' B_Populations'!$T$8</f>
        <v>Other</v>
      </c>
      <c r="AG23" s="27" t="s">
        <v>191</v>
      </c>
      <c r="AH23" s="25"/>
      <c r="AI23" s="50" t="s">
        <v>194</v>
      </c>
      <c r="AJ23" s="51" t="s">
        <v>180</v>
      </c>
      <c r="AL23" s="30" t="s">
        <v>156</v>
      </c>
      <c r="AM23" s="82" t="s">
        <v>157</v>
      </c>
      <c r="AN23" s="83" t="s">
        <v>158</v>
      </c>
      <c r="AO23" s="83" t="s">
        <v>159</v>
      </c>
      <c r="AP23" s="79" t="str">
        <f>' B_Populations'!$H$8</f>
        <v>White-Not Hispanic</v>
      </c>
      <c r="AQ23" s="79" t="str">
        <f>' B_Populations'!$J$8</f>
        <v>Hispanic</v>
      </c>
      <c r="AR23" s="79" t="str">
        <f>' B_Populations'!$L$8</f>
        <v>Black-Not Hispanic</v>
      </c>
      <c r="AS23" s="79" t="str">
        <f>' B_Populations'!$N$8</f>
        <v>Asian</v>
      </c>
      <c r="AT23" s="79" t="str">
        <f>' B_Populations'!$P$8</f>
        <v>American Indian/Alaska Native</v>
      </c>
      <c r="AU23" s="79" t="str">
        <f>' B_Populations'!$R$8</f>
        <v>Other</v>
      </c>
      <c r="AV23" s="84" t="str">
        <f>' B_Populations'!$T$8</f>
        <v>Other</v>
      </c>
    </row>
    <row r="24" spans="1:48" ht="15.5" x14ac:dyDescent="0.35">
      <c r="A24" s="369"/>
      <c r="B24" s="267" t="str">
        <f>' B_Populations'!$A$9</f>
        <v>&lt;1</v>
      </c>
      <c r="C24" s="320"/>
      <c r="D24" s="96"/>
      <c r="E24" s="96"/>
      <c r="F24" s="97"/>
      <c r="G24" s="97"/>
      <c r="H24" s="97"/>
      <c r="I24" s="97"/>
      <c r="J24" s="97"/>
      <c r="K24" s="97"/>
      <c r="L24" s="291"/>
      <c r="M24" s="34"/>
      <c r="N24" s="35">
        <f>' B_Populations'!B49</f>
        <v>0</v>
      </c>
      <c r="O24" s="91">
        <f>IF(N24=0,0,($C$24/$N$24)*100000)</f>
        <v>0</v>
      </c>
      <c r="P24" s="91">
        <f>' B_Populations'!D49</f>
        <v>0</v>
      </c>
      <c r="Q24" s="91">
        <f>IF(P24=0,0,($D$24/$P$24)*100000)</f>
        <v>0</v>
      </c>
      <c r="R24" s="91">
        <f>' B_Populations'!F49</f>
        <v>0</v>
      </c>
      <c r="S24" s="91">
        <f>IF(R24=0,0,($E$24/$R$24)*100000)</f>
        <v>0</v>
      </c>
      <c r="T24" s="91">
        <f>' B_Populations'!H49</f>
        <v>0</v>
      </c>
      <c r="U24" s="91">
        <f>IF(T24=0,0,($F$24/$T$24)*100000)</f>
        <v>0</v>
      </c>
      <c r="V24" s="91">
        <f>' B_Populations'!J49</f>
        <v>0</v>
      </c>
      <c r="W24" s="91">
        <f>IF(V24=0,0,($G$24/$V$24)*100000)</f>
        <v>0</v>
      </c>
      <c r="X24" s="91">
        <f>' B_Populations'!L49</f>
        <v>0</v>
      </c>
      <c r="Y24" s="91">
        <f>IF(X24=0,0,($H$24/$X$24)*100000)</f>
        <v>0</v>
      </c>
      <c r="Z24" s="91">
        <f>' B_Populations'!N49</f>
        <v>0</v>
      </c>
      <c r="AA24" s="91">
        <f>IF(Z24=0,0,($I$24/$Z$24)*100000)</f>
        <v>0</v>
      </c>
      <c r="AB24" s="91">
        <f>' B_Populations'!P49</f>
        <v>0</v>
      </c>
      <c r="AC24" s="91">
        <f>IF(AB24=0,0,($J$24/$AB$24)*100000)</f>
        <v>0</v>
      </c>
      <c r="AD24" s="91">
        <f>' B_Populations'!R49</f>
        <v>0</v>
      </c>
      <c r="AE24" s="91">
        <f>IF(AD24=0,0,($K$24/$AD$24)*100000)</f>
        <v>0</v>
      </c>
      <c r="AF24" s="91">
        <f>' B_Populations'!T49</f>
        <v>0</v>
      </c>
      <c r="AG24" s="36">
        <f>IF(AF24=0,0,($L$24/$AF$24)*100000)</f>
        <v>0</v>
      </c>
      <c r="AH24" s="34"/>
      <c r="AI24" s="37">
        <f>'B.1_Population Weights'!B6</f>
        <v>3795</v>
      </c>
      <c r="AJ24" s="38">
        <f>'B.1_Population Weights'!C6</f>
        <v>4.8169999999999998E-2</v>
      </c>
      <c r="AL24" s="39" t="str">
        <f>' B_Populations'!$A$9</f>
        <v>&lt;1</v>
      </c>
      <c r="AM24" s="92">
        <f t="shared" ref="AM24:AM29" si="26">O24*AJ24</f>
        <v>0</v>
      </c>
      <c r="AN24" s="93">
        <f t="shared" ref="AN24:AN29" si="27">Q24*AJ24</f>
        <v>0</v>
      </c>
      <c r="AO24" s="93">
        <f t="shared" ref="AO24:AO29" si="28">S24*AJ24</f>
        <v>0</v>
      </c>
      <c r="AP24" s="94">
        <f t="shared" ref="AP24:AP29" si="29">U24*AJ24</f>
        <v>0</v>
      </c>
      <c r="AQ24" s="94">
        <f t="shared" ref="AQ24:AQ29" si="30">W24*AJ24</f>
        <v>0</v>
      </c>
      <c r="AR24" s="94">
        <f t="shared" ref="AR24:AR29" si="31">Y24*AJ24</f>
        <v>0</v>
      </c>
      <c r="AS24" s="94">
        <f t="shared" ref="AS24:AS29" si="32">AA24*AJ24</f>
        <v>0</v>
      </c>
      <c r="AT24" s="94">
        <f t="shared" ref="AT24:AT29" si="33">AC24*AJ24</f>
        <v>0</v>
      </c>
      <c r="AU24" s="94">
        <f t="shared" ref="AU24:AU29" si="34">AE24*AJ24</f>
        <v>0</v>
      </c>
      <c r="AV24" s="95">
        <f t="shared" ref="AV24:AV29" si="35">AG24*AJ24</f>
        <v>0</v>
      </c>
    </row>
    <row r="25" spans="1:48" ht="15.5" x14ac:dyDescent="0.35">
      <c r="A25" s="369"/>
      <c r="B25" s="268" t="str">
        <f>' B_Populations'!$A$10</f>
        <v>1-4</v>
      </c>
      <c r="C25" s="320"/>
      <c r="D25" s="96"/>
      <c r="E25" s="96"/>
      <c r="F25" s="97"/>
      <c r="G25" s="97"/>
      <c r="H25" s="97"/>
      <c r="I25" s="97"/>
      <c r="J25" s="97"/>
      <c r="K25" s="97"/>
      <c r="L25" s="291"/>
      <c r="M25" s="34"/>
      <c r="N25" s="35">
        <f>' B_Populations'!B50</f>
        <v>0</v>
      </c>
      <c r="O25" s="91">
        <f>IF(N25=0,0,($C$25/$N$25)*100000)</f>
        <v>0</v>
      </c>
      <c r="P25" s="91">
        <f>' B_Populations'!D50</f>
        <v>0</v>
      </c>
      <c r="Q25" s="91">
        <f>IF(P25=0,0,($D$25/$P$25)*100000)</f>
        <v>0</v>
      </c>
      <c r="R25" s="91">
        <f>' B_Populations'!F50</f>
        <v>0</v>
      </c>
      <c r="S25" s="91">
        <f>IF(R25=0,0,($E$25/$R$25)*100000)</f>
        <v>0</v>
      </c>
      <c r="T25" s="91">
        <f>' B_Populations'!H50</f>
        <v>0</v>
      </c>
      <c r="U25" s="91">
        <f>IF(T25=0,0,($F$25/$T$25)*100000)</f>
        <v>0</v>
      </c>
      <c r="V25" s="91">
        <f>' B_Populations'!J50</f>
        <v>0</v>
      </c>
      <c r="W25" s="91">
        <f>IF(V25=0,0,($G$25/$V$25)*100000)</f>
        <v>0</v>
      </c>
      <c r="X25" s="91">
        <f>' B_Populations'!L50</f>
        <v>0</v>
      </c>
      <c r="Y25" s="91">
        <f>IF(X25=0,0,($H$25/$X$25)*100000)</f>
        <v>0</v>
      </c>
      <c r="Z25" s="91">
        <f>' B_Populations'!N50</f>
        <v>0</v>
      </c>
      <c r="AA25" s="91">
        <f>IF(Z25=0,0,($I$25/$Z$25)*100000)</f>
        <v>0</v>
      </c>
      <c r="AB25" s="91">
        <f>' B_Populations'!P50</f>
        <v>0</v>
      </c>
      <c r="AC25" s="91">
        <f>IF(AB25=0,0,($J$25/$AB$25)*100000)</f>
        <v>0</v>
      </c>
      <c r="AD25" s="91">
        <f>' B_Populations'!R50</f>
        <v>0</v>
      </c>
      <c r="AE25" s="91">
        <f>IF(AD25=0,0,($K$25/$AD$25)*100000)</f>
        <v>0</v>
      </c>
      <c r="AF25" s="91">
        <f>' B_Populations'!T50</f>
        <v>0</v>
      </c>
      <c r="AG25" s="36">
        <f>IF(AF25=0,0,($L$25/$AF$25)*100000)</f>
        <v>0</v>
      </c>
      <c r="AH25" s="34"/>
      <c r="AI25" s="37">
        <f>'B.1_Population Weights'!B7</f>
        <v>15192</v>
      </c>
      <c r="AJ25" s="38">
        <f>'B.1_Population Weights'!C7</f>
        <v>0.192831</v>
      </c>
      <c r="AL25" s="42" t="str">
        <f>' B_Populations'!$A$10</f>
        <v>1-4</v>
      </c>
      <c r="AM25" s="92">
        <f t="shared" si="26"/>
        <v>0</v>
      </c>
      <c r="AN25" s="93">
        <f t="shared" si="27"/>
        <v>0</v>
      </c>
      <c r="AO25" s="93">
        <f t="shared" si="28"/>
        <v>0</v>
      </c>
      <c r="AP25" s="94">
        <f t="shared" si="29"/>
        <v>0</v>
      </c>
      <c r="AQ25" s="94">
        <f t="shared" si="30"/>
        <v>0</v>
      </c>
      <c r="AR25" s="94">
        <f t="shared" si="31"/>
        <v>0</v>
      </c>
      <c r="AS25" s="94">
        <f t="shared" si="32"/>
        <v>0</v>
      </c>
      <c r="AT25" s="94">
        <f t="shared" si="33"/>
        <v>0</v>
      </c>
      <c r="AU25" s="94">
        <f t="shared" si="34"/>
        <v>0</v>
      </c>
      <c r="AV25" s="95">
        <f t="shared" si="35"/>
        <v>0</v>
      </c>
    </row>
    <row r="26" spans="1:48" ht="15.5" x14ac:dyDescent="0.35">
      <c r="A26" s="369"/>
      <c r="B26" s="267" t="str">
        <f>' B_Populations'!$A$11</f>
        <v>5-9</v>
      </c>
      <c r="C26" s="320"/>
      <c r="D26" s="96"/>
      <c r="E26" s="96"/>
      <c r="F26" s="97"/>
      <c r="G26" s="97"/>
      <c r="H26" s="97"/>
      <c r="I26" s="97"/>
      <c r="J26" s="97"/>
      <c r="K26" s="97"/>
      <c r="L26" s="291"/>
      <c r="M26" s="34"/>
      <c r="N26" s="35">
        <f>' B_Populations'!B51</f>
        <v>0</v>
      </c>
      <c r="O26" s="91">
        <f>IF(N26=0,0,($C$26/$N$26)*100000)</f>
        <v>0</v>
      </c>
      <c r="P26" s="91">
        <f>' B_Populations'!D51</f>
        <v>0</v>
      </c>
      <c r="Q26" s="91">
        <f>IF(P26=0,0,($D$26/$P$26)*100000)</f>
        <v>0</v>
      </c>
      <c r="R26" s="91">
        <f>' B_Populations'!F51</f>
        <v>0</v>
      </c>
      <c r="S26" s="91">
        <f>IF(R26=0,0,($E$26/$R$26)*100000)</f>
        <v>0</v>
      </c>
      <c r="T26" s="91">
        <f>' B_Populations'!H51</f>
        <v>0</v>
      </c>
      <c r="U26" s="91">
        <f>IF(T26=0,0,($F$26/$T$26)*100000)</f>
        <v>0</v>
      </c>
      <c r="V26" s="91">
        <f>' B_Populations'!J51</f>
        <v>0</v>
      </c>
      <c r="W26" s="91">
        <f>IF(V26=0,0,($G$26/$V$26)*100000)</f>
        <v>0</v>
      </c>
      <c r="X26" s="91">
        <f>' B_Populations'!L51</f>
        <v>0</v>
      </c>
      <c r="Y26" s="91">
        <f>IF(X26=0,0,($H$26/$X$26)*100000)</f>
        <v>0</v>
      </c>
      <c r="Z26" s="91">
        <f>' B_Populations'!N51</f>
        <v>0</v>
      </c>
      <c r="AA26" s="91">
        <f>IF(Z26=0,0,($I$26/$Z$26)*100000)</f>
        <v>0</v>
      </c>
      <c r="AB26" s="91">
        <f>' B_Populations'!P51</f>
        <v>0</v>
      </c>
      <c r="AC26" s="91">
        <f>IF(AB26=0,0,($J$26/$AB$26)*100000)</f>
        <v>0</v>
      </c>
      <c r="AD26" s="91">
        <f>' B_Populations'!R51</f>
        <v>0</v>
      </c>
      <c r="AE26" s="91">
        <f>IF(AD26=0,0,($K$26/$AD$26)*100000)</f>
        <v>0</v>
      </c>
      <c r="AF26" s="91">
        <f>' B_Populations'!T51</f>
        <v>0</v>
      </c>
      <c r="AG26" s="36">
        <f>IF(AF26=0,0,($L$26/$AF$26)*100000)</f>
        <v>0</v>
      </c>
      <c r="AH26" s="34"/>
      <c r="AI26" s="37">
        <f>'B.1_Population Weights'!B8</f>
        <v>19920</v>
      </c>
      <c r="AJ26" s="38">
        <f>'B.1_Population Weights'!C8</f>
        <v>0.25284299999999998</v>
      </c>
      <c r="AL26" s="39" t="str">
        <f>' B_Populations'!$A$11</f>
        <v>5-9</v>
      </c>
      <c r="AM26" s="92">
        <f t="shared" si="26"/>
        <v>0</v>
      </c>
      <c r="AN26" s="93">
        <f t="shared" si="27"/>
        <v>0</v>
      </c>
      <c r="AO26" s="93">
        <f t="shared" si="28"/>
        <v>0</v>
      </c>
      <c r="AP26" s="94">
        <f t="shared" si="29"/>
        <v>0</v>
      </c>
      <c r="AQ26" s="94">
        <f t="shared" si="30"/>
        <v>0</v>
      </c>
      <c r="AR26" s="94">
        <f t="shared" si="31"/>
        <v>0</v>
      </c>
      <c r="AS26" s="94">
        <f t="shared" si="32"/>
        <v>0</v>
      </c>
      <c r="AT26" s="94">
        <f t="shared" si="33"/>
        <v>0</v>
      </c>
      <c r="AU26" s="94">
        <f t="shared" si="34"/>
        <v>0</v>
      </c>
      <c r="AV26" s="95">
        <f t="shared" si="35"/>
        <v>0</v>
      </c>
    </row>
    <row r="27" spans="1:48" ht="15.5" x14ac:dyDescent="0.35">
      <c r="A27" s="369"/>
      <c r="B27" s="267" t="str">
        <f>' B_Populations'!$A$12</f>
        <v>10-14</v>
      </c>
      <c r="C27" s="320"/>
      <c r="D27" s="96"/>
      <c r="E27" s="96"/>
      <c r="F27" s="97"/>
      <c r="G27" s="97"/>
      <c r="H27" s="97"/>
      <c r="I27" s="97"/>
      <c r="J27" s="97"/>
      <c r="K27" s="97"/>
      <c r="L27" s="291"/>
      <c r="M27" s="34"/>
      <c r="N27" s="35">
        <f>' B_Populations'!B52</f>
        <v>0</v>
      </c>
      <c r="O27" s="91">
        <f>IF(N27=0,0,($C$27/$N$27)*100000)</f>
        <v>0</v>
      </c>
      <c r="P27" s="91">
        <f>' B_Populations'!D52</f>
        <v>0</v>
      </c>
      <c r="Q27" s="91">
        <f>IF(P27=0,0,($D$27/$P$27)*100000)</f>
        <v>0</v>
      </c>
      <c r="R27" s="91">
        <f>' B_Populations'!F52</f>
        <v>0</v>
      </c>
      <c r="S27" s="91">
        <f>IF(R27=0,0,($E$27/$R$27)*100000)</f>
        <v>0</v>
      </c>
      <c r="T27" s="91">
        <f>' B_Populations'!H52</f>
        <v>0</v>
      </c>
      <c r="U27" s="91">
        <f>IF(T27=0,0,($F$27/$T$27)*100000)</f>
        <v>0</v>
      </c>
      <c r="V27" s="91">
        <f>' B_Populations'!J52</f>
        <v>0</v>
      </c>
      <c r="W27" s="91">
        <f>IF(V27=0,0,($G$27/$V$27)*100000)</f>
        <v>0</v>
      </c>
      <c r="X27" s="91">
        <f>' B_Populations'!L52</f>
        <v>0</v>
      </c>
      <c r="Y27" s="91">
        <f>IF(X27=0,0,($H$27/$X$27)*100000)</f>
        <v>0</v>
      </c>
      <c r="Z27" s="91">
        <f>' B_Populations'!N52</f>
        <v>0</v>
      </c>
      <c r="AA27" s="91">
        <f>IF(Z27=0,0,($I$27/$Z$27)*100000)</f>
        <v>0</v>
      </c>
      <c r="AB27" s="91">
        <f>' B_Populations'!P52</f>
        <v>0</v>
      </c>
      <c r="AC27" s="91">
        <f>IF(AB27=0,0,($J$27/$AB$27)*100000)</f>
        <v>0</v>
      </c>
      <c r="AD27" s="91">
        <f>' B_Populations'!R52</f>
        <v>0</v>
      </c>
      <c r="AE27" s="91">
        <f>IF(AD27=0,0,($K$27/$AD$27)*100000)</f>
        <v>0</v>
      </c>
      <c r="AF27" s="91">
        <f>' B_Populations'!T52</f>
        <v>0</v>
      </c>
      <c r="AG27" s="36">
        <f>IF(AF27=0,0,($L$27/$AF$27)*100000)</f>
        <v>0</v>
      </c>
      <c r="AH27" s="34"/>
      <c r="AI27" s="37">
        <f>'B.1_Population Weights'!B9</f>
        <v>20057</v>
      </c>
      <c r="AJ27" s="38">
        <f>'B.1_Population Weights'!C9</f>
        <v>0.25458199999999997</v>
      </c>
      <c r="AL27" s="39" t="str">
        <f>' B_Populations'!$A$12</f>
        <v>10-14</v>
      </c>
      <c r="AM27" s="92">
        <f t="shared" si="26"/>
        <v>0</v>
      </c>
      <c r="AN27" s="93">
        <f t="shared" si="27"/>
        <v>0</v>
      </c>
      <c r="AO27" s="93">
        <f t="shared" si="28"/>
        <v>0</v>
      </c>
      <c r="AP27" s="94">
        <f t="shared" si="29"/>
        <v>0</v>
      </c>
      <c r="AQ27" s="94">
        <f t="shared" si="30"/>
        <v>0</v>
      </c>
      <c r="AR27" s="94">
        <f t="shared" si="31"/>
        <v>0</v>
      </c>
      <c r="AS27" s="94">
        <f t="shared" si="32"/>
        <v>0</v>
      </c>
      <c r="AT27" s="94">
        <f t="shared" si="33"/>
        <v>0</v>
      </c>
      <c r="AU27" s="94">
        <f t="shared" si="34"/>
        <v>0</v>
      </c>
      <c r="AV27" s="95">
        <f t="shared" si="35"/>
        <v>0</v>
      </c>
    </row>
    <row r="28" spans="1:48" ht="15.5" x14ac:dyDescent="0.35">
      <c r="A28" s="369"/>
      <c r="B28" s="267" t="str">
        <f>' B_Populations'!$A$13</f>
        <v>15-17</v>
      </c>
      <c r="C28" s="320"/>
      <c r="D28" s="96"/>
      <c r="E28" s="96"/>
      <c r="F28" s="97"/>
      <c r="G28" s="97"/>
      <c r="H28" s="97"/>
      <c r="I28" s="97"/>
      <c r="J28" s="97"/>
      <c r="K28" s="97"/>
      <c r="L28" s="291"/>
      <c r="M28" s="34"/>
      <c r="N28" s="35">
        <f>' B_Populations'!B53</f>
        <v>0</v>
      </c>
      <c r="O28" s="91">
        <f>IF(N28=0,0,($C$28/$N$28)*100000)</f>
        <v>0</v>
      </c>
      <c r="P28" s="91">
        <f>' B_Populations'!D53</f>
        <v>0</v>
      </c>
      <c r="Q28" s="91">
        <f>IF(P28=0,0,($D$28/$P$28)*100000)</f>
        <v>0</v>
      </c>
      <c r="R28" s="91">
        <f>' B_Populations'!F53</f>
        <v>0</v>
      </c>
      <c r="S28" s="91">
        <f>IF(R28=0,0,($E$28/$R$28)*100000)</f>
        <v>0</v>
      </c>
      <c r="T28" s="91">
        <f>' B_Populations'!H53</f>
        <v>0</v>
      </c>
      <c r="U28" s="91">
        <f>IF(T28=0,0,($F$28/$T$28)*100000)</f>
        <v>0</v>
      </c>
      <c r="V28" s="91">
        <f>' B_Populations'!J53</f>
        <v>0</v>
      </c>
      <c r="W28" s="91">
        <f>IF(V28=0,0,($G$28/$V$28)*100000)</f>
        <v>0</v>
      </c>
      <c r="X28" s="91">
        <f>' B_Populations'!L53</f>
        <v>0</v>
      </c>
      <c r="Y28" s="91">
        <f>IF(X28=0,0,($H$28/$X$28)*100000)</f>
        <v>0</v>
      </c>
      <c r="Z28" s="91">
        <f>' B_Populations'!N53</f>
        <v>0</v>
      </c>
      <c r="AA28" s="91">
        <f>IF(Z28=0,0,($I$28/$Z$28)*100000)</f>
        <v>0</v>
      </c>
      <c r="AB28" s="91">
        <f>' B_Populations'!P53</f>
        <v>0</v>
      </c>
      <c r="AC28" s="91">
        <f>IF(AB28=0,0,($J$28/$AB$28)*100000)</f>
        <v>0</v>
      </c>
      <c r="AD28" s="91">
        <f>' B_Populations'!R53</f>
        <v>0</v>
      </c>
      <c r="AE28" s="91">
        <f>IF(AD28=0,0,($K$28/$AD$28)*100000)</f>
        <v>0</v>
      </c>
      <c r="AF28" s="91">
        <f>' B_Populations'!T53</f>
        <v>0</v>
      </c>
      <c r="AG28" s="36">
        <f>IF(AF28=0,0,($L$28/$AF$28)*100000)</f>
        <v>0</v>
      </c>
      <c r="AH28" s="34"/>
      <c r="AI28" s="37">
        <f>'B.1_Population Weights'!B10</f>
        <v>11819</v>
      </c>
      <c r="AJ28" s="38">
        <f>'B.1_Population Weights'!C10</f>
        <v>0.15001800000000001</v>
      </c>
      <c r="AL28" s="39" t="str">
        <f>' B_Populations'!$A$13</f>
        <v>15-17</v>
      </c>
      <c r="AM28" s="92">
        <f t="shared" si="26"/>
        <v>0</v>
      </c>
      <c r="AN28" s="93">
        <f t="shared" si="27"/>
        <v>0</v>
      </c>
      <c r="AO28" s="93">
        <f t="shared" si="28"/>
        <v>0</v>
      </c>
      <c r="AP28" s="94">
        <f t="shared" si="29"/>
        <v>0</v>
      </c>
      <c r="AQ28" s="94">
        <f t="shared" si="30"/>
        <v>0</v>
      </c>
      <c r="AR28" s="94">
        <f t="shared" si="31"/>
        <v>0</v>
      </c>
      <c r="AS28" s="94">
        <f t="shared" si="32"/>
        <v>0</v>
      </c>
      <c r="AT28" s="94">
        <f t="shared" si="33"/>
        <v>0</v>
      </c>
      <c r="AU28" s="94">
        <f t="shared" si="34"/>
        <v>0</v>
      </c>
      <c r="AV28" s="95">
        <f t="shared" si="35"/>
        <v>0</v>
      </c>
    </row>
    <row r="29" spans="1:48" ht="15.5" x14ac:dyDescent="0.35">
      <c r="A29" s="369"/>
      <c r="B29" s="269" t="str">
        <f>' B_Populations'!$A$14</f>
        <v>18-19</v>
      </c>
      <c r="C29" s="320"/>
      <c r="D29" s="96"/>
      <c r="E29" s="96"/>
      <c r="F29" s="97"/>
      <c r="G29" s="97"/>
      <c r="H29" s="97"/>
      <c r="I29" s="97"/>
      <c r="J29" s="97"/>
      <c r="K29" s="97"/>
      <c r="L29" s="291"/>
      <c r="M29" s="34"/>
      <c r="N29" s="35">
        <f>' B_Populations'!B54</f>
        <v>0</v>
      </c>
      <c r="O29" s="91">
        <f>IF(N29=0,0,($C$29/$N$29)*100000)</f>
        <v>0</v>
      </c>
      <c r="P29" s="91">
        <f>' B_Populations'!D54</f>
        <v>0</v>
      </c>
      <c r="Q29" s="91">
        <f>IF(P29=0,0,($D$29/$P$29)*100000)</f>
        <v>0</v>
      </c>
      <c r="R29" s="91">
        <f>' B_Populations'!F54</f>
        <v>0</v>
      </c>
      <c r="S29" s="91">
        <f>IF(R29=0,0,($E$29/$R$29)*100000)</f>
        <v>0</v>
      </c>
      <c r="T29" s="91">
        <f>' B_Populations'!H54</f>
        <v>0</v>
      </c>
      <c r="U29" s="91">
        <f>IF(T29=0,0,($F$29/$T$29)*100000)</f>
        <v>0</v>
      </c>
      <c r="V29" s="91">
        <f>' B_Populations'!J54</f>
        <v>0</v>
      </c>
      <c r="W29" s="91">
        <f>IF(V29=0,0,($G$29/$V$29)*100000)</f>
        <v>0</v>
      </c>
      <c r="X29" s="91">
        <f>' B_Populations'!L54</f>
        <v>0</v>
      </c>
      <c r="Y29" s="91">
        <f>IF(X29=0,0,($H$29/$X$29)*100000)</f>
        <v>0</v>
      </c>
      <c r="Z29" s="91">
        <f>' B_Populations'!N54</f>
        <v>0</v>
      </c>
      <c r="AA29" s="91">
        <f>IF(Z29=0,0,($I$29/$Z$29)*100000)</f>
        <v>0</v>
      </c>
      <c r="AB29" s="91">
        <f>' B_Populations'!P54</f>
        <v>0</v>
      </c>
      <c r="AC29" s="91">
        <f>IF(AB29=0,0,($J$29/$AB$29)*100000)</f>
        <v>0</v>
      </c>
      <c r="AD29" s="91">
        <f>' B_Populations'!R54</f>
        <v>0</v>
      </c>
      <c r="AE29" s="91">
        <f>IF(AD29=0,0,($K$29/$AD$29)*100000)</f>
        <v>0</v>
      </c>
      <c r="AF29" s="91">
        <f>' B_Populations'!T54</f>
        <v>0</v>
      </c>
      <c r="AG29" s="36">
        <f>IF(AF29=0,0,($L$29/$AF$29)*100000)</f>
        <v>0</v>
      </c>
      <c r="AH29" s="34"/>
      <c r="AI29" s="37">
        <f>'B.1_Population Weights'!B11</f>
        <v>8001</v>
      </c>
      <c r="AJ29" s="38">
        <f>'B.1_Population Weights'!C11</f>
        <v>0.10155599999999999</v>
      </c>
      <c r="AL29" s="255" t="str">
        <f>' B_Populations'!$A$14</f>
        <v>18-19</v>
      </c>
      <c r="AM29" s="92">
        <f t="shared" si="26"/>
        <v>0</v>
      </c>
      <c r="AN29" s="93">
        <f t="shared" si="27"/>
        <v>0</v>
      </c>
      <c r="AO29" s="93">
        <f t="shared" si="28"/>
        <v>0</v>
      </c>
      <c r="AP29" s="94">
        <f t="shared" si="29"/>
        <v>0</v>
      </c>
      <c r="AQ29" s="94">
        <f t="shared" si="30"/>
        <v>0</v>
      </c>
      <c r="AR29" s="94">
        <f t="shared" si="31"/>
        <v>0</v>
      </c>
      <c r="AS29" s="94">
        <f t="shared" si="32"/>
        <v>0</v>
      </c>
      <c r="AT29" s="94">
        <f t="shared" si="33"/>
        <v>0</v>
      </c>
      <c r="AU29" s="94">
        <f t="shared" si="34"/>
        <v>0</v>
      </c>
      <c r="AV29" s="95">
        <f t="shared" si="35"/>
        <v>0</v>
      </c>
    </row>
    <row r="30" spans="1:48" ht="16" thickBot="1" x14ac:dyDescent="0.4">
      <c r="A30" s="369"/>
      <c r="B30" s="298" t="s">
        <v>195</v>
      </c>
      <c r="C30" s="313">
        <f>SUM(C24:C29)</f>
        <v>0</v>
      </c>
      <c r="D30" s="299">
        <f t="shared" ref="D30:L30" si="36">SUM(D24:D29)</f>
        <v>0</v>
      </c>
      <c r="E30" s="299">
        <f t="shared" si="36"/>
        <v>0</v>
      </c>
      <c r="F30" s="300">
        <f t="shared" si="36"/>
        <v>0</v>
      </c>
      <c r="G30" s="300">
        <f t="shared" si="36"/>
        <v>0</v>
      </c>
      <c r="H30" s="300">
        <f t="shared" si="36"/>
        <v>0</v>
      </c>
      <c r="I30" s="300">
        <f t="shared" si="36"/>
        <v>0</v>
      </c>
      <c r="J30" s="300">
        <f t="shared" si="36"/>
        <v>0</v>
      </c>
      <c r="K30" s="300">
        <f t="shared" si="36"/>
        <v>0</v>
      </c>
      <c r="L30" s="301">
        <f t="shared" si="36"/>
        <v>0</v>
      </c>
      <c r="N30" s="343">
        <f t="shared" ref="N30:AF30" si="37">SUM(N24:N29)</f>
        <v>0</v>
      </c>
      <c r="O30" s="344">
        <f>IF(N30=0,0,($C$30/$N$30)*100000)</f>
        <v>0</v>
      </c>
      <c r="P30" s="345">
        <f t="shared" si="37"/>
        <v>0</v>
      </c>
      <c r="Q30" s="344">
        <f>IF(P30=0,0,($D$30/$P$30)*100000)</f>
        <v>0</v>
      </c>
      <c r="R30" s="345">
        <f t="shared" si="37"/>
        <v>0</v>
      </c>
      <c r="S30" s="344">
        <f>IF(R30=0,0,($E$30/$R$30)*100000)</f>
        <v>0</v>
      </c>
      <c r="T30" s="345">
        <f t="shared" si="37"/>
        <v>0</v>
      </c>
      <c r="U30" s="344">
        <f>IF(T30=0,0,($F$30/$T$30)*100000)</f>
        <v>0</v>
      </c>
      <c r="V30" s="345">
        <f t="shared" si="37"/>
        <v>0</v>
      </c>
      <c r="W30" s="344">
        <f>IF(V30=0,0,($G$30/$V$30)*100000)</f>
        <v>0</v>
      </c>
      <c r="X30" s="345">
        <f t="shared" si="37"/>
        <v>0</v>
      </c>
      <c r="Y30" s="344">
        <f>IF(X30=0,0,($H$30/$X$30)*100000)</f>
        <v>0</v>
      </c>
      <c r="Z30" s="345">
        <f t="shared" si="37"/>
        <v>0</v>
      </c>
      <c r="AA30" s="344">
        <f>IF(Z30=0,0,($I$30/$Z$30)*100000)</f>
        <v>0</v>
      </c>
      <c r="AB30" s="345">
        <f t="shared" si="37"/>
        <v>0</v>
      </c>
      <c r="AC30" s="344">
        <f>IF(AB30=0,0,($J$30/$AB$30)*100000)</f>
        <v>0</v>
      </c>
      <c r="AD30" s="345">
        <f t="shared" si="37"/>
        <v>0</v>
      </c>
      <c r="AE30" s="344">
        <f>IF(AD30=0,0,($K$30/$AD$30)*100000)</f>
        <v>0</v>
      </c>
      <c r="AF30" s="345">
        <f t="shared" si="37"/>
        <v>0</v>
      </c>
      <c r="AG30" s="346">
        <f>IF(AF30=0,0,($L$30/$AF$30)*100000)</f>
        <v>0</v>
      </c>
      <c r="AI30" s="205">
        <f>'B.1_Population Weights'!B12</f>
        <v>78784</v>
      </c>
      <c r="AJ30" s="206">
        <f>'B.1_Population Weights'!C12</f>
        <v>0.99999999999999989</v>
      </c>
      <c r="AL30" s="57" t="s">
        <v>195</v>
      </c>
      <c r="AM30" s="337">
        <f>SUM(AM24:AM29)</f>
        <v>0</v>
      </c>
      <c r="AN30" s="337">
        <f t="shared" ref="AN30:AU30" si="38">SUM(AN24:AN29)</f>
        <v>0</v>
      </c>
      <c r="AO30" s="337">
        <f t="shared" si="38"/>
        <v>0</v>
      </c>
      <c r="AP30" s="337">
        <f t="shared" si="38"/>
        <v>0</v>
      </c>
      <c r="AQ30" s="337">
        <f t="shared" si="38"/>
        <v>0</v>
      </c>
      <c r="AR30" s="337">
        <f t="shared" si="38"/>
        <v>0</v>
      </c>
      <c r="AS30" s="337">
        <f>SUM(AS24:AS29)</f>
        <v>0</v>
      </c>
      <c r="AT30" s="337">
        <f t="shared" si="38"/>
        <v>0</v>
      </c>
      <c r="AU30" s="337">
        <f t="shared" si="38"/>
        <v>0</v>
      </c>
      <c r="AV30" s="348">
        <f>SUM(AV24:AV29)</f>
        <v>0</v>
      </c>
    </row>
  </sheetData>
  <mergeCells count="7">
    <mergeCell ref="B1:E1"/>
    <mergeCell ref="AL1:AN1"/>
    <mergeCell ref="A3:A10"/>
    <mergeCell ref="A13:A20"/>
    <mergeCell ref="A23:A30"/>
    <mergeCell ref="AI1:AJ2"/>
    <mergeCell ref="G1:I1"/>
  </mergeCells>
  <phoneticPr fontId="0" type="noConversion"/>
  <pageMargins left="1" right="1" top="1" bottom="1" header="0.5" footer="0.5"/>
  <pageSetup orientation="portrait" r:id="rId1"/>
  <headerFooter alignWithMargins="0"/>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9"/>
  <dimension ref="A1:AV30"/>
  <sheetViews>
    <sheetView zoomScale="80" zoomScaleNormal="80" workbookViewId="0">
      <pane xSplit="1" topLeftCell="B1" activePane="topRight" state="frozen"/>
      <selection pane="topRight" activeCell="AL31" sqref="AL31"/>
    </sheetView>
  </sheetViews>
  <sheetFormatPr defaultColWidth="8.7265625" defaultRowHeight="18.5" x14ac:dyDescent="0.45"/>
  <cols>
    <col min="1" max="1" width="11.7265625" style="108" customWidth="1"/>
    <col min="2" max="2" width="8.7265625" style="6"/>
    <col min="3" max="3" width="15.1796875" style="6" customWidth="1"/>
    <col min="4" max="4" width="15.54296875" style="6" customWidth="1"/>
    <col min="5" max="5" width="15.1796875" style="6" customWidth="1"/>
    <col min="6" max="6" width="17.81640625" style="6" customWidth="1"/>
    <col min="7" max="7" width="15.54296875" style="6" customWidth="1"/>
    <col min="8" max="8" width="15.453125" style="6" customWidth="1"/>
    <col min="9" max="11" width="15.1796875" style="6" customWidth="1"/>
    <col min="12" max="12" width="15.54296875" style="6" customWidth="1"/>
    <col min="13" max="13" width="6" style="6" customWidth="1"/>
    <col min="14" max="14" width="15.1796875" style="6" customWidth="1"/>
    <col min="15" max="27" width="11.1796875" style="6" customWidth="1"/>
    <col min="28" max="29" width="12.54296875" style="6" customWidth="1"/>
    <col min="30" max="33" width="11.1796875" style="6" customWidth="1"/>
    <col min="34" max="34" width="6.26953125" style="6" customWidth="1"/>
    <col min="35" max="36" width="17.7265625" style="6" customWidth="1"/>
    <col min="37" max="37" width="6" style="6" customWidth="1"/>
    <col min="38" max="38" width="8.7265625" style="6"/>
    <col min="39" max="40" width="15.54296875" style="6" customWidth="1"/>
    <col min="41" max="41" width="15.1796875" style="6" customWidth="1"/>
    <col min="42" max="42" width="15.453125" style="6" customWidth="1"/>
    <col min="43" max="43" width="15.54296875" style="6" customWidth="1"/>
    <col min="44" max="44" width="15.453125" style="6" customWidth="1"/>
    <col min="45" max="48" width="15.1796875" style="6" customWidth="1"/>
    <col min="49" max="16384" width="8.7265625" style="6"/>
  </cols>
  <sheetData>
    <row r="1" spans="1:48" ht="78.650000000000006" customHeight="1" x14ac:dyDescent="0.45">
      <c r="A1" s="112">
        <f>' B_Populations'!D58</f>
        <v>0</v>
      </c>
      <c r="B1" s="375" t="s">
        <v>181</v>
      </c>
      <c r="C1" s="376"/>
      <c r="D1" s="376"/>
      <c r="E1" s="376"/>
      <c r="F1" s="109"/>
      <c r="G1" s="380" t="s">
        <v>182</v>
      </c>
      <c r="H1" s="380"/>
      <c r="I1" s="380"/>
      <c r="J1" s="109"/>
      <c r="K1" s="109"/>
      <c r="L1" s="110"/>
      <c r="N1" s="9" t="s">
        <v>183</v>
      </c>
      <c r="O1" s="67"/>
      <c r="P1" s="67"/>
      <c r="Q1" s="67"/>
      <c r="R1" s="67"/>
      <c r="S1" s="67"/>
      <c r="T1" s="67"/>
      <c r="U1" s="67"/>
      <c r="V1" s="67"/>
      <c r="W1" s="67"/>
      <c r="X1" s="67"/>
      <c r="Y1" s="67"/>
      <c r="Z1" s="67"/>
      <c r="AA1" s="67"/>
      <c r="AB1" s="67"/>
      <c r="AC1" s="67"/>
      <c r="AD1" s="67"/>
      <c r="AE1" s="67"/>
      <c r="AF1" s="67"/>
      <c r="AG1" s="14"/>
      <c r="AI1" s="370" t="s">
        <v>238</v>
      </c>
      <c r="AJ1" s="371"/>
      <c r="AL1" s="365" t="s">
        <v>184</v>
      </c>
      <c r="AM1" s="366"/>
      <c r="AN1" s="366"/>
      <c r="AO1" s="68"/>
      <c r="AP1" s="69"/>
      <c r="AQ1" s="69"/>
      <c r="AR1" s="69"/>
      <c r="AS1" s="69"/>
      <c r="AT1" s="69"/>
      <c r="AU1" s="69"/>
      <c r="AV1" s="70"/>
    </row>
    <row r="2" spans="1:48" x14ac:dyDescent="0.45">
      <c r="B2" s="15"/>
      <c r="C2" s="71"/>
      <c r="D2" s="72" t="s">
        <v>185</v>
      </c>
      <c r="E2" s="72"/>
      <c r="F2" s="73" t="s">
        <v>186</v>
      </c>
      <c r="G2" s="73"/>
      <c r="H2" s="73"/>
      <c r="I2" s="73"/>
      <c r="J2" s="73"/>
      <c r="K2" s="73"/>
      <c r="L2" s="74"/>
      <c r="N2" s="17"/>
      <c r="O2" s="75"/>
      <c r="P2" s="75"/>
      <c r="Q2" s="75"/>
      <c r="R2" s="75"/>
      <c r="S2" s="75"/>
      <c r="T2" s="75"/>
      <c r="U2" s="75"/>
      <c r="V2" s="75"/>
      <c r="W2" s="75"/>
      <c r="X2" s="75"/>
      <c r="Y2" s="75"/>
      <c r="Z2" s="75"/>
      <c r="AA2" s="75"/>
      <c r="AB2" s="75"/>
      <c r="AC2" s="75"/>
      <c r="AD2" s="75"/>
      <c r="AE2" s="75"/>
      <c r="AF2" s="75"/>
      <c r="AG2" s="18"/>
      <c r="AI2" s="372"/>
      <c r="AJ2" s="373"/>
      <c r="AL2" s="21"/>
      <c r="AM2" s="264" t="s">
        <v>187</v>
      </c>
      <c r="AN2" s="264"/>
      <c r="AO2" s="264"/>
      <c r="AP2" s="264"/>
      <c r="AQ2" s="264"/>
      <c r="AR2" s="264"/>
      <c r="AS2" s="264"/>
      <c r="AT2" s="264"/>
      <c r="AU2" s="264"/>
      <c r="AV2" s="76"/>
    </row>
    <row r="3" spans="1:48" ht="43.5" customHeight="1" x14ac:dyDescent="0.35">
      <c r="A3" s="377" t="s">
        <v>188</v>
      </c>
      <c r="B3" s="23" t="s">
        <v>156</v>
      </c>
      <c r="C3" s="77" t="s">
        <v>202</v>
      </c>
      <c r="D3" s="78" t="s">
        <v>158</v>
      </c>
      <c r="E3" s="78" t="s">
        <v>159</v>
      </c>
      <c r="F3" s="79" t="str">
        <f>' B_Populations'!$H$8</f>
        <v>White-Not Hispanic</v>
      </c>
      <c r="G3" s="79" t="str">
        <f>' B_Populations'!$J$8</f>
        <v>Hispanic</v>
      </c>
      <c r="H3" s="79" t="str">
        <f>' B_Populations'!$L$8</f>
        <v>Black-Not Hispanic</v>
      </c>
      <c r="I3" s="79" t="str">
        <f>' B_Populations'!$N$8</f>
        <v>Asian</v>
      </c>
      <c r="J3" s="79" t="str">
        <f>' B_Populations'!$P$8</f>
        <v>American Indian/Alaska Native</v>
      </c>
      <c r="K3" s="79" t="str">
        <f>' B_Populations'!$R$8</f>
        <v>Other</v>
      </c>
      <c r="L3" s="80" t="str">
        <f>' B_Populations'!$T$8</f>
        <v>Other</v>
      </c>
      <c r="M3" s="25"/>
      <c r="N3" s="26" t="s">
        <v>190</v>
      </c>
      <c r="O3" s="81" t="s">
        <v>191</v>
      </c>
      <c r="P3" s="81" t="s">
        <v>192</v>
      </c>
      <c r="Q3" s="81" t="s">
        <v>191</v>
      </c>
      <c r="R3" s="81" t="s">
        <v>193</v>
      </c>
      <c r="S3" s="81" t="s">
        <v>191</v>
      </c>
      <c r="T3" s="81" t="str">
        <f>' B_Populations'!$H$8</f>
        <v>White-Not Hispanic</v>
      </c>
      <c r="U3" s="81" t="s">
        <v>191</v>
      </c>
      <c r="V3" s="81" t="str">
        <f>' B_Populations'!$J$8</f>
        <v>Hispanic</v>
      </c>
      <c r="W3" s="81" t="s">
        <v>191</v>
      </c>
      <c r="X3" s="81" t="str">
        <f>' B_Populations'!$L$8</f>
        <v>Black-Not Hispanic</v>
      </c>
      <c r="Y3" s="81" t="s">
        <v>191</v>
      </c>
      <c r="Z3" s="81" t="str">
        <f>' B_Populations'!$N$8</f>
        <v>Asian</v>
      </c>
      <c r="AA3" s="81" t="s">
        <v>191</v>
      </c>
      <c r="AB3" s="81" t="str">
        <f>' B_Populations'!$P$8</f>
        <v>American Indian/Alaska Native</v>
      </c>
      <c r="AC3" s="81" t="s">
        <v>191</v>
      </c>
      <c r="AD3" s="81" t="str">
        <f>' B_Populations'!$R$8</f>
        <v>Other</v>
      </c>
      <c r="AE3" s="81" t="s">
        <v>191</v>
      </c>
      <c r="AF3" s="81" t="str">
        <f>' B_Populations'!$T$8</f>
        <v>Other</v>
      </c>
      <c r="AG3" s="27" t="s">
        <v>191</v>
      </c>
      <c r="AH3" s="25"/>
      <c r="AI3" s="28" t="s">
        <v>194</v>
      </c>
      <c r="AJ3" s="29" t="s">
        <v>180</v>
      </c>
      <c r="AL3" s="30" t="s">
        <v>156</v>
      </c>
      <c r="AM3" s="82" t="s">
        <v>157</v>
      </c>
      <c r="AN3" s="83" t="s">
        <v>158</v>
      </c>
      <c r="AO3" s="83" t="s">
        <v>159</v>
      </c>
      <c r="AP3" s="79" t="str">
        <f>' B_Populations'!$H$8</f>
        <v>White-Not Hispanic</v>
      </c>
      <c r="AQ3" s="79" t="str">
        <f>' B_Populations'!$J$8</f>
        <v>Hispanic</v>
      </c>
      <c r="AR3" s="79" t="str">
        <f>' B_Populations'!$L$8</f>
        <v>Black-Not Hispanic</v>
      </c>
      <c r="AS3" s="79" t="str">
        <f>' B_Populations'!$N$8</f>
        <v>Asian</v>
      </c>
      <c r="AT3" s="79" t="str">
        <f>' B_Populations'!$P$8</f>
        <v>American Indian/Alaska Native</v>
      </c>
      <c r="AU3" s="79" t="str">
        <f>' B_Populations'!$R$8</f>
        <v>Other</v>
      </c>
      <c r="AV3" s="84" t="str">
        <f>' B_Populations'!$T$8</f>
        <v>Other</v>
      </c>
    </row>
    <row r="4" spans="1:48" ht="15.5" x14ac:dyDescent="0.35">
      <c r="A4" s="377"/>
      <c r="B4" s="32" t="str">
        <f>' B_Populations'!$A$9</f>
        <v>&lt;1</v>
      </c>
      <c r="C4" s="85"/>
      <c r="D4" s="86"/>
      <c r="E4" s="87"/>
      <c r="F4" s="88"/>
      <c r="G4" s="88"/>
      <c r="H4" s="88"/>
      <c r="I4" s="88"/>
      <c r="J4" s="89"/>
      <c r="K4" s="89"/>
      <c r="L4" s="90"/>
      <c r="M4" s="34"/>
      <c r="N4" s="35">
        <f>' B_Populations'!B63</f>
        <v>0</v>
      </c>
      <c r="O4" s="91">
        <f>IF(N4=0,0,($C$4/$N$4)*100000)</f>
        <v>0</v>
      </c>
      <c r="P4" s="91">
        <f>' B_Populations'!D63</f>
        <v>0</v>
      </c>
      <c r="Q4" s="91">
        <f>IF(P4=0,0,($D$4/$P$4)*100000)</f>
        <v>0</v>
      </c>
      <c r="R4" s="91">
        <f>' B_Populations'!F63</f>
        <v>0</v>
      </c>
      <c r="S4" s="91">
        <f>IF(R4=0,0,($E$4/$R$4)*100000)</f>
        <v>0</v>
      </c>
      <c r="T4" s="91">
        <f>' B_Populations'!H63</f>
        <v>0</v>
      </c>
      <c r="U4" s="91">
        <f>IF(T4=0,0,($F$4/$T$4)*100000)</f>
        <v>0</v>
      </c>
      <c r="V4" s="91">
        <f>' B_Populations'!J63</f>
        <v>0</v>
      </c>
      <c r="W4" s="91">
        <f>IF(V4=0,0,($G$4/$V$4)*100000)</f>
        <v>0</v>
      </c>
      <c r="X4" s="91">
        <f>' B_Populations'!L63</f>
        <v>0</v>
      </c>
      <c r="Y4" s="91">
        <f>IF(X4=0,0,($H$4/$X$4)*100000)</f>
        <v>0</v>
      </c>
      <c r="Z4" s="91">
        <f>' B_Populations'!N63</f>
        <v>0</v>
      </c>
      <c r="AA4" s="91">
        <f>IF(Z4=0,0,($I$4/$Z$4)*100000)</f>
        <v>0</v>
      </c>
      <c r="AB4" s="91">
        <f>' B_Populations'!P63</f>
        <v>0</v>
      </c>
      <c r="AC4" s="91">
        <f>IF(AB4=0,0,($J$4/$AB$4)*100000)</f>
        <v>0</v>
      </c>
      <c r="AD4" s="91">
        <f>' B_Populations'!R63</f>
        <v>0</v>
      </c>
      <c r="AE4" s="91">
        <f>IF(AD4=0,0,($K$4/$AD$4)*100000)</f>
        <v>0</v>
      </c>
      <c r="AF4" s="91">
        <f>' B_Populations'!T63</f>
        <v>0</v>
      </c>
      <c r="AG4" s="36">
        <f>IF(AF4=0,0,($L$4/$AF$4)*100000)</f>
        <v>0</v>
      </c>
      <c r="AH4" s="65"/>
      <c r="AI4" s="37">
        <f>'B.1_Population Weights'!B6</f>
        <v>3795</v>
      </c>
      <c r="AJ4" s="38">
        <f>'B.1_Population Weights'!C6</f>
        <v>4.8169999999999998E-2</v>
      </c>
      <c r="AK4" s="34"/>
      <c r="AL4" s="39" t="str">
        <f>' B_Populations'!$A$9</f>
        <v>&lt;1</v>
      </c>
      <c r="AM4" s="92">
        <f t="shared" ref="AM4:AM9" si="0">O4*AJ4</f>
        <v>0</v>
      </c>
      <c r="AN4" s="93">
        <f t="shared" ref="AN4:AN9" si="1">Q4*AJ4</f>
        <v>0</v>
      </c>
      <c r="AO4" s="93">
        <f t="shared" ref="AO4:AO9" si="2">S4*AJ4</f>
        <v>0</v>
      </c>
      <c r="AP4" s="94">
        <f t="shared" ref="AP4:AP9" si="3">U4*AJ4</f>
        <v>0</v>
      </c>
      <c r="AQ4" s="94">
        <f t="shared" ref="AQ4:AQ9" si="4">W4*AJ4</f>
        <v>0</v>
      </c>
      <c r="AR4" s="94">
        <f t="shared" ref="AR4:AR9" si="5">Y4*AJ4</f>
        <v>0</v>
      </c>
      <c r="AS4" s="94">
        <f t="shared" ref="AS4:AS9" si="6">AA4*AJ4</f>
        <v>0</v>
      </c>
      <c r="AT4" s="94">
        <f t="shared" ref="AT4:AT9" si="7">AC4*AJ4</f>
        <v>0</v>
      </c>
      <c r="AU4" s="94">
        <f t="shared" ref="AU4:AU9" si="8">AE4*AJ4</f>
        <v>0</v>
      </c>
      <c r="AV4" s="95">
        <f t="shared" ref="AV4:AV9" si="9">AG4*AJ4</f>
        <v>0</v>
      </c>
    </row>
    <row r="5" spans="1:48" ht="15.5" x14ac:dyDescent="0.35">
      <c r="A5" s="377"/>
      <c r="B5" s="41" t="str">
        <f>' B_Populations'!$A$10</f>
        <v>1-4</v>
      </c>
      <c r="C5" s="117"/>
      <c r="D5" s="118"/>
      <c r="E5" s="96"/>
      <c r="F5" s="97"/>
      <c r="G5" s="97"/>
      <c r="H5" s="97"/>
      <c r="I5" s="97"/>
      <c r="J5" s="98"/>
      <c r="K5" s="98"/>
      <c r="L5" s="99"/>
      <c r="M5" s="34"/>
      <c r="N5" s="35">
        <f>' B_Populations'!B64</f>
        <v>0</v>
      </c>
      <c r="O5" s="91">
        <f>IF(N5=0,0,($C$5/$N$5)*100000)</f>
        <v>0</v>
      </c>
      <c r="P5" s="91">
        <f>' B_Populations'!D64</f>
        <v>0</v>
      </c>
      <c r="Q5" s="91">
        <f>IF(P5=0,0,($D$5/$P$5)*100000)</f>
        <v>0</v>
      </c>
      <c r="R5" s="91">
        <f>' B_Populations'!F64</f>
        <v>0</v>
      </c>
      <c r="S5" s="91">
        <f>IF(R5=0,0,($E$5/$R$5)*100000)</f>
        <v>0</v>
      </c>
      <c r="T5" s="91">
        <f>' B_Populations'!H64</f>
        <v>0</v>
      </c>
      <c r="U5" s="91">
        <f>IF(T5=0,0,($F$5/$T$5)*100000)</f>
        <v>0</v>
      </c>
      <c r="V5" s="91">
        <f>' B_Populations'!J64</f>
        <v>0</v>
      </c>
      <c r="W5" s="91">
        <f>IF(V5=0,0,($G$5/$V$5)*100000)</f>
        <v>0</v>
      </c>
      <c r="X5" s="91">
        <f>' B_Populations'!L64</f>
        <v>0</v>
      </c>
      <c r="Y5" s="91">
        <f>IF(X5=0,0,($G$5/$X$5)*100000)</f>
        <v>0</v>
      </c>
      <c r="Z5" s="91">
        <f>' B_Populations'!N64</f>
        <v>0</v>
      </c>
      <c r="AA5" s="91">
        <f>IF(Z5=0,0,($I$5/$Z$5)*100000)</f>
        <v>0</v>
      </c>
      <c r="AB5" s="91">
        <f>' B_Populations'!P64</f>
        <v>0</v>
      </c>
      <c r="AC5" s="91">
        <f>IF(AB5=0,0,($J$5/$AB$5)*100000)</f>
        <v>0</v>
      </c>
      <c r="AD5" s="91">
        <f>' B_Populations'!R64</f>
        <v>0</v>
      </c>
      <c r="AE5" s="91">
        <f>IF(AD5=0,0,($K$5/$AD$5)*100000)</f>
        <v>0</v>
      </c>
      <c r="AF5" s="91">
        <f>' B_Populations'!T64</f>
        <v>0</v>
      </c>
      <c r="AG5" s="36">
        <f>IF(AF5=0,0,($L$5/$AF$5)*100000)</f>
        <v>0</v>
      </c>
      <c r="AH5" s="65"/>
      <c r="AI5" s="37">
        <f>'B.1_Population Weights'!B7</f>
        <v>15192</v>
      </c>
      <c r="AJ5" s="38">
        <f>'B.1_Population Weights'!C7</f>
        <v>0.192831</v>
      </c>
      <c r="AK5" s="34"/>
      <c r="AL5" s="42" t="str">
        <f>' B_Populations'!$A$10</f>
        <v>1-4</v>
      </c>
      <c r="AM5" s="92">
        <f t="shared" si="0"/>
        <v>0</v>
      </c>
      <c r="AN5" s="93">
        <f t="shared" si="1"/>
        <v>0</v>
      </c>
      <c r="AO5" s="93">
        <f t="shared" si="2"/>
        <v>0</v>
      </c>
      <c r="AP5" s="94">
        <f t="shared" si="3"/>
        <v>0</v>
      </c>
      <c r="AQ5" s="94">
        <f t="shared" si="4"/>
        <v>0</v>
      </c>
      <c r="AR5" s="94">
        <f t="shared" si="5"/>
        <v>0</v>
      </c>
      <c r="AS5" s="94">
        <f t="shared" si="6"/>
        <v>0</v>
      </c>
      <c r="AT5" s="94">
        <f t="shared" si="7"/>
        <v>0</v>
      </c>
      <c r="AU5" s="94">
        <f t="shared" si="8"/>
        <v>0</v>
      </c>
      <c r="AV5" s="95">
        <f t="shared" si="9"/>
        <v>0</v>
      </c>
    </row>
    <row r="6" spans="1:48" ht="15.5" x14ac:dyDescent="0.35">
      <c r="A6" s="377"/>
      <c r="B6" s="32" t="str">
        <f>' B_Populations'!$A$11</f>
        <v>5-9</v>
      </c>
      <c r="C6" s="117"/>
      <c r="D6" s="118"/>
      <c r="E6" s="96"/>
      <c r="F6" s="97"/>
      <c r="G6" s="97"/>
      <c r="H6" s="97"/>
      <c r="I6" s="97"/>
      <c r="J6" s="98"/>
      <c r="K6" s="98"/>
      <c r="L6" s="99"/>
      <c r="M6" s="34"/>
      <c r="N6" s="35">
        <f>' B_Populations'!B65</f>
        <v>0</v>
      </c>
      <c r="O6" s="91">
        <f>IF(N6=0,0,($C$6/$N$6)*100000)</f>
        <v>0</v>
      </c>
      <c r="P6" s="91">
        <f>' B_Populations'!D65</f>
        <v>0</v>
      </c>
      <c r="Q6" s="91">
        <f>IF(P6=0,0,($D$6/$P$6)*100000)</f>
        <v>0</v>
      </c>
      <c r="R6" s="91">
        <f>' B_Populations'!F65</f>
        <v>0</v>
      </c>
      <c r="S6" s="91">
        <f>IF(R6=0,0,($E$6/$R$6)*100000)</f>
        <v>0</v>
      </c>
      <c r="T6" s="91">
        <f>' B_Populations'!H65</f>
        <v>0</v>
      </c>
      <c r="U6" s="91">
        <f>IF(T6=0,0,($F$6/$T$6)*100000)</f>
        <v>0</v>
      </c>
      <c r="V6" s="91">
        <f>' B_Populations'!J65</f>
        <v>0</v>
      </c>
      <c r="W6" s="91">
        <f>IF(V6=0,0,($G$6/$V$6)*100000)</f>
        <v>0</v>
      </c>
      <c r="X6" s="91">
        <f>' B_Populations'!L65</f>
        <v>0</v>
      </c>
      <c r="Y6" s="91">
        <f>IF(X6=0,0,($G$6/$X$6)*100000)</f>
        <v>0</v>
      </c>
      <c r="Z6" s="91">
        <f>' B_Populations'!N65</f>
        <v>0</v>
      </c>
      <c r="AA6" s="91">
        <f>IF(Z6=0,0,($I$6/$Z$6)*100000)</f>
        <v>0</v>
      </c>
      <c r="AB6" s="91">
        <f>' B_Populations'!P65</f>
        <v>0</v>
      </c>
      <c r="AC6" s="91">
        <f>IF(AB6=0,0,($J$6/$AB$6)*100000)</f>
        <v>0</v>
      </c>
      <c r="AD6" s="91">
        <f>' B_Populations'!R65</f>
        <v>0</v>
      </c>
      <c r="AE6" s="91">
        <f>IF(AD6=0,0,($K$6/$AD$6)*100000)</f>
        <v>0</v>
      </c>
      <c r="AF6" s="91">
        <f>' B_Populations'!T65</f>
        <v>0</v>
      </c>
      <c r="AG6" s="36">
        <f>IF(AF6=0,0,($L$6/$AF$6)*100000)</f>
        <v>0</v>
      </c>
      <c r="AH6" s="65"/>
      <c r="AI6" s="37">
        <f>'B.1_Population Weights'!B8</f>
        <v>19920</v>
      </c>
      <c r="AJ6" s="38">
        <f>'B.1_Population Weights'!C8</f>
        <v>0.25284299999999998</v>
      </c>
      <c r="AK6" s="34"/>
      <c r="AL6" s="39" t="str">
        <f>' B_Populations'!$A$11</f>
        <v>5-9</v>
      </c>
      <c r="AM6" s="92">
        <f t="shared" si="0"/>
        <v>0</v>
      </c>
      <c r="AN6" s="93">
        <f t="shared" si="1"/>
        <v>0</v>
      </c>
      <c r="AO6" s="93">
        <f t="shared" si="2"/>
        <v>0</v>
      </c>
      <c r="AP6" s="94">
        <f t="shared" si="3"/>
        <v>0</v>
      </c>
      <c r="AQ6" s="94">
        <f t="shared" si="4"/>
        <v>0</v>
      </c>
      <c r="AR6" s="94">
        <f t="shared" si="5"/>
        <v>0</v>
      </c>
      <c r="AS6" s="94">
        <f t="shared" si="6"/>
        <v>0</v>
      </c>
      <c r="AT6" s="94">
        <f t="shared" si="7"/>
        <v>0</v>
      </c>
      <c r="AU6" s="94">
        <f t="shared" si="8"/>
        <v>0</v>
      </c>
      <c r="AV6" s="95">
        <f t="shared" si="9"/>
        <v>0</v>
      </c>
    </row>
    <row r="7" spans="1:48" ht="15.5" x14ac:dyDescent="0.35">
      <c r="A7" s="377"/>
      <c r="B7" s="32" t="str">
        <f>' B_Populations'!$A$12</f>
        <v>10-14</v>
      </c>
      <c r="C7" s="117"/>
      <c r="D7" s="118"/>
      <c r="E7" s="96"/>
      <c r="F7" s="97"/>
      <c r="G7" s="97"/>
      <c r="H7" s="97"/>
      <c r="I7" s="97"/>
      <c r="J7" s="98"/>
      <c r="K7" s="98"/>
      <c r="L7" s="99"/>
      <c r="M7" s="34"/>
      <c r="N7" s="35">
        <f>' B_Populations'!B66</f>
        <v>0</v>
      </c>
      <c r="O7" s="91">
        <f>IF(N7=0,0,($C$7/$N$7)*100000)</f>
        <v>0</v>
      </c>
      <c r="P7" s="91">
        <f>' B_Populations'!D66</f>
        <v>0</v>
      </c>
      <c r="Q7" s="91">
        <f>IF(P7=0,0,($D$7/$P$7)*100000)</f>
        <v>0</v>
      </c>
      <c r="R7" s="91">
        <f>' B_Populations'!F66</f>
        <v>0</v>
      </c>
      <c r="S7" s="91">
        <f>IF(R7=0,0,($E$7/$R$7)*100000)</f>
        <v>0</v>
      </c>
      <c r="T7" s="91">
        <f>' B_Populations'!H66</f>
        <v>0</v>
      </c>
      <c r="U7" s="91">
        <f>IF(T7=0,0,($F$7/$T$7)*100000)</f>
        <v>0</v>
      </c>
      <c r="V7" s="91">
        <f>' B_Populations'!J66</f>
        <v>0</v>
      </c>
      <c r="W7" s="91">
        <f>IF(V7=0,0,($G$7/$V$7)*100000)</f>
        <v>0</v>
      </c>
      <c r="X7" s="91">
        <f>' B_Populations'!L66</f>
        <v>0</v>
      </c>
      <c r="Y7" s="91">
        <f>IF(X7=0,0,($G$7/$X$7)*100000)</f>
        <v>0</v>
      </c>
      <c r="Z7" s="91">
        <f>' B_Populations'!N66</f>
        <v>0</v>
      </c>
      <c r="AA7" s="91">
        <f>IF(Z7=0,0,($I$7/$Z$7)*100000)</f>
        <v>0</v>
      </c>
      <c r="AB7" s="91">
        <f>' B_Populations'!P66</f>
        <v>0</v>
      </c>
      <c r="AC7" s="91">
        <f>IF(AB7=0,0,($J$7/$AB$7)*100000)</f>
        <v>0</v>
      </c>
      <c r="AD7" s="91">
        <f>' B_Populations'!R66</f>
        <v>0</v>
      </c>
      <c r="AE7" s="91">
        <f>IF(AD7=0,0,($K$7/$AD$7)*100000)</f>
        <v>0</v>
      </c>
      <c r="AF7" s="91">
        <f>' B_Populations'!T66</f>
        <v>0</v>
      </c>
      <c r="AG7" s="36">
        <f>IF(AF7=0,0,($L$7/$AF$7)*100000)</f>
        <v>0</v>
      </c>
      <c r="AH7" s="65"/>
      <c r="AI7" s="37">
        <f>'B.1_Population Weights'!B9</f>
        <v>20057</v>
      </c>
      <c r="AJ7" s="38">
        <f>'B.1_Population Weights'!C9</f>
        <v>0.25458199999999997</v>
      </c>
      <c r="AK7" s="34"/>
      <c r="AL7" s="39" t="str">
        <f>' B_Populations'!$A$12</f>
        <v>10-14</v>
      </c>
      <c r="AM7" s="92">
        <f t="shared" si="0"/>
        <v>0</v>
      </c>
      <c r="AN7" s="93">
        <f t="shared" si="1"/>
        <v>0</v>
      </c>
      <c r="AO7" s="93">
        <f t="shared" si="2"/>
        <v>0</v>
      </c>
      <c r="AP7" s="94">
        <f t="shared" si="3"/>
        <v>0</v>
      </c>
      <c r="AQ7" s="94">
        <f t="shared" si="4"/>
        <v>0</v>
      </c>
      <c r="AR7" s="94">
        <f t="shared" si="5"/>
        <v>0</v>
      </c>
      <c r="AS7" s="94">
        <f t="shared" si="6"/>
        <v>0</v>
      </c>
      <c r="AT7" s="94">
        <f t="shared" si="7"/>
        <v>0</v>
      </c>
      <c r="AU7" s="94">
        <f t="shared" si="8"/>
        <v>0</v>
      </c>
      <c r="AV7" s="95">
        <f t="shared" si="9"/>
        <v>0</v>
      </c>
    </row>
    <row r="8" spans="1:48" ht="15.5" x14ac:dyDescent="0.35">
      <c r="A8" s="377"/>
      <c r="B8" s="32" t="str">
        <f>' B_Populations'!$A$13</f>
        <v>15-17</v>
      </c>
      <c r="C8" s="117"/>
      <c r="D8" s="118"/>
      <c r="E8" s="96"/>
      <c r="F8" s="97"/>
      <c r="G8" s="97"/>
      <c r="H8" s="97"/>
      <c r="I8" s="97"/>
      <c r="J8" s="98"/>
      <c r="K8" s="98"/>
      <c r="L8" s="99"/>
      <c r="M8" s="34"/>
      <c r="N8" s="35">
        <f>' B_Populations'!B67</f>
        <v>0</v>
      </c>
      <c r="O8" s="91">
        <f>IF(N8=0,0,($C$8/$N$8)*100000)</f>
        <v>0</v>
      </c>
      <c r="P8" s="91">
        <f>' B_Populations'!D67</f>
        <v>0</v>
      </c>
      <c r="Q8" s="91">
        <f>IF(P8=0,0,($D$8/$P$8)*100000)</f>
        <v>0</v>
      </c>
      <c r="R8" s="91">
        <f>' B_Populations'!F67</f>
        <v>0</v>
      </c>
      <c r="S8" s="91">
        <f>IF(R8=0,0,($E$8/$R$8)*100000)</f>
        <v>0</v>
      </c>
      <c r="T8" s="91">
        <f>' B_Populations'!H67</f>
        <v>0</v>
      </c>
      <c r="U8" s="91">
        <f>IF(T8=0,0,($F$8/$T$8)*100000)</f>
        <v>0</v>
      </c>
      <c r="V8" s="91">
        <f>' B_Populations'!J67</f>
        <v>0</v>
      </c>
      <c r="W8" s="91">
        <f>IF(V8=0,0,($G$8/$V$8)*100000)</f>
        <v>0</v>
      </c>
      <c r="X8" s="91">
        <f>' B_Populations'!L67</f>
        <v>0</v>
      </c>
      <c r="Y8" s="91">
        <f>IF(X8=0,0,($G$8/$X$8)*100000)</f>
        <v>0</v>
      </c>
      <c r="Z8" s="91">
        <f>' B_Populations'!N67</f>
        <v>0</v>
      </c>
      <c r="AA8" s="91">
        <f>IF(Z8=0,0,($I$8/$Z$8)*100000)</f>
        <v>0</v>
      </c>
      <c r="AB8" s="91">
        <f>' B_Populations'!P67</f>
        <v>0</v>
      </c>
      <c r="AC8" s="91">
        <f>IF(AB8=0,0,($J$8/$AB$8)*100000)</f>
        <v>0</v>
      </c>
      <c r="AD8" s="91">
        <f>' B_Populations'!R67</f>
        <v>0</v>
      </c>
      <c r="AE8" s="91">
        <f>IF(AD8=0,0,($K$8/$AD$8)*100000)</f>
        <v>0</v>
      </c>
      <c r="AF8" s="91">
        <f>' B_Populations'!T67</f>
        <v>0</v>
      </c>
      <c r="AG8" s="36">
        <f>IF(AF8=0,0,($L$8/$AF$8)*100000)</f>
        <v>0</v>
      </c>
      <c r="AH8" s="65"/>
      <c r="AI8" s="37">
        <f>'B.1_Population Weights'!B10</f>
        <v>11819</v>
      </c>
      <c r="AJ8" s="38">
        <f>'B.1_Population Weights'!C10</f>
        <v>0.15001800000000001</v>
      </c>
      <c r="AK8" s="34"/>
      <c r="AL8" s="39" t="str">
        <f>' B_Populations'!$A$13</f>
        <v>15-17</v>
      </c>
      <c r="AM8" s="92">
        <f t="shared" si="0"/>
        <v>0</v>
      </c>
      <c r="AN8" s="93">
        <f t="shared" si="1"/>
        <v>0</v>
      </c>
      <c r="AO8" s="93">
        <f t="shared" si="2"/>
        <v>0</v>
      </c>
      <c r="AP8" s="94">
        <f t="shared" si="3"/>
        <v>0</v>
      </c>
      <c r="AQ8" s="94">
        <f t="shared" si="4"/>
        <v>0</v>
      </c>
      <c r="AR8" s="94">
        <f t="shared" si="5"/>
        <v>0</v>
      </c>
      <c r="AS8" s="94">
        <f t="shared" si="6"/>
        <v>0</v>
      </c>
      <c r="AT8" s="94">
        <f t="shared" si="7"/>
        <v>0</v>
      </c>
      <c r="AU8" s="94">
        <f t="shared" si="8"/>
        <v>0</v>
      </c>
      <c r="AV8" s="95">
        <f t="shared" si="9"/>
        <v>0</v>
      </c>
    </row>
    <row r="9" spans="1:48" ht="15.5" x14ac:dyDescent="0.35">
      <c r="A9" s="377"/>
      <c r="B9" s="311" t="str">
        <f>' B_Populations'!$A$14</f>
        <v>18-19</v>
      </c>
      <c r="C9" s="117"/>
      <c r="D9" s="118"/>
      <c r="E9" s="96"/>
      <c r="F9" s="97"/>
      <c r="G9" s="97"/>
      <c r="H9" s="97"/>
      <c r="I9" s="97"/>
      <c r="J9" s="98"/>
      <c r="K9" s="98"/>
      <c r="L9" s="99"/>
      <c r="M9" s="34"/>
      <c r="N9" s="35">
        <f>' B_Populations'!B68</f>
        <v>0</v>
      </c>
      <c r="O9" s="91">
        <f>IF(N9=0,0,($C$9/$N$9)*100000)</f>
        <v>0</v>
      </c>
      <c r="P9" s="91">
        <f>' B_Populations'!D68</f>
        <v>0</v>
      </c>
      <c r="Q9" s="91">
        <f>IF(P9=0,0,($D$9/$P$9)*100000)</f>
        <v>0</v>
      </c>
      <c r="R9" s="91">
        <f>' B_Populations'!F68</f>
        <v>0</v>
      </c>
      <c r="S9" s="91">
        <f>IF(R9=0,0,($E$9/$R$9)*100000)</f>
        <v>0</v>
      </c>
      <c r="T9" s="91">
        <f>' B_Populations'!H68</f>
        <v>0</v>
      </c>
      <c r="U9" s="91">
        <f>IF(T9=0,0,($F$9/$T$9)*100000)</f>
        <v>0</v>
      </c>
      <c r="V9" s="91">
        <f>' B_Populations'!J68</f>
        <v>0</v>
      </c>
      <c r="W9" s="91">
        <f>IF(V9=0,0,($G$9/$V$9)*100000)</f>
        <v>0</v>
      </c>
      <c r="X9" s="91">
        <f>' B_Populations'!L68</f>
        <v>0</v>
      </c>
      <c r="Y9" s="91">
        <f>IF(X9=0,0,($G$9/$X$9)*100000)</f>
        <v>0</v>
      </c>
      <c r="Z9" s="91">
        <f>' B_Populations'!N68</f>
        <v>0</v>
      </c>
      <c r="AA9" s="91">
        <f>IF(Z9=0,0,($I$9/$Z$9)*100000)</f>
        <v>0</v>
      </c>
      <c r="AB9" s="91">
        <f>' B_Populations'!P68</f>
        <v>0</v>
      </c>
      <c r="AC9" s="91">
        <f>IF(AB9=0,0,($J$9/$AB$9)*100000)</f>
        <v>0</v>
      </c>
      <c r="AD9" s="91">
        <f>' B_Populations'!R68</f>
        <v>0</v>
      </c>
      <c r="AE9" s="91">
        <f>IF(AD9=0,0,($K$9/$AD$9)*100000)</f>
        <v>0</v>
      </c>
      <c r="AF9" s="91">
        <f>' B_Populations'!T68</f>
        <v>0</v>
      </c>
      <c r="AG9" s="36">
        <f>IF(AF9=0,0,($L$9/$AF$9)*100000)</f>
        <v>0</v>
      </c>
      <c r="AH9" s="65"/>
      <c r="AI9" s="37">
        <f>'B.1_Population Weights'!B11</f>
        <v>8001</v>
      </c>
      <c r="AJ9" s="38">
        <f>'B.1_Population Weights'!C11</f>
        <v>0.10155599999999999</v>
      </c>
      <c r="AK9" s="34"/>
      <c r="AL9" s="255" t="str">
        <f>' B_Populations'!A14</f>
        <v>18-19</v>
      </c>
      <c r="AM9" s="92">
        <f t="shared" si="0"/>
        <v>0</v>
      </c>
      <c r="AN9" s="93">
        <f t="shared" si="1"/>
        <v>0</v>
      </c>
      <c r="AO9" s="93">
        <f t="shared" si="2"/>
        <v>0</v>
      </c>
      <c r="AP9" s="94">
        <f t="shared" si="3"/>
        <v>0</v>
      </c>
      <c r="AQ9" s="94">
        <f t="shared" si="4"/>
        <v>0</v>
      </c>
      <c r="AR9" s="94">
        <f t="shared" si="5"/>
        <v>0</v>
      </c>
      <c r="AS9" s="94">
        <f t="shared" si="6"/>
        <v>0</v>
      </c>
      <c r="AT9" s="94">
        <f t="shared" si="7"/>
        <v>0</v>
      </c>
      <c r="AU9" s="94">
        <f t="shared" si="8"/>
        <v>0</v>
      </c>
      <c r="AV9" s="95">
        <f t="shared" si="9"/>
        <v>0</v>
      </c>
    </row>
    <row r="10" spans="1:48" ht="14.15" customHeight="1" x14ac:dyDescent="0.35">
      <c r="A10" s="377"/>
      <c r="B10" s="15" t="s">
        <v>195</v>
      </c>
      <c r="C10" s="119">
        <f>SUM(C4:C9)</f>
        <v>0</v>
      </c>
      <c r="D10" s="302">
        <f>SUM(D4:D9)</f>
        <v>0</v>
      </c>
      <c r="E10" s="302">
        <f>SUM(E4:E9)</f>
        <v>0</v>
      </c>
      <c r="F10" s="303">
        <f>SUM(F4:F9)</f>
        <v>0</v>
      </c>
      <c r="G10" s="303">
        <f t="shared" ref="G10:K10" si="10">SUM(G4:G9)</f>
        <v>0</v>
      </c>
      <c r="H10" s="303">
        <f t="shared" si="10"/>
        <v>0</v>
      </c>
      <c r="I10" s="303">
        <f t="shared" si="10"/>
        <v>0</v>
      </c>
      <c r="J10" s="303">
        <f t="shared" si="10"/>
        <v>0</v>
      </c>
      <c r="K10" s="303">
        <f t="shared" si="10"/>
        <v>0</v>
      </c>
      <c r="L10" s="304">
        <f>SUM(L4:L9)</f>
        <v>0</v>
      </c>
      <c r="N10" s="342">
        <f>SUM(N4:N9)</f>
        <v>0</v>
      </c>
      <c r="O10" s="314">
        <f>IF(N10=0,0,($C$10/$N$10)*100000)</f>
        <v>0</v>
      </c>
      <c r="P10" s="315">
        <f>SUM(P4:P9)</f>
        <v>0</v>
      </c>
      <c r="Q10" s="314">
        <f>IF(P10=0,0,($D$10/$P$10)*100000)</f>
        <v>0</v>
      </c>
      <c r="R10" s="315">
        <f t="shared" ref="R10:AF10" si="11">SUM(R4:R9)</f>
        <v>0</v>
      </c>
      <c r="S10" s="314">
        <f>IF(R10=0,0,($E$10/$R$10)*100000)</f>
        <v>0</v>
      </c>
      <c r="T10" s="315">
        <f t="shared" si="11"/>
        <v>0</v>
      </c>
      <c r="U10" s="314">
        <f>IF(T10=0,0,($F$10/$T$10)*100000)</f>
        <v>0</v>
      </c>
      <c r="V10" s="315">
        <f t="shared" si="11"/>
        <v>0</v>
      </c>
      <c r="W10" s="314">
        <f>IF(V10=0,0,($G$10/$V$10)*100000)</f>
        <v>0</v>
      </c>
      <c r="X10" s="315">
        <f t="shared" si="11"/>
        <v>0</v>
      </c>
      <c r="Y10" s="314">
        <f>IF(X10=0,0,($G$10/$X$10)*100000)</f>
        <v>0</v>
      </c>
      <c r="Z10" s="315">
        <f t="shared" si="11"/>
        <v>0</v>
      </c>
      <c r="AA10" s="314">
        <f>IF(Z10=0,0,($I$10/$Z$10)*100000)</f>
        <v>0</v>
      </c>
      <c r="AB10" s="315">
        <f t="shared" si="11"/>
        <v>0</v>
      </c>
      <c r="AC10" s="314">
        <f>IF(AB10=0,0,($J$10/$AB$10)*100000)</f>
        <v>0</v>
      </c>
      <c r="AD10" s="315">
        <f t="shared" si="11"/>
        <v>0</v>
      </c>
      <c r="AE10" s="314">
        <f>IF(AD10=0,0,($K$10/$AD$10)*100000)</f>
        <v>0</v>
      </c>
      <c r="AF10" s="315">
        <f t="shared" si="11"/>
        <v>0</v>
      </c>
      <c r="AG10" s="341">
        <f>IF(AF10=0,0,($L$10/$AF$10)*100000)</f>
        <v>0</v>
      </c>
      <c r="AH10" s="66"/>
      <c r="AI10" s="37">
        <f>'B.1_Population Weights'!B12</f>
        <v>78784</v>
      </c>
      <c r="AJ10" s="38">
        <f>'B.1_Population Weights'!C12</f>
        <v>0.99999999999999989</v>
      </c>
      <c r="AL10" s="44" t="s">
        <v>195</v>
      </c>
      <c r="AM10" s="92">
        <f>SUM(AM4:AM9)</f>
        <v>0</v>
      </c>
      <c r="AN10" s="92">
        <f t="shared" ref="AN10:AU10" si="12">SUM(AN4:AN9)</f>
        <v>0</v>
      </c>
      <c r="AO10" s="92">
        <f t="shared" si="12"/>
        <v>0</v>
      </c>
      <c r="AP10" s="92">
        <f t="shared" si="12"/>
        <v>0</v>
      </c>
      <c r="AQ10" s="92">
        <f t="shared" si="12"/>
        <v>0</v>
      </c>
      <c r="AR10" s="92">
        <f t="shared" si="12"/>
        <v>0</v>
      </c>
      <c r="AS10" s="92">
        <f t="shared" si="12"/>
        <v>0</v>
      </c>
      <c r="AT10" s="92">
        <f t="shared" si="12"/>
        <v>0</v>
      </c>
      <c r="AU10" s="92">
        <f t="shared" si="12"/>
        <v>0</v>
      </c>
      <c r="AV10" s="347">
        <f>SUM(AV4:AV9)</f>
        <v>0</v>
      </c>
    </row>
    <row r="11" spans="1:48" x14ac:dyDescent="0.45">
      <c r="A11" s="111"/>
      <c r="B11" s="46"/>
      <c r="L11" s="47"/>
      <c r="N11" s="17"/>
      <c r="O11" s="75"/>
      <c r="P11" s="75"/>
      <c r="Q11" s="75"/>
      <c r="R11" s="75"/>
      <c r="S11" s="75"/>
      <c r="T11" s="75"/>
      <c r="U11" s="75"/>
      <c r="V11" s="75"/>
      <c r="W11" s="75"/>
      <c r="X11" s="75"/>
      <c r="Y11" s="75"/>
      <c r="Z11" s="75"/>
      <c r="AA11" s="75"/>
      <c r="AB11" s="75"/>
      <c r="AC11" s="75"/>
      <c r="AD11" s="75"/>
      <c r="AE11" s="75"/>
      <c r="AF11" s="75"/>
      <c r="AG11" s="18"/>
      <c r="AI11" s="19"/>
      <c r="AJ11" s="20"/>
      <c r="AL11" s="21"/>
      <c r="AM11" s="264"/>
      <c r="AN11" s="264"/>
      <c r="AO11" s="264"/>
      <c r="AP11" s="264"/>
      <c r="AQ11" s="264"/>
      <c r="AR11" s="264"/>
      <c r="AS11" s="264"/>
      <c r="AT11" s="264"/>
      <c r="AU11" s="264"/>
      <c r="AV11" s="76"/>
    </row>
    <row r="12" spans="1:48" x14ac:dyDescent="0.45">
      <c r="A12" s="111"/>
      <c r="B12" s="48"/>
      <c r="C12" s="100"/>
      <c r="D12" s="101" t="s">
        <v>185</v>
      </c>
      <c r="E12" s="101"/>
      <c r="F12" s="102" t="s">
        <v>186</v>
      </c>
      <c r="G12" s="102"/>
      <c r="H12" s="102"/>
      <c r="I12" s="102"/>
      <c r="J12" s="102"/>
      <c r="K12" s="102"/>
      <c r="L12" s="103"/>
      <c r="N12" s="17"/>
      <c r="O12" s="75"/>
      <c r="P12" s="75"/>
      <c r="Q12" s="75"/>
      <c r="R12" s="75"/>
      <c r="S12" s="75"/>
      <c r="T12" s="75"/>
      <c r="U12" s="75"/>
      <c r="V12" s="75"/>
      <c r="W12" s="75"/>
      <c r="X12" s="75"/>
      <c r="Y12" s="75"/>
      <c r="Z12" s="75"/>
      <c r="AA12" s="75"/>
      <c r="AB12" s="75"/>
      <c r="AC12" s="75"/>
      <c r="AD12" s="75"/>
      <c r="AE12" s="75"/>
      <c r="AF12" s="75"/>
      <c r="AG12" s="18"/>
      <c r="AI12" s="19"/>
      <c r="AJ12" s="20"/>
      <c r="AL12" s="21"/>
      <c r="AM12" s="264" t="s">
        <v>187</v>
      </c>
      <c r="AN12" s="264"/>
      <c r="AO12" s="264"/>
      <c r="AP12" s="264"/>
      <c r="AQ12" s="264"/>
      <c r="AR12" s="264"/>
      <c r="AS12" s="264"/>
      <c r="AT12" s="264"/>
      <c r="AU12" s="264"/>
      <c r="AV12" s="76"/>
    </row>
    <row r="13" spans="1:48" ht="81" customHeight="1" x14ac:dyDescent="0.35">
      <c r="A13" s="378" t="s">
        <v>196</v>
      </c>
      <c r="B13" s="23" t="s">
        <v>156</v>
      </c>
      <c r="C13" s="77" t="s">
        <v>197</v>
      </c>
      <c r="D13" s="78" t="s">
        <v>158</v>
      </c>
      <c r="E13" s="78" t="s">
        <v>159</v>
      </c>
      <c r="F13" s="79" t="str">
        <f>' B_Populations'!$H$8</f>
        <v>White-Not Hispanic</v>
      </c>
      <c r="G13" s="79" t="str">
        <f>' B_Populations'!$J$8</f>
        <v>Hispanic</v>
      </c>
      <c r="H13" s="79" t="str">
        <f>' B_Populations'!$L$8</f>
        <v>Black-Not Hispanic</v>
      </c>
      <c r="I13" s="79" t="str">
        <f>' B_Populations'!$N$8</f>
        <v>Asian</v>
      </c>
      <c r="J13" s="79" t="str">
        <f>' B_Populations'!$P$8</f>
        <v>American Indian/Alaska Native</v>
      </c>
      <c r="K13" s="79" t="str">
        <f>' B_Populations'!$R$8</f>
        <v>Other</v>
      </c>
      <c r="L13" s="80" t="str">
        <f>' B_Populations'!$T$8</f>
        <v>Other</v>
      </c>
      <c r="M13" s="25"/>
      <c r="N13" s="26" t="s">
        <v>190</v>
      </c>
      <c r="O13" s="81" t="s">
        <v>191</v>
      </c>
      <c r="P13" s="81" t="s">
        <v>192</v>
      </c>
      <c r="Q13" s="81" t="s">
        <v>191</v>
      </c>
      <c r="R13" s="81" t="s">
        <v>193</v>
      </c>
      <c r="S13" s="81" t="s">
        <v>191</v>
      </c>
      <c r="T13" s="81" t="str">
        <f>' B_Populations'!$H$8</f>
        <v>White-Not Hispanic</v>
      </c>
      <c r="U13" s="81" t="s">
        <v>191</v>
      </c>
      <c r="V13" s="81" t="str">
        <f>' B_Populations'!$J$8</f>
        <v>Hispanic</v>
      </c>
      <c r="W13" s="81" t="s">
        <v>191</v>
      </c>
      <c r="X13" s="81" t="str">
        <f>' B_Populations'!$L$8</f>
        <v>Black-Not Hispanic</v>
      </c>
      <c r="Y13" s="81" t="s">
        <v>191</v>
      </c>
      <c r="Z13" s="81" t="str">
        <f>' B_Populations'!$N$8</f>
        <v>Asian</v>
      </c>
      <c r="AA13" s="81" t="s">
        <v>191</v>
      </c>
      <c r="AB13" s="81" t="str">
        <f>' B_Populations'!$P$8</f>
        <v>American Indian/Alaska Native</v>
      </c>
      <c r="AC13" s="81" t="s">
        <v>191</v>
      </c>
      <c r="AD13" s="81" t="str">
        <f>' B_Populations'!$R$8</f>
        <v>Other</v>
      </c>
      <c r="AE13" s="81" t="s">
        <v>191</v>
      </c>
      <c r="AF13" s="81" t="str">
        <f>' B_Populations'!$T$8</f>
        <v>Other</v>
      </c>
      <c r="AG13" s="27" t="s">
        <v>191</v>
      </c>
      <c r="AH13" s="25"/>
      <c r="AI13" s="50" t="s">
        <v>194</v>
      </c>
      <c r="AJ13" s="51" t="s">
        <v>180</v>
      </c>
      <c r="AL13" s="30" t="s">
        <v>156</v>
      </c>
      <c r="AM13" s="82" t="s">
        <v>157</v>
      </c>
      <c r="AN13" s="83" t="s">
        <v>158</v>
      </c>
      <c r="AO13" s="83" t="s">
        <v>159</v>
      </c>
      <c r="AP13" s="79" t="str">
        <f>' B_Populations'!$H$8</f>
        <v>White-Not Hispanic</v>
      </c>
      <c r="AQ13" s="79" t="str">
        <f>' B_Populations'!$J$8</f>
        <v>Hispanic</v>
      </c>
      <c r="AR13" s="79" t="str">
        <f>' B_Populations'!$L$8</f>
        <v>Black-Not Hispanic</v>
      </c>
      <c r="AS13" s="79" t="str">
        <f>' B_Populations'!$N$8</f>
        <v>Asian</v>
      </c>
      <c r="AT13" s="79" t="str">
        <f>' B_Populations'!$P$8</f>
        <v>American Indian/Alaska Native</v>
      </c>
      <c r="AU13" s="79" t="str">
        <f>' B_Populations'!$R$8</f>
        <v>Other</v>
      </c>
      <c r="AV13" s="84" t="str">
        <f>' B_Populations'!$T$8</f>
        <v>Other</v>
      </c>
    </row>
    <row r="14" spans="1:48" ht="15.5" x14ac:dyDescent="0.35">
      <c r="A14" s="378"/>
      <c r="B14" s="32" t="str">
        <f>' B_Populations'!$A$9</f>
        <v>&lt;1</v>
      </c>
      <c r="C14" s="85"/>
      <c r="D14" s="86"/>
      <c r="E14" s="87"/>
      <c r="F14" s="88"/>
      <c r="G14" s="88"/>
      <c r="H14" s="88"/>
      <c r="I14" s="88"/>
      <c r="J14" s="89"/>
      <c r="K14" s="89"/>
      <c r="L14" s="90"/>
      <c r="M14" s="34"/>
      <c r="N14" s="35">
        <f>' B_Populations'!B63</f>
        <v>0</v>
      </c>
      <c r="O14" s="91">
        <f>IF(N14=0,0,($C$14/$N$14)*100000)</f>
        <v>0</v>
      </c>
      <c r="P14" s="91">
        <f>' B_Populations'!D63</f>
        <v>0</v>
      </c>
      <c r="Q14" s="91">
        <f>IF(P14=0,0,($D$14/$P$14)*100000)</f>
        <v>0</v>
      </c>
      <c r="R14" s="91">
        <f>' B_Populations'!F63</f>
        <v>0</v>
      </c>
      <c r="S14" s="91">
        <f>IF(R14=0,0,($E$14/$R$14)*100000)</f>
        <v>0</v>
      </c>
      <c r="T14" s="91">
        <f>' B_Populations'!H63</f>
        <v>0</v>
      </c>
      <c r="U14" s="91">
        <f>IF(T14=0,0,($F$14/$T$14)*100000)</f>
        <v>0</v>
      </c>
      <c r="V14" s="91">
        <f>' B_Populations'!J63</f>
        <v>0</v>
      </c>
      <c r="W14" s="91">
        <f>IF(V14=0,0,($G$14/$V$14)*100000)</f>
        <v>0</v>
      </c>
      <c r="X14" s="91">
        <f>' B_Populations'!L63</f>
        <v>0</v>
      </c>
      <c r="Y14" s="91">
        <f>IF(X14=0,0,($H$14/$X$14)*100000)</f>
        <v>0</v>
      </c>
      <c r="Z14" s="91">
        <f>' B_Populations'!N63</f>
        <v>0</v>
      </c>
      <c r="AA14" s="91">
        <f>IF(Z14=0,0,($I$14/$Z$14)*100000)</f>
        <v>0</v>
      </c>
      <c r="AB14" s="91">
        <f>' B_Populations'!P63</f>
        <v>0</v>
      </c>
      <c r="AC14" s="91">
        <f>IF(AB14=0,0,($J$14/$AB$14)*100000)</f>
        <v>0</v>
      </c>
      <c r="AD14" s="91">
        <f>' B_Populations'!R63</f>
        <v>0</v>
      </c>
      <c r="AE14" s="91">
        <f>IF(AD14=0,0,($K$14/$AD$14)*100000)</f>
        <v>0</v>
      </c>
      <c r="AF14" s="91">
        <f>' B_Populations'!T63</f>
        <v>0</v>
      </c>
      <c r="AG14" s="36">
        <f>IF(AF14=0,0,($L$14/$AF$14)*100000)</f>
        <v>0</v>
      </c>
      <c r="AH14" s="65"/>
      <c r="AI14" s="37">
        <f>'B.1_Population Weights'!B6</f>
        <v>3795</v>
      </c>
      <c r="AJ14" s="38">
        <f>'B.1_Population Weights'!C6</f>
        <v>4.8169999999999998E-2</v>
      </c>
      <c r="AL14" s="39" t="str">
        <f>' B_Populations'!$A$9</f>
        <v>&lt;1</v>
      </c>
      <c r="AM14" s="92">
        <f t="shared" ref="AM14:AM19" si="13">O14*AJ14</f>
        <v>0</v>
      </c>
      <c r="AN14" s="93">
        <f t="shared" ref="AN14:AN19" si="14">Q14*AJ14</f>
        <v>0</v>
      </c>
      <c r="AO14" s="93">
        <f t="shared" ref="AO14:AO19" si="15">S14*AJ14</f>
        <v>0</v>
      </c>
      <c r="AP14" s="94">
        <f t="shared" ref="AP14:AP19" si="16">U14*AJ14</f>
        <v>0</v>
      </c>
      <c r="AQ14" s="94">
        <f t="shared" ref="AQ14:AQ19" si="17">W14*AJ14</f>
        <v>0</v>
      </c>
      <c r="AR14" s="94">
        <f t="shared" ref="AR14:AR19" si="18">Y14*AJ14</f>
        <v>0</v>
      </c>
      <c r="AS14" s="94">
        <f t="shared" ref="AS14:AS19" si="19">AA14*AJ14</f>
        <v>0</v>
      </c>
      <c r="AT14" s="94">
        <f t="shared" ref="AT14:AT19" si="20">AC14*AJ14</f>
        <v>0</v>
      </c>
      <c r="AU14" s="94">
        <f t="shared" ref="AU14:AU19" si="21">AE14*AJ14</f>
        <v>0</v>
      </c>
      <c r="AV14" s="95">
        <f t="shared" ref="AV14:AV19" si="22">AG14*AJ14</f>
        <v>0</v>
      </c>
    </row>
    <row r="15" spans="1:48" ht="15.5" x14ac:dyDescent="0.35">
      <c r="A15" s="378"/>
      <c r="B15" s="41" t="str">
        <f>' B_Populations'!$A$10</f>
        <v>1-4</v>
      </c>
      <c r="C15" s="117"/>
      <c r="D15" s="118"/>
      <c r="E15" s="96"/>
      <c r="F15" s="97"/>
      <c r="G15" s="97"/>
      <c r="H15" s="97"/>
      <c r="I15" s="97"/>
      <c r="J15" s="98"/>
      <c r="K15" s="98"/>
      <c r="L15" s="99"/>
      <c r="M15" s="34"/>
      <c r="N15" s="35">
        <f>' B_Populations'!B64</f>
        <v>0</v>
      </c>
      <c r="O15" s="91">
        <f>IF(N15=0,0,($C$15/$N$15)*100000)</f>
        <v>0</v>
      </c>
      <c r="P15" s="91">
        <f>' B_Populations'!D64</f>
        <v>0</v>
      </c>
      <c r="Q15" s="91">
        <f>IF(P15=0,0,($D$15/$P$15)*100000)</f>
        <v>0</v>
      </c>
      <c r="R15" s="91">
        <f>' B_Populations'!F64</f>
        <v>0</v>
      </c>
      <c r="S15" s="91">
        <f>IF(R15=0,0,($E$15/$R$15)*100000)</f>
        <v>0</v>
      </c>
      <c r="T15" s="91">
        <f>' B_Populations'!H64</f>
        <v>0</v>
      </c>
      <c r="U15" s="91">
        <f>IF(T15=0,0,($F$15/$T$15)*100000)</f>
        <v>0</v>
      </c>
      <c r="V15" s="91">
        <f>' B_Populations'!J64</f>
        <v>0</v>
      </c>
      <c r="W15" s="91">
        <f>IF(V15=0,0,($G$15/$V$15)*100000)</f>
        <v>0</v>
      </c>
      <c r="X15" s="91">
        <f>' B_Populations'!L64</f>
        <v>0</v>
      </c>
      <c r="Y15" s="91">
        <f>IF(X15=0,0,($H$15/$X$15)*100000)</f>
        <v>0</v>
      </c>
      <c r="Z15" s="91">
        <f>' B_Populations'!N64</f>
        <v>0</v>
      </c>
      <c r="AA15" s="91">
        <f>IF(Z15=0,0,($I$15/$Z$15)*100000)</f>
        <v>0</v>
      </c>
      <c r="AB15" s="91">
        <f>' B_Populations'!P64</f>
        <v>0</v>
      </c>
      <c r="AC15" s="91">
        <f>IF(AB15=0,0,($J$15/$AB$15)*100000)</f>
        <v>0</v>
      </c>
      <c r="AD15" s="91">
        <f>' B_Populations'!R64</f>
        <v>0</v>
      </c>
      <c r="AE15" s="91">
        <f>IF(AD15=0,0,($K$15/$AD$15)*100000)</f>
        <v>0</v>
      </c>
      <c r="AF15" s="91">
        <f>' B_Populations'!T64</f>
        <v>0</v>
      </c>
      <c r="AG15" s="36">
        <f>IF(AF15=0,0,($L$15/$AF$15)*100000)</f>
        <v>0</v>
      </c>
      <c r="AH15" s="65"/>
      <c r="AI15" s="37">
        <f>'B.1_Population Weights'!B7</f>
        <v>15192</v>
      </c>
      <c r="AJ15" s="38">
        <f>'B.1_Population Weights'!C7</f>
        <v>0.192831</v>
      </c>
      <c r="AL15" s="42" t="str">
        <f>' B_Populations'!$A$10</f>
        <v>1-4</v>
      </c>
      <c r="AM15" s="92">
        <f t="shared" si="13"/>
        <v>0</v>
      </c>
      <c r="AN15" s="93">
        <f t="shared" si="14"/>
        <v>0</v>
      </c>
      <c r="AO15" s="93">
        <f t="shared" si="15"/>
        <v>0</v>
      </c>
      <c r="AP15" s="94">
        <f t="shared" si="16"/>
        <v>0</v>
      </c>
      <c r="AQ15" s="94">
        <f t="shared" si="17"/>
        <v>0</v>
      </c>
      <c r="AR15" s="94">
        <f t="shared" si="18"/>
        <v>0</v>
      </c>
      <c r="AS15" s="94">
        <f t="shared" si="19"/>
        <v>0</v>
      </c>
      <c r="AT15" s="94">
        <f t="shared" si="20"/>
        <v>0</v>
      </c>
      <c r="AU15" s="94">
        <f t="shared" si="21"/>
        <v>0</v>
      </c>
      <c r="AV15" s="95">
        <f t="shared" si="22"/>
        <v>0</v>
      </c>
    </row>
    <row r="16" spans="1:48" ht="15.5" x14ac:dyDescent="0.35">
      <c r="A16" s="378"/>
      <c r="B16" s="32" t="str">
        <f>' B_Populations'!$A$11</f>
        <v>5-9</v>
      </c>
      <c r="C16" s="117"/>
      <c r="D16" s="118"/>
      <c r="E16" s="96"/>
      <c r="F16" s="97"/>
      <c r="G16" s="97"/>
      <c r="H16" s="97"/>
      <c r="I16" s="97"/>
      <c r="J16" s="98"/>
      <c r="K16" s="98"/>
      <c r="L16" s="99"/>
      <c r="M16" s="34"/>
      <c r="N16" s="35">
        <f>' B_Populations'!B65</f>
        <v>0</v>
      </c>
      <c r="O16" s="91">
        <f>IF(N16=0,0,($C$16/$N$16)*100000)</f>
        <v>0</v>
      </c>
      <c r="P16" s="91">
        <f>' B_Populations'!D65</f>
        <v>0</v>
      </c>
      <c r="Q16" s="91">
        <f>IF(P16=0,0,($D$16/$P$16)*100000)</f>
        <v>0</v>
      </c>
      <c r="R16" s="91">
        <f>' B_Populations'!F65</f>
        <v>0</v>
      </c>
      <c r="S16" s="91">
        <f>IF(R16=0,0,($E$16/$R$16)*100000)</f>
        <v>0</v>
      </c>
      <c r="T16" s="91">
        <f>' B_Populations'!H65</f>
        <v>0</v>
      </c>
      <c r="U16" s="91">
        <f>IF(T16=0,0,($F$16/$T$16)*100000)</f>
        <v>0</v>
      </c>
      <c r="V16" s="91">
        <f>' B_Populations'!J65</f>
        <v>0</v>
      </c>
      <c r="W16" s="91">
        <f>IF(V16=0,0,($G$16/$V$16)*100000)</f>
        <v>0</v>
      </c>
      <c r="X16" s="91">
        <f>' B_Populations'!L65</f>
        <v>0</v>
      </c>
      <c r="Y16" s="91">
        <f>IF(X16=0,0,($H$16/$X$16)*100000)</f>
        <v>0</v>
      </c>
      <c r="Z16" s="91">
        <f>' B_Populations'!N65</f>
        <v>0</v>
      </c>
      <c r="AA16" s="91">
        <f>IF(Z16=0,0,($I$16/$Z$16)*100000)</f>
        <v>0</v>
      </c>
      <c r="AB16" s="91">
        <f>' B_Populations'!P65</f>
        <v>0</v>
      </c>
      <c r="AC16" s="91">
        <f>IF(AB16=0,0,($J$16/$AB$16)*100000)</f>
        <v>0</v>
      </c>
      <c r="AD16" s="91">
        <f>' B_Populations'!R65</f>
        <v>0</v>
      </c>
      <c r="AE16" s="91">
        <f>IF(AD16=0,0,($K$16/$AD$16)*100000)</f>
        <v>0</v>
      </c>
      <c r="AF16" s="91">
        <f>' B_Populations'!T65</f>
        <v>0</v>
      </c>
      <c r="AG16" s="36">
        <f>IF(AF16=0,0,($L$16/$AF$16)*100000)</f>
        <v>0</v>
      </c>
      <c r="AH16" s="65"/>
      <c r="AI16" s="37">
        <f>'B.1_Population Weights'!B8</f>
        <v>19920</v>
      </c>
      <c r="AJ16" s="38">
        <f>'B.1_Population Weights'!C8</f>
        <v>0.25284299999999998</v>
      </c>
      <c r="AL16" s="39" t="str">
        <f>' B_Populations'!$A$11</f>
        <v>5-9</v>
      </c>
      <c r="AM16" s="92">
        <f t="shared" si="13"/>
        <v>0</v>
      </c>
      <c r="AN16" s="93">
        <f t="shared" si="14"/>
        <v>0</v>
      </c>
      <c r="AO16" s="93">
        <f t="shared" si="15"/>
        <v>0</v>
      </c>
      <c r="AP16" s="94">
        <f t="shared" si="16"/>
        <v>0</v>
      </c>
      <c r="AQ16" s="94">
        <f t="shared" si="17"/>
        <v>0</v>
      </c>
      <c r="AR16" s="94">
        <f t="shared" si="18"/>
        <v>0</v>
      </c>
      <c r="AS16" s="94">
        <f t="shared" si="19"/>
        <v>0</v>
      </c>
      <c r="AT16" s="94">
        <f t="shared" si="20"/>
        <v>0</v>
      </c>
      <c r="AU16" s="94">
        <f t="shared" si="21"/>
        <v>0</v>
      </c>
      <c r="AV16" s="95">
        <f t="shared" si="22"/>
        <v>0</v>
      </c>
    </row>
    <row r="17" spans="1:48" ht="15.5" x14ac:dyDescent="0.35">
      <c r="A17" s="378"/>
      <c r="B17" s="32" t="str">
        <f>' B_Populations'!$A$12</f>
        <v>10-14</v>
      </c>
      <c r="C17" s="117"/>
      <c r="D17" s="118"/>
      <c r="E17" s="96"/>
      <c r="F17" s="97"/>
      <c r="G17" s="97"/>
      <c r="H17" s="97"/>
      <c r="I17" s="97"/>
      <c r="J17" s="98"/>
      <c r="K17" s="98"/>
      <c r="L17" s="99"/>
      <c r="M17" s="34"/>
      <c r="N17" s="35">
        <f>' B_Populations'!B66</f>
        <v>0</v>
      </c>
      <c r="O17" s="91">
        <f>IF(N17=0,0,($C$17/$N$17)*100000)</f>
        <v>0</v>
      </c>
      <c r="P17" s="91">
        <f>' B_Populations'!D66</f>
        <v>0</v>
      </c>
      <c r="Q17" s="91">
        <f>IF(P17=0,0,($D$17/$P$17)*100000)</f>
        <v>0</v>
      </c>
      <c r="R17" s="91">
        <f>' B_Populations'!F66</f>
        <v>0</v>
      </c>
      <c r="S17" s="91">
        <f>IF(R17=0,0,($E$17/$R$17)*100000)</f>
        <v>0</v>
      </c>
      <c r="T17" s="91">
        <f>' B_Populations'!H66</f>
        <v>0</v>
      </c>
      <c r="U17" s="91">
        <f>IF(T17=0,0,($F$17/$T$17)*100000)</f>
        <v>0</v>
      </c>
      <c r="V17" s="91">
        <f>' B_Populations'!J66</f>
        <v>0</v>
      </c>
      <c r="W17" s="91">
        <f>IF(V17=0,0,($G$17/$V$17)*100000)</f>
        <v>0</v>
      </c>
      <c r="X17" s="91">
        <f>' B_Populations'!L66</f>
        <v>0</v>
      </c>
      <c r="Y17" s="91">
        <f>IF(X17=0,0,($H$17/$X$17)*100000)</f>
        <v>0</v>
      </c>
      <c r="Z17" s="91">
        <f>' B_Populations'!N66</f>
        <v>0</v>
      </c>
      <c r="AA17" s="91">
        <f>IF(Z17=0,0,($I$17/$Z$17)*100000)</f>
        <v>0</v>
      </c>
      <c r="AB17" s="91">
        <f>' B_Populations'!P66</f>
        <v>0</v>
      </c>
      <c r="AC17" s="91">
        <f>IF(AB17=0,0,($J$17/$AB$17)*100000)</f>
        <v>0</v>
      </c>
      <c r="AD17" s="91">
        <f>' B_Populations'!R66</f>
        <v>0</v>
      </c>
      <c r="AE17" s="91">
        <f>IF(AD17=0,0,($K$17/$AD$17)*100000)</f>
        <v>0</v>
      </c>
      <c r="AF17" s="91">
        <f>' B_Populations'!T66</f>
        <v>0</v>
      </c>
      <c r="AG17" s="36">
        <f>IF(AF17=0,0,($L$17/$AF$17)*100000)</f>
        <v>0</v>
      </c>
      <c r="AH17" s="65"/>
      <c r="AI17" s="37">
        <f>'B.1_Population Weights'!B9</f>
        <v>20057</v>
      </c>
      <c r="AJ17" s="38">
        <f>'B.1_Population Weights'!C9</f>
        <v>0.25458199999999997</v>
      </c>
      <c r="AL17" s="39" t="str">
        <f>' B_Populations'!$A$12</f>
        <v>10-14</v>
      </c>
      <c r="AM17" s="92">
        <f t="shared" si="13"/>
        <v>0</v>
      </c>
      <c r="AN17" s="93">
        <f t="shared" si="14"/>
        <v>0</v>
      </c>
      <c r="AO17" s="93">
        <f t="shared" si="15"/>
        <v>0</v>
      </c>
      <c r="AP17" s="94">
        <f t="shared" si="16"/>
        <v>0</v>
      </c>
      <c r="AQ17" s="94">
        <f t="shared" si="17"/>
        <v>0</v>
      </c>
      <c r="AR17" s="94">
        <f t="shared" si="18"/>
        <v>0</v>
      </c>
      <c r="AS17" s="94">
        <f t="shared" si="19"/>
        <v>0</v>
      </c>
      <c r="AT17" s="94">
        <f t="shared" si="20"/>
        <v>0</v>
      </c>
      <c r="AU17" s="94">
        <f t="shared" si="21"/>
        <v>0</v>
      </c>
      <c r="AV17" s="95">
        <f t="shared" si="22"/>
        <v>0</v>
      </c>
    </row>
    <row r="18" spans="1:48" ht="15.5" x14ac:dyDescent="0.35">
      <c r="A18" s="378"/>
      <c r="B18" s="32" t="str">
        <f>' B_Populations'!$A$13</f>
        <v>15-17</v>
      </c>
      <c r="C18" s="117"/>
      <c r="D18" s="118"/>
      <c r="E18" s="96"/>
      <c r="F18" s="97"/>
      <c r="G18" s="97"/>
      <c r="H18" s="97"/>
      <c r="I18" s="97"/>
      <c r="J18" s="98"/>
      <c r="K18" s="98"/>
      <c r="L18" s="99"/>
      <c r="M18" s="34"/>
      <c r="N18" s="35">
        <f>' B_Populations'!B67</f>
        <v>0</v>
      </c>
      <c r="O18" s="91">
        <f>IF(N18=0,0,($C$18/$N$18)*100000)</f>
        <v>0</v>
      </c>
      <c r="P18" s="91">
        <f>' B_Populations'!D67</f>
        <v>0</v>
      </c>
      <c r="Q18" s="91">
        <f>IF(P18=0,0,($D$18/$P$18)*100000)</f>
        <v>0</v>
      </c>
      <c r="R18" s="91">
        <f>' B_Populations'!F67</f>
        <v>0</v>
      </c>
      <c r="S18" s="91">
        <f>IF(R18=0,0,($E$18/$R$18)*100000)</f>
        <v>0</v>
      </c>
      <c r="T18" s="91">
        <f>' B_Populations'!H67</f>
        <v>0</v>
      </c>
      <c r="U18" s="91">
        <f>IF(T18=0,0,($F$18/$T$18)*100000)</f>
        <v>0</v>
      </c>
      <c r="V18" s="91">
        <f>' B_Populations'!J67</f>
        <v>0</v>
      </c>
      <c r="W18" s="91">
        <f>IF(V18=0,0,($G$18/$V$18)*100000)</f>
        <v>0</v>
      </c>
      <c r="X18" s="91">
        <f>' B_Populations'!L67</f>
        <v>0</v>
      </c>
      <c r="Y18" s="91">
        <f>IF(X18=0,0,($H$18/$X$18)*100000)</f>
        <v>0</v>
      </c>
      <c r="Z18" s="91">
        <f>' B_Populations'!N67</f>
        <v>0</v>
      </c>
      <c r="AA18" s="91">
        <f>IF(Z18=0,0,($I$18/$Z$18)*100000)</f>
        <v>0</v>
      </c>
      <c r="AB18" s="91">
        <f>' B_Populations'!P67</f>
        <v>0</v>
      </c>
      <c r="AC18" s="91">
        <f>IF(AB18=0,0,($J$18/$AB$18)*100000)</f>
        <v>0</v>
      </c>
      <c r="AD18" s="91">
        <f>' B_Populations'!R67</f>
        <v>0</v>
      </c>
      <c r="AE18" s="91">
        <f>IF(AD18=0,0,($K$18/$AD$18)*100000)</f>
        <v>0</v>
      </c>
      <c r="AF18" s="91">
        <f>' B_Populations'!T67</f>
        <v>0</v>
      </c>
      <c r="AG18" s="36">
        <f>IF(AF18=0,0,($L$18/$AF$18)*100000)</f>
        <v>0</v>
      </c>
      <c r="AH18" s="65"/>
      <c r="AI18" s="37">
        <f>'B.1_Population Weights'!B10</f>
        <v>11819</v>
      </c>
      <c r="AJ18" s="38">
        <f>'B.1_Population Weights'!C10</f>
        <v>0.15001800000000001</v>
      </c>
      <c r="AL18" s="39" t="str">
        <f>' B_Populations'!$A$13</f>
        <v>15-17</v>
      </c>
      <c r="AM18" s="92">
        <f t="shared" si="13"/>
        <v>0</v>
      </c>
      <c r="AN18" s="93">
        <f t="shared" si="14"/>
        <v>0</v>
      </c>
      <c r="AO18" s="93">
        <f t="shared" si="15"/>
        <v>0</v>
      </c>
      <c r="AP18" s="94">
        <f t="shared" si="16"/>
        <v>0</v>
      </c>
      <c r="AQ18" s="94">
        <f t="shared" si="17"/>
        <v>0</v>
      </c>
      <c r="AR18" s="94">
        <f t="shared" si="18"/>
        <v>0</v>
      </c>
      <c r="AS18" s="94">
        <f t="shared" si="19"/>
        <v>0</v>
      </c>
      <c r="AT18" s="94">
        <f t="shared" si="20"/>
        <v>0</v>
      </c>
      <c r="AU18" s="94">
        <f t="shared" si="21"/>
        <v>0</v>
      </c>
      <c r="AV18" s="95">
        <f t="shared" si="22"/>
        <v>0</v>
      </c>
    </row>
    <row r="19" spans="1:48" ht="15.5" x14ac:dyDescent="0.35">
      <c r="A19" s="378"/>
      <c r="B19" s="311" t="str">
        <f>' B_Populations'!$A$14</f>
        <v>18-19</v>
      </c>
      <c r="C19" s="117"/>
      <c r="D19" s="118"/>
      <c r="E19" s="96"/>
      <c r="F19" s="97"/>
      <c r="G19" s="97"/>
      <c r="H19" s="97"/>
      <c r="I19" s="97"/>
      <c r="J19" s="98"/>
      <c r="K19" s="98"/>
      <c r="L19" s="99"/>
      <c r="M19" s="34"/>
      <c r="N19" s="35">
        <f>' B_Populations'!B68</f>
        <v>0</v>
      </c>
      <c r="O19" s="91">
        <f>IF(N19=0,0,($C$19/$N$19)*100000)</f>
        <v>0</v>
      </c>
      <c r="P19" s="91">
        <f>' B_Populations'!D68</f>
        <v>0</v>
      </c>
      <c r="Q19" s="91">
        <f>IF(P19=0,0,($D$19/$P$19)*100000)</f>
        <v>0</v>
      </c>
      <c r="R19" s="91">
        <f>' B_Populations'!F68</f>
        <v>0</v>
      </c>
      <c r="S19" s="91">
        <f>IF(R19=0,0,($E$19/$R$19)*100000)</f>
        <v>0</v>
      </c>
      <c r="T19" s="91">
        <f>' B_Populations'!H68</f>
        <v>0</v>
      </c>
      <c r="U19" s="91">
        <f>IF(T19=0,0,($F$19/$T$19)*100000)</f>
        <v>0</v>
      </c>
      <c r="V19" s="91">
        <f>' B_Populations'!J68</f>
        <v>0</v>
      </c>
      <c r="W19" s="91">
        <f>IF(V19=0,0,($G$19/$V$19)*100000)</f>
        <v>0</v>
      </c>
      <c r="X19" s="91">
        <f>' B_Populations'!L68</f>
        <v>0</v>
      </c>
      <c r="Y19" s="91">
        <f>IF(X19=0,0,($H$19/$X$19)*100000)</f>
        <v>0</v>
      </c>
      <c r="Z19" s="91">
        <f>' B_Populations'!N68</f>
        <v>0</v>
      </c>
      <c r="AA19" s="91">
        <f>IF(Z19=0,0,($I$19/$Z$19)*100000)</f>
        <v>0</v>
      </c>
      <c r="AB19" s="91">
        <f>' B_Populations'!P68</f>
        <v>0</v>
      </c>
      <c r="AC19" s="91">
        <f>IF(AB19=0,0,($J$19/$AB$19)*100000)</f>
        <v>0</v>
      </c>
      <c r="AD19" s="91">
        <f>' B_Populations'!R68</f>
        <v>0</v>
      </c>
      <c r="AE19" s="91">
        <f>IF(AD19=0,0,($K$19/$AD$19)*100000)</f>
        <v>0</v>
      </c>
      <c r="AF19" s="91">
        <f>' B_Populations'!T68</f>
        <v>0</v>
      </c>
      <c r="AG19" s="36">
        <f>IF(AF19=0,0,($L$19/$AF$19)*100000)</f>
        <v>0</v>
      </c>
      <c r="AH19" s="65"/>
      <c r="AI19" s="37">
        <f>'B.1_Population Weights'!B11</f>
        <v>8001</v>
      </c>
      <c r="AJ19" s="38">
        <f>'B.1_Population Weights'!C11</f>
        <v>0.10155599999999999</v>
      </c>
      <c r="AL19" s="255" t="str">
        <f>' B_Populations'!$A$14</f>
        <v>18-19</v>
      </c>
      <c r="AM19" s="92">
        <f t="shared" si="13"/>
        <v>0</v>
      </c>
      <c r="AN19" s="93">
        <f t="shared" si="14"/>
        <v>0</v>
      </c>
      <c r="AO19" s="93">
        <f t="shared" si="15"/>
        <v>0</v>
      </c>
      <c r="AP19" s="94">
        <f t="shared" si="16"/>
        <v>0</v>
      </c>
      <c r="AQ19" s="94">
        <f t="shared" si="17"/>
        <v>0</v>
      </c>
      <c r="AR19" s="94">
        <f t="shared" si="18"/>
        <v>0</v>
      </c>
      <c r="AS19" s="94">
        <f t="shared" si="19"/>
        <v>0</v>
      </c>
      <c r="AT19" s="94">
        <f t="shared" si="20"/>
        <v>0</v>
      </c>
      <c r="AU19" s="94">
        <f t="shared" si="21"/>
        <v>0</v>
      </c>
      <c r="AV19" s="95">
        <f t="shared" si="22"/>
        <v>0</v>
      </c>
    </row>
    <row r="20" spans="1:48" ht="15.5" x14ac:dyDescent="0.35">
      <c r="A20" s="378"/>
      <c r="B20" s="48" t="s">
        <v>195</v>
      </c>
      <c r="C20" s="120">
        <f>SUM(C14:C19)</f>
        <v>0</v>
      </c>
      <c r="D20" s="310">
        <f>SUM(D14:D19)</f>
        <v>0</v>
      </c>
      <c r="E20" s="310">
        <f>SUM(E14:E19)</f>
        <v>0</v>
      </c>
      <c r="F20" s="305">
        <f>SUM(F14:F19)</f>
        <v>0</v>
      </c>
      <c r="G20" s="305">
        <f t="shared" ref="G20:K20" si="23">SUM(G14:G19)</f>
        <v>0</v>
      </c>
      <c r="H20" s="305">
        <f t="shared" si="23"/>
        <v>0</v>
      </c>
      <c r="I20" s="305">
        <f t="shared" si="23"/>
        <v>0</v>
      </c>
      <c r="J20" s="305">
        <f t="shared" si="23"/>
        <v>0</v>
      </c>
      <c r="K20" s="305">
        <f t="shared" si="23"/>
        <v>0</v>
      </c>
      <c r="L20" s="306">
        <f>SUM(L14:L19)</f>
        <v>0</v>
      </c>
      <c r="N20" s="342">
        <f t="shared" ref="N20:AF20" si="24">SUM(N14:N19)</f>
        <v>0</v>
      </c>
      <c r="O20" s="314">
        <f>IF(N20=0,0,($C$20/$N$20)*100000)</f>
        <v>0</v>
      </c>
      <c r="P20" s="315">
        <f>SUM(P14:P19)</f>
        <v>0</v>
      </c>
      <c r="Q20" s="314">
        <f>IF(P20=0,0,($D$20/$P$20)*100000)</f>
        <v>0</v>
      </c>
      <c r="R20" s="315">
        <f t="shared" si="24"/>
        <v>0</v>
      </c>
      <c r="S20" s="314">
        <f>IF(R20=0,0,($E$20/$R$20)*100000)</f>
        <v>0</v>
      </c>
      <c r="T20" s="315">
        <f t="shared" si="24"/>
        <v>0</v>
      </c>
      <c r="U20" s="314">
        <f>IF(T20=0,0,($F$20/$T$20)*100000)</f>
        <v>0</v>
      </c>
      <c r="V20" s="315">
        <f t="shared" si="24"/>
        <v>0</v>
      </c>
      <c r="W20" s="314">
        <f>IF(V20=0,0,($G$20/$V$20)*100000)</f>
        <v>0</v>
      </c>
      <c r="X20" s="315">
        <f t="shared" si="24"/>
        <v>0</v>
      </c>
      <c r="Y20" s="314">
        <f>IF(X20=0,0,($H$20/$X$20)*100000)</f>
        <v>0</v>
      </c>
      <c r="Z20" s="315">
        <f t="shared" si="24"/>
        <v>0</v>
      </c>
      <c r="AA20" s="314">
        <f>IF(Z20=0,0,($I$20/$Z$20)*100000)</f>
        <v>0</v>
      </c>
      <c r="AB20" s="315">
        <f t="shared" si="24"/>
        <v>0</v>
      </c>
      <c r="AC20" s="314">
        <f>IF(AB20=0,0,($J$20/$AB$20)*100000)</f>
        <v>0</v>
      </c>
      <c r="AD20" s="315">
        <f t="shared" si="24"/>
        <v>0</v>
      </c>
      <c r="AE20" s="314">
        <f>IF(AD20=0,0,($K$20/$AD$20)*100000)</f>
        <v>0</v>
      </c>
      <c r="AF20" s="315">
        <f t="shared" si="24"/>
        <v>0</v>
      </c>
      <c r="AG20" s="341">
        <f>IF(AF20=0,0,($L$20/$AF$20)*100000)</f>
        <v>0</v>
      </c>
      <c r="AH20" s="66"/>
      <c r="AI20" s="37">
        <f>'B.1_Population Weights'!B12</f>
        <v>78784</v>
      </c>
      <c r="AJ20" s="38">
        <f>'B.1_Population Weights'!C12</f>
        <v>0.99999999999999989</v>
      </c>
      <c r="AL20" s="44" t="s">
        <v>195</v>
      </c>
      <c r="AM20" s="92">
        <f>SUM(AM14:AM19)</f>
        <v>0</v>
      </c>
      <c r="AN20" s="92">
        <f t="shared" ref="AN20:AV20" si="25">SUM(AN14:AN19)</f>
        <v>0</v>
      </c>
      <c r="AO20" s="92">
        <f t="shared" si="25"/>
        <v>0</v>
      </c>
      <c r="AP20" s="92">
        <f t="shared" si="25"/>
        <v>0</v>
      </c>
      <c r="AQ20" s="92">
        <f t="shared" si="25"/>
        <v>0</v>
      </c>
      <c r="AR20" s="92">
        <f t="shared" si="25"/>
        <v>0</v>
      </c>
      <c r="AS20" s="92">
        <f t="shared" si="25"/>
        <v>0</v>
      </c>
      <c r="AT20" s="92">
        <f t="shared" si="25"/>
        <v>0</v>
      </c>
      <c r="AU20" s="92">
        <f t="shared" si="25"/>
        <v>0</v>
      </c>
      <c r="AV20" s="347">
        <f t="shared" si="25"/>
        <v>0</v>
      </c>
    </row>
    <row r="21" spans="1:48" x14ac:dyDescent="0.45">
      <c r="B21" s="46"/>
      <c r="L21" s="47"/>
      <c r="N21" s="17"/>
      <c r="O21" s="75"/>
      <c r="P21" s="75"/>
      <c r="Q21" s="75"/>
      <c r="R21" s="75"/>
      <c r="S21" s="75"/>
      <c r="T21" s="75"/>
      <c r="U21" s="75"/>
      <c r="V21" s="75"/>
      <c r="W21" s="75"/>
      <c r="X21" s="75"/>
      <c r="Y21" s="75"/>
      <c r="Z21" s="75"/>
      <c r="AA21" s="75"/>
      <c r="AB21" s="75"/>
      <c r="AC21" s="75"/>
      <c r="AD21" s="75"/>
      <c r="AE21" s="75"/>
      <c r="AF21" s="75"/>
      <c r="AG21" s="18"/>
      <c r="AI21" s="19"/>
      <c r="AJ21" s="20"/>
      <c r="AL21" s="21"/>
      <c r="AM21" s="264"/>
      <c r="AN21" s="264"/>
      <c r="AO21" s="264"/>
      <c r="AP21" s="264"/>
      <c r="AQ21" s="264"/>
      <c r="AR21" s="264"/>
      <c r="AS21" s="264"/>
      <c r="AT21" s="264"/>
      <c r="AU21" s="264"/>
      <c r="AV21" s="76"/>
    </row>
    <row r="22" spans="1:48" x14ac:dyDescent="0.45">
      <c r="B22" s="53"/>
      <c r="C22" s="104"/>
      <c r="D22" s="105" t="s">
        <v>185</v>
      </c>
      <c r="E22" s="105"/>
      <c r="F22" s="106" t="s">
        <v>186</v>
      </c>
      <c r="G22" s="106"/>
      <c r="H22" s="106"/>
      <c r="I22" s="106"/>
      <c r="J22" s="106"/>
      <c r="K22" s="106"/>
      <c r="L22" s="107"/>
      <c r="N22" s="17"/>
      <c r="O22" s="75"/>
      <c r="P22" s="75"/>
      <c r="Q22" s="75"/>
      <c r="R22" s="75"/>
      <c r="S22" s="75"/>
      <c r="T22" s="75"/>
      <c r="U22" s="75"/>
      <c r="V22" s="75"/>
      <c r="W22" s="75"/>
      <c r="X22" s="75"/>
      <c r="Y22" s="75"/>
      <c r="Z22" s="75"/>
      <c r="AA22" s="75"/>
      <c r="AB22" s="75"/>
      <c r="AC22" s="75"/>
      <c r="AD22" s="75"/>
      <c r="AE22" s="75"/>
      <c r="AF22" s="75"/>
      <c r="AG22" s="18"/>
      <c r="AI22" s="19"/>
      <c r="AJ22" s="20"/>
      <c r="AL22" s="21"/>
      <c r="AM22" s="264" t="s">
        <v>187</v>
      </c>
      <c r="AN22" s="264"/>
      <c r="AO22" s="264"/>
      <c r="AP22" s="264"/>
      <c r="AQ22" s="264"/>
      <c r="AR22" s="264"/>
      <c r="AS22" s="264"/>
      <c r="AT22" s="264"/>
      <c r="AU22" s="264"/>
      <c r="AV22" s="76"/>
    </row>
    <row r="23" spans="1:48" ht="46.5" x14ac:dyDescent="0.35">
      <c r="A23" s="379" t="s">
        <v>198</v>
      </c>
      <c r="B23" s="23" t="s">
        <v>156</v>
      </c>
      <c r="C23" s="77" t="s">
        <v>199</v>
      </c>
      <c r="D23" s="78" t="s">
        <v>158</v>
      </c>
      <c r="E23" s="78" t="s">
        <v>159</v>
      </c>
      <c r="F23" s="79" t="str">
        <f>' B_Populations'!$H$8</f>
        <v>White-Not Hispanic</v>
      </c>
      <c r="G23" s="79" t="str">
        <f>' B_Populations'!$J$8</f>
        <v>Hispanic</v>
      </c>
      <c r="H23" s="79" t="str">
        <f>' B_Populations'!$L$8</f>
        <v>Black-Not Hispanic</v>
      </c>
      <c r="I23" s="79" t="str">
        <f>' B_Populations'!$N$8</f>
        <v>Asian</v>
      </c>
      <c r="J23" s="79" t="str">
        <f>' B_Populations'!$P$8</f>
        <v>American Indian/Alaska Native</v>
      </c>
      <c r="K23" s="79" t="str">
        <f>' B_Populations'!$R$8</f>
        <v>Other</v>
      </c>
      <c r="L23" s="80" t="str">
        <f>' B_Populations'!$T$8</f>
        <v>Other</v>
      </c>
      <c r="M23" s="25"/>
      <c r="N23" s="26" t="s">
        <v>190</v>
      </c>
      <c r="O23" s="81" t="s">
        <v>191</v>
      </c>
      <c r="P23" s="81" t="s">
        <v>192</v>
      </c>
      <c r="Q23" s="81" t="s">
        <v>191</v>
      </c>
      <c r="R23" s="81" t="s">
        <v>193</v>
      </c>
      <c r="S23" s="81" t="s">
        <v>191</v>
      </c>
      <c r="T23" s="81" t="str">
        <f>' B_Populations'!$H$8</f>
        <v>White-Not Hispanic</v>
      </c>
      <c r="U23" s="81" t="s">
        <v>191</v>
      </c>
      <c r="V23" s="81" t="str">
        <f>' B_Populations'!$J$8</f>
        <v>Hispanic</v>
      </c>
      <c r="W23" s="81" t="s">
        <v>191</v>
      </c>
      <c r="X23" s="81" t="str">
        <f>' B_Populations'!$L$8</f>
        <v>Black-Not Hispanic</v>
      </c>
      <c r="Y23" s="81" t="s">
        <v>191</v>
      </c>
      <c r="Z23" s="81" t="str">
        <f>' B_Populations'!$N$8</f>
        <v>Asian</v>
      </c>
      <c r="AA23" s="81" t="s">
        <v>191</v>
      </c>
      <c r="AB23" s="81" t="str">
        <f>' B_Populations'!$P$8</f>
        <v>American Indian/Alaska Native</v>
      </c>
      <c r="AC23" s="81" t="s">
        <v>191</v>
      </c>
      <c r="AD23" s="81" t="str">
        <f>' B_Populations'!$R$8</f>
        <v>Other</v>
      </c>
      <c r="AE23" s="81" t="s">
        <v>191</v>
      </c>
      <c r="AF23" s="81" t="str">
        <f>' B_Populations'!$T$8</f>
        <v>Other</v>
      </c>
      <c r="AG23" s="27" t="s">
        <v>191</v>
      </c>
      <c r="AH23" s="25"/>
      <c r="AI23" s="50" t="s">
        <v>194</v>
      </c>
      <c r="AJ23" s="51" t="s">
        <v>180</v>
      </c>
      <c r="AL23" s="30" t="s">
        <v>156</v>
      </c>
      <c r="AM23" s="82" t="s">
        <v>157</v>
      </c>
      <c r="AN23" s="83" t="s">
        <v>158</v>
      </c>
      <c r="AO23" s="83" t="s">
        <v>159</v>
      </c>
      <c r="AP23" s="79" t="str">
        <f>' B_Populations'!$H$8</f>
        <v>White-Not Hispanic</v>
      </c>
      <c r="AQ23" s="79" t="str">
        <f>' B_Populations'!$J$8</f>
        <v>Hispanic</v>
      </c>
      <c r="AR23" s="79" t="str">
        <f>' B_Populations'!$L$8</f>
        <v>Black-Not Hispanic</v>
      </c>
      <c r="AS23" s="79" t="str">
        <f>' B_Populations'!$N$8</f>
        <v>Asian</v>
      </c>
      <c r="AT23" s="79" t="str">
        <f>' B_Populations'!$P$8</f>
        <v>American Indian/Alaska Native</v>
      </c>
      <c r="AU23" s="79" t="str">
        <f>' B_Populations'!$R$8</f>
        <v>Other</v>
      </c>
      <c r="AV23" s="84" t="str">
        <f>' B_Populations'!$T$8</f>
        <v>Other</v>
      </c>
    </row>
    <row r="24" spans="1:48" ht="15.5" x14ac:dyDescent="0.35">
      <c r="A24" s="379"/>
      <c r="B24" s="32" t="str">
        <f>' B_Populations'!$A$9</f>
        <v>&lt;1</v>
      </c>
      <c r="C24" s="85"/>
      <c r="D24" s="86"/>
      <c r="E24" s="87"/>
      <c r="F24" s="88"/>
      <c r="G24" s="88"/>
      <c r="H24" s="88"/>
      <c r="I24" s="88"/>
      <c r="J24" s="89"/>
      <c r="K24" s="89"/>
      <c r="L24" s="90"/>
      <c r="M24" s="34"/>
      <c r="N24" s="35">
        <f>' B_Populations'!B63</f>
        <v>0</v>
      </c>
      <c r="O24" s="91">
        <f>IF(N24=0,0,($C$24/$N$24)*100000)</f>
        <v>0</v>
      </c>
      <c r="P24" s="91">
        <f>' B_Populations'!D63</f>
        <v>0</v>
      </c>
      <c r="Q24" s="91">
        <f>IF(P24=0,0,($D$24/$P$24)*100000)</f>
        <v>0</v>
      </c>
      <c r="R24" s="91">
        <f>' B_Populations'!F63</f>
        <v>0</v>
      </c>
      <c r="S24" s="91">
        <f>IF(R24=0,0,($E$24/$R$24)*100000)</f>
        <v>0</v>
      </c>
      <c r="T24" s="91">
        <f>' B_Populations'!H63</f>
        <v>0</v>
      </c>
      <c r="U24" s="91">
        <f>IF(T24=0,0,($F$24/$T$24)*100000)</f>
        <v>0</v>
      </c>
      <c r="V24" s="91">
        <f>' B_Populations'!J63</f>
        <v>0</v>
      </c>
      <c r="W24" s="91">
        <f>IF(V24=0,0,($G$24/$V$24)*100000)</f>
        <v>0</v>
      </c>
      <c r="X24" s="91">
        <f>' B_Populations'!L63</f>
        <v>0</v>
      </c>
      <c r="Y24" s="91">
        <f>IF(X24=0,0,($H$24/$X$24)*100000)</f>
        <v>0</v>
      </c>
      <c r="Z24" s="91">
        <f>' B_Populations'!N63</f>
        <v>0</v>
      </c>
      <c r="AA24" s="91">
        <f>IF(Z24=0,0,($I$24/$Z$24)*100000)</f>
        <v>0</v>
      </c>
      <c r="AB24" s="91">
        <f>' B_Populations'!P63</f>
        <v>0</v>
      </c>
      <c r="AC24" s="91">
        <f>IF(AB24=0,0,($J$24/$AB$24)*100000)</f>
        <v>0</v>
      </c>
      <c r="AD24" s="91">
        <f>' B_Populations'!R63</f>
        <v>0</v>
      </c>
      <c r="AE24" s="91">
        <f>IF(AD24=0,0,($K$24/$AD$24)*100000)</f>
        <v>0</v>
      </c>
      <c r="AF24" s="91">
        <f>' B_Populations'!T63</f>
        <v>0</v>
      </c>
      <c r="AG24" s="36">
        <f>IF(AF24=0,0,($L$24/$AF$24)*100000)</f>
        <v>0</v>
      </c>
      <c r="AH24" s="65"/>
      <c r="AI24" s="37">
        <f>'B.1_Population Weights'!B6</f>
        <v>3795</v>
      </c>
      <c r="AJ24" s="38">
        <f>'B.1_Population Weights'!C6</f>
        <v>4.8169999999999998E-2</v>
      </c>
      <c r="AL24" s="39" t="str">
        <f>' B_Populations'!$A$9</f>
        <v>&lt;1</v>
      </c>
      <c r="AM24" s="92">
        <f t="shared" ref="AM24:AM29" si="26">O24*AJ24</f>
        <v>0</v>
      </c>
      <c r="AN24" s="93">
        <f t="shared" ref="AN24:AN29" si="27">Q24*AJ24</f>
        <v>0</v>
      </c>
      <c r="AO24" s="93">
        <f t="shared" ref="AO24:AO29" si="28">S24*AJ24</f>
        <v>0</v>
      </c>
      <c r="AP24" s="94">
        <f t="shared" ref="AP24:AP29" si="29">U24*AJ24</f>
        <v>0</v>
      </c>
      <c r="AQ24" s="94">
        <f t="shared" ref="AQ24:AQ29" si="30">W24*AJ24</f>
        <v>0</v>
      </c>
      <c r="AR24" s="94">
        <f t="shared" ref="AR24:AR29" si="31">Y24*AJ24</f>
        <v>0</v>
      </c>
      <c r="AS24" s="94">
        <f t="shared" ref="AS24:AS29" si="32">AA24*AJ24</f>
        <v>0</v>
      </c>
      <c r="AT24" s="94">
        <f t="shared" ref="AT24:AT29" si="33">AC24*AJ24</f>
        <v>0</v>
      </c>
      <c r="AU24" s="94">
        <f t="shared" ref="AU24:AU29" si="34">AE24*AJ24</f>
        <v>0</v>
      </c>
      <c r="AV24" s="95">
        <f t="shared" ref="AV24:AV29" si="35">AG24*AJ24</f>
        <v>0</v>
      </c>
    </row>
    <row r="25" spans="1:48" ht="15.5" x14ac:dyDescent="0.35">
      <c r="A25" s="379"/>
      <c r="B25" s="41" t="str">
        <f>' B_Populations'!$A$10</f>
        <v>1-4</v>
      </c>
      <c r="C25" s="117"/>
      <c r="D25" s="118"/>
      <c r="E25" s="96"/>
      <c r="F25" s="97"/>
      <c r="G25" s="97"/>
      <c r="H25" s="97"/>
      <c r="I25" s="97"/>
      <c r="J25" s="98"/>
      <c r="K25" s="98"/>
      <c r="L25" s="99"/>
      <c r="M25" s="34"/>
      <c r="N25" s="35">
        <f>' B_Populations'!B64</f>
        <v>0</v>
      </c>
      <c r="O25" s="91">
        <f>IF(N25=0,0,($C$25/$N$25)*100000)</f>
        <v>0</v>
      </c>
      <c r="P25" s="91">
        <f>' B_Populations'!D64</f>
        <v>0</v>
      </c>
      <c r="Q25" s="91">
        <f>IF(P25=0,0,($D$25/$P$25)*100000)</f>
        <v>0</v>
      </c>
      <c r="R25" s="91">
        <f>' B_Populations'!F64</f>
        <v>0</v>
      </c>
      <c r="S25" s="91">
        <f>IF(R25=0,0,($E$25/$R$25)*100000)</f>
        <v>0</v>
      </c>
      <c r="T25" s="91">
        <f>' B_Populations'!H64</f>
        <v>0</v>
      </c>
      <c r="U25" s="91">
        <f>IF(T25=0,0,($F$25/$T$25)*100000)</f>
        <v>0</v>
      </c>
      <c r="V25" s="91">
        <f>' B_Populations'!J64</f>
        <v>0</v>
      </c>
      <c r="W25" s="91">
        <f>IF(V25=0,0,($G$25/$V$25)*100000)</f>
        <v>0</v>
      </c>
      <c r="X25" s="91">
        <f>' B_Populations'!L64</f>
        <v>0</v>
      </c>
      <c r="Y25" s="91">
        <f>IF(X25=0,0,($H$25/$X$25)*100000)</f>
        <v>0</v>
      </c>
      <c r="Z25" s="91">
        <f>' B_Populations'!N64</f>
        <v>0</v>
      </c>
      <c r="AA25" s="91">
        <f>IF(Z25=0,0,($I$25/$Z$25)*100000)</f>
        <v>0</v>
      </c>
      <c r="AB25" s="91">
        <f>' B_Populations'!P64</f>
        <v>0</v>
      </c>
      <c r="AC25" s="91">
        <f>IF(AB25=0,0,($J$25/$AB$25)*100000)</f>
        <v>0</v>
      </c>
      <c r="AD25" s="91">
        <f>' B_Populations'!R64</f>
        <v>0</v>
      </c>
      <c r="AE25" s="91">
        <f>IF(AD25=0,0,($K$25/$AD$25)*100000)</f>
        <v>0</v>
      </c>
      <c r="AF25" s="91">
        <f>' B_Populations'!T64</f>
        <v>0</v>
      </c>
      <c r="AG25" s="36">
        <f>IF(AF25=0,0,($L$25/$AF$25)*100000)</f>
        <v>0</v>
      </c>
      <c r="AH25" s="65"/>
      <c r="AI25" s="37">
        <f>'B.1_Population Weights'!B7</f>
        <v>15192</v>
      </c>
      <c r="AJ25" s="38">
        <f>'B.1_Population Weights'!C7</f>
        <v>0.192831</v>
      </c>
      <c r="AL25" s="42" t="str">
        <f>' B_Populations'!$A$10</f>
        <v>1-4</v>
      </c>
      <c r="AM25" s="92">
        <f t="shared" si="26"/>
        <v>0</v>
      </c>
      <c r="AN25" s="93">
        <f t="shared" si="27"/>
        <v>0</v>
      </c>
      <c r="AO25" s="93">
        <f t="shared" si="28"/>
        <v>0</v>
      </c>
      <c r="AP25" s="94">
        <f t="shared" si="29"/>
        <v>0</v>
      </c>
      <c r="AQ25" s="94">
        <f t="shared" si="30"/>
        <v>0</v>
      </c>
      <c r="AR25" s="94">
        <f t="shared" si="31"/>
        <v>0</v>
      </c>
      <c r="AS25" s="94">
        <f t="shared" si="32"/>
        <v>0</v>
      </c>
      <c r="AT25" s="94">
        <f t="shared" si="33"/>
        <v>0</v>
      </c>
      <c r="AU25" s="94">
        <f t="shared" si="34"/>
        <v>0</v>
      </c>
      <c r="AV25" s="95">
        <f t="shared" si="35"/>
        <v>0</v>
      </c>
    </row>
    <row r="26" spans="1:48" ht="15.5" x14ac:dyDescent="0.35">
      <c r="A26" s="379"/>
      <c r="B26" s="32" t="str">
        <f>' B_Populations'!$A$11</f>
        <v>5-9</v>
      </c>
      <c r="C26" s="117"/>
      <c r="D26" s="118"/>
      <c r="E26" s="96"/>
      <c r="F26" s="97"/>
      <c r="G26" s="97"/>
      <c r="H26" s="97"/>
      <c r="I26" s="97"/>
      <c r="J26" s="98"/>
      <c r="K26" s="98"/>
      <c r="L26" s="99"/>
      <c r="M26" s="34"/>
      <c r="N26" s="35">
        <f>' B_Populations'!B65</f>
        <v>0</v>
      </c>
      <c r="O26" s="91">
        <f>IF(N26=0,0,($C$26/$N$26)*100000)</f>
        <v>0</v>
      </c>
      <c r="P26" s="91">
        <f>' B_Populations'!D65</f>
        <v>0</v>
      </c>
      <c r="Q26" s="91">
        <f>IF(P26=0,0,($D$26/$P$26)*100000)</f>
        <v>0</v>
      </c>
      <c r="R26" s="91">
        <f>' B_Populations'!F65</f>
        <v>0</v>
      </c>
      <c r="S26" s="91">
        <f>IF(R26=0,0,($E$26/$R$26)*100000)</f>
        <v>0</v>
      </c>
      <c r="T26" s="91">
        <f>' B_Populations'!H65</f>
        <v>0</v>
      </c>
      <c r="U26" s="91">
        <f>IF(T26=0,0,($F$26/$T$26)*100000)</f>
        <v>0</v>
      </c>
      <c r="V26" s="91">
        <f>' B_Populations'!J65</f>
        <v>0</v>
      </c>
      <c r="W26" s="91">
        <f>IF(V26=0,0,($G$26/$V$26)*100000)</f>
        <v>0</v>
      </c>
      <c r="X26" s="91">
        <f>' B_Populations'!L65</f>
        <v>0</v>
      </c>
      <c r="Y26" s="91">
        <f>IF(X26=0,0,($H$26/$X$26)*100000)</f>
        <v>0</v>
      </c>
      <c r="Z26" s="91">
        <f>' B_Populations'!N65</f>
        <v>0</v>
      </c>
      <c r="AA26" s="91">
        <f>IF(Z26=0,0,($I$26/$Z$26)*100000)</f>
        <v>0</v>
      </c>
      <c r="AB26" s="91">
        <f>' B_Populations'!P65</f>
        <v>0</v>
      </c>
      <c r="AC26" s="91">
        <f>IF(AB26=0,0,($J$26/$AB$26)*100000)</f>
        <v>0</v>
      </c>
      <c r="AD26" s="91">
        <f>' B_Populations'!R65</f>
        <v>0</v>
      </c>
      <c r="AE26" s="91">
        <f>IF(AD26=0,0,($K$26/$AD$26)*100000)</f>
        <v>0</v>
      </c>
      <c r="AF26" s="91">
        <f>' B_Populations'!T65</f>
        <v>0</v>
      </c>
      <c r="AG26" s="36">
        <f>IF(AF26=0,0,($L$26/$AF$26)*100000)</f>
        <v>0</v>
      </c>
      <c r="AH26" s="65"/>
      <c r="AI26" s="37">
        <f>'B.1_Population Weights'!B8</f>
        <v>19920</v>
      </c>
      <c r="AJ26" s="38">
        <f>'B.1_Population Weights'!C8</f>
        <v>0.25284299999999998</v>
      </c>
      <c r="AL26" s="39" t="str">
        <f>' B_Populations'!$A$11</f>
        <v>5-9</v>
      </c>
      <c r="AM26" s="92">
        <f t="shared" si="26"/>
        <v>0</v>
      </c>
      <c r="AN26" s="93">
        <f t="shared" si="27"/>
        <v>0</v>
      </c>
      <c r="AO26" s="93">
        <f t="shared" si="28"/>
        <v>0</v>
      </c>
      <c r="AP26" s="94">
        <f t="shared" si="29"/>
        <v>0</v>
      </c>
      <c r="AQ26" s="94">
        <f t="shared" si="30"/>
        <v>0</v>
      </c>
      <c r="AR26" s="94">
        <f t="shared" si="31"/>
        <v>0</v>
      </c>
      <c r="AS26" s="94">
        <f t="shared" si="32"/>
        <v>0</v>
      </c>
      <c r="AT26" s="94">
        <f t="shared" si="33"/>
        <v>0</v>
      </c>
      <c r="AU26" s="94">
        <f t="shared" si="34"/>
        <v>0</v>
      </c>
      <c r="AV26" s="95">
        <f t="shared" si="35"/>
        <v>0</v>
      </c>
    </row>
    <row r="27" spans="1:48" ht="15.5" x14ac:dyDescent="0.35">
      <c r="A27" s="379"/>
      <c r="B27" s="32" t="str">
        <f>' B_Populations'!$A$12</f>
        <v>10-14</v>
      </c>
      <c r="C27" s="117"/>
      <c r="D27" s="118"/>
      <c r="E27" s="96"/>
      <c r="F27" s="97"/>
      <c r="G27" s="97"/>
      <c r="H27" s="97"/>
      <c r="I27" s="97"/>
      <c r="J27" s="98"/>
      <c r="K27" s="98"/>
      <c r="L27" s="99"/>
      <c r="M27" s="34"/>
      <c r="N27" s="35">
        <f>' B_Populations'!B66</f>
        <v>0</v>
      </c>
      <c r="O27" s="91">
        <f>IF(N27=0,0,($C$27/$N$27)*100000)</f>
        <v>0</v>
      </c>
      <c r="P27" s="91">
        <f>' B_Populations'!D66</f>
        <v>0</v>
      </c>
      <c r="Q27" s="91">
        <f>IF(P27=0,0,($D$27/$P$27)*100000)</f>
        <v>0</v>
      </c>
      <c r="R27" s="91">
        <f>' B_Populations'!F66</f>
        <v>0</v>
      </c>
      <c r="S27" s="91">
        <f>IF(R27=0,0,($E$27/$R$27)*100000)</f>
        <v>0</v>
      </c>
      <c r="T27" s="91">
        <f>' B_Populations'!H66</f>
        <v>0</v>
      </c>
      <c r="U27" s="91">
        <f>IF(T27=0,0,($F$27/$T$27)*100000)</f>
        <v>0</v>
      </c>
      <c r="V27" s="91">
        <f>' B_Populations'!J66</f>
        <v>0</v>
      </c>
      <c r="W27" s="91">
        <f>IF(V27=0,0,($G$27/$V$27)*100000)</f>
        <v>0</v>
      </c>
      <c r="X27" s="91">
        <f>' B_Populations'!L66</f>
        <v>0</v>
      </c>
      <c r="Y27" s="91">
        <f>IF(X27=0,0,($H$27/$X$27)*100000)</f>
        <v>0</v>
      </c>
      <c r="Z27" s="91">
        <f>' B_Populations'!N66</f>
        <v>0</v>
      </c>
      <c r="AA27" s="91">
        <f>IF(Z27=0,0,($I$27/$Z$27)*100000)</f>
        <v>0</v>
      </c>
      <c r="AB27" s="91">
        <f>' B_Populations'!P66</f>
        <v>0</v>
      </c>
      <c r="AC27" s="91">
        <f>IF(AB27=0,0,($J$27/$AB$27)*100000)</f>
        <v>0</v>
      </c>
      <c r="AD27" s="91">
        <f>' B_Populations'!R66</f>
        <v>0</v>
      </c>
      <c r="AE27" s="91">
        <f>IF(AD27=0,0,($K$27/$AD$27)*100000)</f>
        <v>0</v>
      </c>
      <c r="AF27" s="91">
        <f>' B_Populations'!T66</f>
        <v>0</v>
      </c>
      <c r="AG27" s="36">
        <f>IF(AF27=0,0,($L$27/$AF$27)*100000)</f>
        <v>0</v>
      </c>
      <c r="AH27" s="65"/>
      <c r="AI27" s="37">
        <f>'B.1_Population Weights'!B9</f>
        <v>20057</v>
      </c>
      <c r="AJ27" s="38">
        <f>'B.1_Population Weights'!C9</f>
        <v>0.25458199999999997</v>
      </c>
      <c r="AL27" s="39" t="str">
        <f>' B_Populations'!$A$12</f>
        <v>10-14</v>
      </c>
      <c r="AM27" s="92">
        <f t="shared" si="26"/>
        <v>0</v>
      </c>
      <c r="AN27" s="93">
        <f t="shared" si="27"/>
        <v>0</v>
      </c>
      <c r="AO27" s="93">
        <f t="shared" si="28"/>
        <v>0</v>
      </c>
      <c r="AP27" s="94">
        <f t="shared" si="29"/>
        <v>0</v>
      </c>
      <c r="AQ27" s="94">
        <f t="shared" si="30"/>
        <v>0</v>
      </c>
      <c r="AR27" s="94">
        <f t="shared" si="31"/>
        <v>0</v>
      </c>
      <c r="AS27" s="94">
        <f t="shared" si="32"/>
        <v>0</v>
      </c>
      <c r="AT27" s="94">
        <f t="shared" si="33"/>
        <v>0</v>
      </c>
      <c r="AU27" s="94">
        <f t="shared" si="34"/>
        <v>0</v>
      </c>
      <c r="AV27" s="95">
        <f t="shared" si="35"/>
        <v>0</v>
      </c>
    </row>
    <row r="28" spans="1:48" ht="15.5" x14ac:dyDescent="0.35">
      <c r="A28" s="379"/>
      <c r="B28" s="32" t="str">
        <f>' B_Populations'!$A$13</f>
        <v>15-17</v>
      </c>
      <c r="C28" s="117"/>
      <c r="D28" s="118"/>
      <c r="E28" s="96"/>
      <c r="F28" s="97"/>
      <c r="G28" s="97"/>
      <c r="H28" s="97"/>
      <c r="I28" s="97"/>
      <c r="J28" s="98"/>
      <c r="K28" s="98"/>
      <c r="L28" s="99"/>
      <c r="M28" s="34"/>
      <c r="N28" s="35">
        <f>' B_Populations'!B67</f>
        <v>0</v>
      </c>
      <c r="O28" s="91">
        <f>IF(N28=0,0,($C$28/$N$28)*100000)</f>
        <v>0</v>
      </c>
      <c r="P28" s="91">
        <f>' B_Populations'!D67</f>
        <v>0</v>
      </c>
      <c r="Q28" s="91">
        <f>IF(P28=0,0,($D$28/$P$28)*100000)</f>
        <v>0</v>
      </c>
      <c r="R28" s="91">
        <f>' B_Populations'!F67</f>
        <v>0</v>
      </c>
      <c r="S28" s="91">
        <f>IF(R28=0,0,($E$28/$R$28)*100000)</f>
        <v>0</v>
      </c>
      <c r="T28" s="91">
        <f>' B_Populations'!H67</f>
        <v>0</v>
      </c>
      <c r="U28" s="91">
        <f>IF(T28=0,0,($F$28/$T$28)*100000)</f>
        <v>0</v>
      </c>
      <c r="V28" s="91">
        <f>' B_Populations'!J67</f>
        <v>0</v>
      </c>
      <c r="W28" s="91">
        <f>IF(V28=0,0,($G$28/$V$28)*100000)</f>
        <v>0</v>
      </c>
      <c r="X28" s="91">
        <f>' B_Populations'!L67</f>
        <v>0</v>
      </c>
      <c r="Y28" s="91">
        <f>IF(X28=0,0,($H$28/$X$28)*100000)</f>
        <v>0</v>
      </c>
      <c r="Z28" s="91">
        <f>' B_Populations'!N67</f>
        <v>0</v>
      </c>
      <c r="AA28" s="91">
        <f>IF(Z28=0,0,($I$28/$Z$28)*100000)</f>
        <v>0</v>
      </c>
      <c r="AB28" s="91">
        <f>' B_Populations'!P67</f>
        <v>0</v>
      </c>
      <c r="AC28" s="91">
        <f>IF(AB28=0,0,($J$28/$AB$28)*100000)</f>
        <v>0</v>
      </c>
      <c r="AD28" s="91">
        <f>' B_Populations'!R67</f>
        <v>0</v>
      </c>
      <c r="AE28" s="91">
        <f>IF(AD28=0,0,($K$28/$AD$28)*100000)</f>
        <v>0</v>
      </c>
      <c r="AF28" s="91">
        <f>' B_Populations'!T67</f>
        <v>0</v>
      </c>
      <c r="AG28" s="36">
        <f>IF(AF28=0,0,($L$28/$AF$28)*100000)</f>
        <v>0</v>
      </c>
      <c r="AH28" s="65"/>
      <c r="AI28" s="37">
        <f>'B.1_Population Weights'!B10</f>
        <v>11819</v>
      </c>
      <c r="AJ28" s="38">
        <f>'B.1_Population Weights'!C10</f>
        <v>0.15001800000000001</v>
      </c>
      <c r="AL28" s="39" t="str">
        <f>' B_Populations'!$A$13</f>
        <v>15-17</v>
      </c>
      <c r="AM28" s="92">
        <f t="shared" si="26"/>
        <v>0</v>
      </c>
      <c r="AN28" s="93">
        <f t="shared" si="27"/>
        <v>0</v>
      </c>
      <c r="AO28" s="93">
        <f t="shared" si="28"/>
        <v>0</v>
      </c>
      <c r="AP28" s="94">
        <f t="shared" si="29"/>
        <v>0</v>
      </c>
      <c r="AQ28" s="94">
        <f t="shared" si="30"/>
        <v>0</v>
      </c>
      <c r="AR28" s="94">
        <f t="shared" si="31"/>
        <v>0</v>
      </c>
      <c r="AS28" s="94">
        <f t="shared" si="32"/>
        <v>0</v>
      </c>
      <c r="AT28" s="94">
        <f t="shared" si="33"/>
        <v>0</v>
      </c>
      <c r="AU28" s="94">
        <f t="shared" si="34"/>
        <v>0</v>
      </c>
      <c r="AV28" s="95">
        <f t="shared" si="35"/>
        <v>0</v>
      </c>
    </row>
    <row r="29" spans="1:48" ht="15.5" x14ac:dyDescent="0.35">
      <c r="A29" s="379"/>
      <c r="B29" s="311" t="str">
        <f>' B_Populations'!$A$14</f>
        <v>18-19</v>
      </c>
      <c r="C29" s="117"/>
      <c r="D29" s="118"/>
      <c r="E29" s="96"/>
      <c r="F29" s="97"/>
      <c r="G29" s="97"/>
      <c r="H29" s="97"/>
      <c r="I29" s="97"/>
      <c r="J29" s="98"/>
      <c r="K29" s="98"/>
      <c r="L29" s="99"/>
      <c r="M29" s="34"/>
      <c r="N29" s="35">
        <f>' B_Populations'!B68</f>
        <v>0</v>
      </c>
      <c r="O29" s="91">
        <f>IF(N29=0,0,($C$29/$N$29)*100000)</f>
        <v>0</v>
      </c>
      <c r="P29" s="91">
        <f>' B_Populations'!D68</f>
        <v>0</v>
      </c>
      <c r="Q29" s="91">
        <f>IF(P29=0,0,($D$29/$P$29)*100000)</f>
        <v>0</v>
      </c>
      <c r="R29" s="91">
        <f>' B_Populations'!F68</f>
        <v>0</v>
      </c>
      <c r="S29" s="91">
        <f>IF(R29=0,0,($E$29/$R$29)*100000)</f>
        <v>0</v>
      </c>
      <c r="T29" s="91">
        <f>' B_Populations'!H68</f>
        <v>0</v>
      </c>
      <c r="U29" s="91">
        <f>IF(T29=0,0,($F$29/$T$29)*100000)</f>
        <v>0</v>
      </c>
      <c r="V29" s="91">
        <f>' B_Populations'!J68</f>
        <v>0</v>
      </c>
      <c r="W29" s="91">
        <f>IF(V29=0,0,($G$29/$V$29)*100000)</f>
        <v>0</v>
      </c>
      <c r="X29" s="91">
        <f>' B_Populations'!L68</f>
        <v>0</v>
      </c>
      <c r="Y29" s="91">
        <f>IF(X29=0,0,($H$29/$X$29)*100000)</f>
        <v>0</v>
      </c>
      <c r="Z29" s="91">
        <f>' B_Populations'!N68</f>
        <v>0</v>
      </c>
      <c r="AA29" s="91">
        <f>IF(Z29=0,0,($I$29/$Z$29)*100000)</f>
        <v>0</v>
      </c>
      <c r="AB29" s="91">
        <f>' B_Populations'!P68</f>
        <v>0</v>
      </c>
      <c r="AC29" s="91">
        <f>IF(AB29=0,0,($J$29/$AB$29)*100000)</f>
        <v>0</v>
      </c>
      <c r="AD29" s="91">
        <f>' B_Populations'!R68</f>
        <v>0</v>
      </c>
      <c r="AE29" s="91">
        <f>IF(AD29=0,0,($K$29/$AD$29)*100000)</f>
        <v>0</v>
      </c>
      <c r="AF29" s="91">
        <f>' B_Populations'!T68</f>
        <v>0</v>
      </c>
      <c r="AG29" s="36">
        <f>IF(AF29=0,0,($L$29/$AF$29)*100000)</f>
        <v>0</v>
      </c>
      <c r="AH29" s="65"/>
      <c r="AI29" s="37">
        <f>'B.1_Population Weights'!B11</f>
        <v>8001</v>
      </c>
      <c r="AJ29" s="38">
        <f>'B.1_Population Weights'!C11</f>
        <v>0.10155599999999999</v>
      </c>
      <c r="AL29" s="255" t="str">
        <f>' B_Populations'!$A$14</f>
        <v>18-19</v>
      </c>
      <c r="AM29" s="92">
        <f t="shared" si="26"/>
        <v>0</v>
      </c>
      <c r="AN29" s="93">
        <f t="shared" si="27"/>
        <v>0</v>
      </c>
      <c r="AO29" s="93">
        <f t="shared" si="28"/>
        <v>0</v>
      </c>
      <c r="AP29" s="94">
        <f t="shared" si="29"/>
        <v>0</v>
      </c>
      <c r="AQ29" s="94">
        <f t="shared" si="30"/>
        <v>0</v>
      </c>
      <c r="AR29" s="94">
        <f t="shared" si="31"/>
        <v>0</v>
      </c>
      <c r="AS29" s="94">
        <f t="shared" si="32"/>
        <v>0</v>
      </c>
      <c r="AT29" s="94">
        <f t="shared" si="33"/>
        <v>0</v>
      </c>
      <c r="AU29" s="94">
        <f t="shared" si="34"/>
        <v>0</v>
      </c>
      <c r="AV29" s="95">
        <f t="shared" si="35"/>
        <v>0</v>
      </c>
    </row>
    <row r="30" spans="1:48" ht="16" thickBot="1" x14ac:dyDescent="0.4">
      <c r="A30" s="379"/>
      <c r="B30" s="55" t="s">
        <v>195</v>
      </c>
      <c r="C30" s="123">
        <f t="shared" ref="C30:L30" si="36">SUM(C24:C28)</f>
        <v>0</v>
      </c>
      <c r="D30" s="309">
        <f t="shared" si="36"/>
        <v>0</v>
      </c>
      <c r="E30" s="309">
        <f t="shared" si="36"/>
        <v>0</v>
      </c>
      <c r="F30" s="307">
        <f t="shared" si="36"/>
        <v>0</v>
      </c>
      <c r="G30" s="307">
        <f t="shared" si="36"/>
        <v>0</v>
      </c>
      <c r="H30" s="307">
        <f t="shared" si="36"/>
        <v>0</v>
      </c>
      <c r="I30" s="307">
        <f t="shared" si="36"/>
        <v>0</v>
      </c>
      <c r="J30" s="307">
        <f t="shared" si="36"/>
        <v>0</v>
      </c>
      <c r="K30" s="307">
        <f t="shared" si="36"/>
        <v>0</v>
      </c>
      <c r="L30" s="308">
        <f t="shared" si="36"/>
        <v>0</v>
      </c>
      <c r="N30" s="343">
        <f t="shared" ref="N30:AF30" si="37">SUM(N24:N29)</f>
        <v>0</v>
      </c>
      <c r="O30" s="344">
        <f>IF(N30=0,0,($C$30/$N$30)*100000)</f>
        <v>0</v>
      </c>
      <c r="P30" s="345">
        <f t="shared" si="37"/>
        <v>0</v>
      </c>
      <c r="Q30" s="344">
        <f>IF(P30=0,0,($D$30/$P$30)*100000)</f>
        <v>0</v>
      </c>
      <c r="R30" s="345">
        <f t="shared" si="37"/>
        <v>0</v>
      </c>
      <c r="S30" s="344">
        <f>IF(R30=0,0,($E$30/$R$30)*100000)</f>
        <v>0</v>
      </c>
      <c r="T30" s="345">
        <f t="shared" si="37"/>
        <v>0</v>
      </c>
      <c r="U30" s="344">
        <f>IF(T30=0,0,($F$30/$T$30)*100000)</f>
        <v>0</v>
      </c>
      <c r="V30" s="345">
        <f t="shared" si="37"/>
        <v>0</v>
      </c>
      <c r="W30" s="344">
        <f>IF(V30=0,0,($G$30/$V$30)*100000)</f>
        <v>0</v>
      </c>
      <c r="X30" s="345">
        <f t="shared" si="37"/>
        <v>0</v>
      </c>
      <c r="Y30" s="344">
        <f>IF(X30=0,0,($H$30/$X$30)*100000)</f>
        <v>0</v>
      </c>
      <c r="Z30" s="345">
        <f t="shared" si="37"/>
        <v>0</v>
      </c>
      <c r="AA30" s="344">
        <f>IF(Z30=0,0,($I$30/$Z$30)*100000)</f>
        <v>0</v>
      </c>
      <c r="AB30" s="345">
        <f t="shared" si="37"/>
        <v>0</v>
      </c>
      <c r="AC30" s="344">
        <f>IF(AB30=0,0,($J$30/$AB$30)*100000)</f>
        <v>0</v>
      </c>
      <c r="AD30" s="345">
        <f t="shared" si="37"/>
        <v>0</v>
      </c>
      <c r="AE30" s="344">
        <f>IF(AD30=0,0,($K$30/$AD$30)*100000)</f>
        <v>0</v>
      </c>
      <c r="AF30" s="345">
        <f t="shared" si="37"/>
        <v>0</v>
      </c>
      <c r="AG30" s="346">
        <f>IF(AF30=0,0,($L$30/$AF$30)*100000)</f>
        <v>0</v>
      </c>
      <c r="AH30" s="66"/>
      <c r="AI30" s="205">
        <f>'B.1_Population Weights'!B12</f>
        <v>78784</v>
      </c>
      <c r="AJ30" s="206">
        <f>'B.1_Population Weights'!C12</f>
        <v>0.99999999999999989</v>
      </c>
      <c r="AL30" s="57" t="s">
        <v>195</v>
      </c>
      <c r="AM30" s="337">
        <f>SUM(AM24:AM29)</f>
        <v>0</v>
      </c>
      <c r="AN30" s="337">
        <f t="shared" ref="AN30:AU30" si="38">SUM(AN24:AN29)</f>
        <v>0</v>
      </c>
      <c r="AO30" s="337">
        <f t="shared" si="38"/>
        <v>0</v>
      </c>
      <c r="AP30" s="337">
        <f t="shared" si="38"/>
        <v>0</v>
      </c>
      <c r="AQ30" s="337">
        <f t="shared" si="38"/>
        <v>0</v>
      </c>
      <c r="AR30" s="337">
        <f t="shared" si="38"/>
        <v>0</v>
      </c>
      <c r="AS30" s="337">
        <f t="shared" si="38"/>
        <v>0</v>
      </c>
      <c r="AT30" s="337">
        <f t="shared" si="38"/>
        <v>0</v>
      </c>
      <c r="AU30" s="337">
        <f t="shared" si="38"/>
        <v>0</v>
      </c>
      <c r="AV30" s="348">
        <f>SUM(AV24:AV29)</f>
        <v>0</v>
      </c>
    </row>
  </sheetData>
  <mergeCells count="7">
    <mergeCell ref="B1:E1"/>
    <mergeCell ref="AL1:AN1"/>
    <mergeCell ref="A3:A10"/>
    <mergeCell ref="A13:A20"/>
    <mergeCell ref="A23:A30"/>
    <mergeCell ref="AI1:AJ2"/>
    <mergeCell ref="G1:I1"/>
  </mergeCells>
  <phoneticPr fontId="0" type="noConversion"/>
  <pageMargins left="1" right="1" top="1" bottom="1" header="0.5" footer="0.5"/>
  <pageSetup orientation="portrait" r:id="rId1"/>
  <headerFooter alignWithMargins="0"/>
  <legacy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29C400-A333-4FA0-B5B0-9CCEF964D3E7}">
  <dimension ref="A5:D14"/>
  <sheetViews>
    <sheetView zoomScale="130" zoomScaleNormal="130" workbookViewId="0">
      <selection activeCell="D10" sqref="D10"/>
    </sheetView>
  </sheetViews>
  <sheetFormatPr defaultRowHeight="12.5" x14ac:dyDescent="0.25"/>
  <cols>
    <col min="1" max="4" width="22.54296875" customWidth="1"/>
  </cols>
  <sheetData>
    <row r="5" spans="1:4" ht="15.5" x14ac:dyDescent="0.35">
      <c r="A5" s="6"/>
      <c r="B5" s="6"/>
      <c r="C5" s="6"/>
      <c r="D5" s="6"/>
    </row>
    <row r="6" spans="1:4" ht="15.5" x14ac:dyDescent="0.35">
      <c r="A6" s="6"/>
      <c r="B6" s="6"/>
      <c r="C6" s="6"/>
      <c r="D6" s="6"/>
    </row>
    <row r="7" spans="1:4" ht="15.5" x14ac:dyDescent="0.35">
      <c r="A7" s="6"/>
      <c r="B7" s="6"/>
      <c r="C7" s="6"/>
      <c r="D7" s="6"/>
    </row>
    <row r="8" spans="1:4" ht="15.5" x14ac:dyDescent="0.35">
      <c r="A8" s="125"/>
      <c r="B8" s="381" t="s">
        <v>203</v>
      </c>
      <c r="C8" s="381"/>
      <c r="D8" s="381"/>
    </row>
    <row r="9" spans="1:4" ht="15.5" x14ac:dyDescent="0.35">
      <c r="A9" s="126" t="s">
        <v>204</v>
      </c>
      <c r="B9" s="126" t="s">
        <v>205</v>
      </c>
      <c r="C9" s="126" t="s">
        <v>206</v>
      </c>
      <c r="D9" s="126" t="s">
        <v>198</v>
      </c>
    </row>
    <row r="10" spans="1:4" ht="15.5" x14ac:dyDescent="0.35">
      <c r="A10" s="10">
        <f>' B_Populations'!D3</f>
        <v>0</v>
      </c>
      <c r="B10" s="11">
        <f>'C_Year 1'!AM10</f>
        <v>0</v>
      </c>
      <c r="C10" s="11">
        <f>'C_Year 1'!AM20</f>
        <v>0</v>
      </c>
      <c r="D10" s="11">
        <f>'C_Year 1'!AM30</f>
        <v>0</v>
      </c>
    </row>
    <row r="11" spans="1:4" ht="15.5" x14ac:dyDescent="0.35">
      <c r="A11" s="10">
        <f>' B_Populations'!D18</f>
        <v>0</v>
      </c>
      <c r="B11" s="11">
        <f>'D_Year 2'!AM10</f>
        <v>0</v>
      </c>
      <c r="C11" s="11">
        <f>'D_Year 2'!AM20</f>
        <v>0</v>
      </c>
      <c r="D11" s="11">
        <f>'D_Year 2'!AM30</f>
        <v>0</v>
      </c>
    </row>
    <row r="12" spans="1:4" ht="15.5" x14ac:dyDescent="0.35">
      <c r="A12" s="10">
        <f>' B_Populations'!D31</f>
        <v>0</v>
      </c>
      <c r="B12" s="11">
        <f>'E_Year 3'!AM10</f>
        <v>0</v>
      </c>
      <c r="C12" s="11">
        <f>'E_Year 3'!AM20</f>
        <v>0</v>
      </c>
      <c r="D12" s="11">
        <f>'E_Year 3'!AM30</f>
        <v>0</v>
      </c>
    </row>
    <row r="13" spans="1:4" ht="15.5" x14ac:dyDescent="0.35">
      <c r="A13" s="10">
        <f>' B_Populations'!D44</f>
        <v>0</v>
      </c>
      <c r="B13" s="11">
        <f>'F_Year 4'!AM10</f>
        <v>0</v>
      </c>
      <c r="C13" s="11">
        <f>'F_Year 4'!AM20</f>
        <v>0</v>
      </c>
      <c r="D13" s="11">
        <f>'F_Year 4'!AM30</f>
        <v>0</v>
      </c>
    </row>
    <row r="14" spans="1:4" ht="15.5" x14ac:dyDescent="0.35">
      <c r="A14" s="10">
        <f>' B_Populations'!D58</f>
        <v>0</v>
      </c>
      <c r="B14" s="11">
        <f>'G_Year 5'!AM10</f>
        <v>0</v>
      </c>
      <c r="C14" s="11">
        <f>'G_Year 5'!AM20</f>
        <v>0</v>
      </c>
      <c r="D14" s="11">
        <f>'G_Year 5'!AM30</f>
        <v>0</v>
      </c>
    </row>
  </sheetData>
  <mergeCells count="1">
    <mergeCell ref="B8:D8"/>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rimaryAuthor xmlns="2F268C32-F5A8-4CF2-8D20-4ED9A23D9D6A">
      <UserInfo>
        <DisplayName/>
        <AccountId xsi:nil="true"/>
        <AccountType/>
      </UserInfo>
    </PrimaryAuthor>
    <Topic2 xmlns="2F268C32-F5A8-4CF2-8D20-4ED9A23D9D6A" xsi:nil="true"/>
    <DocumentStatus xmlns="9e60e796-0612-4d21-b42b-f8375543952f" xsi:nil="true"/>
    <TaxCatchAll xmlns="a369dffc-b10b-4e7f-9605-9472120fff0b" xsi:nil="true"/>
    <Topic10 xmlns="2F268C32-F5A8-4CF2-8D20-4ED9A23D9D6A" xsi:nil="true"/>
    <Notes0 xmlns="2F268C32-F5A8-4CF2-8D20-4ED9A23D9D6A" xsi:nil="true"/>
    <Item_x0020_Type xmlns="2F268C32-F5A8-4CF2-8D20-4ED9A23D9D6A" xsi:nil="true"/>
    <Call_x002f_Meeting_x0020_Date xmlns="2F268C32-F5A8-4CF2-8D20-4ED9A23D9D6A" xsi:nil="true"/>
    <SiteTopic1 xmlns="e56a9a4a-99a3-4708-b025-cc895b1fb658" xsi:nil="true"/>
    <Topic1 xmlns="2F268C32-F5A8-4CF2-8D20-4ED9A23D9D6A" xsi:nil="true"/>
    <TaxKeywordTaxHTField xmlns="a369dffc-b10b-4e7f-9605-9472120fff0b">
      <Terms xmlns="http://schemas.microsoft.com/office/infopath/2007/PartnerControls"/>
    </TaxKeywordTaxHTField>
    <Set_x0020_Project_x0020_Number xmlns="2F268C32-F5A8-4CF2-8D20-4ED9A23D9D6A">
      <Url xsi:nil="true"/>
      <Description xsi:nil="true"/>
    </Set_x0020_Project_x0020_Number>
    <o56bc1fe91ba4eae8cad7b32a03e9569 xmlns="a369dffc-b10b-4e7f-9605-9472120fff0b">
      <Terms xmlns="http://schemas.microsoft.com/office/infopath/2007/PartnerControls"/>
    </o56bc1fe91ba4eae8cad7b32a03e9569>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94F7FE177427DF41B711E9BA331FDFA2" ma:contentTypeVersion="6" ma:contentTypeDescription="Create a new document." ma:contentTypeScope="" ma:versionID="b658ca535c1e5ce991110a9e16a0bb6e">
  <xsd:schema xmlns:xsd="http://www.w3.org/2001/XMLSchema" xmlns:xs="http://www.w3.org/2001/XMLSchema" xmlns:p="http://schemas.microsoft.com/office/2006/metadata/properties" xmlns:ns2="2F268C32-F5A8-4CF2-8D20-4ED9A23D9D6A" xmlns:ns3="9e60e796-0612-4d21-b42b-f8375543952f" xmlns:ns4="a369dffc-b10b-4e7f-9605-9472120fff0b" xmlns:ns5="e56a9a4a-99a3-4708-b025-cc895b1fb658" xmlns:ns6="9d35be4f-046c-49d8-91e8-e6c6f0e5b7cb" xmlns:ns7="d2b2d159-3ad8-40dc-8c1e-969183b28281" targetNamespace="http://schemas.microsoft.com/office/2006/metadata/properties" ma:root="true" ma:fieldsID="e2cdcfa48e8b2df708d7266328155dcf" ns2:_="" ns3:_="" ns4:_="" ns5:_="" ns6:_="" ns7:_="">
    <xsd:import namespace="2F268C32-F5A8-4CF2-8D20-4ED9A23D9D6A"/>
    <xsd:import namespace="9e60e796-0612-4d21-b42b-f8375543952f"/>
    <xsd:import namespace="a369dffc-b10b-4e7f-9605-9472120fff0b"/>
    <xsd:import namespace="e56a9a4a-99a3-4708-b025-cc895b1fb658"/>
    <xsd:import namespace="9d35be4f-046c-49d8-91e8-e6c6f0e5b7cb"/>
    <xsd:import namespace="d2b2d159-3ad8-40dc-8c1e-969183b28281"/>
    <xsd:element name="properties">
      <xsd:complexType>
        <xsd:sequence>
          <xsd:element name="documentManagement">
            <xsd:complexType>
              <xsd:all>
                <xsd:element ref="ns2:Topic10" minOccurs="0"/>
                <xsd:element ref="ns2:Topic1" minOccurs="0"/>
                <xsd:element ref="ns2:Topic2" minOccurs="0"/>
                <xsd:element ref="ns2:Call_x002f_Meeting_x0020_Date" minOccurs="0"/>
                <xsd:element ref="ns2:Item_x0020_Type" minOccurs="0"/>
                <xsd:element ref="ns3:DocumentStatus" minOccurs="0"/>
                <xsd:element ref="ns2:Notes0" minOccurs="0"/>
                <xsd:element ref="ns2:PrimaryAuthor" minOccurs="0"/>
                <xsd:element ref="ns2:Set_x0020_Project_x0020_Number" minOccurs="0"/>
                <xsd:element ref="ns4:TaxCatchAll" minOccurs="0"/>
                <xsd:element ref="ns2:MediaServiceMetadata" minOccurs="0"/>
                <xsd:element ref="ns4:o56bc1fe91ba4eae8cad7b32a03e9569" minOccurs="0"/>
                <xsd:element ref="ns2:MediaServiceFastMetadata" minOccurs="0"/>
                <xsd:element ref="ns2:MediaServiceAutoTags" minOccurs="0"/>
                <xsd:element ref="ns4:TaxKeywordTaxHTField" minOccurs="0"/>
                <xsd:element ref="ns5:SiteTopic1" minOccurs="0"/>
                <xsd:element ref="ns6:MediaServiceAutoKeyPoints" minOccurs="0"/>
                <xsd:element ref="ns6:MediaServiceKeyPoints" minOccurs="0"/>
                <xsd:element ref="ns7:SharedWithUsers" minOccurs="0"/>
                <xsd:element ref="ns7:SharedWithDetails" minOccurs="0"/>
                <xsd:element ref="ns6:MediaServiceDateTaken" minOccurs="0"/>
                <xsd:element ref="ns6: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F268C32-F5A8-4CF2-8D20-4ED9A23D9D6A" elementFormDefault="qualified">
    <xsd:import namespace="http://schemas.microsoft.com/office/2006/documentManagement/types"/>
    <xsd:import namespace="http://schemas.microsoft.com/office/infopath/2007/PartnerControls"/>
    <xsd:element name="Topic10" ma:index="1" nillable="true" ma:displayName="Topic1" ma:description="Use this column to define your top-level organizational structure (e.g., WORKGROUP1:Outreach:Pesticides)" ma:format="Dropdown" ma:indexed="true" ma:internalName="Topic10">
      <xsd:simpleType>
        <xsd:restriction base="dms:Choice">
          <xsd:enumeration value="Enter Choice #1"/>
          <xsd:enumeration value="Enter Choice #2"/>
          <xsd:enumeration value="Enter Choice #3"/>
        </xsd:restriction>
      </xsd:simpleType>
    </xsd:element>
    <xsd:element name="Topic1" ma:index="2" nillable="true" ma:displayName="Topic2" ma:description="Use this column to define your second-level organizational structure (e.g., Workgroup1:OUTREACH:Pesticides)" ma:format="Dropdown" ma:indexed="true" ma:internalName="Topic1">
      <xsd:simpleType>
        <xsd:restriction base="dms:Choice">
          <xsd:enumeration value="Enter Choice #1"/>
          <xsd:enumeration value="Enter Choice #2"/>
          <xsd:enumeration value="Enter Choice #3"/>
        </xsd:restriction>
      </xsd:simpleType>
    </xsd:element>
    <xsd:element name="Topic2" ma:index="3" nillable="true" ma:displayName="Topic3" ma:description="Use this field for your third-level organization (e.g., Workgroup1:Outreach:PESTICIDES).  You can keep adding additional columns if needed" ma:format="Dropdown" ma:internalName="Topic2">
      <xsd:simpleType>
        <xsd:restriction base="dms:Choice">
          <xsd:enumeration value="Enter Choice #1"/>
          <xsd:enumeration value="Enter Choice #2"/>
          <xsd:enumeration value="Enter Choice #3"/>
        </xsd:restriction>
      </xsd:simpleType>
    </xsd:element>
    <xsd:element name="Call_x002f_Meeting_x0020_Date" ma:index="4" nillable="true" ma:displayName="Item Date" ma:description="Use this to flag the date of a call, meeting, webinar, document, etc." ma:format="DateOnly" ma:indexed="true" ma:internalName="Call_x002f_Meeting_x0020_Date">
      <xsd:simpleType>
        <xsd:restriction base="dms:DateTime"/>
      </xsd:simpleType>
    </xsd:element>
    <xsd:element name="Item_x0020_Type" ma:index="5" nillable="true" ma:displayName="Item Type" ma:description="This is a list of common content types.  You can use it to flag individual documents or as on of your major organizational elements.  (You can also enter items from this list into your &quot;topicX&quot; column if that works better for your project" ma:format="Dropdown" ma:internalName="Item_x0020_Type">
      <xsd:simpleType>
        <xsd:restriction base="dms:Choice">
          <xsd:enumeration value="Agenda"/>
          <xsd:enumeration value="Attendee list"/>
          <xsd:enumeration value="Background"/>
          <xsd:enumeration value="Call notes"/>
          <xsd:enumeration value="Fact sheet"/>
          <xsd:enumeration value="Final document"/>
          <xsd:enumeration value="Planning document"/>
          <xsd:enumeration value="Presentation"/>
          <xsd:enumeration value="Primer"/>
          <xsd:enumeration value="Project management"/>
          <xsd:enumeration value="Report"/>
          <xsd:enumeration value="Slides"/>
          <xsd:enumeration value="Template"/>
          <xsd:enumeration value="Webinar recording"/>
          <xsd:enumeration value="Working document"/>
        </xsd:restriction>
      </xsd:simpleType>
    </xsd:element>
    <xsd:element name="Notes0" ma:index="9" nillable="true" ma:displayName="Notes" ma:internalName="Notes0">
      <xsd:simpleType>
        <xsd:restriction base="dms:Note">
          <xsd:maxLength value="255"/>
        </xsd:restriction>
      </xsd:simpleType>
    </xsd:element>
    <xsd:element name="PrimaryAuthor" ma:index="11" nillable="true" ma:displayName="PrimaryAuthor" ma:list="UserInfo" ma:SearchPeopleOnly="false" ma:SharePointGroup="0" ma:internalName="PrimaryAuthor"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et_x0020_Project_x0020_Number" ma:index="12" nillable="true" ma:displayName="Set Project Number" ma:internalName="Set_x0020_Project_x0020_Number">
      <xsd:complexType>
        <xsd:complexContent>
          <xsd:extension base="dms:URL">
            <xsd:sequence>
              <xsd:element name="Url" type="dms:ValidUrl" minOccurs="0" nillable="true"/>
              <xsd:element name="Description" type="xsd:string" nillable="true"/>
            </xsd:sequence>
          </xsd:extension>
        </xsd:complexContent>
      </xsd:complexType>
    </xsd:element>
    <xsd:element name="MediaServiceMetadata" ma:index="15" nillable="true" ma:displayName="MediaServiceMetadata" ma:description="" ma:hidden="true" ma:internalName="MediaServiceMetadata" ma:readOnly="true">
      <xsd:simpleType>
        <xsd:restriction base="dms:Note"/>
      </xsd:simpleType>
    </xsd:element>
    <xsd:element name="MediaServiceFastMetadata" ma:index="17" nillable="true" ma:displayName="MediaServiceFastMetadata" ma:description="" ma:hidden="true" ma:internalName="MediaServiceFastMetadata" ma:readOnly="true">
      <xsd:simpleType>
        <xsd:restriction base="dms:Note"/>
      </xsd:simpleType>
    </xsd:element>
    <xsd:element name="MediaServiceAutoTags" ma:index="21" nillable="true" ma:displayName="MediaServiceAutoTags" ma:description="" ma:internalName="MediaServiceAutoTag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9e60e796-0612-4d21-b42b-f8375543952f" elementFormDefault="qualified">
    <xsd:import namespace="http://schemas.microsoft.com/office/2006/documentManagement/types"/>
    <xsd:import namespace="http://schemas.microsoft.com/office/infopath/2007/PartnerControls"/>
    <xsd:element name="DocumentStatus" ma:index="6" nillable="true" ma:displayName="DocumentStatus" ma:description="This is an example of a choice field.  The contents can be edited, and/or you can have a variety of columns to track different data" ma:format="Dropdown" ma:internalName="DocumentStatus">
      <xsd:simpleType>
        <xsd:restriction base="dms:Choice">
          <xsd:enumeration value="working file"/>
          <xsd:enumeration value="final document"/>
          <xsd:enumeration value="comments"/>
          <xsd:enumeration value="old version"/>
          <xsd:enumeration value="current version"/>
          <xsd:enumeration value="background"/>
        </xsd:restriction>
      </xsd:simpleType>
    </xsd:element>
  </xsd:schema>
  <xsd:schema xmlns:xsd="http://www.w3.org/2001/XMLSchema" xmlns:xs="http://www.w3.org/2001/XMLSchema" xmlns:dms="http://schemas.microsoft.com/office/2006/documentManagement/types" xmlns:pc="http://schemas.microsoft.com/office/infopath/2007/PartnerControls" targetNamespace="a369dffc-b10b-4e7f-9605-9472120fff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233fd2c9-9a0c-4796-bad0-38b4a589c3a4}" ma:internalName="TaxCatchAll" ma:showField="CatchAllData" ma:web="a369dffc-b10b-4e7f-9605-9472120fff0b">
      <xsd:complexType>
        <xsd:complexContent>
          <xsd:extension base="dms:MultiChoiceLookup">
            <xsd:sequence>
              <xsd:element name="Value" type="dms:Lookup" maxOccurs="unbounded" minOccurs="0" nillable="true"/>
            </xsd:sequence>
          </xsd:extension>
        </xsd:complexContent>
      </xsd:complexType>
    </xsd:element>
    <xsd:element name="o56bc1fe91ba4eae8cad7b32a03e9569" ma:index="16" nillable="true" ma:taxonomy="true" ma:internalName="o56bc1fe91ba4eae8cad7b32a03e9569" ma:taxonomyFieldName="Project_x0020_Number" ma:displayName="Project Number" ma:default="" ma:fieldId="{856bc1fe-91ba-4eae-8cad-7b32a03e9569}" ma:sspId="51ec7f0f-d45d-4bc7-a5ce-c293a6b4e0ea" ma:termSetId="884b6708-97cc-4006-b0ca-4d114677a91c" ma:anchorId="00000000-0000-0000-0000-000000000000" ma:open="false" ma:isKeyword="false">
      <xsd:complexType>
        <xsd:sequence>
          <xsd:element ref="pc:Terms" minOccurs="0" maxOccurs="1"/>
        </xsd:sequence>
      </xsd:complexType>
    </xsd:element>
    <xsd:element name="TaxKeywordTaxHTField" ma:index="24" nillable="true" ma:taxonomy="true" ma:internalName="TaxKeywordTaxHTField" ma:taxonomyFieldName="TaxKeyword" ma:displayName="Enterprise Keywords" ma:fieldId="{23f27201-bee3-471e-b2e7-b64fd8b7ca38}" ma:taxonomyMulti="true" ma:sspId="00000000-0000-0000-0000-000000000000" ma:termSetId="00000000-0000-0000-0000-000000000000" ma:anchorId="00000000-0000-0000-0000-000000000000" ma:open="true" ma:isKeyword="tru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e56a9a4a-99a3-4708-b025-cc895b1fb658" elementFormDefault="qualified">
    <xsd:import namespace="http://schemas.microsoft.com/office/2006/documentManagement/types"/>
    <xsd:import namespace="http://schemas.microsoft.com/office/infopath/2007/PartnerControls"/>
    <xsd:element name="SiteTopic1" ma:index="25" nillable="true" ma:displayName="SiteTopic1" ma:format="Dropdown" ma:internalName="SiteTopic1">
      <xsd:simpleType>
        <xsd:restriction base="dms:Choice">
          <xsd:enumeration value="Enter Choice #1"/>
          <xsd:enumeration value="Enter Choice #2"/>
          <xsd:enumeration value="Enter Choice #3"/>
          <xsd:enumeration value="other"/>
          <xsd:enumeration value="---"/>
        </xsd:restriction>
      </xsd:simpleType>
    </xsd:element>
  </xsd:schema>
  <xsd:schema xmlns:xsd="http://www.w3.org/2001/XMLSchema" xmlns:xs="http://www.w3.org/2001/XMLSchema" xmlns:dms="http://schemas.microsoft.com/office/2006/documentManagement/types" xmlns:pc="http://schemas.microsoft.com/office/infopath/2007/PartnerControls" targetNamespace="9d35be4f-046c-49d8-91e8-e6c6f0e5b7cb" elementFormDefault="qualified">
    <xsd:import namespace="http://schemas.microsoft.com/office/2006/documentManagement/types"/>
    <xsd:import namespace="http://schemas.microsoft.com/office/infopath/2007/PartnerControls"/>
    <xsd:element name="MediaServiceAutoKeyPoints" ma:index="26" nillable="true" ma:displayName="MediaServiceAutoKeyPoints" ma:hidden="true" ma:internalName="MediaServiceAutoKeyPoints" ma:readOnly="true">
      <xsd:simpleType>
        <xsd:restriction base="dms:Note"/>
      </xsd:simpleType>
    </xsd:element>
    <xsd:element name="MediaServiceKeyPoints" ma:index="27" nillable="true" ma:displayName="KeyPoints" ma:internalName="MediaServiceKeyPoints" ma:readOnly="true">
      <xsd:simpleType>
        <xsd:restriction base="dms:Note">
          <xsd:maxLength value="255"/>
        </xsd:restriction>
      </xsd:simpleType>
    </xsd:element>
    <xsd:element name="MediaServiceDateTaken" ma:index="30" nillable="true" ma:displayName="MediaServiceDateTaken" ma:hidden="true" ma:internalName="MediaServiceDateTaken" ma:readOnly="true">
      <xsd:simpleType>
        <xsd:restriction base="dms:Text"/>
      </xsd:simpleType>
    </xsd:element>
    <xsd:element name="MediaLengthInSeconds" ma:index="3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2b2d159-3ad8-40dc-8c1e-969183b28281" elementFormDefault="qualified">
    <xsd:import namespace="http://schemas.microsoft.com/office/2006/documentManagement/types"/>
    <xsd:import namespace="http://schemas.microsoft.com/office/infopath/2007/PartnerControls"/>
    <xsd:element name="SharedWithUsers" ma:index="2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9"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inOccurs="0" maxOccurs="1" ma:index="10"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B270DAC-6694-4ECF-9B64-6B7550778CCC}">
  <ds:schemaRefs>
    <ds:schemaRef ds:uri="http://schemas.microsoft.com/sharepoint/v3/contenttype/forms"/>
  </ds:schemaRefs>
</ds:datastoreItem>
</file>

<file path=customXml/itemProps2.xml><?xml version="1.0" encoding="utf-8"?>
<ds:datastoreItem xmlns:ds="http://schemas.openxmlformats.org/officeDocument/2006/customXml" ds:itemID="{D3A0B132-C85C-431A-B9F4-E50BDC8889ED}">
  <ds:schemaRefs>
    <ds:schemaRef ds:uri="http://www.w3.org/XML/1998/namespace"/>
    <ds:schemaRef ds:uri="9d35be4f-046c-49d8-91e8-e6c6f0e5b7cb"/>
    <ds:schemaRef ds:uri="http://schemas.microsoft.com/office/2006/documentManagement/types"/>
    <ds:schemaRef ds:uri="http://purl.org/dc/elements/1.1/"/>
    <ds:schemaRef ds:uri="a369dffc-b10b-4e7f-9605-9472120fff0b"/>
    <ds:schemaRef ds:uri="http://schemas.microsoft.com/office/infopath/2007/PartnerControls"/>
    <ds:schemaRef ds:uri="http://purl.org/dc/dcmitype/"/>
    <ds:schemaRef ds:uri="http://schemas.microsoft.com/office/2006/metadata/properties"/>
    <ds:schemaRef ds:uri="http://purl.org/dc/terms/"/>
    <ds:schemaRef ds:uri="2F268C32-F5A8-4CF2-8D20-4ED9A23D9D6A"/>
    <ds:schemaRef ds:uri="http://schemas.openxmlformats.org/package/2006/metadata/core-properties"/>
    <ds:schemaRef ds:uri="d2b2d159-3ad8-40dc-8c1e-969183b28281"/>
    <ds:schemaRef ds:uri="e56a9a4a-99a3-4708-b025-cc895b1fb658"/>
    <ds:schemaRef ds:uri="9e60e796-0612-4d21-b42b-f8375543952f"/>
  </ds:schemaRefs>
</ds:datastoreItem>
</file>

<file path=customXml/itemProps3.xml><?xml version="1.0" encoding="utf-8"?>
<ds:datastoreItem xmlns:ds="http://schemas.openxmlformats.org/officeDocument/2006/customXml" ds:itemID="{BA88F5C0-A5D3-477F-B3AC-467E965EED5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F268C32-F5A8-4CF2-8D20-4ED9A23D9D6A"/>
    <ds:schemaRef ds:uri="9e60e796-0612-4d21-b42b-f8375543952f"/>
    <ds:schemaRef ds:uri="a369dffc-b10b-4e7f-9605-9472120fff0b"/>
    <ds:schemaRef ds:uri="e56a9a4a-99a3-4708-b025-cc895b1fb658"/>
    <ds:schemaRef ds:uri="9d35be4f-046c-49d8-91e8-e6c6f0e5b7cb"/>
    <ds:schemaRef ds:uri="d2b2d159-3ad8-40dc-8c1e-969183b2828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13</vt:i4>
      </vt:variant>
    </vt:vector>
  </HeadingPairs>
  <TitlesOfParts>
    <vt:vector size="13" baseType="lpstr">
      <vt:lpstr>A_Instructions</vt:lpstr>
      <vt:lpstr> B_Populations</vt:lpstr>
      <vt:lpstr>B.1_Population Weights</vt:lpstr>
      <vt:lpstr>C_Year 1</vt:lpstr>
      <vt:lpstr>D_Year 2</vt:lpstr>
      <vt:lpstr>E_Year 3</vt:lpstr>
      <vt:lpstr>F_Year 4</vt:lpstr>
      <vt:lpstr>G_Year 5</vt:lpstr>
      <vt:lpstr>H_Table 1 Rates by Year</vt:lpstr>
      <vt:lpstr>I_Figure 1 Mechanisms</vt:lpstr>
      <vt:lpstr>J_Figure 2 Age and Sex</vt:lpstr>
      <vt:lpstr>K_Optional Figure 3 Race Groups</vt:lpstr>
      <vt:lpstr>L_Report</vt:lpstr>
    </vt:vector>
  </TitlesOfParts>
  <Manager/>
  <Company>CDC - NCIPC</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Christopher N. Thomas</dc:creator>
  <cp:keywords/>
  <dc:description/>
  <cp:lastModifiedBy>Samer Khan</cp:lastModifiedBy>
  <cp:revision/>
  <dcterms:created xsi:type="dcterms:W3CDTF">2002-05-13T15:46:14Z</dcterms:created>
  <dcterms:modified xsi:type="dcterms:W3CDTF">2022-10-05T15:19:29Z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0x01010094F7FE177427DF41B711E9BA331FDFA2</vt:lpwstr>
  </property>
  <property fmtid="{D5CDD505-2E9C-101B-9397-08002B2CF9AE}" pid="3" name="TaxKeyword">
    <vt:lpwstr/>
  </property>
  <property fmtid="{D5CDD505-2E9C-101B-9397-08002B2CF9AE}" pid="4" name="Project Number">
    <vt:lpwstr/>
  </property>
  <property fmtid="{D5CDD505-2E9C-101B-9397-08002B2CF9AE}" pid="5" name="MSIP_Label_7b94a7b8-f06c-4dfe-bdcc-9b548fd58c31_Enabled">
    <vt:lpwstr>true</vt:lpwstr>
  </property>
  <property fmtid="{D5CDD505-2E9C-101B-9397-08002B2CF9AE}" pid="6" name="MSIP_Label_7b94a7b8-f06c-4dfe-bdcc-9b548fd58c31_SetDate">
    <vt:lpwstr>2021-09-22T16:05:39Z</vt:lpwstr>
  </property>
  <property fmtid="{D5CDD505-2E9C-101B-9397-08002B2CF9AE}" pid="7" name="MSIP_Label_7b94a7b8-f06c-4dfe-bdcc-9b548fd58c31_Method">
    <vt:lpwstr>Privileged</vt:lpwstr>
  </property>
  <property fmtid="{D5CDD505-2E9C-101B-9397-08002B2CF9AE}" pid="8" name="MSIP_Label_7b94a7b8-f06c-4dfe-bdcc-9b548fd58c31_Name">
    <vt:lpwstr>7b94a7b8-f06c-4dfe-bdcc-9b548fd58c31</vt:lpwstr>
  </property>
  <property fmtid="{D5CDD505-2E9C-101B-9397-08002B2CF9AE}" pid="9" name="MSIP_Label_7b94a7b8-f06c-4dfe-bdcc-9b548fd58c31_SiteId">
    <vt:lpwstr>9ce70869-60db-44fd-abe8-d2767077fc8f</vt:lpwstr>
  </property>
  <property fmtid="{D5CDD505-2E9C-101B-9397-08002B2CF9AE}" pid="10" name="MSIP_Label_7b94a7b8-f06c-4dfe-bdcc-9b548fd58c31_ActionId">
    <vt:lpwstr>988b1f97-31a8-4a7a-bbd3-37ffa99be021</vt:lpwstr>
  </property>
  <property fmtid="{D5CDD505-2E9C-101B-9397-08002B2CF9AE}" pid="11" name="MSIP_Label_7b94a7b8-f06c-4dfe-bdcc-9b548fd58c31_ContentBits">
    <vt:lpwstr>0</vt:lpwstr>
  </property>
</Properties>
</file>